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A3FB2FA-E1CF-4C95-B538-17025780F14C}"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Invoice!$A$1:$K$259</definedName>
    <definedName name="_xlnm.Print_Area" localSheetId="3">'Shipping Invoice'!$A$1:$L$249</definedName>
    <definedName name="_xlnm.Print_Area" localSheetId="4">'Tax Invoice'!$A$1:$H$1013</definedName>
    <definedName name="_xlnm.Print_Titles" localSheetId="1">Invoice!$2:$21</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02" i="6" l="1"/>
  <c r="A1001" i="6"/>
  <c r="J249" i="2"/>
  <c r="B245" i="2"/>
  <c r="B41" i="7" l="1"/>
  <c r="B42" i="7"/>
  <c r="K42" i="7" s="1"/>
  <c r="B43" i="7"/>
  <c r="B44" i="7"/>
  <c r="K44" i="7" s="1"/>
  <c r="B45" i="7"/>
  <c r="K45" i="7" s="1"/>
  <c r="B46" i="7"/>
  <c r="B47" i="7"/>
  <c r="B48" i="7"/>
  <c r="B49" i="7"/>
  <c r="B50" i="7"/>
  <c r="B51" i="7"/>
  <c r="K51" i="7" s="1"/>
  <c r="B52" i="7"/>
  <c r="B53" i="7"/>
  <c r="B54" i="7"/>
  <c r="B55" i="7"/>
  <c r="B56" i="7"/>
  <c r="B57" i="7"/>
  <c r="K57" i="7" s="1"/>
  <c r="B58" i="7"/>
  <c r="B59" i="7"/>
  <c r="B60" i="7"/>
  <c r="B61" i="7"/>
  <c r="B62" i="7"/>
  <c r="B63" i="7"/>
  <c r="B64" i="7"/>
  <c r="B65" i="7"/>
  <c r="B66" i="7"/>
  <c r="B67" i="7"/>
  <c r="B68" i="7"/>
  <c r="B69" i="7"/>
  <c r="K69" i="7" s="1"/>
  <c r="B70" i="7"/>
  <c r="B71" i="7"/>
  <c r="B72" i="7"/>
  <c r="K72" i="7" s="1"/>
  <c r="B73" i="7"/>
  <c r="B74" i="7"/>
  <c r="K74" i="7" s="1"/>
  <c r="B75" i="7"/>
  <c r="B76" i="7"/>
  <c r="B77" i="7"/>
  <c r="B78" i="7"/>
  <c r="K78" i="7" s="1"/>
  <c r="B79" i="7"/>
  <c r="B80" i="7"/>
  <c r="B81" i="7"/>
  <c r="K81" i="7" s="1"/>
  <c r="B82" i="7"/>
  <c r="B83" i="7"/>
  <c r="B84" i="7"/>
  <c r="B85" i="7"/>
  <c r="B86" i="7"/>
  <c r="B87" i="7"/>
  <c r="B88" i="7"/>
  <c r="B89" i="7"/>
  <c r="B90" i="7"/>
  <c r="B91" i="7"/>
  <c r="B92" i="7"/>
  <c r="K92" i="7" s="1"/>
  <c r="B93" i="7"/>
  <c r="K93" i="7" s="1"/>
  <c r="B94" i="7"/>
  <c r="B95" i="7"/>
  <c r="B96" i="7"/>
  <c r="B97" i="7"/>
  <c r="B98" i="7"/>
  <c r="B99" i="7"/>
  <c r="K99" i="7" s="1"/>
  <c r="B100" i="7"/>
  <c r="B101" i="7"/>
  <c r="B102" i="7"/>
  <c r="B103" i="7"/>
  <c r="B104" i="7"/>
  <c r="B105" i="7"/>
  <c r="K105" i="7" s="1"/>
  <c r="B106" i="7"/>
  <c r="B107" i="7"/>
  <c r="B108" i="7"/>
  <c r="K108" i="7" s="1"/>
  <c r="B109" i="7"/>
  <c r="B110" i="7"/>
  <c r="K110" i="7" s="1"/>
  <c r="B111" i="7"/>
  <c r="K111" i="7" s="1"/>
  <c r="B112" i="7"/>
  <c r="B113" i="7"/>
  <c r="B114" i="7"/>
  <c r="K114" i="7" s="1"/>
  <c r="B115" i="7"/>
  <c r="B116" i="7"/>
  <c r="B117" i="7"/>
  <c r="K117" i="7" s="1"/>
  <c r="B118" i="7"/>
  <c r="B119" i="7"/>
  <c r="B120" i="7"/>
  <c r="B121" i="7"/>
  <c r="B122" i="7"/>
  <c r="B123" i="7"/>
  <c r="B124" i="7"/>
  <c r="B125" i="7"/>
  <c r="B126" i="7"/>
  <c r="B127" i="7"/>
  <c r="B128" i="7"/>
  <c r="K128" i="7" s="1"/>
  <c r="B129" i="7"/>
  <c r="K129" i="7" s="1"/>
  <c r="B130" i="7"/>
  <c r="B131" i="7"/>
  <c r="B132" i="7"/>
  <c r="B133" i="7"/>
  <c r="B134" i="7"/>
  <c r="K134" i="7" s="1"/>
  <c r="B135" i="7"/>
  <c r="K135" i="7" s="1"/>
  <c r="B136" i="7"/>
  <c r="B137" i="7"/>
  <c r="B138" i="7"/>
  <c r="B139" i="7"/>
  <c r="B140" i="7"/>
  <c r="B141" i="7"/>
  <c r="K141" i="7" s="1"/>
  <c r="B142" i="7"/>
  <c r="B143" i="7"/>
  <c r="B144" i="7"/>
  <c r="K144" i="7" s="1"/>
  <c r="B145" i="7"/>
  <c r="B146" i="7"/>
  <c r="K146" i="7" s="1"/>
  <c r="B147" i="7"/>
  <c r="K147" i="7" s="1"/>
  <c r="B148" i="7"/>
  <c r="B149" i="7"/>
  <c r="B150" i="7"/>
  <c r="K150" i="7" s="1"/>
  <c r="B151" i="7"/>
  <c r="B152" i="7"/>
  <c r="B153" i="7"/>
  <c r="K153" i="7" s="1"/>
  <c r="B154" i="7"/>
  <c r="B155" i="7"/>
  <c r="B156" i="7"/>
  <c r="B157" i="7"/>
  <c r="B158" i="7"/>
  <c r="B159" i="7"/>
  <c r="K159" i="7" s="1"/>
  <c r="B160" i="7"/>
  <c r="B161" i="7"/>
  <c r="B162" i="7"/>
  <c r="B163" i="7"/>
  <c r="B164" i="7"/>
  <c r="K164" i="7" s="1"/>
  <c r="B165" i="7"/>
  <c r="B166" i="7"/>
  <c r="B167" i="7"/>
  <c r="B168" i="7"/>
  <c r="B169" i="7"/>
  <c r="B170" i="7"/>
  <c r="B171" i="7"/>
  <c r="K171" i="7" s="1"/>
  <c r="B172" i="7"/>
  <c r="B173" i="7"/>
  <c r="B174" i="7"/>
  <c r="B175" i="7"/>
  <c r="B176" i="7"/>
  <c r="B177" i="7"/>
  <c r="K177" i="7" s="1"/>
  <c r="B178" i="7"/>
  <c r="B179" i="7"/>
  <c r="B180" i="7"/>
  <c r="K180" i="7" s="1"/>
  <c r="B181" i="7"/>
  <c r="B182" i="7"/>
  <c r="K182" i="7" s="1"/>
  <c r="B183" i="7"/>
  <c r="K183" i="7" s="1"/>
  <c r="B184" i="7"/>
  <c r="B185" i="7"/>
  <c r="B186" i="7"/>
  <c r="K186" i="7" s="1"/>
  <c r="B187" i="7"/>
  <c r="B188" i="7"/>
  <c r="B189" i="7"/>
  <c r="K189" i="7" s="1"/>
  <c r="B190" i="7"/>
  <c r="B191" i="7"/>
  <c r="B192" i="7"/>
  <c r="B193" i="7"/>
  <c r="B194" i="7"/>
  <c r="B195" i="7"/>
  <c r="K195" i="7" s="1"/>
  <c r="B196" i="7"/>
  <c r="B197" i="7"/>
  <c r="B198" i="7"/>
  <c r="B199" i="7"/>
  <c r="B200" i="7"/>
  <c r="B201" i="7"/>
  <c r="K201" i="7" s="1"/>
  <c r="B202" i="7"/>
  <c r="B203" i="7"/>
  <c r="B204" i="7"/>
  <c r="B205" i="7"/>
  <c r="B206" i="7"/>
  <c r="B207" i="7"/>
  <c r="K207" i="7" s="1"/>
  <c r="B208" i="7"/>
  <c r="B209" i="7"/>
  <c r="B210" i="7"/>
  <c r="B211" i="7"/>
  <c r="B212" i="7"/>
  <c r="K212" i="7" s="1"/>
  <c r="B213" i="7"/>
  <c r="B214" i="7"/>
  <c r="B215" i="7"/>
  <c r="B216" i="7"/>
  <c r="K216" i="7" s="1"/>
  <c r="B217" i="7"/>
  <c r="B218" i="7"/>
  <c r="B219" i="7"/>
  <c r="K219" i="7" s="1"/>
  <c r="B220" i="7"/>
  <c r="B221" i="7"/>
  <c r="B222" i="7"/>
  <c r="K222" i="7" s="1"/>
  <c r="B223" i="7"/>
  <c r="B224" i="7"/>
  <c r="B225" i="7"/>
  <c r="K225" i="7" s="1"/>
  <c r="B226" i="7"/>
  <c r="B227" i="7"/>
  <c r="B228" i="7"/>
  <c r="B229" i="7"/>
  <c r="B230" i="7"/>
  <c r="K230" i="7" s="1"/>
  <c r="B231" i="7"/>
  <c r="K231" i="7" s="1"/>
  <c r="B232" i="7"/>
  <c r="B233" i="7"/>
  <c r="B234" i="7"/>
  <c r="B235" i="7"/>
  <c r="B236" i="7"/>
  <c r="B237" i="7"/>
  <c r="K237" i="7" s="1"/>
  <c r="B238" i="7"/>
  <c r="B239" i="7"/>
  <c r="B240" i="7"/>
  <c r="B241" i="7"/>
  <c r="B242" i="7"/>
  <c r="B243" i="7"/>
  <c r="K243" i="7" s="1"/>
  <c r="B244" i="7"/>
  <c r="B245" i="7"/>
  <c r="K87" i="7"/>
  <c r="K123" i="7"/>
  <c r="K165" i="7"/>
  <c r="K213" i="7"/>
  <c r="B40" i="7"/>
  <c r="D36" i="6"/>
  <c r="E36" i="6"/>
  <c r="F36" i="6" s="1"/>
  <c r="D37" i="6"/>
  <c r="E37" i="6"/>
  <c r="F37" i="6"/>
  <c r="D38" i="6"/>
  <c r="F38" i="6" s="1"/>
  <c r="E38" i="6"/>
  <c r="D39" i="6"/>
  <c r="F39" i="6" s="1"/>
  <c r="E39" i="6"/>
  <c r="D40" i="6"/>
  <c r="E40" i="6"/>
  <c r="F40" i="6"/>
  <c r="D41" i="6"/>
  <c r="F41" i="6" s="1"/>
  <c r="E41" i="6"/>
  <c r="D42" i="6"/>
  <c r="E42" i="6"/>
  <c r="F42" i="6"/>
  <c r="D43" i="6"/>
  <c r="E43" i="6"/>
  <c r="F43" i="6"/>
  <c r="D44" i="6"/>
  <c r="F44" i="6" s="1"/>
  <c r="E44" i="6"/>
  <c r="D45" i="6"/>
  <c r="F45" i="6" s="1"/>
  <c r="E45" i="6"/>
  <c r="D46" i="6"/>
  <c r="E46" i="6"/>
  <c r="F46" i="6"/>
  <c r="D47" i="6"/>
  <c r="F47" i="6" s="1"/>
  <c r="E47" i="6"/>
  <c r="D48" i="6"/>
  <c r="E48" i="6"/>
  <c r="F48" i="6"/>
  <c r="D49" i="6"/>
  <c r="E49" i="6"/>
  <c r="F49" i="6"/>
  <c r="D50" i="6"/>
  <c r="F50" i="6" s="1"/>
  <c r="E50" i="6"/>
  <c r="D51" i="6"/>
  <c r="F51" i="6" s="1"/>
  <c r="E51" i="6"/>
  <c r="D52" i="6"/>
  <c r="E52" i="6"/>
  <c r="F52" i="6"/>
  <c r="D53" i="6"/>
  <c r="F53" i="6" s="1"/>
  <c r="E53" i="6"/>
  <c r="D54" i="6"/>
  <c r="E54" i="6"/>
  <c r="F54" i="6"/>
  <c r="D55" i="6"/>
  <c r="E55" i="6"/>
  <c r="F55" i="6"/>
  <c r="D56" i="6"/>
  <c r="F56" i="6" s="1"/>
  <c r="E56" i="6"/>
  <c r="D57" i="6"/>
  <c r="F57" i="6" s="1"/>
  <c r="E57" i="6"/>
  <c r="D58" i="6"/>
  <c r="E58" i="6"/>
  <c r="F58" i="6"/>
  <c r="D59" i="6"/>
  <c r="F59" i="6" s="1"/>
  <c r="E59" i="6"/>
  <c r="D60" i="6"/>
  <c r="E60" i="6"/>
  <c r="F60" i="6"/>
  <c r="D61" i="6"/>
  <c r="E61" i="6"/>
  <c r="F61" i="6"/>
  <c r="D62" i="6"/>
  <c r="F62" i="6" s="1"/>
  <c r="E62" i="6"/>
  <c r="D63" i="6"/>
  <c r="F63" i="6" s="1"/>
  <c r="E63" i="6"/>
  <c r="D64" i="6"/>
  <c r="E64" i="6"/>
  <c r="F64" i="6"/>
  <c r="D65" i="6"/>
  <c r="F65" i="6" s="1"/>
  <c r="E65" i="6"/>
  <c r="D66" i="6"/>
  <c r="E66" i="6"/>
  <c r="F66" i="6"/>
  <c r="D67" i="6"/>
  <c r="E67" i="6"/>
  <c r="F67" i="6"/>
  <c r="D68" i="6"/>
  <c r="F68" i="6" s="1"/>
  <c r="E68" i="6"/>
  <c r="D69" i="6"/>
  <c r="F69" i="6" s="1"/>
  <c r="E69" i="6"/>
  <c r="D70" i="6"/>
  <c r="E70" i="6"/>
  <c r="F70" i="6"/>
  <c r="D71" i="6"/>
  <c r="F71" i="6" s="1"/>
  <c r="E71" i="6"/>
  <c r="D72" i="6"/>
  <c r="E72" i="6"/>
  <c r="F72" i="6"/>
  <c r="D73" i="6"/>
  <c r="E73" i="6"/>
  <c r="F73" i="6"/>
  <c r="D74" i="6"/>
  <c r="F74" i="6" s="1"/>
  <c r="E74" i="6"/>
  <c r="D75" i="6"/>
  <c r="F75" i="6" s="1"/>
  <c r="E75" i="6"/>
  <c r="D76" i="6"/>
  <c r="E76" i="6"/>
  <c r="F76" i="6"/>
  <c r="D77" i="6"/>
  <c r="F77" i="6" s="1"/>
  <c r="E77" i="6"/>
  <c r="D78" i="6"/>
  <c r="E78" i="6"/>
  <c r="F78" i="6"/>
  <c r="D79" i="6"/>
  <c r="E79" i="6"/>
  <c r="F79" i="6"/>
  <c r="D80" i="6"/>
  <c r="E80" i="6"/>
  <c r="D81" i="6"/>
  <c r="F81" i="6" s="1"/>
  <c r="E81" i="6"/>
  <c r="D82" i="6"/>
  <c r="E82" i="6"/>
  <c r="F82" i="6"/>
  <c r="D83" i="6"/>
  <c r="F83" i="6" s="1"/>
  <c r="E83" i="6"/>
  <c r="D84" i="6"/>
  <c r="E84" i="6"/>
  <c r="D85" i="6"/>
  <c r="E85" i="6"/>
  <c r="F85" i="6"/>
  <c r="D86" i="6"/>
  <c r="F86" i="6" s="1"/>
  <c r="E86" i="6"/>
  <c r="D87" i="6"/>
  <c r="F87" i="6" s="1"/>
  <c r="E87" i="6"/>
  <c r="D88" i="6"/>
  <c r="E88" i="6"/>
  <c r="D89" i="6"/>
  <c r="E89" i="6"/>
  <c r="F89" i="6"/>
  <c r="D90" i="6"/>
  <c r="E90" i="6"/>
  <c r="D91" i="6"/>
  <c r="E91" i="6"/>
  <c r="F91" i="6" s="1"/>
  <c r="D92" i="6"/>
  <c r="E92" i="6"/>
  <c r="F92" i="6"/>
  <c r="D93" i="6"/>
  <c r="E93" i="6"/>
  <c r="D94" i="6"/>
  <c r="E94" i="6"/>
  <c r="D95" i="6"/>
  <c r="F95" i="6" s="1"/>
  <c r="E95" i="6"/>
  <c r="D96" i="6"/>
  <c r="E96" i="6"/>
  <c r="F96" i="6"/>
  <c r="D97" i="6"/>
  <c r="E97" i="6"/>
  <c r="F97" i="6"/>
  <c r="D98" i="6"/>
  <c r="F98" i="6" s="1"/>
  <c r="E98" i="6"/>
  <c r="D99" i="6"/>
  <c r="F99" i="6" s="1"/>
  <c r="E99" i="6"/>
  <c r="D100" i="6"/>
  <c r="E100" i="6"/>
  <c r="F100" i="6"/>
  <c r="D101" i="6"/>
  <c r="E101" i="6"/>
  <c r="F101" i="6"/>
  <c r="D102" i="6"/>
  <c r="E102" i="6"/>
  <c r="D103" i="6"/>
  <c r="E103" i="6"/>
  <c r="F103" i="6" s="1"/>
  <c r="D104" i="6"/>
  <c r="E104" i="6"/>
  <c r="F104" i="6"/>
  <c r="D105" i="6"/>
  <c r="E105" i="6"/>
  <c r="D106" i="6"/>
  <c r="F106" i="6" s="1"/>
  <c r="E106" i="6"/>
  <c r="D107" i="6"/>
  <c r="F107" i="6" s="1"/>
  <c r="E107" i="6"/>
  <c r="D108" i="6"/>
  <c r="E108" i="6"/>
  <c r="F108" i="6"/>
  <c r="D109" i="6"/>
  <c r="E109" i="6"/>
  <c r="F109" i="6"/>
  <c r="D110" i="6"/>
  <c r="F110" i="6" s="1"/>
  <c r="E110" i="6"/>
  <c r="D111" i="6"/>
  <c r="F111" i="6" s="1"/>
  <c r="E111" i="6"/>
  <c r="D112" i="6"/>
  <c r="E112" i="6"/>
  <c r="F112" i="6"/>
  <c r="D113" i="6"/>
  <c r="E113" i="6"/>
  <c r="F113" i="6"/>
  <c r="D114" i="6"/>
  <c r="E114" i="6"/>
  <c r="D115" i="6"/>
  <c r="E115" i="6"/>
  <c r="F115" i="6" s="1"/>
  <c r="D116" i="6"/>
  <c r="E116" i="6"/>
  <c r="F116" i="6"/>
  <c r="D117" i="6"/>
  <c r="E117" i="6"/>
  <c r="D118" i="6"/>
  <c r="F118" i="6" s="1"/>
  <c r="E118" i="6"/>
  <c r="D119" i="6"/>
  <c r="F119" i="6" s="1"/>
  <c r="E119" i="6"/>
  <c r="D120" i="6"/>
  <c r="E120" i="6"/>
  <c r="F120" i="6"/>
  <c r="D121" i="6"/>
  <c r="E121" i="6"/>
  <c r="F121" i="6"/>
  <c r="D122" i="6"/>
  <c r="F122" i="6" s="1"/>
  <c r="E122" i="6"/>
  <c r="D123" i="6"/>
  <c r="F123" i="6" s="1"/>
  <c r="E123" i="6"/>
  <c r="D124" i="6"/>
  <c r="E124" i="6"/>
  <c r="F124" i="6"/>
  <c r="D125" i="6"/>
  <c r="E125" i="6"/>
  <c r="F125" i="6"/>
  <c r="D126" i="6"/>
  <c r="F126" i="6" s="1"/>
  <c r="E126" i="6"/>
  <c r="D127" i="6"/>
  <c r="E127" i="6"/>
  <c r="F127" i="6" s="1"/>
  <c r="D128" i="6"/>
  <c r="E128" i="6"/>
  <c r="F128" i="6"/>
  <c r="D129" i="6"/>
  <c r="E129" i="6"/>
  <c r="D130" i="6"/>
  <c r="E130" i="6"/>
  <c r="D131" i="6"/>
  <c r="F131" i="6" s="1"/>
  <c r="E131" i="6"/>
  <c r="D132" i="6"/>
  <c r="E132" i="6"/>
  <c r="F132" i="6"/>
  <c r="D133" i="6"/>
  <c r="E133" i="6"/>
  <c r="F133" i="6"/>
  <c r="D134" i="6"/>
  <c r="F134" i="6" s="1"/>
  <c r="E134" i="6"/>
  <c r="D135" i="6"/>
  <c r="F135" i="6" s="1"/>
  <c r="E135" i="6"/>
  <c r="D136" i="6"/>
  <c r="E136" i="6"/>
  <c r="F136" i="6"/>
  <c r="D137" i="6"/>
  <c r="E137" i="6"/>
  <c r="F137" i="6"/>
  <c r="D138" i="6"/>
  <c r="E138" i="6"/>
  <c r="D139" i="6"/>
  <c r="E139" i="6"/>
  <c r="F139" i="6" s="1"/>
  <c r="D140" i="6"/>
  <c r="E140" i="6"/>
  <c r="F140" i="6"/>
  <c r="D141" i="6"/>
  <c r="E141" i="6"/>
  <c r="D142" i="6"/>
  <c r="F142" i="6" s="1"/>
  <c r="E142" i="6"/>
  <c r="D143" i="6"/>
  <c r="F143" i="6" s="1"/>
  <c r="E143" i="6"/>
  <c r="D144" i="6"/>
  <c r="E144" i="6"/>
  <c r="F144" i="6"/>
  <c r="D145" i="6"/>
  <c r="E145" i="6"/>
  <c r="F145" i="6"/>
  <c r="D146" i="6"/>
  <c r="F146" i="6" s="1"/>
  <c r="E146" i="6"/>
  <c r="D147" i="6"/>
  <c r="F147" i="6" s="1"/>
  <c r="E147" i="6"/>
  <c r="D148" i="6"/>
  <c r="E148" i="6"/>
  <c r="F148" i="6"/>
  <c r="D149" i="6"/>
  <c r="E149" i="6"/>
  <c r="F149" i="6"/>
  <c r="D150" i="6"/>
  <c r="E150" i="6"/>
  <c r="D151" i="6"/>
  <c r="E151" i="6"/>
  <c r="F151" i="6" s="1"/>
  <c r="D152" i="6"/>
  <c r="E152" i="6"/>
  <c r="F152" i="6"/>
  <c r="D153" i="6"/>
  <c r="E153" i="6"/>
  <c r="D154" i="6"/>
  <c r="E154" i="6"/>
  <c r="D155" i="6"/>
  <c r="F155" i="6" s="1"/>
  <c r="E155" i="6"/>
  <c r="D156" i="6"/>
  <c r="E156" i="6"/>
  <c r="F156" i="6"/>
  <c r="D157" i="6"/>
  <c r="E157" i="6"/>
  <c r="F157" i="6"/>
  <c r="D158" i="6"/>
  <c r="F158" i="6" s="1"/>
  <c r="E158" i="6"/>
  <c r="D159" i="6"/>
  <c r="F159" i="6" s="1"/>
  <c r="E159" i="6"/>
  <c r="D160" i="6"/>
  <c r="E160" i="6"/>
  <c r="F160" i="6"/>
  <c r="D161" i="6"/>
  <c r="E161" i="6"/>
  <c r="F161" i="6"/>
  <c r="D162" i="6"/>
  <c r="E162" i="6"/>
  <c r="D163" i="6"/>
  <c r="E163" i="6"/>
  <c r="F163" i="6" s="1"/>
  <c r="D164" i="6"/>
  <c r="E164" i="6"/>
  <c r="F164" i="6"/>
  <c r="D165" i="6"/>
  <c r="E165" i="6"/>
  <c r="D166" i="6"/>
  <c r="F166" i="6" s="1"/>
  <c r="E166" i="6"/>
  <c r="D167" i="6"/>
  <c r="F167" i="6" s="1"/>
  <c r="E167" i="6"/>
  <c r="D168" i="6"/>
  <c r="E168" i="6"/>
  <c r="F168" i="6"/>
  <c r="D169" i="6"/>
  <c r="E169" i="6"/>
  <c r="F169" i="6"/>
  <c r="D170" i="6"/>
  <c r="F170" i="6" s="1"/>
  <c r="E170" i="6"/>
  <c r="D171" i="6"/>
  <c r="F171" i="6" s="1"/>
  <c r="E171" i="6"/>
  <c r="D172" i="6"/>
  <c r="E172" i="6"/>
  <c r="F172" i="6"/>
  <c r="D173" i="6"/>
  <c r="E173" i="6"/>
  <c r="F173" i="6"/>
  <c r="D174" i="6"/>
  <c r="E174" i="6"/>
  <c r="D175" i="6"/>
  <c r="E175" i="6"/>
  <c r="F175" i="6" s="1"/>
  <c r="D176" i="6"/>
  <c r="E176" i="6"/>
  <c r="F176" i="6"/>
  <c r="D177" i="6"/>
  <c r="E177" i="6"/>
  <c r="D178" i="6"/>
  <c r="F178" i="6" s="1"/>
  <c r="E178" i="6"/>
  <c r="D179" i="6"/>
  <c r="E179" i="6"/>
  <c r="F179" i="6" s="1"/>
  <c r="D180" i="6"/>
  <c r="E180" i="6"/>
  <c r="F180" i="6"/>
  <c r="D181" i="6"/>
  <c r="E181" i="6"/>
  <c r="F181" i="6"/>
  <c r="D182" i="6"/>
  <c r="F182" i="6" s="1"/>
  <c r="E182" i="6"/>
  <c r="D183" i="6"/>
  <c r="F183" i="6" s="1"/>
  <c r="E183" i="6"/>
  <c r="D184" i="6"/>
  <c r="E184" i="6"/>
  <c r="F184" i="6"/>
  <c r="D185" i="6"/>
  <c r="E185" i="6"/>
  <c r="F185" i="6"/>
  <c r="D186" i="6"/>
  <c r="F186" i="6" s="1"/>
  <c r="E186" i="6"/>
  <c r="D187" i="6"/>
  <c r="E187" i="6"/>
  <c r="F187" i="6" s="1"/>
  <c r="D188" i="6"/>
  <c r="E188" i="6"/>
  <c r="F188" i="6"/>
  <c r="D189" i="6"/>
  <c r="E189" i="6"/>
  <c r="D190" i="6"/>
  <c r="E190" i="6"/>
  <c r="D191" i="6"/>
  <c r="E191" i="6"/>
  <c r="F191" i="6" s="1"/>
  <c r="D192" i="6"/>
  <c r="E192" i="6"/>
  <c r="F192" i="6"/>
  <c r="D193" i="6"/>
  <c r="E193" i="6"/>
  <c r="F193" i="6"/>
  <c r="D194" i="6"/>
  <c r="F194" i="6" s="1"/>
  <c r="E194" i="6"/>
  <c r="D195" i="6"/>
  <c r="F195" i="6" s="1"/>
  <c r="E195" i="6"/>
  <c r="D196" i="6"/>
  <c r="E196" i="6"/>
  <c r="F196" i="6"/>
  <c r="D197" i="6"/>
  <c r="E197" i="6"/>
  <c r="F197" i="6"/>
  <c r="D198" i="6"/>
  <c r="E198" i="6"/>
  <c r="D199" i="6"/>
  <c r="E199" i="6"/>
  <c r="F199" i="6" s="1"/>
  <c r="D200" i="6"/>
  <c r="E200" i="6"/>
  <c r="F200" i="6"/>
  <c r="D201" i="6"/>
  <c r="E201" i="6"/>
  <c r="D202" i="6"/>
  <c r="F202" i="6" s="1"/>
  <c r="E202" i="6"/>
  <c r="D203" i="6"/>
  <c r="E203" i="6"/>
  <c r="F203" i="6" s="1"/>
  <c r="D204" i="6"/>
  <c r="E204" i="6"/>
  <c r="F204" i="6"/>
  <c r="D205" i="6"/>
  <c r="E205" i="6"/>
  <c r="F205" i="6"/>
  <c r="D206" i="6"/>
  <c r="E206" i="6"/>
  <c r="D207" i="6"/>
  <c r="F207" i="6" s="1"/>
  <c r="E207" i="6"/>
  <c r="D208" i="6"/>
  <c r="E208" i="6"/>
  <c r="F208" i="6"/>
  <c r="D209" i="6"/>
  <c r="E209" i="6"/>
  <c r="F209" i="6"/>
  <c r="D210" i="6"/>
  <c r="E210" i="6"/>
  <c r="F210" i="6"/>
  <c r="D211" i="6"/>
  <c r="F211" i="6" s="1"/>
  <c r="E211" i="6"/>
  <c r="D212" i="6"/>
  <c r="E212" i="6"/>
  <c r="D213" i="6"/>
  <c r="F213" i="6" s="1"/>
  <c r="E213" i="6"/>
  <c r="D214" i="6"/>
  <c r="E214" i="6"/>
  <c r="F214" i="6"/>
  <c r="D215" i="6"/>
  <c r="E215" i="6"/>
  <c r="F215" i="6"/>
  <c r="D216" i="6"/>
  <c r="E216" i="6"/>
  <c r="F216" i="6"/>
  <c r="D217" i="6"/>
  <c r="F217" i="6" s="1"/>
  <c r="E217" i="6"/>
  <c r="D218" i="6"/>
  <c r="F218" i="6" s="1"/>
  <c r="E218" i="6"/>
  <c r="D219" i="6"/>
  <c r="E219" i="6"/>
  <c r="D220" i="6"/>
  <c r="E220" i="6"/>
  <c r="F220" i="6"/>
  <c r="D221" i="6"/>
  <c r="E221" i="6"/>
  <c r="F221" i="6"/>
  <c r="D222" i="6"/>
  <c r="E222" i="6"/>
  <c r="F222" i="6"/>
  <c r="D223" i="6"/>
  <c r="F223" i="6" s="1"/>
  <c r="E223" i="6"/>
  <c r="D224" i="6"/>
  <c r="F224" i="6" s="1"/>
  <c r="E224" i="6"/>
  <c r="D225" i="6"/>
  <c r="F225" i="6" s="1"/>
  <c r="E225" i="6"/>
  <c r="D226" i="6"/>
  <c r="E226" i="6"/>
  <c r="F226" i="6"/>
  <c r="D227" i="6"/>
  <c r="E227" i="6"/>
  <c r="F227" i="6"/>
  <c r="D228" i="6"/>
  <c r="E228" i="6"/>
  <c r="F228" i="6"/>
  <c r="D229" i="6"/>
  <c r="F229" i="6" s="1"/>
  <c r="E229" i="6"/>
  <c r="D230" i="6"/>
  <c r="E230" i="6"/>
  <c r="D231" i="6"/>
  <c r="F231" i="6" s="1"/>
  <c r="E231" i="6"/>
  <c r="D232" i="6"/>
  <c r="E232" i="6"/>
  <c r="F232" i="6"/>
  <c r="D233" i="6"/>
  <c r="E233" i="6"/>
  <c r="F233" i="6"/>
  <c r="D234" i="6"/>
  <c r="E234" i="6"/>
  <c r="F234" i="6"/>
  <c r="D235" i="6"/>
  <c r="F235" i="6" s="1"/>
  <c r="E235" i="6"/>
  <c r="D236" i="6"/>
  <c r="E236" i="6"/>
  <c r="D237" i="6"/>
  <c r="F237" i="6" s="1"/>
  <c r="E237" i="6"/>
  <c r="D238" i="6"/>
  <c r="E238" i="6"/>
  <c r="F238" i="6" s="1"/>
  <c r="D239" i="6"/>
  <c r="E239" i="6"/>
  <c r="F239" i="6"/>
  <c r="D240" i="6"/>
  <c r="E240" i="6"/>
  <c r="F240" i="6"/>
  <c r="D244" i="6"/>
  <c r="E244" i="6"/>
  <c r="F244" i="6"/>
  <c r="D245" i="6"/>
  <c r="E245" i="6"/>
  <c r="F245" i="6"/>
  <c r="D34" i="6"/>
  <c r="E34" i="6"/>
  <c r="D35" i="6"/>
  <c r="E35" i="6"/>
  <c r="F35" i="6"/>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39" i="5"/>
  <c r="I40" i="7"/>
  <c r="K40" i="7" s="1"/>
  <c r="I41" i="7"/>
  <c r="I42" i="7"/>
  <c r="I43" i="7"/>
  <c r="I44" i="7"/>
  <c r="I45" i="7"/>
  <c r="I46" i="7"/>
  <c r="K46" i="7" s="1"/>
  <c r="I47" i="7"/>
  <c r="I48" i="7"/>
  <c r="I49" i="7"/>
  <c r="K49" i="7" s="1"/>
  <c r="I50" i="7"/>
  <c r="I51" i="7"/>
  <c r="I52" i="7"/>
  <c r="K52" i="7" s="1"/>
  <c r="I53" i="7"/>
  <c r="I54" i="7"/>
  <c r="I55" i="7"/>
  <c r="K55" i="7" s="1"/>
  <c r="I56" i="7"/>
  <c r="I57" i="7"/>
  <c r="I58" i="7"/>
  <c r="K58" i="7" s="1"/>
  <c r="I59" i="7"/>
  <c r="I60" i="7"/>
  <c r="I61" i="7"/>
  <c r="I62" i="7"/>
  <c r="I63" i="7"/>
  <c r="I64" i="7"/>
  <c r="I65" i="7"/>
  <c r="K65" i="7" s="1"/>
  <c r="I66" i="7"/>
  <c r="I67" i="7"/>
  <c r="K67" i="7" s="1"/>
  <c r="I68" i="7"/>
  <c r="I69" i="7"/>
  <c r="I70" i="7"/>
  <c r="I71" i="7"/>
  <c r="K71" i="7" s="1"/>
  <c r="I72" i="7"/>
  <c r="I73" i="7"/>
  <c r="K73" i="7" s="1"/>
  <c r="I74" i="7"/>
  <c r="I75" i="7"/>
  <c r="I76" i="7"/>
  <c r="K76" i="7" s="1"/>
  <c r="I77" i="7"/>
  <c r="I78" i="7"/>
  <c r="I79" i="7"/>
  <c r="I80" i="7"/>
  <c r="I81" i="7"/>
  <c r="I82" i="7"/>
  <c r="K82" i="7" s="1"/>
  <c r="I83" i="7"/>
  <c r="I84" i="7"/>
  <c r="I85" i="7"/>
  <c r="I86" i="7"/>
  <c r="I87" i="7"/>
  <c r="I88" i="7"/>
  <c r="I89" i="7"/>
  <c r="I90" i="7"/>
  <c r="I91" i="7"/>
  <c r="K91" i="7" s="1"/>
  <c r="I92" i="7"/>
  <c r="I93" i="7"/>
  <c r="I94" i="7"/>
  <c r="K94" i="7" s="1"/>
  <c r="I95" i="7"/>
  <c r="K95" i="7" s="1"/>
  <c r="I96" i="7"/>
  <c r="I97" i="7"/>
  <c r="I98" i="7"/>
  <c r="I99" i="7"/>
  <c r="I100" i="7"/>
  <c r="I101" i="7"/>
  <c r="I102" i="7"/>
  <c r="I103" i="7"/>
  <c r="K103" i="7" s="1"/>
  <c r="I104" i="7"/>
  <c r="I105" i="7"/>
  <c r="I106" i="7"/>
  <c r="K106" i="7" s="1"/>
  <c r="I107" i="7"/>
  <c r="I108" i="7"/>
  <c r="I109" i="7"/>
  <c r="K109" i="7" s="1"/>
  <c r="I110" i="7"/>
  <c r="I111" i="7"/>
  <c r="I112" i="7"/>
  <c r="K112" i="7" s="1"/>
  <c r="I113" i="7"/>
  <c r="K113" i="7" s="1"/>
  <c r="I114" i="7"/>
  <c r="I115" i="7"/>
  <c r="I116" i="7"/>
  <c r="I117" i="7"/>
  <c r="I118" i="7"/>
  <c r="K118" i="7" s="1"/>
  <c r="I119" i="7"/>
  <c r="I120" i="7"/>
  <c r="I121" i="7"/>
  <c r="K121" i="7" s="1"/>
  <c r="I122" i="7"/>
  <c r="I123" i="7"/>
  <c r="I124" i="7"/>
  <c r="K124" i="7" s="1"/>
  <c r="I125" i="7"/>
  <c r="I126" i="7"/>
  <c r="I127" i="7"/>
  <c r="K127" i="7" s="1"/>
  <c r="I128" i="7"/>
  <c r="I129" i="7"/>
  <c r="I130" i="7"/>
  <c r="K130" i="7" s="1"/>
  <c r="I131" i="7"/>
  <c r="K131" i="7" s="1"/>
  <c r="I132" i="7"/>
  <c r="I133" i="7"/>
  <c r="I134" i="7"/>
  <c r="I135" i="7"/>
  <c r="I136" i="7"/>
  <c r="K136" i="7" s="1"/>
  <c r="I137" i="7"/>
  <c r="I138" i="7"/>
  <c r="I139" i="7"/>
  <c r="K139" i="7" s="1"/>
  <c r="I140" i="7"/>
  <c r="I141" i="7"/>
  <c r="I142" i="7"/>
  <c r="I143" i="7"/>
  <c r="I144" i="7"/>
  <c r="I145" i="7"/>
  <c r="K145" i="7" s="1"/>
  <c r="I146" i="7"/>
  <c r="I147" i="7"/>
  <c r="I148" i="7"/>
  <c r="K148" i="7" s="1"/>
  <c r="I149" i="7"/>
  <c r="K149" i="7" s="1"/>
  <c r="I150" i="7"/>
  <c r="I151" i="7"/>
  <c r="I152" i="7"/>
  <c r="I153" i="7"/>
  <c r="I154" i="7"/>
  <c r="I155" i="7"/>
  <c r="I156" i="7"/>
  <c r="I157" i="7"/>
  <c r="K157" i="7" s="1"/>
  <c r="I158" i="7"/>
  <c r="I159" i="7"/>
  <c r="I160" i="7"/>
  <c r="K160" i="7" s="1"/>
  <c r="I161" i="7"/>
  <c r="I162" i="7"/>
  <c r="I163" i="7"/>
  <c r="K163" i="7" s="1"/>
  <c r="I164" i="7"/>
  <c r="I165" i="7"/>
  <c r="I166" i="7"/>
  <c r="K166" i="7" s="1"/>
  <c r="I167" i="7"/>
  <c r="K167" i="7" s="1"/>
  <c r="I168" i="7"/>
  <c r="I169" i="7"/>
  <c r="I170" i="7"/>
  <c r="I171" i="7"/>
  <c r="I172" i="7"/>
  <c r="K172" i="7" s="1"/>
  <c r="I173" i="7"/>
  <c r="I174" i="7"/>
  <c r="I175" i="7"/>
  <c r="K175" i="7" s="1"/>
  <c r="I176" i="7"/>
  <c r="I177" i="7"/>
  <c r="I178" i="7"/>
  <c r="K178" i="7" s="1"/>
  <c r="I179" i="7"/>
  <c r="I180" i="7"/>
  <c r="I181" i="7"/>
  <c r="K181" i="7" s="1"/>
  <c r="I182" i="7"/>
  <c r="I183" i="7"/>
  <c r="I184" i="7"/>
  <c r="K184" i="7" s="1"/>
  <c r="I185" i="7"/>
  <c r="K185" i="7" s="1"/>
  <c r="I186" i="7"/>
  <c r="I187" i="7"/>
  <c r="I188" i="7"/>
  <c r="I189" i="7"/>
  <c r="I190" i="7"/>
  <c r="K190" i="7" s="1"/>
  <c r="I191" i="7"/>
  <c r="I192" i="7"/>
  <c r="I193" i="7"/>
  <c r="K193" i="7" s="1"/>
  <c r="I194" i="7"/>
  <c r="I195" i="7"/>
  <c r="I196" i="7"/>
  <c r="I197" i="7"/>
  <c r="I198" i="7"/>
  <c r="I199" i="7"/>
  <c r="K199" i="7" s="1"/>
  <c r="I200" i="7"/>
  <c r="I201" i="7"/>
  <c r="I202" i="7"/>
  <c r="K202" i="7" s="1"/>
  <c r="I203" i="7"/>
  <c r="K203" i="7" s="1"/>
  <c r="I204" i="7"/>
  <c r="I205" i="7"/>
  <c r="I206" i="7"/>
  <c r="I207" i="7"/>
  <c r="I208" i="7"/>
  <c r="I209" i="7"/>
  <c r="I210" i="7"/>
  <c r="I211" i="7"/>
  <c r="K211" i="7" s="1"/>
  <c r="I212" i="7"/>
  <c r="I213" i="7"/>
  <c r="I214" i="7"/>
  <c r="K214" i="7" s="1"/>
  <c r="I215" i="7"/>
  <c r="I216" i="7"/>
  <c r="I217" i="7"/>
  <c r="K217" i="7" s="1"/>
  <c r="I218" i="7"/>
  <c r="I219" i="7"/>
  <c r="I220" i="7"/>
  <c r="K220" i="7" s="1"/>
  <c r="I221" i="7"/>
  <c r="K221" i="7" s="1"/>
  <c r="I222" i="7"/>
  <c r="I223" i="7"/>
  <c r="I224" i="7"/>
  <c r="I225" i="7"/>
  <c r="I226" i="7"/>
  <c r="K226" i="7" s="1"/>
  <c r="I227" i="7"/>
  <c r="I228" i="7"/>
  <c r="I229" i="7"/>
  <c r="K229" i="7" s="1"/>
  <c r="I230" i="7"/>
  <c r="I231" i="7"/>
  <c r="I232" i="7"/>
  <c r="K232" i="7" s="1"/>
  <c r="I233" i="7"/>
  <c r="I234" i="7"/>
  <c r="I235" i="7"/>
  <c r="K235" i="7" s="1"/>
  <c r="I236" i="7"/>
  <c r="I237" i="7"/>
  <c r="I238" i="7"/>
  <c r="K238" i="7" s="1"/>
  <c r="I239" i="7"/>
  <c r="K239" i="7" s="1"/>
  <c r="I240" i="7"/>
  <c r="I241" i="7"/>
  <c r="K241" i="7" s="1"/>
  <c r="I242" i="7"/>
  <c r="I243" i="7"/>
  <c r="I244" i="7"/>
  <c r="K244" i="7" s="1"/>
  <c r="I245" i="7"/>
  <c r="K43" i="7"/>
  <c r="K54" i="7"/>
  <c r="K60" i="7"/>
  <c r="K61" i="7"/>
  <c r="K79" i="7"/>
  <c r="K90" i="7"/>
  <c r="K96" i="7"/>
  <c r="K97" i="7"/>
  <c r="K115" i="7"/>
  <c r="K126" i="7"/>
  <c r="K132" i="7"/>
  <c r="K133" i="7"/>
  <c r="K151" i="7"/>
  <c r="K162" i="7"/>
  <c r="K168" i="7"/>
  <c r="K169" i="7"/>
  <c r="K187" i="7"/>
  <c r="K198" i="7"/>
  <c r="K204" i="7"/>
  <c r="K205" i="7"/>
  <c r="K223" i="7"/>
  <c r="K234" i="7"/>
  <c r="K240" i="7"/>
  <c r="K41" i="7"/>
  <c r="K47" i="7"/>
  <c r="K50" i="7"/>
  <c r="K53" i="7"/>
  <c r="K56" i="7"/>
  <c r="K59" i="7"/>
  <c r="K62" i="7"/>
  <c r="K64" i="7"/>
  <c r="K68" i="7"/>
  <c r="K70" i="7"/>
  <c r="K77" i="7"/>
  <c r="K80" i="7"/>
  <c r="K83" i="7"/>
  <c r="K86" i="7"/>
  <c r="K88" i="7"/>
  <c r="K89" i="7"/>
  <c r="K98" i="7"/>
  <c r="K100" i="7"/>
  <c r="K101" i="7"/>
  <c r="K104" i="7"/>
  <c r="K107" i="7"/>
  <c r="K116" i="7"/>
  <c r="K119" i="7"/>
  <c r="K122" i="7"/>
  <c r="K125" i="7"/>
  <c r="K137" i="7"/>
  <c r="K140" i="7"/>
  <c r="K142" i="7"/>
  <c r="K143" i="7"/>
  <c r="K152" i="7"/>
  <c r="K154" i="7"/>
  <c r="K155" i="7"/>
  <c r="K158" i="7"/>
  <c r="K161" i="7"/>
  <c r="K170" i="7"/>
  <c r="K173" i="7"/>
  <c r="K176" i="7"/>
  <c r="K179" i="7"/>
  <c r="K188" i="7"/>
  <c r="K191" i="7"/>
  <c r="K194" i="7"/>
  <c r="K196" i="7"/>
  <c r="K197" i="7"/>
  <c r="K200" i="7"/>
  <c r="K206" i="7"/>
  <c r="K208" i="7"/>
  <c r="K209" i="7"/>
  <c r="K215" i="7"/>
  <c r="K218" i="7"/>
  <c r="K224" i="7"/>
  <c r="K227" i="7"/>
  <c r="K233" i="7"/>
  <c r="K236" i="7"/>
  <c r="K242" i="7"/>
  <c r="K245" i="7"/>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K85" i="7" l="1"/>
  <c r="F34" i="6"/>
  <c r="F84" i="6"/>
  <c r="F80" i="6"/>
  <c r="K228" i="7"/>
  <c r="K210" i="7"/>
  <c r="K192" i="7"/>
  <c r="K174" i="7"/>
  <c r="K156" i="7"/>
  <c r="K138" i="7"/>
  <c r="K120" i="7"/>
  <c r="K102" i="7"/>
  <c r="K84" i="7"/>
  <c r="K66" i="7"/>
  <c r="K48" i="7"/>
  <c r="K75" i="7"/>
  <c r="K63" i="7"/>
  <c r="F206" i="6"/>
  <c r="F201" i="6"/>
  <c r="F190" i="6"/>
  <c r="F165" i="6"/>
  <c r="F154" i="6"/>
  <c r="F153" i="6"/>
  <c r="F141" i="6"/>
  <c r="F130" i="6"/>
  <c r="F117" i="6"/>
  <c r="F105" i="6"/>
  <c r="F94" i="6"/>
  <c r="F93" i="6"/>
  <c r="F236" i="6"/>
  <c r="F230" i="6"/>
  <c r="F212" i="6"/>
  <c r="F198" i="6"/>
  <c r="F174" i="6"/>
  <c r="F162" i="6"/>
  <c r="F150" i="6"/>
  <c r="F138" i="6"/>
  <c r="F114" i="6"/>
  <c r="F102" i="6"/>
  <c r="F90" i="6"/>
  <c r="F219" i="6"/>
  <c r="F88" i="6"/>
  <c r="F189" i="6"/>
  <c r="F177" i="6"/>
  <c r="F129" i="6"/>
  <c r="J245" i="2"/>
  <c r="K247" i="7"/>
  <c r="K14" i="7"/>
  <c r="K17" i="7"/>
  <c r="K10" i="7"/>
  <c r="I38" i="7"/>
  <c r="I35" i="7"/>
  <c r="I34" i="7"/>
  <c r="I33" i="7"/>
  <c r="I31" i="7"/>
  <c r="I30" i="7"/>
  <c r="I29" i="7"/>
  <c r="I28" i="7"/>
  <c r="I26" i="7"/>
  <c r="I25" i="7"/>
  <c r="I24" i="7"/>
  <c r="I23" i="7"/>
  <c r="I37" i="7"/>
  <c r="N1" i="6"/>
  <c r="E32" i="6" s="1"/>
  <c r="F1001" i="6"/>
  <c r="D33" i="6"/>
  <c r="B38" i="7" s="1"/>
  <c r="D32" i="6"/>
  <c r="B37" i="7" s="1"/>
  <c r="D31" i="6"/>
  <c r="B36" i="7" s="1"/>
  <c r="D30" i="6"/>
  <c r="B35" i="7" s="1"/>
  <c r="K35" i="7" s="1"/>
  <c r="D29" i="6"/>
  <c r="B34" i="7" s="1"/>
  <c r="D28" i="6"/>
  <c r="B33" i="7" s="1"/>
  <c r="K33" i="7" s="1"/>
  <c r="D27" i="6"/>
  <c r="B32" i="7" s="1"/>
  <c r="D26" i="6"/>
  <c r="B31" i="7" s="1"/>
  <c r="D25" i="6"/>
  <c r="B30" i="7" s="1"/>
  <c r="D24" i="6"/>
  <c r="B29" i="7" s="1"/>
  <c r="D23" i="6"/>
  <c r="B28" i="7" s="1"/>
  <c r="D22" i="6"/>
  <c r="B27" i="7" s="1"/>
  <c r="D21" i="6"/>
  <c r="B26" i="7" s="1"/>
  <c r="D20" i="6"/>
  <c r="B25" i="7" s="1"/>
  <c r="D19" i="6"/>
  <c r="B24" i="7" s="1"/>
  <c r="D18" i="6"/>
  <c r="B23" i="7" s="1"/>
  <c r="I37" i="5"/>
  <c r="I36" i="5"/>
  <c r="I35" i="5"/>
  <c r="I34" i="5"/>
  <c r="I33" i="5"/>
  <c r="I32" i="5"/>
  <c r="I31" i="5"/>
  <c r="I30" i="5"/>
  <c r="I29" i="5"/>
  <c r="I28" i="5"/>
  <c r="I27" i="5"/>
  <c r="I26" i="5"/>
  <c r="I25" i="5"/>
  <c r="I24" i="5"/>
  <c r="I23" i="5"/>
  <c r="I22" i="5"/>
  <c r="J37" i="2"/>
  <c r="J36" i="2"/>
  <c r="J35" i="2"/>
  <c r="J34" i="2"/>
  <c r="J33" i="2"/>
  <c r="J32" i="2"/>
  <c r="J31" i="2"/>
  <c r="J30" i="2"/>
  <c r="J29" i="2"/>
  <c r="J28" i="2"/>
  <c r="J27" i="2"/>
  <c r="J26" i="2"/>
  <c r="J25" i="2"/>
  <c r="J24" i="2"/>
  <c r="J23" i="2"/>
  <c r="J22" i="2"/>
  <c r="K25" i="7" l="1"/>
  <c r="K26" i="7"/>
  <c r="K38" i="7"/>
  <c r="J246" i="2"/>
  <c r="J248" i="2" s="1"/>
  <c r="K28" i="7"/>
  <c r="K23" i="7"/>
  <c r="K29" i="7"/>
  <c r="K31" i="7"/>
  <c r="K37" i="7"/>
  <c r="K34" i="7"/>
  <c r="K30" i="7"/>
  <c r="I36" i="7"/>
  <c r="K36" i="7" s="1"/>
  <c r="K24" i="7"/>
  <c r="I27" i="7"/>
  <c r="K27" i="7" s="1"/>
  <c r="I32" i="7"/>
  <c r="K32" i="7" s="1"/>
  <c r="E33" i="6"/>
  <c r="E21" i="6"/>
  <c r="E27" i="6"/>
  <c r="E22" i="6"/>
  <c r="E28" i="6"/>
  <c r="E23" i="6"/>
  <c r="E29" i="6"/>
  <c r="E24" i="6"/>
  <c r="E18" i="6"/>
  <c r="E30" i="6"/>
  <c r="E19" i="6"/>
  <c r="E25" i="6"/>
  <c r="E31" i="6"/>
  <c r="E20" i="6"/>
  <c r="E26" i="6"/>
  <c r="A1007" i="6"/>
  <c r="A1006" i="6"/>
  <c r="A1005" i="6"/>
  <c r="F1004" i="6"/>
  <c r="A1004" i="6"/>
  <c r="A1003" i="6"/>
  <c r="K246" i="7" l="1"/>
  <c r="K248" i="7" s="1"/>
  <c r="J251" i="2"/>
  <c r="M11" i="6"/>
  <c r="I255" i="2" s="1"/>
  <c r="M12" i="6" l="1"/>
  <c r="M13" i="6"/>
  <c r="M14" i="6"/>
  <c r="M15" i="6"/>
  <c r="M16" i="6"/>
  <c r="F254" i="6"/>
  <c r="F249"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B226" i="6"/>
  <c r="A226" i="6"/>
  <c r="B225" i="6"/>
  <c r="A225" i="6"/>
  <c r="B224" i="6"/>
  <c r="A224" i="6"/>
  <c r="B223" i="6"/>
  <c r="A223" i="6"/>
  <c r="B222" i="6"/>
  <c r="A222" i="6"/>
  <c r="B221" i="6"/>
  <c r="A221" i="6"/>
  <c r="B220" i="6"/>
  <c r="A220" i="6"/>
  <c r="B219" i="6"/>
  <c r="A219" i="6"/>
  <c r="B218" i="6"/>
  <c r="A218" i="6"/>
  <c r="B217" i="6"/>
  <c r="A217" i="6"/>
  <c r="B216" i="6"/>
  <c r="A216" i="6"/>
  <c r="B215" i="6"/>
  <c r="A215" i="6"/>
  <c r="B214" i="6"/>
  <c r="A214" i="6"/>
  <c r="B213" i="6"/>
  <c r="A213" i="6"/>
  <c r="B212" i="6"/>
  <c r="A212" i="6"/>
  <c r="B211" i="6"/>
  <c r="A211" i="6"/>
  <c r="B210" i="6"/>
  <c r="A210" i="6"/>
  <c r="B209" i="6"/>
  <c r="A209" i="6"/>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B170" i="6"/>
  <c r="A170" i="6"/>
  <c r="B169" i="6"/>
  <c r="A169" i="6"/>
  <c r="B168" i="6"/>
  <c r="A168" i="6"/>
  <c r="B167" i="6"/>
  <c r="A167" i="6"/>
  <c r="B166" i="6"/>
  <c r="A166" i="6"/>
  <c r="B165" i="6"/>
  <c r="A165" i="6"/>
  <c r="B164" i="6"/>
  <c r="A164" i="6"/>
  <c r="B163" i="6"/>
  <c r="A163" i="6"/>
  <c r="B162" i="6"/>
  <c r="A162" i="6"/>
  <c r="B161" i="6"/>
  <c r="A161" i="6"/>
  <c r="B160" i="6"/>
  <c r="A160" i="6"/>
  <c r="B159" i="6"/>
  <c r="A159" i="6"/>
  <c r="B158" i="6"/>
  <c r="A158"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26" i="6" l="1"/>
  <c r="F19" i="6"/>
  <c r="F20" i="6"/>
  <c r="F22" i="6"/>
  <c r="F25" i="6"/>
  <c r="F31" i="6"/>
  <c r="F24" i="6"/>
  <c r="F32" i="6"/>
  <c r="F27" i="6"/>
  <c r="F30" i="6"/>
  <c r="F18" i="6"/>
  <c r="F33" i="6"/>
  <c r="F301" i="6"/>
  <c r="F287" i="6"/>
  <c r="F253" i="6"/>
  <c r="F496" i="6"/>
  <c r="F29" i="6"/>
  <c r="F248" i="6"/>
  <c r="F265" i="6"/>
  <c r="F294" i="6"/>
  <c r="F320" i="6"/>
  <c r="F337" i="6"/>
  <c r="F366" i="6"/>
  <c r="F347" i="6"/>
  <c r="F443" i="6"/>
  <c r="F464" i="6"/>
  <c r="F515" i="6"/>
  <c r="F284" i="6"/>
  <c r="F356" i="6"/>
  <c r="F510" i="6"/>
  <c r="F573" i="6"/>
  <c r="F270" i="6"/>
  <c r="F407" i="6"/>
  <c r="F712" i="6"/>
  <c r="F299" i="6"/>
  <c r="F371" i="6"/>
  <c r="F554" i="6"/>
  <c r="F709" i="6"/>
  <c r="F251" i="6"/>
  <c r="F323" i="6"/>
  <c r="F275" i="6"/>
  <c r="F258" i="6"/>
  <c r="F330" i="6"/>
  <c r="F467" i="6"/>
  <c r="F359" i="6"/>
  <c r="F570" i="6"/>
  <c r="F678" i="6"/>
  <c r="F313" i="6"/>
  <c r="F342" i="6"/>
  <c r="F417" i="6"/>
  <c r="F747" i="6"/>
  <c r="F903" i="6"/>
  <c r="F459" i="6"/>
  <c r="F557" i="6"/>
  <c r="F876" i="6"/>
  <c r="F380" i="6"/>
  <c r="F260" i="6"/>
  <c r="F277" i="6"/>
  <c r="F306" i="6"/>
  <c r="F332" i="6"/>
  <c r="F349" i="6"/>
  <c r="F378" i="6"/>
  <c r="F392" i="6"/>
  <c r="F448" i="6"/>
  <c r="F373" i="6"/>
  <c r="F387" i="6"/>
  <c r="F327" i="6"/>
  <c r="F23" i="6"/>
  <c r="F368" i="6"/>
  <c r="F438" i="6"/>
  <c r="F546" i="6"/>
  <c r="F613" i="6"/>
  <c r="F21" i="6"/>
  <c r="F354" i="6"/>
  <c r="F436" i="6"/>
  <c r="F503" i="6"/>
  <c r="F279" i="6"/>
  <c r="F263" i="6"/>
  <c r="F303" i="6"/>
  <c r="F335" i="6"/>
  <c r="F375" i="6"/>
  <c r="F395" i="6"/>
  <c r="F450" i="6"/>
  <c r="F296" i="6"/>
  <c r="F462" i="6"/>
  <c r="F568" i="6"/>
  <c r="F267" i="6"/>
  <c r="F706" i="6"/>
  <c r="F282" i="6"/>
  <c r="F308" i="6"/>
  <c r="F325" i="6"/>
  <c r="F402" i="6"/>
  <c r="F720" i="6"/>
  <c r="F311" i="6"/>
  <c r="F351" i="6"/>
  <c r="F850" i="6"/>
  <c r="F978" i="6"/>
  <c r="F246" i="6"/>
  <c r="F272" i="6"/>
  <c r="F289" i="6"/>
  <c r="F318" i="6"/>
  <c r="F344" i="6"/>
  <c r="F361" i="6"/>
  <c r="F589" i="6"/>
  <c r="F497" i="6"/>
  <c r="F524" i="6"/>
  <c r="F577" i="6"/>
  <c r="F809" i="6"/>
  <c r="F896" i="6"/>
  <c r="F944" i="6"/>
  <c r="F526" i="6"/>
  <c r="F772" i="6"/>
  <c r="F973" i="6"/>
  <c r="F388" i="6"/>
  <c r="F430" i="6"/>
  <c r="F471" i="6"/>
  <c r="F474" i="6"/>
  <c r="F561" i="6"/>
  <c r="F633" i="6"/>
  <c r="F660" i="6"/>
  <c r="F783" i="6"/>
  <c r="F949" i="6"/>
  <c r="F952" i="6"/>
  <c r="F401" i="6"/>
  <c r="F409" i="6"/>
  <c r="F425" i="6"/>
  <c r="F493" i="6"/>
  <c r="F556" i="6"/>
  <c r="F564" i="6"/>
  <c r="F607" i="6"/>
  <c r="F685" i="6"/>
  <c r="F773" i="6"/>
  <c r="F910" i="6"/>
  <c r="F552" i="6"/>
  <c r="F654" i="6"/>
  <c r="F429" i="6"/>
  <c r="F646" i="6"/>
  <c r="F566" i="6"/>
  <c r="F690" i="6"/>
  <c r="F423" i="6"/>
  <c r="F466" i="6"/>
  <c r="F514" i="6"/>
  <c r="F522" i="6"/>
  <c r="F538" i="6"/>
  <c r="F575" i="6"/>
  <c r="F583" i="6"/>
  <c r="F730" i="6"/>
  <c r="F894" i="6"/>
  <c r="F942" i="6"/>
  <c r="F473" i="6"/>
  <c r="F707" i="6"/>
  <c r="F501" i="6"/>
  <c r="F540" i="6"/>
  <c r="F585" i="6"/>
  <c r="F997" i="6"/>
  <c r="F28"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256" i="6"/>
  <c r="F268" i="6"/>
  <c r="F280" i="6"/>
  <c r="F292" i="6"/>
  <c r="F304" i="6"/>
  <c r="F316" i="6"/>
  <c r="F328" i="6"/>
  <c r="F340" i="6"/>
  <c r="F352" i="6"/>
  <c r="F364" i="6"/>
  <c r="F376" i="6"/>
  <c r="F400" i="6"/>
  <c r="F465" i="6"/>
  <c r="F502" i="6"/>
  <c r="F644" i="6"/>
  <c r="F674" i="6"/>
  <c r="F781" i="6"/>
  <c r="F807" i="6"/>
  <c r="F929"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411" i="6"/>
  <c r="F442" i="6"/>
  <c r="F472" i="6"/>
  <c r="F579" i="6"/>
  <c r="F632" i="6"/>
  <c r="F638" i="6"/>
  <c r="F652" i="6"/>
  <c r="F672" i="6"/>
  <c r="F766" i="6"/>
  <c r="F862" i="6"/>
  <c r="F932" i="6"/>
  <c r="F988"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F1002" i="6" s="1"/>
  <c r="F1003" i="6" l="1"/>
  <c r="I254" i="2"/>
  <c r="G43" i="6"/>
  <c r="H43" i="6" s="1"/>
  <c r="G62" i="6"/>
  <c r="H62" i="6" s="1"/>
  <c r="G66" i="6"/>
  <c r="H66" i="6" s="1"/>
  <c r="G72" i="6"/>
  <c r="H72" i="6" s="1"/>
  <c r="G85" i="6"/>
  <c r="H85" i="6" s="1"/>
  <c r="G89" i="6"/>
  <c r="H89" i="6" s="1"/>
  <c r="G97" i="6"/>
  <c r="H97" i="6" s="1"/>
  <c r="G121" i="6"/>
  <c r="H121" i="6" s="1"/>
  <c r="G134" i="6"/>
  <c r="H134" i="6" s="1"/>
  <c r="G140" i="6"/>
  <c r="H140" i="6" s="1"/>
  <c r="G153" i="6"/>
  <c r="H153" i="6" s="1"/>
  <c r="G170" i="6"/>
  <c r="H170" i="6" s="1"/>
  <c r="G176" i="6"/>
  <c r="H176" i="6" s="1"/>
  <c r="G180" i="6"/>
  <c r="H180" i="6" s="1"/>
  <c r="G185" i="6"/>
  <c r="H185" i="6" s="1"/>
  <c r="G193" i="6"/>
  <c r="H193" i="6" s="1"/>
  <c r="G206" i="6"/>
  <c r="H206" i="6" s="1"/>
  <c r="G208" i="6"/>
  <c r="H208" i="6" s="1"/>
  <c r="G211" i="6"/>
  <c r="H211" i="6" s="1"/>
  <c r="G215" i="6"/>
  <c r="H215" i="6" s="1"/>
  <c r="G222" i="6"/>
  <c r="H222" i="6" s="1"/>
  <c r="G229" i="6"/>
  <c r="H229" i="6" s="1"/>
  <c r="G233" i="6"/>
  <c r="H233" i="6" s="1"/>
  <c r="G239" i="6"/>
  <c r="H239" i="6" s="1"/>
  <c r="G181" i="6"/>
  <c r="H181" i="6" s="1"/>
  <c r="G204" i="6"/>
  <c r="H204" i="6" s="1"/>
  <c r="G35" i="6"/>
  <c r="H35" i="6" s="1"/>
  <c r="G49" i="6"/>
  <c r="H49" i="6" s="1"/>
  <c r="G68" i="6"/>
  <c r="H68" i="6" s="1"/>
  <c r="G74" i="6"/>
  <c r="H74" i="6" s="1"/>
  <c r="G78" i="6"/>
  <c r="H78" i="6" s="1"/>
  <c r="G105" i="6"/>
  <c r="H105" i="6" s="1"/>
  <c r="G110" i="6"/>
  <c r="H110" i="6" s="1"/>
  <c r="G116" i="6"/>
  <c r="H116" i="6" s="1"/>
  <c r="G129" i="6"/>
  <c r="H129" i="6" s="1"/>
  <c r="G144" i="6"/>
  <c r="H144" i="6" s="1"/>
  <c r="G149" i="6"/>
  <c r="H149" i="6" s="1"/>
  <c r="G157" i="6"/>
  <c r="H157" i="6" s="1"/>
  <c r="G201" i="6"/>
  <c r="H201" i="6" s="1"/>
  <c r="G235" i="6"/>
  <c r="H235" i="6" s="1"/>
  <c r="G245" i="6"/>
  <c r="H245" i="6" s="1"/>
  <c r="G128" i="6"/>
  <c r="H128" i="6" s="1"/>
  <c r="G194" i="6"/>
  <c r="H194" i="6" s="1"/>
  <c r="G227" i="6"/>
  <c r="H227" i="6" s="1"/>
  <c r="G234" i="6"/>
  <c r="H234" i="6" s="1"/>
  <c r="G38" i="6"/>
  <c r="H38" i="6" s="1"/>
  <c r="G42" i="6"/>
  <c r="H42" i="6" s="1"/>
  <c r="G55" i="6"/>
  <c r="H55" i="6" s="1"/>
  <c r="G80" i="6"/>
  <c r="H80" i="6" s="1"/>
  <c r="G84" i="6"/>
  <c r="H84" i="6" s="1"/>
  <c r="G92" i="6"/>
  <c r="H92" i="6" s="1"/>
  <c r="G96" i="6"/>
  <c r="H96" i="6" s="1"/>
  <c r="G101" i="6"/>
  <c r="H101" i="6" s="1"/>
  <c r="G120" i="6"/>
  <c r="H120" i="6" s="1"/>
  <c r="G125" i="6"/>
  <c r="H125" i="6" s="1"/>
  <c r="G133" i="6"/>
  <c r="H133" i="6" s="1"/>
  <c r="G165" i="6"/>
  <c r="H165" i="6" s="1"/>
  <c r="G182" i="6"/>
  <c r="H182" i="6" s="1"/>
  <c r="G188" i="6"/>
  <c r="H188" i="6" s="1"/>
  <c r="G192" i="6"/>
  <c r="H192" i="6" s="1"/>
  <c r="G197" i="6"/>
  <c r="H197" i="6" s="1"/>
  <c r="G205" i="6"/>
  <c r="H205" i="6" s="1"/>
  <c r="G210" i="6"/>
  <c r="H210" i="6" s="1"/>
  <c r="G217" i="6"/>
  <c r="H217" i="6" s="1"/>
  <c r="G221" i="6"/>
  <c r="H221" i="6" s="1"/>
  <c r="G228" i="6"/>
  <c r="H228" i="6" s="1"/>
  <c r="G132" i="6"/>
  <c r="H132" i="6" s="1"/>
  <c r="G44" i="6"/>
  <c r="H44" i="6" s="1"/>
  <c r="G48" i="6"/>
  <c r="H48" i="6" s="1"/>
  <c r="G61" i="6"/>
  <c r="H61" i="6" s="1"/>
  <c r="G86" i="6"/>
  <c r="H86" i="6" s="1"/>
  <c r="G109" i="6"/>
  <c r="H109" i="6" s="1"/>
  <c r="G141" i="6"/>
  <c r="H141" i="6" s="1"/>
  <c r="G146" i="6"/>
  <c r="H146" i="6" s="1"/>
  <c r="G152" i="6"/>
  <c r="H152" i="6" s="1"/>
  <c r="G156" i="6"/>
  <c r="H156" i="6" s="1"/>
  <c r="G161" i="6"/>
  <c r="H161" i="6" s="1"/>
  <c r="G169" i="6"/>
  <c r="H169" i="6" s="1"/>
  <c r="G177" i="6"/>
  <c r="H177" i="6" s="1"/>
  <c r="G244" i="6"/>
  <c r="H244" i="6" s="1"/>
  <c r="G50" i="6"/>
  <c r="H50" i="6" s="1"/>
  <c r="G54" i="6"/>
  <c r="H54" i="6" s="1"/>
  <c r="G67" i="6"/>
  <c r="H67" i="6" s="1"/>
  <c r="G73" i="6"/>
  <c r="H73" i="6" s="1"/>
  <c r="G98" i="6"/>
  <c r="H98" i="6" s="1"/>
  <c r="G104" i="6"/>
  <c r="H104" i="6" s="1"/>
  <c r="G117" i="6"/>
  <c r="H117" i="6" s="1"/>
  <c r="G122" i="6"/>
  <c r="H122" i="6" s="1"/>
  <c r="G137" i="6"/>
  <c r="H137" i="6" s="1"/>
  <c r="G173" i="6"/>
  <c r="H173" i="6" s="1"/>
  <c r="G216" i="6"/>
  <c r="H216" i="6" s="1"/>
  <c r="G37" i="6"/>
  <c r="H37" i="6" s="1"/>
  <c r="G56" i="6"/>
  <c r="H56" i="6" s="1"/>
  <c r="G60" i="6"/>
  <c r="H60" i="6" s="1"/>
  <c r="G79" i="6"/>
  <c r="H79" i="6" s="1"/>
  <c r="G93" i="6"/>
  <c r="H93" i="6" s="1"/>
  <c r="G108" i="6"/>
  <c r="H108" i="6" s="1"/>
  <c r="G113" i="6"/>
  <c r="H113" i="6" s="1"/>
  <c r="G145" i="6"/>
  <c r="H145" i="6" s="1"/>
  <c r="G158" i="6"/>
  <c r="H158" i="6" s="1"/>
  <c r="G164" i="6"/>
  <c r="H164" i="6" s="1"/>
  <c r="G168" i="6"/>
  <c r="H168" i="6" s="1"/>
  <c r="G189" i="6"/>
  <c r="H189" i="6" s="1"/>
  <c r="G34" i="6"/>
  <c r="H34" i="6" s="1"/>
  <c r="G200" i="6"/>
  <c r="H200" i="6" s="1"/>
  <c r="G209" i="6"/>
  <c r="H209" i="6" s="1"/>
  <c r="G223" i="6"/>
  <c r="H223" i="6" s="1"/>
  <c r="G240" i="6"/>
  <c r="H240" i="6" s="1"/>
  <c r="G136" i="6"/>
  <c r="H136" i="6" s="1"/>
  <c r="G47" i="6"/>
  <c r="H47" i="6" s="1"/>
  <c r="G130" i="6"/>
  <c r="H130" i="6" s="1"/>
  <c r="G75" i="6"/>
  <c r="H75" i="6" s="1"/>
  <c r="G150" i="6"/>
  <c r="H150" i="6" s="1"/>
  <c r="G202" i="6"/>
  <c r="H202" i="6" s="1"/>
  <c r="G88" i="6"/>
  <c r="H88" i="6" s="1"/>
  <c r="G111" i="6"/>
  <c r="H111" i="6" s="1"/>
  <c r="G195" i="6"/>
  <c r="H195" i="6" s="1"/>
  <c r="G118" i="6"/>
  <c r="H118" i="6" s="1"/>
  <c r="G119" i="6"/>
  <c r="H119" i="6" s="1"/>
  <c r="G147" i="6"/>
  <c r="H147" i="6" s="1"/>
  <c r="G76" i="6"/>
  <c r="H76" i="6" s="1"/>
  <c r="G191" i="6"/>
  <c r="H191" i="6" s="1"/>
  <c r="G115" i="6"/>
  <c r="H115" i="6" s="1"/>
  <c r="G91" i="6"/>
  <c r="H91" i="6" s="1"/>
  <c r="G183" i="6"/>
  <c r="H183" i="6" s="1"/>
  <c r="G39" i="6"/>
  <c r="H39" i="6" s="1"/>
  <c r="G126" i="6"/>
  <c r="H126" i="6" s="1"/>
  <c r="G58" i="6"/>
  <c r="H58" i="6" s="1"/>
  <c r="G143" i="6"/>
  <c r="H143" i="6" s="1"/>
  <c r="G100" i="6"/>
  <c r="H100" i="6" s="1"/>
  <c r="G207" i="6"/>
  <c r="H207" i="6" s="1"/>
  <c r="G148" i="6"/>
  <c r="H148" i="6" s="1"/>
  <c r="G71" i="6"/>
  <c r="H71" i="6" s="1"/>
  <c r="G232" i="6"/>
  <c r="H232" i="6" s="1"/>
  <c r="G114" i="6"/>
  <c r="H114" i="6" s="1"/>
  <c r="G82" i="6"/>
  <c r="H82" i="6" s="1"/>
  <c r="G41" i="6"/>
  <c r="H41" i="6" s="1"/>
  <c r="G142" i="6"/>
  <c r="H142" i="6" s="1"/>
  <c r="G53" i="6"/>
  <c r="H53" i="6" s="1"/>
  <c r="G187" i="6"/>
  <c r="H187" i="6" s="1"/>
  <c r="G163" i="6"/>
  <c r="H163" i="6" s="1"/>
  <c r="G139" i="6"/>
  <c r="H139" i="6" s="1"/>
  <c r="G231" i="6"/>
  <c r="H231" i="6" s="1"/>
  <c r="G172" i="6"/>
  <c r="H172" i="6" s="1"/>
  <c r="G236" i="6"/>
  <c r="H236" i="6" s="1"/>
  <c r="G106" i="6"/>
  <c r="H106" i="6" s="1"/>
  <c r="G230" i="6"/>
  <c r="H230" i="6" s="1"/>
  <c r="G196" i="6"/>
  <c r="H196" i="6" s="1"/>
  <c r="G77" i="6"/>
  <c r="H77" i="6" s="1"/>
  <c r="G190" i="6"/>
  <c r="H190" i="6" s="1"/>
  <c r="G65" i="6"/>
  <c r="H65" i="6" s="1"/>
  <c r="G224" i="6"/>
  <c r="H224" i="6" s="1"/>
  <c r="G184" i="6"/>
  <c r="H184" i="6" s="1"/>
  <c r="G107" i="6"/>
  <c r="H107" i="6" s="1"/>
  <c r="G59" i="6"/>
  <c r="H59" i="6" s="1"/>
  <c r="G237" i="6"/>
  <c r="H237" i="6" s="1"/>
  <c r="G138" i="6"/>
  <c r="H138" i="6" s="1"/>
  <c r="G45" i="6"/>
  <c r="H45" i="6" s="1"/>
  <c r="G218" i="6"/>
  <c r="H218" i="6" s="1"/>
  <c r="G70" i="6"/>
  <c r="H70" i="6" s="1"/>
  <c r="G95" i="6"/>
  <c r="H95" i="6" s="1"/>
  <c r="G171" i="6"/>
  <c r="H171" i="6" s="1"/>
  <c r="G63" i="6"/>
  <c r="H63" i="6" s="1"/>
  <c r="G94" i="6"/>
  <c r="H94" i="6" s="1"/>
  <c r="G214" i="6"/>
  <c r="H214" i="6" s="1"/>
  <c r="G99" i="6"/>
  <c r="H99" i="6" s="1"/>
  <c r="G174" i="6"/>
  <c r="H174" i="6" s="1"/>
  <c r="G203" i="6"/>
  <c r="H203" i="6" s="1"/>
  <c r="G175" i="6"/>
  <c r="H175" i="6" s="1"/>
  <c r="G103" i="6"/>
  <c r="H103" i="6" s="1"/>
  <c r="G36" i="6"/>
  <c r="H36" i="6" s="1"/>
  <c r="G166" i="6"/>
  <c r="H166" i="6" s="1"/>
  <c r="G225" i="6"/>
  <c r="H225" i="6" s="1"/>
  <c r="G186" i="6"/>
  <c r="H186" i="6" s="1"/>
  <c r="G167" i="6"/>
  <c r="H167" i="6" s="1"/>
  <c r="G131" i="6"/>
  <c r="H131" i="6" s="1"/>
  <c r="G127" i="6"/>
  <c r="H127" i="6" s="1"/>
  <c r="G198" i="6"/>
  <c r="H198" i="6" s="1"/>
  <c r="G220" i="6"/>
  <c r="H220" i="6" s="1"/>
  <c r="G46" i="6"/>
  <c r="H46" i="6" s="1"/>
  <c r="G40" i="6"/>
  <c r="H40" i="6" s="1"/>
  <c r="G155" i="6"/>
  <c r="H155" i="6" s="1"/>
  <c r="G124" i="6"/>
  <c r="H124" i="6" s="1"/>
  <c r="G81" i="6"/>
  <c r="H81" i="6" s="1"/>
  <c r="G102" i="6"/>
  <c r="H102" i="6" s="1"/>
  <c r="G69" i="6"/>
  <c r="H69" i="6" s="1"/>
  <c r="G219" i="6"/>
  <c r="H219" i="6" s="1"/>
  <c r="G238" i="6"/>
  <c r="H238" i="6" s="1"/>
  <c r="G213" i="6"/>
  <c r="H213" i="6" s="1"/>
  <c r="G64" i="6"/>
  <c r="H64" i="6" s="1"/>
  <c r="G83" i="6"/>
  <c r="H83" i="6" s="1"/>
  <c r="G154" i="6"/>
  <c r="H154" i="6" s="1"/>
  <c r="G52" i="6"/>
  <c r="H52" i="6" s="1"/>
  <c r="G90" i="6"/>
  <c r="H90" i="6" s="1"/>
  <c r="G199" i="6"/>
  <c r="H199" i="6" s="1"/>
  <c r="G135" i="6"/>
  <c r="H135" i="6" s="1"/>
  <c r="G57" i="6"/>
  <c r="H57" i="6" s="1"/>
  <c r="G51" i="6"/>
  <c r="H51" i="6" s="1"/>
  <c r="G162" i="6"/>
  <c r="H162" i="6" s="1"/>
  <c r="G112" i="6"/>
  <c r="H112" i="6" s="1"/>
  <c r="G160" i="6"/>
  <c r="H160" i="6" s="1"/>
  <c r="G212" i="6"/>
  <c r="H212" i="6" s="1"/>
  <c r="G159" i="6"/>
  <c r="H159" i="6" s="1"/>
  <c r="G123" i="6"/>
  <c r="H123" i="6" s="1"/>
  <c r="G87" i="6"/>
  <c r="H87" i="6" s="1"/>
  <c r="G151" i="6"/>
  <c r="H151" i="6" s="1"/>
  <c r="G226" i="6"/>
  <c r="H226" i="6" s="1"/>
  <c r="G178" i="6"/>
  <c r="H178" i="6" s="1"/>
  <c r="G179" i="6"/>
  <c r="H179" i="6" s="1"/>
  <c r="H1007" i="6"/>
  <c r="H1006" i="6"/>
  <c r="H1005" i="6"/>
  <c r="H1003" i="6"/>
  <c r="H1004" i="6"/>
  <c r="H1001" i="6"/>
  <c r="H1000" i="6"/>
  <c r="G904" i="6"/>
  <c r="H904" i="6" s="1"/>
  <c r="G327" i="6"/>
  <c r="H327" i="6" s="1"/>
  <c r="G708" i="6"/>
  <c r="H708" i="6" s="1"/>
  <c r="G869" i="6"/>
  <c r="H869" i="6" s="1"/>
  <c r="G690" i="6"/>
  <c r="H690" i="6" s="1"/>
  <c r="G989" i="6"/>
  <c r="H989" i="6" s="1"/>
  <c r="G297" i="6"/>
  <c r="H297" i="6" s="1"/>
  <c r="G731" i="6"/>
  <c r="H731" i="6" s="1"/>
  <c r="G692" i="6"/>
  <c r="H692" i="6" s="1"/>
  <c r="G277" i="6"/>
  <c r="H277" i="6" s="1"/>
  <c r="G493" i="6"/>
  <c r="H493" i="6" s="1"/>
  <c r="G588" i="6"/>
  <c r="H588" i="6" s="1"/>
  <c r="G443" i="6"/>
  <c r="H443" i="6" s="1"/>
  <c r="G250" i="6"/>
  <c r="H250" i="6" s="1"/>
  <c r="G296" i="6"/>
  <c r="H296" i="6" s="1"/>
  <c r="G770" i="6"/>
  <c r="H770"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781" i="6"/>
  <c r="H781" i="6" s="1"/>
  <c r="G544" i="6"/>
  <c r="H544" i="6" s="1"/>
  <c r="G262" i="6"/>
  <c r="H262" i="6" s="1"/>
  <c r="G949" i="6"/>
  <c r="H949" i="6" s="1"/>
  <c r="G484" i="6"/>
  <c r="H484" i="6" s="1"/>
  <c r="G254" i="6"/>
  <c r="H254" i="6" s="1"/>
  <c r="G620" i="6"/>
  <c r="H620" i="6" s="1"/>
  <c r="G758" i="6"/>
  <c r="H758" i="6" s="1"/>
  <c r="G803" i="6"/>
  <c r="H803" i="6" s="1"/>
  <c r="G657" i="6"/>
  <c r="H657" i="6" s="1"/>
  <c r="G436" i="6"/>
  <c r="H436" i="6" s="1"/>
  <c r="G688" i="6"/>
  <c r="H688" i="6" s="1"/>
  <c r="G838" i="6"/>
  <c r="H838" i="6" s="1"/>
  <c r="G683" i="6"/>
  <c r="H683" i="6" s="1"/>
  <c r="G836" i="6"/>
  <c r="H836" i="6" s="1"/>
  <c r="G486" i="6"/>
  <c r="H486" i="6" s="1"/>
  <c r="G563" i="6"/>
  <c r="H563" i="6" s="1"/>
  <c r="G700" i="6"/>
  <c r="H700" i="6" s="1"/>
  <c r="G685" i="6"/>
  <c r="H685" i="6" s="1"/>
  <c r="G775" i="6"/>
  <c r="H775" i="6" s="1"/>
  <c r="G25" i="6"/>
  <c r="H25" i="6" s="1"/>
  <c r="G716" i="6"/>
  <c r="H716" i="6" s="1"/>
  <c r="G21" i="6"/>
  <c r="H21" i="6" s="1"/>
  <c r="G875" i="6"/>
  <c r="H875" i="6" s="1"/>
  <c r="G285" i="6"/>
  <c r="H285" i="6" s="1"/>
  <c r="G655" i="6"/>
  <c r="H655"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494" i="6"/>
  <c r="H494" i="6" s="1"/>
  <c r="G306" i="6"/>
  <c r="H306" i="6" s="1"/>
  <c r="G624" i="6"/>
  <c r="H624" i="6" s="1"/>
  <c r="G533" i="6"/>
  <c r="H533" i="6" s="1"/>
  <c r="G946" i="6"/>
  <c r="H946" i="6" s="1"/>
  <c r="G641" i="6"/>
  <c r="H641" i="6" s="1"/>
  <c r="G651" i="6"/>
  <c r="H651"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963" i="6"/>
  <c r="H963" i="6" s="1"/>
  <c r="G857" i="6"/>
  <c r="H857" i="6" s="1"/>
  <c r="G269" i="6"/>
  <c r="H269" i="6" s="1"/>
  <c r="G679" i="6"/>
  <c r="H679" i="6" s="1"/>
  <c r="G797" i="6"/>
  <c r="H797"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640" i="6"/>
  <c r="H640" i="6" s="1"/>
  <c r="G792" i="6"/>
  <c r="H792" i="6" s="1"/>
  <c r="G778" i="6"/>
  <c r="H778" i="6" s="1"/>
  <c r="G272" i="6"/>
  <c r="H272" i="6" s="1"/>
  <c r="G247" i="6"/>
  <c r="H247" i="6" s="1"/>
  <c r="G500" i="6"/>
  <c r="H500" i="6" s="1"/>
  <c r="G784" i="6"/>
  <c r="H784" i="6" s="1"/>
  <c r="G556" i="6"/>
  <c r="H556" i="6" s="1"/>
  <c r="G362" i="6"/>
  <c r="H362" i="6" s="1"/>
  <c r="G706" i="6"/>
  <c r="H706" i="6" s="1"/>
  <c r="G348" i="6"/>
  <c r="H348" i="6" s="1"/>
  <c r="G903" i="6"/>
  <c r="H903" i="6" s="1"/>
  <c r="G473" i="6"/>
  <c r="H473" i="6" s="1"/>
  <c r="G760" i="6"/>
  <c r="H760" i="6" s="1"/>
  <c r="G801" i="6"/>
  <c r="H801" i="6" s="1"/>
  <c r="G808" i="6"/>
  <c r="H808" i="6" s="1"/>
  <c r="G400" i="6"/>
  <c r="H400" i="6" s="1"/>
  <c r="G404" i="6"/>
  <c r="H404"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995" i="6"/>
  <c r="H995" i="6" s="1"/>
  <c r="G907" i="6"/>
  <c r="H907" i="6" s="1"/>
  <c r="G312" i="6"/>
  <c r="H312" i="6" s="1"/>
  <c r="G827" i="6"/>
  <c r="H827" i="6" s="1"/>
  <c r="G841" i="6"/>
  <c r="H841" i="6" s="1"/>
  <c r="G873" i="6"/>
  <c r="H873" i="6" s="1"/>
  <c r="G771" i="6"/>
  <c r="H771" i="6" s="1"/>
  <c r="G437" i="6"/>
  <c r="H437" i="6" s="1"/>
  <c r="G608" i="6"/>
  <c r="H608" i="6" s="1"/>
  <c r="G388" i="6"/>
  <c r="H388" i="6" s="1"/>
  <c r="G347" i="6"/>
  <c r="H347" i="6" s="1"/>
  <c r="G252" i="6"/>
  <c r="H252" i="6" s="1"/>
  <c r="G265" i="6"/>
  <c r="H265" i="6" s="1"/>
  <c r="G517" i="6"/>
  <c r="H517" i="6" s="1"/>
  <c r="G366" i="6"/>
  <c r="H366" i="6" s="1"/>
  <c r="G582" i="6"/>
  <c r="H582" i="6" s="1"/>
  <c r="G861" i="6"/>
  <c r="H861" i="6" s="1"/>
  <c r="G844" i="6"/>
  <c r="H844" i="6" s="1"/>
  <c r="G390" i="6"/>
  <c r="H390" i="6" s="1"/>
  <c r="G666" i="6"/>
  <c r="H666" i="6" s="1"/>
  <c r="G263" i="6"/>
  <c r="H263" i="6" s="1"/>
  <c r="G267" i="6"/>
  <c r="H267" i="6" s="1"/>
  <c r="G253" i="6"/>
  <c r="H253" i="6" s="1"/>
  <c r="G361" i="6"/>
  <c r="H361" i="6" s="1"/>
  <c r="G799" i="6"/>
  <c r="H799" i="6" s="1"/>
  <c r="G292" i="6"/>
  <c r="H292" i="6" s="1"/>
  <c r="G677" i="6"/>
  <c r="H677" i="6" s="1"/>
  <c r="G763" i="6"/>
  <c r="H763" i="6" s="1"/>
  <c r="G551" i="6"/>
  <c r="H551" i="6" s="1"/>
  <c r="G878" i="6"/>
  <c r="H878" i="6" s="1"/>
  <c r="G372" i="6"/>
  <c r="H372" i="6" s="1"/>
  <c r="G768" i="6"/>
  <c r="H768" i="6" s="1"/>
  <c r="G821" i="6"/>
  <c r="H821" i="6" s="1"/>
  <c r="G526" i="6"/>
  <c r="H526" i="6" s="1"/>
  <c r="G693" i="6"/>
  <c r="H693" i="6" s="1"/>
  <c r="G712" i="6"/>
  <c r="H712" i="6" s="1"/>
  <c r="G785" i="6"/>
  <c r="H785" i="6" s="1"/>
  <c r="G702" i="6"/>
  <c r="H702" i="6" s="1"/>
  <c r="G866" i="6"/>
  <c r="H866" i="6" s="1"/>
  <c r="G675" i="6"/>
  <c r="H675" i="6" s="1"/>
  <c r="G880" i="6"/>
  <c r="H880" i="6" s="1"/>
  <c r="G402" i="6"/>
  <c r="H402" i="6" s="1"/>
  <c r="G711" i="6"/>
  <c r="H711" i="6" s="1"/>
  <c r="G589" i="6"/>
  <c r="H589" i="6" s="1"/>
  <c r="G914" i="6"/>
  <c r="H914" i="6" s="1"/>
  <c r="G405" i="6"/>
  <c r="H405" i="6" s="1"/>
  <c r="G699" i="6"/>
  <c r="H699" i="6" s="1"/>
  <c r="G806" i="6"/>
  <c r="H806" i="6" s="1"/>
  <c r="G399" i="6"/>
  <c r="H399" i="6" s="1"/>
  <c r="G884" i="6"/>
  <c r="H884" i="6" s="1"/>
  <c r="G887" i="6"/>
  <c r="H887" i="6" s="1"/>
  <c r="G831" i="6"/>
  <c r="H831" i="6" s="1"/>
  <c r="G823" i="6"/>
  <c r="H823" i="6" s="1"/>
  <c r="G594" i="6"/>
  <c r="H594" i="6" s="1"/>
  <c r="G530" i="6"/>
  <c r="H530" i="6" s="1"/>
  <c r="G401" i="6"/>
  <c r="H401" i="6" s="1"/>
  <c r="G951" i="6"/>
  <c r="H951" i="6" s="1"/>
  <c r="G967" i="6"/>
  <c r="H967" i="6" s="1"/>
  <c r="G661" i="6"/>
  <c r="H661" i="6" s="1"/>
  <c r="G732" i="6"/>
  <c r="H732" i="6" s="1"/>
  <c r="G462" i="6"/>
  <c r="H462" i="6" s="1"/>
  <c r="G919" i="6"/>
  <c r="H919" i="6" s="1"/>
  <c r="G33" i="6"/>
  <c r="H33" i="6" s="1"/>
  <c r="G837" i="6"/>
  <c r="H837" i="6" s="1"/>
  <c r="G464" i="6"/>
  <c r="H464" i="6" s="1"/>
  <c r="G728" i="6"/>
  <c r="H728" i="6" s="1"/>
  <c r="G789" i="6"/>
  <c r="H789" i="6" s="1"/>
  <c r="G301" i="6"/>
  <c r="H301" i="6" s="1"/>
  <c r="G413" i="6"/>
  <c r="H413" i="6" s="1"/>
  <c r="G941" i="6"/>
  <c r="H941" i="6" s="1"/>
  <c r="G969" i="6"/>
  <c r="H969" i="6" s="1"/>
  <c r="G663" i="6"/>
  <c r="H663" i="6" s="1"/>
  <c r="G507" i="6"/>
  <c r="H507" i="6" s="1"/>
  <c r="G619" i="6"/>
  <c r="H619" i="6" s="1"/>
  <c r="G415" i="6"/>
  <c r="H415" i="6" s="1"/>
  <c r="G504" i="6"/>
  <c r="H504" i="6" s="1"/>
  <c r="G287" i="6"/>
  <c r="H287" i="6" s="1"/>
  <c r="G527" i="6"/>
  <c r="H527" i="6" s="1"/>
  <c r="G524" i="6"/>
  <c r="H524" i="6" s="1"/>
  <c r="G696" i="6"/>
  <c r="H696" i="6" s="1"/>
  <c r="G459" i="6"/>
  <c r="H459" i="6" s="1"/>
  <c r="G534" i="6"/>
  <c r="H534" i="6" s="1"/>
  <c r="G574" i="6"/>
  <c r="H574" i="6" s="1"/>
  <c r="G736" i="6"/>
  <c r="H736" i="6" s="1"/>
  <c r="G294" i="6"/>
  <c r="H294" i="6" s="1"/>
  <c r="G345" i="6"/>
  <c r="H345" i="6" s="1"/>
  <c r="G729" i="6"/>
  <c r="H729" i="6" s="1"/>
  <c r="G389" i="6"/>
  <c r="H389" i="6" s="1"/>
  <c r="G450" i="6"/>
  <c r="H450" i="6" s="1"/>
  <c r="G793" i="6"/>
  <c r="H793" i="6" s="1"/>
  <c r="G409" i="6"/>
  <c r="H409" i="6" s="1"/>
  <c r="G350" i="6"/>
  <c r="H350" i="6" s="1"/>
  <c r="G813" i="6"/>
  <c r="H813" i="6" s="1"/>
  <c r="G311" i="6"/>
  <c r="H311" i="6" s="1"/>
  <c r="G664" i="6"/>
  <c r="H664" i="6" s="1"/>
  <c r="G804" i="6"/>
  <c r="H804" i="6" s="1"/>
  <c r="G510" i="6"/>
  <c r="H510" i="6" s="1"/>
  <c r="G432" i="6"/>
  <c r="H432" i="6" s="1"/>
  <c r="G856" i="6"/>
  <c r="H856" i="6" s="1"/>
  <c r="G32" i="6"/>
  <c r="H32" i="6" s="1"/>
  <c r="G380" i="6"/>
  <c r="H380" i="6" s="1"/>
  <c r="G680" i="6"/>
  <c r="H680" i="6" s="1"/>
  <c r="G740" i="6"/>
  <c r="H740" i="6" s="1"/>
  <c r="G847" i="6"/>
  <c r="H847" i="6" s="1"/>
  <c r="G674" i="6"/>
  <c r="H674" i="6" s="1"/>
  <c r="G369" i="6"/>
  <c r="H369" i="6" s="1"/>
  <c r="G684" i="6"/>
  <c r="H684" i="6" s="1"/>
  <c r="G766" i="6"/>
  <c r="H766" i="6" s="1"/>
  <c r="G444" i="6"/>
  <c r="H444" i="6" s="1"/>
  <c r="G305" i="6"/>
  <c r="H305" i="6" s="1"/>
  <c r="G336" i="6"/>
  <c r="H336" i="6" s="1"/>
  <c r="G540" i="6"/>
  <c r="H540" i="6" s="1"/>
  <c r="G383" i="6"/>
  <c r="H383" i="6" s="1"/>
  <c r="G370" i="6"/>
  <c r="H370" i="6" s="1"/>
  <c r="G610" i="6"/>
  <c r="H610" i="6" s="1"/>
  <c r="G341" i="6"/>
  <c r="H341" i="6" s="1"/>
  <c r="G691" i="6"/>
  <c r="H691" i="6" s="1"/>
  <c r="G441" i="6"/>
  <c r="H441" i="6" s="1"/>
  <c r="G637" i="6"/>
  <c r="H637" i="6" s="1"/>
  <c r="G492" i="6"/>
  <c r="H492" i="6" s="1"/>
  <c r="G340" i="6"/>
  <c r="H340" i="6" s="1"/>
  <c r="G520" i="6"/>
  <c r="H520" i="6" s="1"/>
  <c r="G939" i="6"/>
  <c r="H939" i="6" s="1"/>
  <c r="G742" i="6"/>
  <c r="H742" i="6" s="1"/>
  <c r="G360" i="6"/>
  <c r="H360" i="6" s="1"/>
  <c r="G975" i="6"/>
  <c r="H975" i="6" s="1"/>
  <c r="G796" i="6"/>
  <c r="H796" i="6" s="1"/>
  <c r="G575" i="6"/>
  <c r="H575" i="6" s="1"/>
  <c r="G945" i="6"/>
  <c r="H945" i="6" s="1"/>
  <c r="G805" i="6"/>
  <c r="H805" i="6" s="1"/>
  <c r="G590" i="6"/>
  <c r="H590" i="6" s="1"/>
  <c r="G990" i="6"/>
  <c r="H990" i="6" s="1"/>
  <c r="G330" i="6"/>
  <c r="H330" i="6" s="1"/>
  <c r="G513" i="6"/>
  <c r="H513" i="6" s="1"/>
  <c r="G634" i="6"/>
  <c r="H634" i="6" s="1"/>
  <c r="G438" i="6"/>
  <c r="H438" i="6" s="1"/>
  <c r="G419" i="6"/>
  <c r="H419" i="6" s="1"/>
  <c r="G478" i="6"/>
  <c r="H478" i="6" s="1"/>
  <c r="G899" i="6"/>
  <c r="H899" i="6" s="1"/>
  <c r="G779" i="6"/>
  <c r="H779" i="6" s="1"/>
  <c r="G489" i="6"/>
  <c r="H489" i="6" s="1"/>
  <c r="G794" i="6"/>
  <c r="H794" i="6" s="1"/>
  <c r="G491" i="6"/>
  <c r="H491" i="6" s="1"/>
  <c r="G396" i="6"/>
  <c r="H396" i="6" s="1"/>
  <c r="G632" i="6"/>
  <c r="H632" i="6" s="1"/>
  <c r="G876" i="6"/>
  <c r="H876" i="6" s="1"/>
  <c r="G704" i="6"/>
  <c r="H704" i="6" s="1"/>
  <c r="G434" i="6"/>
  <c r="H434" i="6" s="1"/>
  <c r="G970" i="6"/>
  <c r="H970" i="6" s="1"/>
  <c r="G756" i="6"/>
  <c r="H756" i="6" s="1"/>
  <c r="G707" i="6"/>
  <c r="H707" i="6" s="1"/>
  <c r="G568" i="6"/>
  <c r="H568" i="6" s="1"/>
  <c r="G30" i="6"/>
  <c r="H30" i="6" s="1"/>
  <c r="G578" i="6"/>
  <c r="H578" i="6" s="1"/>
  <c r="G26" i="6"/>
  <c r="H26" i="6" s="1"/>
  <c r="G955" i="6"/>
  <c r="H955" i="6" s="1"/>
  <c r="G646" i="6"/>
  <c r="H646" i="6" s="1"/>
  <c r="G890" i="6"/>
  <c r="H890" i="6" s="1"/>
  <c r="G782" i="6"/>
  <c r="H782" i="6" s="1"/>
  <c r="G20" i="6"/>
  <c r="H20" i="6" s="1"/>
  <c r="G567" i="6"/>
  <c r="H567" i="6" s="1"/>
  <c r="G490" i="6"/>
  <c r="H490" i="6" s="1"/>
  <c r="G255" i="6"/>
  <c r="H255" i="6" s="1"/>
  <c r="G468" i="6"/>
  <c r="H468" i="6" s="1"/>
  <c r="G863" i="6"/>
  <c r="H863" i="6" s="1"/>
  <c r="G825" i="6"/>
  <c r="H825" i="6" s="1"/>
  <c r="G913" i="6"/>
  <c r="H913" i="6" s="1"/>
  <c r="G765" i="6"/>
  <c r="H765" i="6" s="1"/>
  <c r="G580" i="6"/>
  <c r="H580" i="6" s="1"/>
  <c r="G667" i="6"/>
  <c r="H667" i="6" s="1"/>
  <c r="G422" i="6"/>
  <c r="H422" i="6" s="1"/>
  <c r="G816" i="6"/>
  <c r="H816" i="6" s="1"/>
  <c r="G435" i="6"/>
  <c r="H435" i="6" s="1"/>
  <c r="G654" i="6"/>
  <c r="H654" i="6" s="1"/>
  <c r="G515" i="6"/>
  <c r="H51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720" i="6"/>
  <c r="H720" i="6" s="1"/>
  <c r="G774" i="6"/>
  <c r="H774" i="6" s="1"/>
  <c r="G769" i="6"/>
  <c r="H769" i="6" s="1"/>
  <c r="G291" i="6"/>
  <c r="H291" i="6" s="1"/>
  <c r="G905" i="6"/>
  <c r="H905" i="6" s="1"/>
  <c r="G282" i="6"/>
  <c r="H282" i="6" s="1"/>
  <c r="G662" i="6"/>
  <c r="H662" i="6" s="1"/>
  <c r="G947" i="6"/>
  <c r="H947" i="6" s="1"/>
  <c r="G713" i="6"/>
  <c r="H713" i="6" s="1"/>
  <c r="G280" i="6"/>
  <c r="H280" i="6" s="1"/>
  <c r="G381" i="6"/>
  <c r="H381" i="6" s="1"/>
  <c r="G854" i="6"/>
  <c r="H854" i="6" s="1"/>
  <c r="G633" i="6"/>
  <c r="H633" i="6" s="1"/>
  <c r="G600" i="6"/>
  <c r="H600" i="6" s="1"/>
  <c r="G511" i="6"/>
  <c r="H511" i="6" s="1"/>
  <c r="G268" i="6"/>
  <c r="H268" i="6" s="1"/>
  <c r="G724" i="6"/>
  <c r="H724" i="6" s="1"/>
  <c r="G384" i="6"/>
  <c r="H384" i="6" s="1"/>
  <c r="G514" i="6"/>
  <c r="H514" i="6" s="1"/>
  <c r="G18" i="6"/>
  <c r="H18" i="6" s="1"/>
  <c r="G472" i="6"/>
  <c r="H472" i="6" s="1"/>
  <c r="G746" i="6"/>
  <c r="H746" i="6" s="1"/>
  <c r="G668" i="6"/>
  <c r="H668" i="6" s="1"/>
  <c r="G355" i="6"/>
  <c r="H355" i="6" s="1"/>
  <c r="G604" i="6"/>
  <c r="H604" i="6" s="1"/>
  <c r="G723" i="6"/>
  <c r="H723" i="6" s="1"/>
  <c r="G818" i="6"/>
  <c r="H818" i="6" s="1"/>
  <c r="G557" i="6"/>
  <c r="H557" i="6" s="1"/>
  <c r="G682" i="6"/>
  <c r="H682" i="6" s="1"/>
  <c r="G815" i="6"/>
  <c r="H815" i="6" s="1"/>
  <c r="G453" i="6"/>
  <c r="H453" i="6" s="1"/>
  <c r="G650" i="6"/>
  <c r="H650" i="6" s="1"/>
  <c r="G710" i="6"/>
  <c r="H710" i="6" s="1"/>
  <c r="G656" i="6"/>
  <c r="H656" i="6" s="1"/>
  <c r="G320" i="6"/>
  <c r="H320" i="6" s="1"/>
  <c r="G795" i="6"/>
  <c r="H795" i="6" s="1"/>
  <c r="G952" i="6"/>
  <c r="H952" i="6" s="1"/>
  <c r="G982" i="6"/>
  <c r="H982" i="6" s="1"/>
  <c r="G439" i="6"/>
  <c r="H439" i="6" s="1"/>
  <c r="G839" i="6"/>
  <c r="H839" i="6" s="1"/>
  <c r="G583" i="6"/>
  <c r="H583" i="6" s="1"/>
  <c r="G558" i="6"/>
  <c r="H558" i="6" s="1"/>
  <c r="G895" i="6"/>
  <c r="H895" i="6" s="1"/>
  <c r="G983" i="6"/>
  <c r="H983" i="6" s="1"/>
  <c r="G609" i="6"/>
  <c r="H609" i="6" s="1"/>
  <c r="G364" i="6"/>
  <c r="H364" i="6" s="1"/>
  <c r="G579" i="6"/>
  <c r="H579" i="6" s="1"/>
  <c r="G830" i="6"/>
  <c r="H830" i="6" s="1"/>
  <c r="G359" i="6"/>
  <c r="H359" i="6" s="1"/>
  <c r="G892" i="6"/>
  <c r="H892" i="6" s="1"/>
  <c r="G271" i="6"/>
  <c r="H271" i="6" s="1"/>
  <c r="G962" i="6"/>
  <c r="H962" i="6" s="1"/>
  <c r="G313" i="6"/>
  <c r="H313" i="6" s="1"/>
  <c r="G953" i="6"/>
  <c r="H953" i="6" s="1"/>
  <c r="G552" i="6"/>
  <c r="H552" i="6" s="1"/>
  <c r="G930" i="6"/>
  <c r="H930" i="6" s="1"/>
  <c r="G417" i="6"/>
  <c r="H417" i="6" s="1"/>
  <c r="G365" i="6"/>
  <c r="H365" i="6" s="1"/>
  <c r="G479" i="6"/>
  <c r="H479" i="6" s="1"/>
  <c r="G910" i="6"/>
  <c r="H910" i="6" s="1"/>
  <c r="G749" i="6"/>
  <c r="H749" i="6" s="1"/>
  <c r="G386" i="6"/>
  <c r="H386" i="6" s="1"/>
  <c r="G689" i="6"/>
  <c r="H689"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569" i="6"/>
  <c r="H569" i="6" s="1"/>
  <c r="G810" i="6"/>
  <c r="H810" i="6" s="1"/>
  <c r="G475" i="6"/>
  <c r="H475" i="6" s="1"/>
  <c r="G631" i="6"/>
  <c r="H631" i="6" s="1"/>
  <c r="G973" i="6"/>
  <c r="H973"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428" i="6"/>
  <c r="H428" i="6" s="1"/>
  <c r="G920" i="6"/>
  <c r="H920" i="6" s="1"/>
  <c r="G449" i="6"/>
  <c r="H449" i="6" s="1"/>
  <c r="G943" i="6"/>
  <c r="H943" i="6" s="1"/>
  <c r="G625" i="6"/>
  <c r="H625" i="6" s="1"/>
  <c r="G256" i="6"/>
  <c r="H256" i="6" s="1"/>
  <c r="G942" i="6"/>
  <c r="H942" i="6" s="1"/>
  <c r="G885" i="6"/>
  <c r="H885" i="6" s="1"/>
  <c r="G883" i="6"/>
  <c r="H883" i="6" s="1"/>
  <c r="G248" i="6"/>
  <c r="H248" i="6" s="1"/>
  <c r="G812" i="6"/>
  <c r="H812" i="6" s="1"/>
  <c r="G424" i="6"/>
  <c r="H424" i="6" s="1"/>
  <c r="G935" i="6"/>
  <c r="H935" i="6" s="1"/>
  <c r="G738" i="6"/>
  <c r="H738" i="6" s="1"/>
  <c r="G709" i="6"/>
  <c r="H709" i="6" s="1"/>
  <c r="G329" i="6"/>
  <c r="H329" i="6" s="1"/>
  <c r="G535" i="6"/>
  <c r="H535" i="6" s="1"/>
  <c r="G773" i="6"/>
  <c r="H773" i="6" s="1"/>
  <c r="G539" i="6"/>
  <c r="H539" i="6" s="1"/>
  <c r="G948" i="6"/>
  <c r="H948" i="6" s="1"/>
  <c r="G456" i="6"/>
  <c r="H456" i="6" s="1"/>
  <c r="G761" i="6"/>
  <c r="H761" i="6" s="1"/>
  <c r="G747" i="6"/>
  <c r="H747" i="6" s="1"/>
  <c r="G922" i="6"/>
  <c r="H922" i="6" s="1"/>
  <c r="G310" i="6"/>
  <c r="H310" i="6" s="1"/>
  <c r="G537" i="6"/>
  <c r="H537" i="6" s="1"/>
  <c r="G695" i="6"/>
  <c r="H695" i="6" s="1"/>
  <c r="G877" i="6"/>
  <c r="H877" i="6" s="1"/>
  <c r="G495" i="6"/>
  <c r="H495" i="6" s="1"/>
  <c r="G585" i="6"/>
  <c r="H585" i="6" s="1"/>
  <c r="G954" i="6"/>
  <c r="H954" i="6" s="1"/>
  <c r="G721" i="6"/>
  <c r="H721" i="6" s="1"/>
  <c r="G852" i="6"/>
  <c r="H852" i="6" s="1"/>
  <c r="G356" i="6"/>
  <c r="H356" i="6" s="1"/>
  <c r="G502" i="6"/>
  <c r="H502" i="6" s="1"/>
  <c r="G374" i="6"/>
  <c r="H374" i="6" s="1"/>
  <c r="G425" i="6"/>
  <c r="H425" i="6" s="1"/>
  <c r="G332" i="6"/>
  <c r="H332" i="6" s="1"/>
  <c r="G24" i="6"/>
  <c r="H24" i="6" s="1"/>
  <c r="G888" i="6"/>
  <c r="H888" i="6" s="1"/>
  <c r="G423" i="6"/>
  <c r="H423" i="6" s="1"/>
  <c r="G335" i="6"/>
  <c r="H335" i="6" s="1"/>
  <c r="G595" i="6"/>
  <c r="H595" i="6" s="1"/>
  <c r="G744" i="6"/>
  <c r="H744" i="6" s="1"/>
  <c r="G597" i="6"/>
  <c r="H597" i="6" s="1"/>
  <c r="G487" i="6"/>
  <c r="H487" i="6" s="1"/>
  <c r="G972" i="6"/>
  <c r="H972" i="6" s="1"/>
  <c r="G697" i="6"/>
  <c r="H697" i="6" s="1"/>
  <c r="G653" i="6"/>
  <c r="H653" i="6" s="1"/>
  <c r="G642" i="6"/>
  <c r="H642" i="6" s="1"/>
  <c r="G611" i="6"/>
  <c r="H611" i="6" s="1"/>
  <c r="G944" i="6"/>
  <c r="H944" i="6" s="1"/>
  <c r="G27" i="6"/>
  <c r="H27" i="6" s="1"/>
  <c r="G639" i="6"/>
  <c r="H639" i="6" s="1"/>
  <c r="G850" i="6"/>
  <c r="H850" i="6" s="1"/>
  <c r="G971" i="6"/>
  <c r="H971" i="6" s="1"/>
  <c r="G290" i="6"/>
  <c r="H290" i="6" s="1"/>
  <c r="G538" i="6"/>
  <c r="H538" i="6" s="1"/>
  <c r="G780" i="6"/>
  <c r="H780" i="6" s="1"/>
  <c r="G897" i="6"/>
  <c r="H897" i="6" s="1"/>
  <c r="G276" i="6"/>
  <c r="H276" i="6" s="1"/>
  <c r="G726" i="6"/>
  <c r="H726" i="6" s="1"/>
  <c r="G881" i="6"/>
  <c r="H881" i="6" s="1"/>
  <c r="G467" i="6"/>
  <c r="H467" i="6" s="1"/>
  <c r="G298" i="6"/>
  <c r="H298" i="6" s="1"/>
  <c r="G730" i="6"/>
  <c r="H730" i="6" s="1"/>
  <c r="G959" i="6"/>
  <c r="H959" i="6" s="1"/>
  <c r="G981" i="6"/>
  <c r="H981" i="6" s="1"/>
  <c r="G865" i="6"/>
  <c r="H865" i="6" s="1"/>
  <c r="G497" i="6"/>
  <c r="H497" i="6" s="1"/>
  <c r="G377" i="6"/>
  <c r="H377" i="6" s="1"/>
  <c r="G565" i="6"/>
  <c r="H565" i="6" s="1"/>
  <c r="G851" i="6"/>
  <c r="H851" i="6" s="1"/>
  <c r="G786" i="6"/>
  <c r="H786" i="6" s="1"/>
  <c r="G288" i="6"/>
  <c r="H288" i="6" s="1"/>
  <c r="G548" i="6"/>
  <c r="H548" i="6" s="1"/>
  <c r="G266" i="6"/>
  <c r="H266" i="6" s="1"/>
  <c r="G647" i="6"/>
  <c r="H647" i="6" s="1"/>
  <c r="G862" i="6"/>
  <c r="H862" i="6" s="1"/>
  <c r="G621" i="6"/>
  <c r="H621" i="6" s="1"/>
  <c r="G408" i="6"/>
  <c r="H408" i="6" s="1"/>
  <c r="G996" i="6"/>
  <c r="H996" i="6" s="1"/>
  <c r="G442" i="6"/>
  <c r="H442" i="6" s="1"/>
  <c r="G626" i="6"/>
  <c r="H626" i="6" s="1"/>
  <c r="G499" i="6"/>
  <c r="H499" i="6" s="1"/>
  <c r="G979" i="6"/>
  <c r="H979" i="6" s="1"/>
  <c r="G614" i="6"/>
  <c r="H614" i="6" s="1"/>
  <c r="G264" i="6"/>
  <c r="H264" i="6" s="1"/>
  <c r="G980" i="6"/>
  <c r="H980" i="6" s="1"/>
  <c r="G940" i="6"/>
  <c r="H940" i="6" s="1"/>
  <c r="G927" i="6"/>
  <c r="H927" i="6" s="1"/>
  <c r="G485" i="6"/>
  <c r="H485" i="6" s="1"/>
  <c r="G867" i="6"/>
  <c r="H867" i="6" s="1"/>
  <c r="G984" i="6"/>
  <c r="H984" i="6" s="1"/>
  <c r="G553" i="6"/>
  <c r="H553" i="6" s="1"/>
  <c r="G912" i="6"/>
  <c r="H912" i="6" s="1"/>
  <c r="G676" i="6"/>
  <c r="H676" i="6" s="1"/>
  <c r="G576" i="6"/>
  <c r="H576" i="6" s="1"/>
  <c r="G431" i="6"/>
  <c r="H431" i="6" s="1"/>
  <c r="G925" i="6"/>
  <c r="H925" i="6" s="1"/>
  <c r="G855" i="6"/>
  <c r="H855" i="6" s="1"/>
  <c r="G342" i="6"/>
  <c r="H342" i="6" s="1"/>
  <c r="G842" i="6"/>
  <c r="H842"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924" i="6"/>
  <c r="H924" i="6" s="1"/>
  <c r="G743" i="6"/>
  <c r="H743" i="6" s="1"/>
  <c r="G601" i="6"/>
  <c r="H601" i="6" s="1"/>
  <c r="G783" i="6"/>
  <c r="H783" i="6" s="1"/>
  <c r="G840" i="6"/>
  <c r="H840"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379" i="6"/>
  <c r="H379" i="6" s="1"/>
  <c r="G376" i="6"/>
  <c r="H376" i="6" s="1"/>
  <c r="G371" i="6"/>
  <c r="H371" i="6" s="1"/>
  <c r="G286" i="6"/>
  <c r="H286" i="6" s="1"/>
  <c r="G859" i="6"/>
  <c r="H859" i="6" s="1"/>
  <c r="G303" i="6"/>
  <c r="H303" i="6" s="1"/>
  <c r="G638" i="6"/>
  <c r="H638" i="6" s="1"/>
  <c r="G549" i="6"/>
  <c r="H549" i="6" s="1"/>
  <c r="G521" i="6"/>
  <c r="H521" i="6" s="1"/>
  <c r="G988" i="6"/>
  <c r="H988" i="6" s="1"/>
  <c r="G304" i="6"/>
  <c r="H304" i="6" s="1"/>
  <c r="G705" i="6"/>
  <c r="H705" i="6" s="1"/>
  <c r="G958" i="6"/>
  <c r="H958" i="6" s="1"/>
  <c r="G872" i="6"/>
  <c r="H872" i="6" s="1"/>
  <c r="G375" i="6"/>
  <c r="H375" i="6" s="1"/>
  <c r="G433" i="6"/>
  <c r="H433" i="6" s="1"/>
  <c r="G957" i="6"/>
  <c r="H957" i="6" s="1"/>
  <c r="G358" i="6"/>
  <c r="H358" i="6" s="1"/>
  <c r="G934" i="6"/>
  <c r="H934" i="6" s="1"/>
  <c r="G776" i="6"/>
  <c r="H776" i="6" s="1"/>
  <c r="G998" i="6"/>
  <c r="H998" i="6" s="1"/>
  <c r="G581" i="6"/>
  <c r="H581" i="6" s="1"/>
  <c r="G337" i="6"/>
  <c r="H337" i="6" s="1"/>
  <c r="G354" i="6"/>
  <c r="H354" i="6" s="1"/>
  <c r="G630" i="6"/>
  <c r="H630" i="6" s="1"/>
  <c r="G618" i="6"/>
  <c r="H618" i="6" s="1"/>
  <c r="G302" i="6"/>
  <c r="H302" i="6" s="1"/>
  <c r="G923" i="6"/>
  <c r="H923" i="6" s="1"/>
  <c r="G246" i="6"/>
  <c r="H246" i="6" s="1"/>
  <c r="G325" i="6"/>
  <c r="H325" i="6" s="1"/>
  <c r="G615" i="6"/>
  <c r="H615" i="6" s="1"/>
  <c r="G759" i="6"/>
  <c r="H759" i="6" s="1"/>
  <c r="G891" i="6"/>
  <c r="H891" i="6" s="1"/>
  <c r="G560" i="6"/>
  <c r="H560" i="6" s="1"/>
  <c r="G811" i="6"/>
  <c r="H811" i="6" s="1"/>
  <c r="G643" i="6"/>
  <c r="H643" i="6" s="1"/>
  <c r="G800" i="6"/>
  <c r="H800" i="6" s="1"/>
  <c r="G315" i="6"/>
  <c r="H315" i="6" s="1"/>
  <c r="G543" i="6"/>
  <c r="H543" i="6" s="1"/>
  <c r="G741" i="6"/>
  <c r="H741" i="6" s="1"/>
  <c r="G249" i="6"/>
  <c r="H249" i="6" s="1"/>
  <c r="G299" i="6"/>
  <c r="H299" i="6" s="1"/>
  <c r="G950" i="6"/>
  <c r="H950" i="6" s="1"/>
  <c r="G333" i="6"/>
  <c r="H333" i="6" s="1"/>
  <c r="G937" i="6"/>
  <c r="H937" i="6" s="1"/>
  <c r="G427" i="6"/>
  <c r="H427" i="6" s="1"/>
  <c r="G382" i="6"/>
  <c r="H382" i="6" s="1"/>
  <c r="G596" i="6"/>
  <c r="H596" i="6" s="1"/>
  <c r="G407" i="6"/>
  <c r="H407" i="6" s="1"/>
  <c r="G545" i="6"/>
  <c r="H545" i="6" s="1"/>
  <c r="G874" i="6"/>
  <c r="H874" i="6" s="1"/>
  <c r="G928" i="6"/>
  <c r="H928" i="6" s="1"/>
  <c r="G471" i="6"/>
  <c r="H471" i="6" s="1"/>
  <c r="G658" i="6"/>
  <c r="H658" i="6" s="1"/>
  <c r="G328" i="6"/>
  <c r="H328" i="6" s="1"/>
  <c r="G997" i="6"/>
  <c r="H997"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461" i="6"/>
  <c r="H461" i="6" s="1"/>
  <c r="G931" i="6"/>
  <c r="H931" i="6" s="1"/>
  <c r="G767" i="6"/>
  <c r="H767" i="6" s="1"/>
  <c r="G791" i="6"/>
  <c r="H791" i="6" s="1"/>
  <c r="G257" i="6"/>
  <c r="H257" i="6" s="1"/>
  <c r="G505" i="6"/>
  <c r="H505" i="6" s="1"/>
  <c r="G541" i="6"/>
  <c r="H541" i="6" s="1"/>
  <c r="G832" i="6"/>
  <c r="H832" i="6" s="1"/>
  <c r="G546" i="6"/>
  <c r="H546" i="6" s="1"/>
  <c r="G446" i="6"/>
  <c r="H446" i="6" s="1"/>
  <c r="G894" i="6"/>
  <c r="H894" i="6" s="1"/>
  <c r="G322" i="6"/>
  <c r="H322" i="6" s="1"/>
  <c r="G324" i="6"/>
  <c r="H324" i="6" s="1"/>
  <c r="G932" i="6"/>
  <c r="H932" i="6" s="1"/>
  <c r="G986" i="6"/>
  <c r="H986" i="6" s="1"/>
  <c r="G849" i="6"/>
  <c r="H849" i="6" s="1"/>
  <c r="G488" i="6"/>
  <c r="H488" i="6" s="1"/>
  <c r="G454" i="6"/>
  <c r="H454" i="6" s="1"/>
  <c r="G273" i="6"/>
  <c r="H273" i="6" s="1"/>
  <c r="G323" i="6"/>
  <c r="H323" i="6" s="1"/>
  <c r="G938" i="6"/>
  <c r="H938" i="6" s="1"/>
  <c r="G474" i="6"/>
  <c r="H474" i="6" s="1"/>
  <c r="G921" i="6"/>
  <c r="H921" i="6" s="1"/>
  <c r="G845" i="6"/>
  <c r="H845" i="6" s="1"/>
  <c r="G833" i="6"/>
  <c r="H833" i="6" s="1"/>
  <c r="G547" i="6"/>
  <c r="H547" i="6" s="1"/>
  <c r="G715" i="6"/>
  <c r="H715" i="6" s="1"/>
  <c r="G819" i="6"/>
  <c r="H819" i="6" s="1"/>
  <c r="G284" i="6"/>
  <c r="H284" i="6" s="1"/>
  <c r="G452" i="6"/>
  <c r="H452" i="6" s="1"/>
  <c r="G455" i="6"/>
  <c r="H455" i="6" s="1"/>
  <c r="G463" i="6"/>
  <c r="H463" i="6" s="1"/>
  <c r="G519" i="6"/>
  <c r="H519" i="6" s="1"/>
  <c r="G483" i="6"/>
  <c r="H483" i="6" s="1"/>
  <c r="G628" i="6"/>
  <c r="H628"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714" i="6"/>
  <c r="H714" i="6" s="1"/>
  <c r="G669" i="6"/>
  <c r="H669" i="6" s="1"/>
  <c r="G314" i="6"/>
  <c r="H314" i="6" s="1"/>
  <c r="G584" i="6"/>
  <c r="H584" i="6" s="1"/>
  <c r="G321" i="6"/>
  <c r="H321" i="6" s="1"/>
  <c r="G406" i="6"/>
  <c r="H406" i="6" s="1"/>
  <c r="G398" i="6"/>
  <c r="H398" i="6" s="1"/>
  <c r="G346" i="6"/>
  <c r="H346" i="6" s="1"/>
  <c r="G261" i="6"/>
  <c r="H261" i="6" s="1"/>
  <c r="G319" i="6"/>
  <c r="H319" i="6" s="1"/>
  <c r="G848" i="6"/>
  <c r="H848" i="6" s="1"/>
  <c r="G448" i="6"/>
  <c r="H448" i="6" s="1"/>
  <c r="G906" i="6"/>
  <c r="H906" i="6" s="1"/>
  <c r="G586" i="6"/>
  <c r="H586" i="6" s="1"/>
  <c r="G334" i="6"/>
  <c r="H334" i="6" s="1"/>
  <c r="G518" i="6"/>
  <c r="H518" i="6" s="1"/>
  <c r="G853" i="6"/>
  <c r="H853" i="6" s="1"/>
  <c r="G394" i="6"/>
  <c r="H394" i="6" s="1"/>
  <c r="G933" i="6"/>
  <c r="H933" i="6" s="1"/>
  <c r="G748" i="6"/>
  <c r="H748" i="6" s="1"/>
  <c r="G817" i="6"/>
  <c r="H817" i="6" s="1"/>
  <c r="G316" i="6"/>
  <c r="H316" i="6" s="1"/>
  <c r="G992" i="6"/>
  <c r="H992" i="6" s="1"/>
  <c r="G826" i="6"/>
  <c r="H826" i="6" s="1"/>
  <c r="G529" i="6"/>
  <c r="H529" i="6" s="1"/>
  <c r="G802" i="6"/>
  <c r="H802" i="6" s="1"/>
  <c r="G926" i="6"/>
  <c r="H926" i="6" s="1"/>
  <c r="G672" i="6"/>
  <c r="H672" i="6" s="1"/>
  <c r="G909" i="6"/>
  <c r="H909" i="6" s="1"/>
  <c r="G289" i="6"/>
  <c r="H289" i="6" s="1"/>
  <c r="G19" i="6"/>
  <c r="H19" i="6" s="1"/>
  <c r="G985" i="6"/>
  <c r="H985" i="6" s="1"/>
  <c r="G886" i="6"/>
  <c r="H886"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636" i="6"/>
  <c r="H636" i="6" s="1"/>
  <c r="G616" i="6"/>
  <c r="H616" i="6" s="1"/>
  <c r="G258" i="6"/>
  <c r="H258" i="6" s="1"/>
  <c r="G737" i="6"/>
  <c r="H737" i="6" s="1"/>
  <c r="G987" i="6"/>
  <c r="H987" i="6" s="1"/>
  <c r="G259" i="6"/>
  <c r="H259" i="6" s="1"/>
  <c r="G820" i="6"/>
  <c r="H820" i="6" s="1"/>
  <c r="G525" i="6"/>
  <c r="H525" i="6" s="1"/>
  <c r="G900" i="6"/>
  <c r="H900" i="6" s="1"/>
  <c r="G754" i="6"/>
  <c r="H754" i="6" s="1"/>
  <c r="G426" i="6"/>
  <c r="H426" i="6" s="1"/>
  <c r="G622" i="6"/>
  <c r="H622" i="6" s="1"/>
  <c r="G901" i="6"/>
  <c r="H901" i="6" s="1"/>
  <c r="G964" i="6"/>
  <c r="H964" i="6" s="1"/>
  <c r="G307" i="6"/>
  <c r="H307" i="6" s="1"/>
  <c r="G458" i="6"/>
  <c r="H458" i="6" s="1"/>
  <c r="G29" i="6"/>
  <c r="H29" i="6" s="1"/>
  <c r="G929" i="6"/>
  <c r="H929" i="6" s="1"/>
  <c r="G554" i="6"/>
  <c r="H554" i="6" s="1"/>
  <c r="G868" i="6"/>
  <c r="H868" i="6" s="1"/>
  <c r="G22" i="6"/>
  <c r="H22" i="6" s="1"/>
  <c r="G613" i="6"/>
  <c r="H613" i="6" s="1"/>
  <c r="G410" i="6"/>
  <c r="H410"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755" i="6"/>
  <c r="H755" i="6" s="1"/>
  <c r="G902" i="6"/>
  <c r="H902" i="6" s="1"/>
  <c r="I259" i="2" l="1"/>
  <c r="I258" i="2" s="1"/>
  <c r="I256" i="2" s="1"/>
  <c r="H1013" i="6"/>
  <c r="H1010" i="6"/>
  <c r="H1009" i="6"/>
  <c r="I257" i="2" l="1"/>
  <c r="H1012" i="6"/>
  <c r="H1011" i="6" s="1"/>
</calcChain>
</file>

<file path=xl/sharedStrings.xml><?xml version="1.0" encoding="utf-8"?>
<sst xmlns="http://schemas.openxmlformats.org/spreadsheetml/2006/main" count="4764" uniqueCount="1021">
  <si>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</si>
  <si>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</si>
  <si>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</si>
  <si>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</si>
  <si>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</si>
  <si>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</si>
  <si>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</si>
  <si>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</si>
  <si>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</si>
  <si>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</si>
  <si>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</si>
  <si>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</si>
  <si>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</si>
  <si>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</si>
  <si>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</si>
  <si>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</si>
  <si>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</si>
  <si>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</si>
  <si>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</si>
  <si>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</si>
  <si>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</si>
  <si>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</si>
  <si>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</si>
  <si>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</si>
  <si>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</si>
  <si>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</si>
  <si>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</si>
  <si>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</si>
  <si>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</si>
  <si>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</si>
  <si>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</si>
  <si>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</si>
  <si>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</si>
  <si>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</si>
  <si>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</si>
  <si>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</si>
  <si>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</si>
  <si>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</si>
  <si>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</si>
  <si>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</si>
  <si>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</si>
  <si>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</si>
  <si>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</si>
  <si>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</si>
  <si>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</si>
  <si>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</si>
  <si>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</si>
  <si>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</si>
  <si>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</si>
  <si>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</si>
  <si>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</si>
  <si>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</si>
  <si>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</si>
  <si>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</si>
  <si>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</si>
  <si>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</si>
  <si>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</si>
  <si>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</si>
  <si>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</si>
  <si>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</si>
  <si>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</si>
  <si>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</si>
  <si>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</si>
  <si>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</si>
  <si>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</si>
  <si>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</si>
  <si>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</si>
  <si>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</si>
  <si>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</si>
  <si>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</si>
  <si>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</si>
  <si>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</si>
  <si>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</si>
  <si>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</si>
  <si>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</si>
  <si>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</si>
  <si>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</si>
  <si>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</si>
  <si>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</si>
  <si>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</si>
  <si>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</si>
  <si>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</si>
  <si>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</si>
  <si>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</si>
  <si>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</si>
  <si>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</si>
  <si>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</si>
  <si>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</si>
  <si>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</si>
  <si>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</si>
  <si>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</si>
  <si>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</si>
  <si>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</si>
  <si>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</si>
  <si>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</si>
  <si>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</si>
  <si>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</si>
  <si>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</si>
  <si>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</si>
  <si>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</si>
  <si>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</si>
  <si>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</si>
  <si>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</si>
  <si>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</si>
  <si>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</si>
  <si>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</si>
  <si>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</si>
  <si>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</si>
  <si>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</si>
  <si>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</si>
  <si>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</si>
  <si>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</si>
  <si>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</si>
  <si>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</si>
  <si>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</si>
  <si>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</si>
  <si>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</si>
  <si>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</si>
  <si>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</si>
  <si>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</si>
  <si>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</si>
  <si>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</si>
  <si>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</si>
  <si>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</si>
  <si>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</si>
  <si>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</si>
  <si>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</si>
  <si>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</si>
  <si>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</si>
  <si>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</si>
  <si>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</si>
  <si>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</si>
  <si>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</si>
  <si>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</si>
  <si>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</si>
  <si>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</si>
  <si>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</si>
  <si>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</si>
  <si>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</si>
  <si>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</si>
  <si>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</si>
  <si>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</si>
  <si>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</si>
  <si>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</si>
  <si>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</si>
  <si>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</si>
  <si>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</si>
  <si>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</si>
  <si>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</si>
  <si>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</si>
  <si>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</si>
  <si>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</si>
  <si>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</si>
  <si>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</si>
  <si>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</si>
  <si>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</si>
  <si>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</si>
  <si>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</si>
  <si>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</si>
  <si>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</si>
  <si>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</si>
  <si>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</si>
  <si>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</si>
  <si>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</si>
  <si>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</si>
  <si>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</si>
  <si>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</si>
  <si>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</si>
  <si>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</si>
  <si>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</si>
  <si>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</si>
  <si>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</si>
  <si>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</si>
  <si>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</si>
  <si>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</si>
  <si>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</si>
  <si>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</si>
  <si>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</si>
  <si>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</si>
  <si>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</si>
  <si>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</si>
  <si>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</si>
  <si>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</si>
  <si>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</si>
  <si>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</si>
  <si>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</si>
  <si>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</si>
  <si>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</si>
  <si>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</si>
  <si>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</si>
  <si>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</si>
  <si>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</si>
  <si>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</si>
  <si>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</si>
  <si>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</si>
  <si>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</si>
  <si>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</si>
  <si>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</si>
  <si>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</si>
  <si>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</si>
  <si>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</si>
  <si>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</si>
  <si>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</si>
  <si>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</si>
  <si>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</si>
  <si>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</si>
  <si>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</si>
  <si>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</si>
  <si>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</si>
  <si>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</si>
  <si>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</si>
  <si>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</si>
  <si>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</si>
  <si>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</si>
  <si>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</si>
  <si>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</si>
  <si>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</si>
  <si>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</si>
  <si>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</si>
  <si>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</si>
  <si>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</si>
  <si>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</si>
  <si>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</si>
  <si>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</si>
  <si>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</si>
  <si>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</si>
  <si>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</si>
  <si>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</si>
  <si>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</si>
  <si>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</si>
  <si>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</si>
  <si>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</si>
  <si>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</si>
  <si>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</si>
  <si>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</si>
  <si>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</si>
  <si>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</si>
  <si>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</si>
  <si>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</si>
  <si>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</si>
  <si>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</si>
  <si>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</si>
  <si>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</si>
  <si>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</si>
  <si>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</si>
  <si>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</si>
  <si>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</si>
  <si>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</si>
  <si>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</si>
  <si>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</si>
  <si>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</si>
  <si>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</si>
  <si>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</si>
  <si>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</si>
  <si>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</si>
  <si>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</si>
  <si>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</si>
  <si>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</si>
  <si>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</si>
  <si>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</si>
  <si>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</si>
  <si>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</si>
  <si>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</si>
  <si>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</si>
  <si>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</si>
  <si>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</si>
  <si>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</si>
  <si>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</si>
  <si>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</si>
  <si>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</si>
  <si>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</si>
  <si>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</si>
  <si>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</si>
  <si>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</si>
  <si>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</si>
  <si>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</si>
  <si>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</si>
  <si>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</si>
  <si>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</si>
  <si>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</si>
  <si>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</si>
  <si>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</si>
  <si>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</si>
  <si>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</si>
  <si>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</si>
  <si>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</si>
  <si>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</si>
  <si>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</si>
  <si>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</si>
  <si>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</si>
  <si>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</si>
  <si>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</si>
  <si>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</si>
  <si>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</si>
  <si>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</si>
  <si>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</si>
  <si>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</si>
  <si>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</si>
  <si>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</si>
  <si>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</si>
  <si>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</si>
  <si>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</si>
  <si>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</si>
  <si>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</si>
  <si>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</si>
  <si>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</si>
  <si>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</si>
  <si>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</si>
  <si>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</si>
  <si>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</si>
  <si>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</si>
  <si>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</si>
  <si>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</si>
  <si>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</si>
  <si>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</si>
  <si>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</si>
  <si>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</si>
  <si>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</si>
  <si>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</si>
  <si>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</si>
  <si>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</si>
  <si>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</si>
  <si>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</si>
  <si>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</si>
  <si>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</si>
  <si>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</si>
  <si>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</si>
  <si>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</si>
  <si>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</si>
  <si>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</si>
  <si>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</si>
  <si>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</si>
  <si>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</si>
  <si>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</si>
  <si>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</si>
  <si>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</si>
  <si>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</si>
  <si>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</si>
  <si>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</si>
  <si>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</si>
  <si>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</si>
  <si>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</si>
  <si>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</si>
  <si>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</si>
  <si>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</si>
  <si>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</si>
  <si>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</si>
  <si>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</si>
  <si>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</si>
  <si>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</si>
  <si>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</si>
  <si>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</si>
  <si>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</si>
  <si>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</si>
  <si>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</si>
  <si>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</si>
  <si>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</si>
  <si>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</si>
  <si>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</si>
  <si>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</si>
  <si>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</si>
  <si>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</si>
  <si>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</si>
  <si>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</si>
  <si>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</si>
  <si>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</si>
  <si>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</si>
  <si>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</si>
  <si>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</si>
  <si>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</si>
  <si>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</si>
  <si>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</si>
  <si>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</si>
  <si>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</si>
  <si>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</si>
  <si>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</si>
  <si>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</si>
  <si>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</si>
  <si>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</si>
  <si>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</si>
  <si>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</si>
  <si>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</si>
  <si>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</si>
  <si>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</si>
  <si>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</si>
  <si>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</si>
  <si>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</si>
  <si>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</si>
  <si>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</si>
  <si>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</si>
  <si>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</si>
  <si>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</si>
  <si>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</si>
  <si>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</si>
  <si>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</si>
  <si>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</si>
  <si>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</si>
  <si>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</si>
  <si>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</si>
  <si>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</si>
  <si>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</si>
  <si>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</si>
  <si>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</si>
  <si>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</si>
  <si>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</si>
  <si>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</si>
  <si>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</si>
  <si>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</si>
  <si>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</si>
  <si>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</si>
  <si>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</si>
  <si>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</si>
  <si>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</si>
  <si>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</si>
  <si>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</si>
  <si>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</si>
  <si>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</si>
  <si>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</si>
  <si>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</si>
  <si>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</si>
  <si>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</si>
  <si>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</si>
  <si>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</si>
  <si>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</si>
  <si>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</si>
  <si>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</si>
  <si>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</si>
  <si>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</si>
  <si>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</si>
  <si>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</si>
  <si>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</si>
  <si>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</si>
  <si>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</si>
  <si>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</si>
  <si>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</si>
  <si>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</si>
  <si>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</si>
  <si>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</si>
  <si>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</si>
  <si>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</si>
  <si>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</si>
  <si>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</si>
  <si>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</si>
  <si>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</si>
  <si>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</si>
  <si>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</si>
  <si>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</si>
  <si>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</si>
  <si>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</si>
  <si>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</si>
  <si>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</si>
  <si>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</si>
  <si>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</si>
  <si>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</si>
  <si>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</si>
  <si>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</si>
  <si>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</si>
  <si>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</si>
  <si>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</si>
  <si>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</si>
  <si>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</si>
  <si>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</si>
  <si>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</si>
  <si>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</si>
  <si>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</si>
  <si>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</si>
  <si>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</si>
  <si>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</si>
  <si>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</si>
  <si>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</si>
  <si>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</si>
  <si>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</si>
  <si>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</si>
  <si>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</si>
  <si>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</si>
  <si>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</si>
  <si>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</si>
  <si>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</si>
  <si>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</si>
  <si>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</si>
  <si>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</si>
  <si>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</si>
  <si>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</si>
  <si>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</si>
  <si>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</si>
  <si>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</si>
  <si>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</si>
  <si>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</si>
  <si>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</si>
  <si>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</si>
  <si>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</si>
  <si>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</si>
  <si>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</si>
  <si>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</si>
  <si>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</si>
  <si>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</si>
  <si>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</si>
  <si>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</si>
  <si>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</si>
  <si>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</si>
  <si>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</si>
  <si>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</si>
  <si>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</si>
  <si>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</si>
  <si>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</si>
  <si>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</si>
  <si>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</si>
  <si>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</si>
  <si>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</si>
  <si>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</si>
  <si>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</si>
  <si>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</si>
  <si>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</si>
  <si>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</si>
  <si>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</si>
  <si>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</si>
  <si>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</si>
  <si>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</si>
  <si>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</si>
  <si>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</si>
  <si>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</si>
  <si>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</si>
  <si>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</si>
  <si>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</si>
  <si>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</si>
  <si>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</si>
  <si>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</si>
  <si>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</si>
  <si>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</si>
  <si>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</si>
  <si>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</si>
  <si>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</si>
  <si>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</si>
  <si>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</si>
  <si>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</si>
  <si>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</si>
  <si>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</si>
  <si>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</si>
  <si>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</si>
  <si>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</si>
  <si>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</si>
  <si>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</si>
  <si>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</si>
  <si>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</si>
  <si>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</si>
  <si>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</si>
  <si>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</si>
  <si>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</si>
  <si>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</si>
  <si>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</si>
  <si>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</si>
  <si>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</si>
  <si>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</si>
  <si>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</si>
  <si>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</si>
  <si>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</si>
  <si>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</si>
  <si>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</si>
  <si>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</si>
  <si>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</si>
  <si>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</si>
  <si>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</si>
  <si>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</si>
  <si>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</si>
  <si>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</si>
  <si>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</si>
  <si>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</si>
  <si>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</si>
  <si>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</si>
  <si>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</si>
  <si>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</si>
  <si>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</si>
  <si>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</si>
  <si>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</si>
  <si>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</si>
  <si>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</si>
  <si>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</si>
  <si>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</si>
  <si>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</si>
  <si>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</si>
  <si>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</si>
  <si>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</si>
  <si>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</si>
  <si>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</si>
  <si>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</si>
  <si>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</si>
  <si>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</si>
  <si>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</si>
  <si>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</si>
  <si>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</si>
  <si>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</si>
  <si>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</si>
  <si>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</si>
  <si>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</si>
  <si>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</si>
  <si>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</si>
  <si>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</si>
  <si>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</si>
  <si>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</si>
  <si>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</si>
  <si>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</si>
  <si>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</si>
  <si>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</si>
  <si>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</si>
  <si>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</si>
  <si>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</si>
  <si>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</si>
  <si>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</si>
  <si>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</si>
  <si>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</si>
  <si>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</si>
  <si>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</si>
  <si>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</si>
  <si>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</si>
  <si>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</si>
  <si>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</si>
  <si>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</si>
  <si>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</si>
  <si>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</si>
  <si>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</si>
  <si>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</si>
  <si>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</si>
  <si>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</si>
  <si>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</si>
  <si>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</si>
  <si>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</si>
  <si>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</si>
  <si>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</si>
  <si>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</si>
  <si>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</si>
  <si>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</si>
  <si>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</si>
  <si>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</si>
  <si>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</si>
  <si>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</si>
  <si>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</si>
  <si>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</si>
  <si>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</si>
  <si>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</si>
  <si>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</si>
  <si>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</si>
  <si>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</si>
  <si>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</si>
  <si>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</si>
  <si>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</si>
  <si>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</si>
  <si>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</si>
  <si>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</si>
  <si>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</si>
  <si>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</si>
  <si>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</si>
  <si>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</si>
  <si>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</si>
  <si>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</si>
  <si>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</si>
  <si>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</si>
  <si>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</si>
  <si>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</si>
  <si>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</si>
  <si>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</si>
  <si>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</si>
  <si>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</si>
  <si>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</si>
  <si>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</si>
  <si>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</si>
  <si>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</si>
  <si>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</si>
  <si>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</si>
  <si>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</si>
  <si>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</si>
  <si>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</si>
  <si>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</si>
  <si>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</si>
  <si>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</si>
  <si>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</si>
  <si>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</si>
  <si>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</si>
  <si>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</si>
  <si>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</si>
  <si>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</si>
  <si>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</si>
  <si>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</si>
  <si>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</si>
  <si>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</si>
  <si>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</si>
  <si>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</si>
  <si>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</si>
  <si>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</si>
  <si>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</si>
  <si>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</si>
  <si>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</si>
  <si>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</si>
  <si>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</si>
  <si>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</si>
  <si>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</si>
  <si>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</si>
  <si>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</si>
  <si>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</si>
  <si>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</si>
  <si>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</si>
  <si>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</si>
  <si>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</si>
  <si>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</si>
  <si>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</si>
  <si>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</si>
  <si>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</si>
  <si>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</si>
  <si>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</si>
  <si>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</si>
  <si>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</si>
  <si>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</si>
  <si>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</si>
  <si>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</si>
  <si>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</si>
  <si>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</si>
  <si>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</si>
  <si>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</si>
  <si>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DEOTATTOO DI AMEDEO ALVINO</t>
  </si>
  <si>
    <t>Amedeo Alvino</t>
  </si>
  <si>
    <t>VIA GIOSUE' CARDUCCI 145</t>
  </si>
  <si>
    <t>80026 CASORIA</t>
  </si>
  <si>
    <t>Italy</t>
  </si>
  <si>
    <t>Deotattoo</t>
  </si>
  <si>
    <t>Via Giacomo Matteotti 13</t>
  </si>
  <si>
    <t>80026 Casoria, Napoli</t>
  </si>
  <si>
    <t>Tel: +39 0810489548 / +39 3505822901</t>
  </si>
  <si>
    <t>Email: amedeoalvino87@gmail.com</t>
  </si>
  <si>
    <t>UBLK468</t>
  </si>
  <si>
    <t>Piercing supplies: Assortment of 12 to 250 pcs. of EO gas sterilized piercing: Titanium G23 eyebrow banana, 16g (1.2mm) with two 3mm balls</t>
  </si>
  <si>
    <t>UBLK470</t>
  </si>
  <si>
    <t>Piercing supplies: Assortment of 250 to 12 pcs. of EO gas sterilized piercing: Titanium G23 labret, 16g (1.2mm) with a 3mm ball</t>
  </si>
  <si>
    <t>UBLK473</t>
  </si>
  <si>
    <t>Quantity In Bulk: 50 pcs.</t>
  </si>
  <si>
    <t>Piercing supplies: Assortment of 12 to 250 pcs. of EO gas sterilized piercing: Titanium G23 belly banana, 14g (1.6mm) with an upper 5mm and a lower 6mm plain titanium ball</t>
  </si>
  <si>
    <t>UBLK474</t>
  </si>
  <si>
    <t>Piercing supplies: Assortment of 250 to 12 pcs. of EO gas sterilized piercing: Titanium G23 circular barbell, 16g (1.2mm) with two 3mm balls</t>
  </si>
  <si>
    <t>UCBB</t>
  </si>
  <si>
    <t>Titanium G23 circular barbell, 14g (1.6mm) with two 4mm balls</t>
  </si>
  <si>
    <t>ZTSA2</t>
  </si>
  <si>
    <t>Height: 2mm</t>
  </si>
  <si>
    <t>EO gas sterilized high polished titanium G23 1.6mm (14g) base part for dermal anchor surface piercing with three holes in the base plate, 1.2mm (16g) internal threaded connector (only fits our dermal anchor top parts)</t>
  </si>
  <si>
    <t>ZUBBBG</t>
  </si>
  <si>
    <t>EO gas sterilized piercing: Titanium G23 tongue barbell, 14g (1.6mm) with 6mm balls</t>
  </si>
  <si>
    <t>ZUBBEB</t>
  </si>
  <si>
    <t>EO gas sterilized piercing: Titanium G23 eyebrow barbell, 16g (1.2mm) with two 3mm balls</t>
  </si>
  <si>
    <t>ZUNSB15</t>
  </si>
  <si>
    <t>EO gas sterilized titanium G23 nose screw, 0.8mm (20g) with a 1.5mm ball top</t>
  </si>
  <si>
    <t>UBLK468D</t>
  </si>
  <si>
    <t>UBLK470D</t>
  </si>
  <si>
    <t>UBLK470E</t>
  </si>
  <si>
    <t>UBLK473A</t>
  </si>
  <si>
    <t>UBLK474D</t>
  </si>
  <si>
    <t>UBLK474E</t>
  </si>
  <si>
    <t>Three Hundred Eighty Eight and 53 cents EUR</t>
  </si>
  <si>
    <t>Leo</t>
  </si>
  <si>
    <t>VAT: 08821811216</t>
  </si>
  <si>
    <t>Store Credit from last INV #46642:</t>
  </si>
  <si>
    <t>Imitation jewelry</t>
  </si>
  <si>
    <t>Assortment of 12 to 250 pcs. of eyebrow banana, 16g (1.2mm) with two 3mm balls</t>
  </si>
  <si>
    <t>Assortment of 250 to 12 pcs. of labret, 16g (1.2mm) with a 3mm ball</t>
  </si>
  <si>
    <t>Assortment of 250 to 12 pcs. of circular barbell, 16g (1.2mm) with two 3mm balls</t>
  </si>
  <si>
    <t>Circular barbell, 14g (1.6mm) with two 4mm balls</t>
  </si>
  <si>
    <t>High polished 1.6mm (14g) base part for body jewelry with three holes in the base plate, 1.2mm (16g) internal threaded connector (only fits our body jewelry top parts)</t>
  </si>
  <si>
    <t>Eyebrow barbell, 16g (1.2mm) with two 3mm balls</t>
  </si>
  <si>
    <t>Nose screw, 0.8mm (20g) with a 1.5mm ball top</t>
  </si>
  <si>
    <t>Set of Eyebrow Bananas, Set of Labrets, Set of Belly Bananas and other items as invoice attached</t>
  </si>
  <si>
    <t>Assortment of 12 to 250 pcs. of lbelly banana, 14g (1.6mm) with an upper 5mm and a lower 6mm plain ball</t>
  </si>
  <si>
    <t>Tongue barbell, 14g (1.6mm) with 6mm balls</t>
  </si>
  <si>
    <t>SERVICE</t>
  </si>
  <si>
    <t>STERILIZATION FEE PER ITEM</t>
  </si>
  <si>
    <t>BBC</t>
  </si>
  <si>
    <t>316L steel tongue barbell, 14g (1.6mm) with a 6mm bezel set jewel ball on the top and a lower 6mm plain steel ball</t>
  </si>
  <si>
    <t>Surgical steel tongue barbell, 14g (1.6mm) with two 5mm balls</t>
  </si>
  <si>
    <t>BBT</t>
  </si>
  <si>
    <t>Anodized surgical steel tongue barbell, 14g (1.6mm) with 6mm balls</t>
  </si>
  <si>
    <t>Color: Rose-gold</t>
  </si>
  <si>
    <t>BBTOP5</t>
  </si>
  <si>
    <t>Anodized surgical tongue barbell, 14g (1.6mm) with a 5mm synthetic opal ball and a lower 5mm plain steel ball</t>
  </si>
  <si>
    <t>Color: Green</t>
  </si>
  <si>
    <t>Color: Dark green</t>
  </si>
  <si>
    <t>BINSWC</t>
  </si>
  <si>
    <t>Clear bio-flex nose screw, 18g (1mm) with 1.5mm round crystal</t>
  </si>
  <si>
    <t>BN18B3</t>
  </si>
  <si>
    <t>BNT18B3</t>
  </si>
  <si>
    <t>PVD plated 316L steel eyebrow banana, 18g (1mm) with two 3mm balls</t>
  </si>
  <si>
    <t>Color: High Polish</t>
  </si>
  <si>
    <t>Length: 5mm</t>
  </si>
  <si>
    <t>316L steel belly banana, 14g (1.6m) with a 8mm and a 5mm bezel set jewel ball using original Czech Preciosa crystals.</t>
  </si>
  <si>
    <t>BNE2CIN</t>
  </si>
  <si>
    <t>Surgical steel eyebrow banana, 16g (1.2mm) with two internally threaded 3mm bezel set jewel balls</t>
  </si>
  <si>
    <t>BNE2CZIN</t>
  </si>
  <si>
    <t>BNE2CZIN2</t>
  </si>
  <si>
    <t>Length: 6mm with 2mm top part</t>
  </si>
  <si>
    <t>Internally threaded 316L steel eyebrow banana, 16g (1.2mm) with two prong set round CZ stones on both ends (attachments are made from surgical steel)</t>
  </si>
  <si>
    <t>Length: 8mm with 2mm top part</t>
  </si>
  <si>
    <t>BNEB</t>
  </si>
  <si>
    <t>Surgical steel eyebrow banana, 16g (1.2mm) with two 3mm balls</t>
  </si>
  <si>
    <t>BNRDZ8JB</t>
  </si>
  <si>
    <t>Surgical steel casting belly banana, 14g (1.6mm) with 8mm prong set cubic zirconia (CZ) stone and upper 5mm bezel set jewel ball</t>
  </si>
  <si>
    <t>BNRDZ8JBT</t>
  </si>
  <si>
    <t>PVD plated 316L steel casting belly banana, 1.6mm (14g) with 8mm prong set Cubic Zirconia (CZ) stone and a 5mm bezel set jewel upper ball - length 3/8'' (10mm)</t>
  </si>
  <si>
    <t>BNRDZ8T</t>
  </si>
  <si>
    <t>PVD plated 316L steel casting belly banana, 1.6mm (14g) with 8mm prong set Cubic Zirconia (CZ) stone and 5mm plain upper ball - length 3/8'' (10mm)</t>
  </si>
  <si>
    <t>BNTFR8</t>
  </si>
  <si>
    <t>Anodized 316L steel belly banana, 1.6mm (14g) with 5mm ball and 8mm multi-crystal ferido glued ball with resin cover</t>
  </si>
  <si>
    <t>CLTNS20</t>
  </si>
  <si>
    <t>Anodized 316L steel fake nose clips, 20g (0.8mm)</t>
  </si>
  <si>
    <t>CLTNSB</t>
  </si>
  <si>
    <t>Non piercing anodized 316L steel clip-on nose hoop, 18g (1mm) with a small 2mm ball</t>
  </si>
  <si>
    <t>ERBDLIT</t>
  </si>
  <si>
    <t>Stainless steel fake slave helix clip with chain and dangling steel lightning symbol (sold per piece and not per pair)</t>
  </si>
  <si>
    <t>ERBZ407</t>
  </si>
  <si>
    <t>Ball shaped surgical steel ear stud with dangling round 8mm cz stone (sold per piece)</t>
  </si>
  <si>
    <t>ERDL20</t>
  </si>
  <si>
    <t>Stainless steel fake slave helix clip with chain and a dangling happy mustache design</t>
  </si>
  <si>
    <t>ERFRR</t>
  </si>
  <si>
    <t>ERFRR7</t>
  </si>
  <si>
    <t>Size: 7mm</t>
  </si>
  <si>
    <t>Pair of stainless steel ear studs with ferido glued crystals without resin cover</t>
  </si>
  <si>
    <t>ERFRR10</t>
  </si>
  <si>
    <t>ERZ</t>
  </si>
  <si>
    <t>ERZ2</t>
  </si>
  <si>
    <t>One pair of stainless steel ear stud with 2mm to 10mm prong set clear round Cubic Zirconia stone</t>
  </si>
  <si>
    <t>ERZ3</t>
  </si>
  <si>
    <t>ERZ4</t>
  </si>
  <si>
    <t>Size: 4mm</t>
  </si>
  <si>
    <t>ERZ5</t>
  </si>
  <si>
    <t>Size: 5mm</t>
  </si>
  <si>
    <t>ERZ6</t>
  </si>
  <si>
    <t>ERZ7</t>
  </si>
  <si>
    <t>ERZ8</t>
  </si>
  <si>
    <t>ERZSQM</t>
  </si>
  <si>
    <t>ERZSQ3M</t>
  </si>
  <si>
    <t>Cz Color: Jet</t>
  </si>
  <si>
    <t>One pair of surgical steel ear stud with prong set square Cubic Zirconia stone</t>
  </si>
  <si>
    <t>ERZSQ4M</t>
  </si>
  <si>
    <t>ERZSQ5M</t>
  </si>
  <si>
    <t>ERZSQ6M</t>
  </si>
  <si>
    <t>ERZSQ7M</t>
  </si>
  <si>
    <t>ERZSQ8M</t>
  </si>
  <si>
    <t>ERZSQ9M</t>
  </si>
  <si>
    <t>Size: 9mm</t>
  </si>
  <si>
    <t>ERZSQ10M</t>
  </si>
  <si>
    <t>IB3</t>
  </si>
  <si>
    <t>3mm surgical steel ball shaped dermal anchor top part for internally threaded, 16g (1.2mm) dermal anchor base plate with a height of 2mm - 2.5mm (this item does only fit our dermal anchors and surface bars)</t>
  </si>
  <si>
    <t>IHJB3</t>
  </si>
  <si>
    <t>3mm surgical steel dermal anchor top in half jewel ball shape with bezel set crystal for internally threaded, 16g (1.2mm) dermal anchor base plate with a height of 2mm - 2.5mm (this item does only fit our dermal anchors and surface bars)</t>
  </si>
  <si>
    <t>IJF3</t>
  </si>
  <si>
    <t>316L steel 3mm dermal anchor top part with bezel set flat crystal for 1.6mm (14g) posts with 1.2mm internal threading</t>
  </si>
  <si>
    <t>IJF4</t>
  </si>
  <si>
    <t>316L steel 4mm dermal anchor top part with bezel set flat crystal for 1.6mm (14g) posts with 1.2mm internal threading</t>
  </si>
  <si>
    <t>316L steel 5mm dermal anchor top part with bezel set flat crystal for 1.6mm (14g) posts with 1.2mm internal threading</t>
  </si>
  <si>
    <t>LBC3</t>
  </si>
  <si>
    <t>316L steel labret, 16g (1.2mm) with a 3mm bezel set jewel ball</t>
  </si>
  <si>
    <t>LBCSL</t>
  </si>
  <si>
    <t>Surgical steel slave labret, 16g (1.2mm) with a 3mm bezel set jewel ball</t>
  </si>
  <si>
    <t>LBCZIN</t>
  </si>
  <si>
    <t>LBCZIN2</t>
  </si>
  <si>
    <t>Internally threaded 316L steel labret, 16g (1.2mm) with a upper 2 -5mm prong set round CZ stone (attachments are made from surgical steel)</t>
  </si>
  <si>
    <t>LBCZIN25</t>
  </si>
  <si>
    <t>LBCZIN3</t>
  </si>
  <si>
    <t>LBCZIN4</t>
  </si>
  <si>
    <t>LBCZIN5</t>
  </si>
  <si>
    <t>Length: 6mm with 5mm top part</t>
  </si>
  <si>
    <t>Length: 8mm with 5mm top part</t>
  </si>
  <si>
    <t>Length: 10mm with 5mm top part</t>
  </si>
  <si>
    <t>Length: 12mm with 5mm top part</t>
  </si>
  <si>
    <t>Length: 12mm with 2mm top part</t>
  </si>
  <si>
    <t xml:space="preserve">Length: 12mm with 2.5mm top part </t>
  </si>
  <si>
    <t>Length: 12mm with 3mm top part</t>
  </si>
  <si>
    <t>Length: 12mm with 4mm top part</t>
  </si>
  <si>
    <t>LBFW2C</t>
  </si>
  <si>
    <t>Surgical steel labret, 16g (1.2mm) with a crystal flower upper part (top part is made from silver plated brass)</t>
  </si>
  <si>
    <t>LBFW3</t>
  </si>
  <si>
    <t>Surgical steel labret, 16g (1.2mm) with a plain flower upper part (top part is made from silver plated brass)</t>
  </si>
  <si>
    <t>LBTCZIN</t>
  </si>
  <si>
    <t>LBTCZIN3</t>
  </si>
  <si>
    <t>PVD plated 316L steel internally threaded labret, 1.2mm (16g) with 3mm prong set round Cubic Zirconia (CZ) round stone</t>
  </si>
  <si>
    <t>NLZR</t>
  </si>
  <si>
    <t>NLZR15</t>
  </si>
  <si>
    <t>Size: 1.5mm</t>
  </si>
  <si>
    <t>316L steel nose stud, 0.8mm (20g) with a 1.5mm and 2mm round color Cubic Zirconia (CZ) stone in prong set</t>
  </si>
  <si>
    <t>High polished surgical steel nose screw, 0.8mm (20g) with 2mm ball shaped top</t>
  </si>
  <si>
    <t>Surgical steel nose screw, 20g (0.8mm) with 2mm half ball shaped round crystal top</t>
  </si>
  <si>
    <t>NSC18</t>
  </si>
  <si>
    <t>Surgical steel nose screw, 18g (1mm) with a 2mm round crystal top</t>
  </si>
  <si>
    <t>NSCBT25</t>
  </si>
  <si>
    <t>Color: Black Anodized w/ Fuchsia crystal</t>
  </si>
  <si>
    <t>Anodized 316L steel nose screw, 20g (0.8mm) with 2.5mm round top with bezel set crystal</t>
  </si>
  <si>
    <t>Color: Black Anodized w/ Clear crystal</t>
  </si>
  <si>
    <t>Color: Black Anodized w/ L. Sapphire crystal</t>
  </si>
  <si>
    <t>Color: Gold Anodized w/ Clear crystal</t>
  </si>
  <si>
    <t>Color: Black Anodized w/ Rose crystal</t>
  </si>
  <si>
    <t>Color: Black Anodized w/ AB crystal</t>
  </si>
  <si>
    <t>NSCFLC</t>
  </si>
  <si>
    <t>High polished surgical steel nose screw, 20g (0.8mm) with flower shaped top and small center crystal</t>
  </si>
  <si>
    <t>High polished surgical steel nose screw, 20g (0.8mm) with flower shaped top with small 6 crystals</t>
  </si>
  <si>
    <t>Color: Pink</t>
  </si>
  <si>
    <t>Surgical steel nose screw, 20g (0.8mm) with 1.5mm round synthetic opal top</t>
  </si>
  <si>
    <t>High polished surgical steel nose screw, 20g (0.8mm) with star shaped top with small center crystal</t>
  </si>
  <si>
    <t>NSCTHR</t>
  </si>
  <si>
    <t>Anodized 316L steel nose screw, 20g (0.8mm) with heart shaped top with small central crystal</t>
  </si>
  <si>
    <t>Anodized surgical steel nose screw, 20g (0.8mm) with 2mm ball top</t>
  </si>
  <si>
    <t>NSTC</t>
  </si>
  <si>
    <t>Anodized surgical steel nose screw, 20g (0.8mm) with 2mm round crystal tops</t>
  </si>
  <si>
    <t>NSTCN</t>
  </si>
  <si>
    <t>Anodized surgical steel nose screw, 20g (0.8mm) with 2mm cone top</t>
  </si>
  <si>
    <t>High polished surgical steel hinged segment ring, 16g (1.2mm)</t>
  </si>
  <si>
    <t>PVD plated surgical steel hinged segment ring, 16g (1.2mm)</t>
  </si>
  <si>
    <t>SEGHT18</t>
  </si>
  <si>
    <t xml:space="preserve">PVD plated surgical steel hinged segment ring, 18g (1.0mm) </t>
  </si>
  <si>
    <t>SGSH11</t>
  </si>
  <si>
    <t>SGSH11D</t>
  </si>
  <si>
    <t>Gauge: 1.2mm - 6mm length</t>
  </si>
  <si>
    <t>316L steel hinged segment ring, 1.2mm (16g) and 1.0mm (18g) with side facing CNC set Cubic Zirconia (CZ) stones at the side, inner diameter from 6mm to 12mm</t>
  </si>
  <si>
    <t>SGTSH14</t>
  </si>
  <si>
    <t>SGSH14A</t>
  </si>
  <si>
    <t>Color: High Polish 8mm</t>
  </si>
  <si>
    <t>PVD plated 316L steel hinged segment ring, 1.2mm (16g) pear shape design</t>
  </si>
  <si>
    <t>SGSH14B</t>
  </si>
  <si>
    <t>Color: High Polish 10mm</t>
  </si>
  <si>
    <t>SGTSH14A</t>
  </si>
  <si>
    <t>Color: Gold 8mm</t>
  </si>
  <si>
    <t>SGTSH14B</t>
  </si>
  <si>
    <t>Color: Gold 10mm</t>
  </si>
  <si>
    <t>Color: Rainbow 8mm</t>
  </si>
  <si>
    <t>Color: Rainbow 10mm</t>
  </si>
  <si>
    <t>TLBCZIN</t>
  </si>
  <si>
    <t>TLBCZIN2</t>
  </si>
  <si>
    <t>316L steel internal threading Tragus Labret post, 16g (1.2mm) with an upper 2mm to 5mm prong set round CZ stone for triple tragus piercings</t>
  </si>
  <si>
    <t>TLBCZIN25</t>
  </si>
  <si>
    <t>TLBCZIN3</t>
  </si>
  <si>
    <t>UBNBIN11</t>
  </si>
  <si>
    <t>UBNBIN11E</t>
  </si>
  <si>
    <t>Titanium G23 internally threaded banana, 1.2mm (16g) with 2.5mm to 5mm flat back bezel set crystal top and a 3mm ball</t>
  </si>
  <si>
    <t>ULB20B3</t>
  </si>
  <si>
    <t>Titanium G23 eyebrow labret, 0.8mm (20g) with 3mm ball</t>
  </si>
  <si>
    <t>USGTSH10</t>
  </si>
  <si>
    <t>USGSH10D</t>
  </si>
  <si>
    <t>Color: High Polish 6mm</t>
  </si>
  <si>
    <t>PVD plated polished titanium G23 hinged segment ring, 1.2mm (16g) with outward facing CNC set Cubic Zirconia (CZ) stones</t>
  </si>
  <si>
    <t>USGTSH10D</t>
  </si>
  <si>
    <t>Color: Black 6mm</t>
  </si>
  <si>
    <t>Color: Rose Gold 6mm</t>
  </si>
  <si>
    <t>USGTSH26</t>
  </si>
  <si>
    <t>USGTSH26SB</t>
  </si>
  <si>
    <t>PVD plated titanium G23 hinged segment ring, 1.2mm (16g) with double lines side facing CNC set Cubic Zirconia (CZ) stones at the side</t>
  </si>
  <si>
    <t>USGTSH26GB</t>
  </si>
  <si>
    <t>39634 + 39654</t>
  </si>
  <si>
    <t>Items added via Webstore #0039654</t>
  </si>
  <si>
    <t>Free Shipping to Italy via DHL due to order over 200EUR:</t>
  </si>
  <si>
    <t>Colored 316L steel belly banana, 1.6mm (14g) with 5mm ball and 8mm multi-crystal ferido glued ball with resin cover</t>
  </si>
  <si>
    <t>Colored 316L steel fake nose clips, 20g (0.8mm)</t>
  </si>
  <si>
    <t>Colored 316L steel nose screw, 20g (0.8mm) with 2.5mm round top with bezel set crystal</t>
  </si>
  <si>
    <t>Colored 316L steel nose screw, 20g (0.8mm) with heart shaped top with small central crystal</t>
  </si>
  <si>
    <t>Colored 316L steel eyebrow banana, 18g (1mm) with two 3mm balls</t>
  </si>
  <si>
    <t>Colored 316L steel hinged segment ring, 1.2mm (16g) pear shape design</t>
  </si>
  <si>
    <t>Steel tongue barbell, 14g (1.6mm) with two 5mm balls</t>
  </si>
  <si>
    <t>Steel eyebrow banana, 16g (1.2mm) with two internally threaded 3mm bezel set jewel balls</t>
  </si>
  <si>
    <t>Steel eyebrow banana, 16g (1.2mm) with two 3mm balls</t>
  </si>
  <si>
    <t>Steel flat back nose ring hoop, 0.8mm (20g)</t>
  </si>
  <si>
    <t>Steel labret, 16g (1.2mm) with a 3mm ball</t>
  </si>
  <si>
    <t>Steel labret, 16g (1.2mm) with 3mm bezel set half jewel ball</t>
  </si>
  <si>
    <t>Steel nose screw, 20g (0.8mm) with 2mm half ball shaped round crystal top</t>
  </si>
  <si>
    <t>Steel nose screw, 18g (1mm) with a 2mm round crystal top</t>
  </si>
  <si>
    <t>Steel nose screw, 20g (0.8mm) with 1.5mm round synthetic opal top</t>
  </si>
  <si>
    <t>Eyebrow labret, 0.8mm (20g) with 3mm ball</t>
  </si>
  <si>
    <t>Internally threaded banana, 1.2mm (16g) with 2.5mm to 5mm flat back bezel set crystal top and a 3mm ball</t>
  </si>
  <si>
    <t>Colored steel tongue barbell, 14g (1.6mm) with 6mm balls</t>
  </si>
  <si>
    <t>High polished steel nose screw, 0.8mm (20g) with 2mm ball shaped top</t>
  </si>
  <si>
    <t>High polished steel nose screw, 20g (0.8mm) with flower shaped top and small center crystal</t>
  </si>
  <si>
    <t>High polished steel nose screw, 20g (0.8mm) with flower shaped top with small 6 crystals</t>
  </si>
  <si>
    <t>High polished steel nose screw, 20g (0.8mm) with star shaped top with small center crystal</t>
  </si>
  <si>
    <t>Colored steel nose screw, 20g (0.8mm) with 2mm ball top</t>
  </si>
  <si>
    <t>Colored steel nose screw, 20g (0.8mm) with 2mm round crystal tops</t>
  </si>
  <si>
    <t>Colored steel nose screw, 20g (0.8mm) with 2mm cone top</t>
  </si>
  <si>
    <t>High polished steel hinged segment ring, 16g (1.2mm)</t>
  </si>
  <si>
    <t>Colored steel hinged segment ring, 16g (1.2mm)</t>
  </si>
  <si>
    <t xml:space="preserve">Colored steel hinged segment ring, 18g (1.0mm) </t>
  </si>
  <si>
    <t>Color: Black Colored w/ Fuchsia crystal</t>
  </si>
  <si>
    <t>Color: Black Colored w/ Clear crystal</t>
  </si>
  <si>
    <t>Color: Black Colored w/ L. Sapphire crystal</t>
  </si>
  <si>
    <t>Color: Gold Colored w/ Clear crystal</t>
  </si>
  <si>
    <t>Color: Black Colored w/ Rose crystal</t>
  </si>
  <si>
    <t>Color: Black Colored w/ AB crystal</t>
  </si>
  <si>
    <t>Steel labret, 16g (1.2mm) with a crystal flower upper part (top part is made from brass)</t>
  </si>
  <si>
    <t>Steel labret, 16g (1.2mm) with a plain flower upper part (top part is made from brass)</t>
  </si>
  <si>
    <t>Ball shaped steel ear stud with dangling round 8mm cz (sold per piece)</t>
  </si>
  <si>
    <t>Internally threaded 316L steel labret, 16g (1.2mm) with a upper 2 -5mm prong set round cz (attachments are made from steel)</t>
  </si>
  <si>
    <t>316L steel internal threading Tragus Labret post, 16g (1.2mm) with an upper 2mm to 5mm prong set round cz for triple tragus body jewelrys</t>
  </si>
  <si>
    <t>Stainless steel fake helix clip with chain and dangling steel lightning symbol (sold per piece and not per pair)</t>
  </si>
  <si>
    <t>Stainless steel fake helix clip with chain and a dangling happy mustache design</t>
  </si>
  <si>
    <t>Steel labret, 16g (1.2mm) with a 3mm bezel set jewel ball</t>
  </si>
  <si>
    <t>Steel casting belly banana, 14g (1.6mm) with 8mm prong set cubic zirconia (cz)  and upper 5mm bezel set jewel ball</t>
  </si>
  <si>
    <t>Colored 316L steel casting belly banana, 1.6mm (14g) with 8mm prong set cubic zirconia (cz)  and a 5mm bezel set jewel upper ball - length 3/8'' (10mm)</t>
  </si>
  <si>
    <t>Colored 316L steel casting belly banana, 1.6mm (14g) with 8mm prong set cubic zirconia (cz)  and 5mm plain upper ball - length 3/8'' (10mm)</t>
  </si>
  <si>
    <t xml:space="preserve">One pair of stainless steel ear stud with 2mm to 10mm prong set clear round cubic zirconia </t>
  </si>
  <si>
    <t xml:space="preserve">Colored 316L steel internally threaded labret, 1.2mm (16g) with 3mm prong set round cubic zirconia (cz) round </t>
  </si>
  <si>
    <t>316L steel nose stud, 0.8mm (20g) with a 1.5mm and 2mm round color cubic zirconia (cz)  in prong set</t>
  </si>
  <si>
    <t xml:space="preserve">One pair of steel ear stud with prong set square cubic zirconia </t>
  </si>
  <si>
    <t>3mm steel ball shaped body jewelry top part for internally threaded, 16g (1.2mm) body jewelry base plate with a height of 2mm - 2.5mm (this item does only fit our body jewelrys and surface bars)</t>
  </si>
  <si>
    <t>3mm steel body jewelry top in half jewel ball shape with bezel set crystal for internally threaded, 16g (1.2mm) body jewelry base plate with a height of 2mm - 2.5mm (this item does only fit our body jewelrys and surface bars)</t>
  </si>
  <si>
    <t>316L steel 3mm body jewelry top part with bezel set flat crystal for 1.6mm (14g) posts with 1.2mm internal threading</t>
  </si>
  <si>
    <t>316L steel 4mm body jewelry top part with bezel set flat crystal for 1.6mm (14g) posts with 1.2mm internal threading</t>
  </si>
  <si>
    <t>316L steel 5mm body jewelry top part with bezel set flat crystal for 1.6mm (14g) posts with 1.2mm internal threading</t>
  </si>
  <si>
    <t>316L steel belly banana, 14g (1.6m) with a 8mm and a 5mm bezel set jewel ball using crystals.</t>
  </si>
  <si>
    <t>Internally threaded 316L steel eyebrow banana, 16g (1.2mm) with two prong set round cz on both ends (attachments are made from steel)</t>
  </si>
  <si>
    <t>Non piercing colored 316L steel clip-on nose hoop, 18g (1mm) with a small 2mm ball</t>
  </si>
  <si>
    <t>316L steel hinged segment ring, 1.2mm (16g) and 1.0mm (18g) with side facing cNC set cubic zirconia (cz) at the side, inner diameter from 6mm to 12mm</t>
  </si>
  <si>
    <t xml:space="preserve">Colored polished hinged segment ring, 1.2mm (16g) with outward facing cNC set cubic zirconia (cz) </t>
  </si>
  <si>
    <t>Colored hinged segment ring, 1.2mm (16g) with double lines side facing cNC set cubic zirconia (cz) at the side</t>
  </si>
  <si>
    <t>Colored tongue barbell, 14g (1.6mm) with a 5mm synthetic opal ball and a lower 5mm plain steel ball</t>
  </si>
  <si>
    <t>Cannot
Sterilize</t>
  </si>
  <si>
    <t>Ready to Ship 25-Aug-23</t>
  </si>
  <si>
    <t>Discount (10% for Orders over 800 USD):</t>
  </si>
  <si>
    <t>DHL Box3 น้ำหนัก 1 Kg รอPO 697HA+702HA ค่ะ = DHL will charge 2kg</t>
  </si>
  <si>
    <r>
      <t xml:space="preserve">(33 x 32 x 10) = 2kg = </t>
    </r>
    <r>
      <rPr>
        <b/>
        <sz val="10"/>
        <color theme="1"/>
        <rFont val="Arial"/>
        <family val="2"/>
      </rPr>
      <t>1834.67 THB</t>
    </r>
  </si>
  <si>
    <t>Free Shipping to Italy via DHL due to order over 350USD:</t>
  </si>
  <si>
    <r>
      <t xml:space="preserve">Shipping cost for </t>
    </r>
    <r>
      <rPr>
        <b/>
        <sz val="10"/>
        <color theme="1"/>
        <rFont val="Arial"/>
        <family val="2"/>
      </rPr>
      <t>2kg</t>
    </r>
    <r>
      <rPr>
        <sz val="10"/>
        <color theme="1"/>
        <rFont val="Arial"/>
        <family val="2"/>
      </rPr>
      <t xml:space="preserve"> via DHL (</t>
    </r>
    <r>
      <rPr>
        <b/>
        <sz val="10"/>
        <color theme="1"/>
        <rFont val="Arial"/>
        <family val="2"/>
      </rPr>
      <t>include Sterilized Items</t>
    </r>
    <r>
      <rPr>
        <sz val="10"/>
        <color theme="1"/>
        <rFont val="Arial"/>
        <family val="2"/>
      </rPr>
      <t>):</t>
    </r>
  </si>
  <si>
    <t>One Thousand Sixteen and 03 cents EUR</t>
  </si>
  <si>
    <t>Two Hundred Thirty Eight and 05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</si>
</sst>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9"/>
      <color theme="1"/>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5"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94">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20" xfId="0" applyFont="1" applyFill="1" applyBorder="1" applyAlignment="1">
      <alignment horizontal="center"/>
    </xf>
    <xf numFmtId="0" fontId="21" fillId="3" borderId="13" xfId="0" applyFont="1" applyFill="1" applyBorder="1" applyAlignment="1">
      <alignment horizontal="center"/>
    </xf>
    <xf numFmtId="0" fontId="21" fillId="2" borderId="13" xfId="0" applyFont="1" applyFill="1" applyBorder="1"/>
    <xf numFmtId="0" fontId="21" fillId="2" borderId="20" xfId="0" applyFont="1" applyFill="1" applyBorder="1"/>
    <xf numFmtId="0" fontId="21" fillId="3" borderId="20" xfId="0" applyFont="1" applyFill="1" applyBorder="1" applyAlignment="1">
      <alignment horizontal="center" vertical="center" wrapText="1"/>
    </xf>
    <xf numFmtId="1" fontId="21" fillId="2" borderId="20" xfId="0" applyNumberFormat="1" applyFont="1" applyFill="1" applyBorder="1" applyAlignment="1">
      <alignment vertical="top" wrapText="1"/>
    </xf>
    <xf numFmtId="1" fontId="39" fillId="2" borderId="20" xfId="0" applyNumberFormat="1" applyFont="1" applyFill="1" applyBorder="1" applyAlignment="1">
      <alignment vertical="top" wrapText="1"/>
    </xf>
    <xf numFmtId="0" fontId="21" fillId="3" borderId="46" xfId="0" applyFont="1" applyFill="1" applyBorder="1" applyAlignment="1">
      <alignment horizontal="center"/>
    </xf>
    <xf numFmtId="0" fontId="21" fillId="3" borderId="47" xfId="0" applyFont="1" applyFill="1" applyBorder="1" applyAlignment="1">
      <alignment horizontal="center"/>
    </xf>
    <xf numFmtId="0" fontId="21" fillId="3" borderId="48" xfId="0" applyFont="1" applyFill="1" applyBorder="1" applyAlignment="1">
      <alignment horizontal="center"/>
    </xf>
    <xf numFmtId="0" fontId="21" fillId="3" borderId="47" xfId="0" applyFont="1" applyFill="1" applyBorder="1" applyAlignment="1">
      <alignment horizontal="center" vertical="center" wrapText="1"/>
    </xf>
    <xf numFmtId="1" fontId="21" fillId="6" borderId="19" xfId="0" applyNumberFormat="1" applyFont="1" applyFill="1" applyBorder="1" applyAlignment="1">
      <alignment horizontal="center" vertical="top" wrapText="1"/>
    </xf>
    <xf numFmtId="1" fontId="4" fillId="6" borderId="19" xfId="0" applyNumberFormat="1" applyFont="1" applyFill="1" applyBorder="1" applyAlignment="1">
      <alignment vertical="top" wrapText="1"/>
    </xf>
    <xf numFmtId="1" fontId="6" fillId="6" borderId="9" xfId="0" applyNumberFormat="1" applyFont="1" applyFill="1" applyBorder="1" applyAlignment="1">
      <alignment vertical="top" wrapText="1"/>
    </xf>
    <xf numFmtId="1" fontId="6" fillId="6" borderId="19" xfId="0" applyNumberFormat="1" applyFont="1" applyFill="1" applyBorder="1" applyAlignment="1">
      <alignment vertical="top" wrapText="1"/>
    </xf>
    <xf numFmtId="2" fontId="4" fillId="6" borderId="19" xfId="0" applyNumberFormat="1" applyFont="1" applyFill="1" applyBorder="1" applyAlignment="1">
      <alignment horizontal="right" vertical="top" wrapText="1"/>
    </xf>
    <xf numFmtId="2" fontId="21" fillId="6" borderId="19" xfId="0" applyNumberFormat="1" applyFont="1" applyFill="1" applyBorder="1" applyAlignment="1">
      <alignment horizontal="right" vertical="top" wrapText="1"/>
    </xf>
    <xf numFmtId="0" fontId="21" fillId="0" borderId="0" xfId="0" applyFont="1" applyAlignment="1">
      <alignment horizontal="left" vertical="center" wrapText="1"/>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0" borderId="0" xfId="0" applyFont="1"/>
    <xf numFmtId="1" fontId="4" fillId="0" borderId="0" xfId="0" applyNumberFormat="1" applyFont="1"/>
    <xf numFmtId="2" fontId="4" fillId="0" borderId="0" xfId="0" applyNumberFormat="1" applyFont="1"/>
    <xf numFmtId="0" fontId="1" fillId="5" borderId="4" xfId="0" applyFont="1" applyFill="1" applyBorder="1" applyAlignment="1">
      <alignment horizontal="right" vertical="center"/>
    </xf>
    <xf numFmtId="0" fontId="21" fillId="0" borderId="9" xfId="0" applyFont="1" applyBorder="1" applyAlignment="1">
      <alignment horizontal="left" vertical="center" wrapText="1"/>
    </xf>
    <xf numFmtId="0" fontId="21" fillId="0" borderId="9" xfId="0" applyFont="1" applyBorder="1" applyAlignment="1">
      <alignment horizontal="left" vertical="center"/>
    </xf>
    <xf numFmtId="1" fontId="6" fillId="2" borderId="13" xfId="0" applyNumberFormat="1" applyFont="1" applyFill="1" applyBorder="1" applyAlignment="1">
      <alignment horizontal="center" vertical="top" wrapText="1"/>
    </xf>
    <xf numFmtId="1" fontId="6" fillId="2" borderId="18" xfId="0" applyNumberFormat="1" applyFont="1" applyFill="1" applyBorder="1" applyAlignment="1">
      <alignment horizontal="center" vertical="top" wrapText="1"/>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6" borderId="9" xfId="0" applyNumberFormat="1" applyFont="1" applyFill="1" applyBorder="1" applyAlignment="1">
      <alignment vertical="top" wrapText="1"/>
    </xf>
    <xf numFmtId="1" fontId="6" fillId="6"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21" fillId="3" borderId="47" xfId="0" applyFont="1" applyFill="1" applyBorder="1" applyAlignment="1">
      <alignment horizontal="center"/>
    </xf>
    <xf numFmtId="1" fontId="21" fillId="2" borderId="46" xfId="0" applyNumberFormat="1" applyFont="1" applyFill="1" applyBorder="1" applyAlignment="1">
      <alignment horizontal="center" vertical="center" wrapText="1"/>
    </xf>
    <xf numFmtId="1" fontId="21" fillId="2" borderId="47" xfId="0" applyNumberFormat="1" applyFont="1" applyFill="1" applyBorder="1" applyAlignment="1">
      <alignment horizontal="center" vertical="center" wrapText="1"/>
    </xf>
    <xf numFmtId="1" fontId="21" fillId="2" borderId="48" xfId="0" applyNumberFormat="1" applyFont="1" applyFill="1" applyBorder="1" applyAlignment="1">
      <alignment horizontal="center" vertical="center"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2" fontId="10" fillId="2" borderId="0" xfId="3" applyNumberFormat="1" applyFont="1" applyFill="1" applyAlignment="1">
      <alignment horizontal="center" vertic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68" t="s">
        <v>2</v>
      </c>
      <c r="C8" s="93"/>
      <c r="D8" s="93"/>
      <c r="E8" s="93"/>
      <c r="F8" s="93"/>
      <c r="G8" s="94"/>
    </row>
    <row r="9" spans="2:7" ht="14.25">
      <c r="B9" s="168"/>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S25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2" width="8.5703125" style="2" bestFit="1" customWidth="1"/>
    <col min="13"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722</v>
      </c>
      <c r="I10" s="131"/>
      <c r="J10" s="175">
        <v>51047</v>
      </c>
      <c r="K10" s="126"/>
    </row>
    <row r="11" spans="1:11">
      <c r="A11" s="125"/>
      <c r="B11" s="125" t="s">
        <v>718</v>
      </c>
      <c r="C11" s="131"/>
      <c r="D11" s="131"/>
      <c r="E11" s="131"/>
      <c r="F11" s="126"/>
      <c r="G11" s="127"/>
      <c r="H11" s="127" t="s">
        <v>718</v>
      </c>
      <c r="I11" s="131"/>
      <c r="J11" s="176"/>
      <c r="K11" s="126"/>
    </row>
    <row r="12" spans="1:11">
      <c r="A12" s="125"/>
      <c r="B12" s="125" t="s">
        <v>719</v>
      </c>
      <c r="C12" s="131"/>
      <c r="D12" s="131"/>
      <c r="E12" s="131"/>
      <c r="F12" s="126"/>
      <c r="G12" s="127"/>
      <c r="H12" s="127" t="s">
        <v>723</v>
      </c>
      <c r="I12" s="131"/>
      <c r="J12" s="131"/>
      <c r="K12" s="126"/>
    </row>
    <row r="13" spans="1:11">
      <c r="A13" s="125"/>
      <c r="B13" s="125" t="s">
        <v>720</v>
      </c>
      <c r="C13" s="131"/>
      <c r="D13" s="131"/>
      <c r="E13" s="131"/>
      <c r="F13" s="126"/>
      <c r="G13" s="127"/>
      <c r="H13" s="127" t="s">
        <v>724</v>
      </c>
      <c r="I13" s="131"/>
      <c r="J13" s="110" t="s">
        <v>16</v>
      </c>
      <c r="K13" s="126"/>
    </row>
    <row r="14" spans="1:11" ht="15" customHeight="1">
      <c r="A14" s="125"/>
      <c r="B14" s="125" t="s">
        <v>721</v>
      </c>
      <c r="C14" s="131"/>
      <c r="D14" s="131"/>
      <c r="E14" s="131"/>
      <c r="F14" s="126"/>
      <c r="G14" s="127"/>
      <c r="H14" s="127" t="s">
        <v>721</v>
      </c>
      <c r="I14" s="131"/>
      <c r="J14" s="177">
        <v>45154</v>
      </c>
      <c r="K14" s="126"/>
    </row>
    <row r="15" spans="1:11" ht="15" customHeight="1">
      <c r="A15" s="125"/>
      <c r="B15" s="143"/>
      <c r="C15" s="7"/>
      <c r="D15" s="7"/>
      <c r="E15" s="7"/>
      <c r="F15" s="8"/>
      <c r="G15" s="127"/>
      <c r="H15" s="144" t="s">
        <v>755</v>
      </c>
      <c r="I15" s="131"/>
      <c r="J15" s="178"/>
      <c r="K15" s="126"/>
    </row>
    <row r="16" spans="1:11" ht="15" customHeight="1">
      <c r="A16" s="125"/>
      <c r="B16" s="131"/>
      <c r="C16" s="131"/>
      <c r="D16" s="131"/>
      <c r="E16" s="131"/>
      <c r="F16" s="131"/>
      <c r="G16" s="131"/>
      <c r="H16" s="131"/>
      <c r="I16" s="134" t="s">
        <v>147</v>
      </c>
      <c r="J16" s="140" t="s">
        <v>948</v>
      </c>
      <c r="K16" s="126"/>
    </row>
    <row r="17" spans="1:13">
      <c r="A17" s="125"/>
      <c r="B17" s="131" t="s">
        <v>725</v>
      </c>
      <c r="C17" s="131"/>
      <c r="D17" s="131"/>
      <c r="E17" s="131"/>
      <c r="F17" s="131"/>
      <c r="G17" s="131"/>
      <c r="H17" s="131"/>
      <c r="I17" s="134" t="s">
        <v>148</v>
      </c>
      <c r="J17" s="140" t="s">
        <v>754</v>
      </c>
      <c r="K17" s="126"/>
    </row>
    <row r="18" spans="1:13" ht="18">
      <c r="A18" s="125"/>
      <c r="B18" s="131" t="s">
        <v>726</v>
      </c>
      <c r="C18" s="131"/>
      <c r="D18" s="131"/>
      <c r="E18" s="131"/>
      <c r="F18" s="131"/>
      <c r="G18" s="131"/>
      <c r="H18" s="131"/>
      <c r="I18" s="133" t="s">
        <v>264</v>
      </c>
      <c r="J18" s="115" t="s">
        <v>138</v>
      </c>
      <c r="K18" s="126"/>
    </row>
    <row r="19" spans="1:13">
      <c r="A19" s="125"/>
      <c r="B19" s="131"/>
      <c r="C19" s="131"/>
      <c r="D19" s="131"/>
      <c r="E19" s="131"/>
      <c r="F19" s="131"/>
      <c r="G19" s="131"/>
      <c r="H19" s="131"/>
      <c r="I19" s="131"/>
      <c r="J19" s="131"/>
      <c r="K19" s="126"/>
    </row>
    <row r="20" spans="1:13">
      <c r="A20" s="125"/>
      <c r="B20" s="111" t="s">
        <v>204</v>
      </c>
      <c r="C20" s="111" t="s">
        <v>205</v>
      </c>
      <c r="D20" s="128" t="s">
        <v>290</v>
      </c>
      <c r="E20" s="128" t="s">
        <v>206</v>
      </c>
      <c r="F20" s="179" t="s">
        <v>207</v>
      </c>
      <c r="G20" s="180"/>
      <c r="H20" s="111" t="s">
        <v>174</v>
      </c>
      <c r="I20" s="111" t="s">
        <v>208</v>
      </c>
      <c r="J20" s="111" t="s">
        <v>26</v>
      </c>
      <c r="K20" s="126"/>
      <c r="L20" s="165" t="s">
        <v>1013</v>
      </c>
    </row>
    <row r="21" spans="1:13">
      <c r="A21" s="125"/>
      <c r="B21" s="116"/>
      <c r="C21" s="116"/>
      <c r="D21" s="117"/>
      <c r="E21" s="117"/>
      <c r="F21" s="181"/>
      <c r="G21" s="182"/>
      <c r="H21" s="116" t="s">
        <v>146</v>
      </c>
      <c r="I21" s="116"/>
      <c r="J21" s="116"/>
      <c r="K21" s="126"/>
    </row>
    <row r="22" spans="1:13" ht="36">
      <c r="A22" s="125"/>
      <c r="B22" s="118">
        <v>1</v>
      </c>
      <c r="C22" s="10" t="s">
        <v>727</v>
      </c>
      <c r="D22" s="129" t="s">
        <v>747</v>
      </c>
      <c r="E22" s="129" t="s">
        <v>213</v>
      </c>
      <c r="F22" s="173" t="s">
        <v>31</v>
      </c>
      <c r="G22" s="174"/>
      <c r="H22" s="11" t="s">
        <v>728</v>
      </c>
      <c r="I22" s="14">
        <v>16.87</v>
      </c>
      <c r="J22" s="120">
        <f t="shared" ref="J22:J37" si="0">I22*B22</f>
        <v>16.87</v>
      </c>
      <c r="K22" s="126"/>
    </row>
    <row r="23" spans="1:13" ht="36">
      <c r="A23" s="125"/>
      <c r="B23" s="118">
        <v>1</v>
      </c>
      <c r="C23" s="10" t="s">
        <v>727</v>
      </c>
      <c r="D23" s="129" t="s">
        <v>747</v>
      </c>
      <c r="E23" s="129" t="s">
        <v>213</v>
      </c>
      <c r="F23" s="173" t="s">
        <v>32</v>
      </c>
      <c r="G23" s="174"/>
      <c r="H23" s="11" t="s">
        <v>728</v>
      </c>
      <c r="I23" s="14">
        <v>16.87</v>
      </c>
      <c r="J23" s="120">
        <f t="shared" si="0"/>
        <v>16.87</v>
      </c>
      <c r="K23" s="126"/>
    </row>
    <row r="24" spans="1:13" ht="36">
      <c r="A24" s="125"/>
      <c r="B24" s="118">
        <v>1</v>
      </c>
      <c r="C24" s="10" t="s">
        <v>729</v>
      </c>
      <c r="D24" s="129" t="s">
        <v>748</v>
      </c>
      <c r="E24" s="129" t="s">
        <v>213</v>
      </c>
      <c r="F24" s="173" t="s">
        <v>30</v>
      </c>
      <c r="G24" s="174"/>
      <c r="H24" s="11" t="s">
        <v>730</v>
      </c>
      <c r="I24" s="14">
        <v>16.87</v>
      </c>
      <c r="J24" s="120">
        <f t="shared" si="0"/>
        <v>16.87</v>
      </c>
      <c r="K24" s="126"/>
    </row>
    <row r="25" spans="1:13" ht="36">
      <c r="A25" s="125"/>
      <c r="B25" s="118">
        <v>1</v>
      </c>
      <c r="C25" s="10" t="s">
        <v>729</v>
      </c>
      <c r="D25" s="129" t="s">
        <v>748</v>
      </c>
      <c r="E25" s="129" t="s">
        <v>213</v>
      </c>
      <c r="F25" s="173" t="s">
        <v>32</v>
      </c>
      <c r="G25" s="174"/>
      <c r="H25" s="11" t="s">
        <v>730</v>
      </c>
      <c r="I25" s="14">
        <v>16.87</v>
      </c>
      <c r="J25" s="120">
        <f t="shared" si="0"/>
        <v>16.87</v>
      </c>
      <c r="K25" s="126"/>
    </row>
    <row r="26" spans="1:13" ht="36">
      <c r="A26" s="125"/>
      <c r="B26" s="118">
        <v>1</v>
      </c>
      <c r="C26" s="10" t="s">
        <v>729</v>
      </c>
      <c r="D26" s="129" t="s">
        <v>749</v>
      </c>
      <c r="E26" s="129" t="s">
        <v>248</v>
      </c>
      <c r="F26" s="173" t="s">
        <v>31</v>
      </c>
      <c r="G26" s="174"/>
      <c r="H26" s="11" t="s">
        <v>730</v>
      </c>
      <c r="I26" s="14">
        <v>31.16</v>
      </c>
      <c r="J26" s="120">
        <f t="shared" si="0"/>
        <v>31.16</v>
      </c>
      <c r="K26" s="126"/>
    </row>
    <row r="27" spans="1:13" ht="36">
      <c r="A27" s="125"/>
      <c r="B27" s="118">
        <v>1</v>
      </c>
      <c r="C27" s="10" t="s">
        <v>731</v>
      </c>
      <c r="D27" s="129" t="s">
        <v>750</v>
      </c>
      <c r="E27" s="129" t="s">
        <v>732</v>
      </c>
      <c r="F27" s="173" t="s">
        <v>32</v>
      </c>
      <c r="G27" s="174"/>
      <c r="H27" s="11" t="s">
        <v>733</v>
      </c>
      <c r="I27" s="14">
        <v>90.12</v>
      </c>
      <c r="J27" s="120">
        <f t="shared" si="0"/>
        <v>90.12</v>
      </c>
      <c r="K27" s="126"/>
    </row>
    <row r="28" spans="1:13" ht="36">
      <c r="A28" s="125"/>
      <c r="B28" s="118">
        <v>1</v>
      </c>
      <c r="C28" s="10" t="s">
        <v>734</v>
      </c>
      <c r="D28" s="129" t="s">
        <v>751</v>
      </c>
      <c r="E28" s="129" t="s">
        <v>213</v>
      </c>
      <c r="F28" s="173" t="s">
        <v>30</v>
      </c>
      <c r="G28" s="174"/>
      <c r="H28" s="11" t="s">
        <v>735</v>
      </c>
      <c r="I28" s="14">
        <v>18.91</v>
      </c>
      <c r="J28" s="120">
        <f t="shared" si="0"/>
        <v>18.91</v>
      </c>
      <c r="K28" s="126"/>
      <c r="M28" s="166"/>
    </row>
    <row r="29" spans="1:13" ht="36">
      <c r="A29" s="125"/>
      <c r="B29" s="118">
        <v>1</v>
      </c>
      <c r="C29" s="10" t="s">
        <v>734</v>
      </c>
      <c r="D29" s="129" t="s">
        <v>752</v>
      </c>
      <c r="E29" s="129" t="s">
        <v>248</v>
      </c>
      <c r="F29" s="173" t="s">
        <v>31</v>
      </c>
      <c r="G29" s="174"/>
      <c r="H29" s="11" t="s">
        <v>735</v>
      </c>
      <c r="I29" s="14">
        <v>37.44</v>
      </c>
      <c r="J29" s="120">
        <f t="shared" si="0"/>
        <v>37.44</v>
      </c>
      <c r="K29" s="126"/>
      <c r="M29" s="166"/>
    </row>
    <row r="30" spans="1:13" ht="13.5" customHeight="1">
      <c r="A30" s="125"/>
      <c r="B30" s="118">
        <v>25</v>
      </c>
      <c r="C30" s="10" t="s">
        <v>736</v>
      </c>
      <c r="D30" s="129" t="s">
        <v>736</v>
      </c>
      <c r="E30" s="129" t="s">
        <v>31</v>
      </c>
      <c r="F30" s="173"/>
      <c r="G30" s="174"/>
      <c r="H30" s="11" t="s">
        <v>737</v>
      </c>
      <c r="I30" s="14">
        <v>1.39</v>
      </c>
      <c r="J30" s="120">
        <f t="shared" si="0"/>
        <v>34.75</v>
      </c>
      <c r="K30" s="126"/>
    </row>
    <row r="31" spans="1:13" ht="48">
      <c r="A31" s="125"/>
      <c r="B31" s="118">
        <v>5</v>
      </c>
      <c r="C31" s="10" t="s">
        <v>738</v>
      </c>
      <c r="D31" s="129" t="s">
        <v>738</v>
      </c>
      <c r="E31" s="129" t="s">
        <v>739</v>
      </c>
      <c r="F31" s="173"/>
      <c r="G31" s="174"/>
      <c r="H31" s="11" t="s">
        <v>740</v>
      </c>
      <c r="I31" s="14">
        <v>2.88</v>
      </c>
      <c r="J31" s="120">
        <f t="shared" si="0"/>
        <v>14.399999999999999</v>
      </c>
      <c r="K31" s="126"/>
    </row>
    <row r="32" spans="1:13" ht="24">
      <c r="A32" s="125"/>
      <c r="B32" s="118">
        <v>10</v>
      </c>
      <c r="C32" s="10" t="s">
        <v>741</v>
      </c>
      <c r="D32" s="129" t="s">
        <v>741</v>
      </c>
      <c r="E32" s="129" t="s">
        <v>53</v>
      </c>
      <c r="F32" s="173"/>
      <c r="G32" s="174"/>
      <c r="H32" s="11" t="s">
        <v>742</v>
      </c>
      <c r="I32" s="14">
        <v>1.99</v>
      </c>
      <c r="J32" s="120">
        <f t="shared" si="0"/>
        <v>19.899999999999999</v>
      </c>
      <c r="K32" s="126"/>
    </row>
    <row r="33" spans="1:11" ht="24">
      <c r="A33" s="125"/>
      <c r="B33" s="118">
        <v>3</v>
      </c>
      <c r="C33" s="10" t="s">
        <v>743</v>
      </c>
      <c r="D33" s="129" t="s">
        <v>743</v>
      </c>
      <c r="E33" s="129" t="s">
        <v>28</v>
      </c>
      <c r="F33" s="173"/>
      <c r="G33" s="174"/>
      <c r="H33" s="11" t="s">
        <v>744</v>
      </c>
      <c r="I33" s="14">
        <v>1.43</v>
      </c>
      <c r="J33" s="120">
        <f t="shared" si="0"/>
        <v>4.29</v>
      </c>
      <c r="K33" s="126"/>
    </row>
    <row r="34" spans="1:11" ht="24">
      <c r="A34" s="125"/>
      <c r="B34" s="118">
        <v>6</v>
      </c>
      <c r="C34" s="10" t="s">
        <v>743</v>
      </c>
      <c r="D34" s="129" t="s">
        <v>743</v>
      </c>
      <c r="E34" s="129" t="s">
        <v>30</v>
      </c>
      <c r="F34" s="173"/>
      <c r="G34" s="174"/>
      <c r="H34" s="11" t="s">
        <v>744</v>
      </c>
      <c r="I34" s="14">
        <v>1.43</v>
      </c>
      <c r="J34" s="120">
        <f t="shared" si="0"/>
        <v>8.58</v>
      </c>
      <c r="K34" s="126"/>
    </row>
    <row r="35" spans="1:11" ht="24">
      <c r="A35" s="125"/>
      <c r="B35" s="118">
        <v>20</v>
      </c>
      <c r="C35" s="10" t="s">
        <v>743</v>
      </c>
      <c r="D35" s="129" t="s">
        <v>743</v>
      </c>
      <c r="E35" s="129" t="s">
        <v>31</v>
      </c>
      <c r="F35" s="173"/>
      <c r="G35" s="174"/>
      <c r="H35" s="11" t="s">
        <v>744</v>
      </c>
      <c r="I35" s="14">
        <v>1.43</v>
      </c>
      <c r="J35" s="120">
        <f t="shared" si="0"/>
        <v>28.599999999999998</v>
      </c>
      <c r="K35" s="126"/>
    </row>
    <row r="36" spans="1:11" ht="24">
      <c r="A36" s="125"/>
      <c r="B36" s="118">
        <v>10</v>
      </c>
      <c r="C36" s="10" t="s">
        <v>743</v>
      </c>
      <c r="D36" s="129" t="s">
        <v>743</v>
      </c>
      <c r="E36" s="129" t="s">
        <v>32</v>
      </c>
      <c r="F36" s="173"/>
      <c r="G36" s="174"/>
      <c r="H36" s="11" t="s">
        <v>744</v>
      </c>
      <c r="I36" s="14">
        <v>1.43</v>
      </c>
      <c r="J36" s="120">
        <f t="shared" si="0"/>
        <v>14.299999999999999</v>
      </c>
      <c r="K36" s="126"/>
    </row>
    <row r="37" spans="1:11" ht="24.75" thickBot="1">
      <c r="A37" s="125"/>
      <c r="B37" s="118">
        <v>15</v>
      </c>
      <c r="C37" s="10" t="s">
        <v>745</v>
      </c>
      <c r="D37" s="129" t="s">
        <v>745</v>
      </c>
      <c r="E37" s="129"/>
      <c r="F37" s="173"/>
      <c r="G37" s="174"/>
      <c r="H37" s="11" t="s">
        <v>746</v>
      </c>
      <c r="I37" s="14">
        <v>1.24</v>
      </c>
      <c r="J37" s="120">
        <f t="shared" si="0"/>
        <v>18.600000000000001</v>
      </c>
      <c r="K37" s="126"/>
    </row>
    <row r="38" spans="1:11" ht="14.25" thickTop="1" thickBot="1">
      <c r="A38" s="125"/>
      <c r="B38" s="148"/>
      <c r="C38" s="149"/>
      <c r="D38" s="149"/>
      <c r="E38" s="149"/>
      <c r="F38" s="187"/>
      <c r="G38" s="187"/>
      <c r="H38" s="149" t="s">
        <v>949</v>
      </c>
      <c r="I38" s="149"/>
      <c r="J38" s="150"/>
      <c r="K38" s="126"/>
    </row>
    <row r="39" spans="1:11" ht="24.75" thickTop="1">
      <c r="A39" s="125"/>
      <c r="B39" s="118">
        <v>3</v>
      </c>
      <c r="C39" s="10" t="s">
        <v>770</v>
      </c>
      <c r="D39" s="129" t="s">
        <v>770</v>
      </c>
      <c r="E39" s="129" t="s">
        <v>33</v>
      </c>
      <c r="F39" s="173" t="s">
        <v>112</v>
      </c>
      <c r="G39" s="174"/>
      <c r="H39" s="11" t="s">
        <v>771</v>
      </c>
      <c r="I39" s="14">
        <v>0.44</v>
      </c>
      <c r="J39" s="120">
        <f t="shared" ref="J39:J102" si="1">I39*B39</f>
        <v>1.32</v>
      </c>
      <c r="K39" s="126"/>
    </row>
    <row r="40" spans="1:11">
      <c r="A40" s="125"/>
      <c r="B40" s="118">
        <v>2</v>
      </c>
      <c r="C40" s="10" t="s">
        <v>48</v>
      </c>
      <c r="D40" s="129" t="s">
        <v>48</v>
      </c>
      <c r="E40" s="129" t="s">
        <v>28</v>
      </c>
      <c r="F40" s="173"/>
      <c r="G40" s="174"/>
      <c r="H40" s="11" t="s">
        <v>772</v>
      </c>
      <c r="I40" s="14">
        <v>0.18</v>
      </c>
      <c r="J40" s="120">
        <f t="shared" si="1"/>
        <v>0.36</v>
      </c>
      <c r="K40" s="126"/>
    </row>
    <row r="41" spans="1:11">
      <c r="A41" s="125"/>
      <c r="B41" s="118">
        <v>2</v>
      </c>
      <c r="C41" s="10" t="s">
        <v>48</v>
      </c>
      <c r="D41" s="129" t="s">
        <v>48</v>
      </c>
      <c r="E41" s="129" t="s">
        <v>30</v>
      </c>
      <c r="F41" s="173"/>
      <c r="G41" s="174"/>
      <c r="H41" s="11" t="s">
        <v>772</v>
      </c>
      <c r="I41" s="14">
        <v>0.18</v>
      </c>
      <c r="J41" s="120">
        <f t="shared" si="1"/>
        <v>0.36</v>
      </c>
      <c r="K41" s="126"/>
    </row>
    <row r="42" spans="1:11">
      <c r="A42" s="125"/>
      <c r="B42" s="118">
        <v>5</v>
      </c>
      <c r="C42" s="10" t="s">
        <v>48</v>
      </c>
      <c r="D42" s="129" t="s">
        <v>48</v>
      </c>
      <c r="E42" s="129" t="s">
        <v>31</v>
      </c>
      <c r="F42" s="173"/>
      <c r="G42" s="174"/>
      <c r="H42" s="11" t="s">
        <v>772</v>
      </c>
      <c r="I42" s="14">
        <v>0.18</v>
      </c>
      <c r="J42" s="120">
        <f t="shared" si="1"/>
        <v>0.89999999999999991</v>
      </c>
      <c r="K42" s="126"/>
    </row>
    <row r="43" spans="1:11">
      <c r="A43" s="125"/>
      <c r="B43" s="118">
        <v>5</v>
      </c>
      <c r="C43" s="10" t="s">
        <v>48</v>
      </c>
      <c r="D43" s="129" t="s">
        <v>48</v>
      </c>
      <c r="E43" s="129" t="s">
        <v>32</v>
      </c>
      <c r="F43" s="173"/>
      <c r="G43" s="174"/>
      <c r="H43" s="11" t="s">
        <v>772</v>
      </c>
      <c r="I43" s="14">
        <v>0.18</v>
      </c>
      <c r="J43" s="120">
        <f t="shared" si="1"/>
        <v>0.89999999999999991</v>
      </c>
      <c r="K43" s="126"/>
    </row>
    <row r="44" spans="1:11">
      <c r="A44" s="125"/>
      <c r="B44" s="118">
        <v>2</v>
      </c>
      <c r="C44" s="10" t="s">
        <v>48</v>
      </c>
      <c r="D44" s="129" t="s">
        <v>48</v>
      </c>
      <c r="E44" s="129" t="s">
        <v>33</v>
      </c>
      <c r="F44" s="173"/>
      <c r="G44" s="174"/>
      <c r="H44" s="11" t="s">
        <v>772</v>
      </c>
      <c r="I44" s="14">
        <v>0.18</v>
      </c>
      <c r="J44" s="120">
        <f t="shared" si="1"/>
        <v>0.36</v>
      </c>
      <c r="K44" s="126"/>
    </row>
    <row r="45" spans="1:11" ht="24">
      <c r="A45" s="125"/>
      <c r="B45" s="118">
        <v>2</v>
      </c>
      <c r="C45" s="10" t="s">
        <v>773</v>
      </c>
      <c r="D45" s="129" t="s">
        <v>773</v>
      </c>
      <c r="E45" s="129" t="s">
        <v>33</v>
      </c>
      <c r="F45" s="173" t="s">
        <v>279</v>
      </c>
      <c r="G45" s="174"/>
      <c r="H45" s="11" t="s">
        <v>774</v>
      </c>
      <c r="I45" s="14">
        <v>0.67</v>
      </c>
      <c r="J45" s="120">
        <f t="shared" si="1"/>
        <v>1.34</v>
      </c>
      <c r="K45" s="126"/>
    </row>
    <row r="46" spans="1:11" ht="24">
      <c r="A46" s="125"/>
      <c r="B46" s="118">
        <v>2</v>
      </c>
      <c r="C46" s="10" t="s">
        <v>773</v>
      </c>
      <c r="D46" s="129" t="s">
        <v>773</v>
      </c>
      <c r="E46" s="129" t="s">
        <v>33</v>
      </c>
      <c r="F46" s="173" t="s">
        <v>277</v>
      </c>
      <c r="G46" s="174"/>
      <c r="H46" s="11" t="s">
        <v>774</v>
      </c>
      <c r="I46" s="14">
        <v>0.67</v>
      </c>
      <c r="J46" s="120">
        <f t="shared" si="1"/>
        <v>1.34</v>
      </c>
      <c r="K46" s="126"/>
    </row>
    <row r="47" spans="1:11" ht="24">
      <c r="A47" s="125"/>
      <c r="B47" s="118">
        <v>2</v>
      </c>
      <c r="C47" s="10" t="s">
        <v>773</v>
      </c>
      <c r="D47" s="129" t="s">
        <v>773</v>
      </c>
      <c r="E47" s="129" t="s">
        <v>33</v>
      </c>
      <c r="F47" s="173" t="s">
        <v>278</v>
      </c>
      <c r="G47" s="174"/>
      <c r="H47" s="11" t="s">
        <v>774</v>
      </c>
      <c r="I47" s="14">
        <v>0.67</v>
      </c>
      <c r="J47" s="120">
        <f t="shared" si="1"/>
        <v>1.34</v>
      </c>
      <c r="K47" s="126"/>
    </row>
    <row r="48" spans="1:11" ht="24">
      <c r="A48" s="125"/>
      <c r="B48" s="118">
        <v>2</v>
      </c>
      <c r="C48" s="10" t="s">
        <v>773</v>
      </c>
      <c r="D48" s="129" t="s">
        <v>773</v>
      </c>
      <c r="E48" s="129" t="s">
        <v>33</v>
      </c>
      <c r="F48" s="173" t="s">
        <v>775</v>
      </c>
      <c r="G48" s="174"/>
      <c r="H48" s="11" t="s">
        <v>774</v>
      </c>
      <c r="I48" s="14">
        <v>0.67</v>
      </c>
      <c r="J48" s="120">
        <f t="shared" si="1"/>
        <v>1.34</v>
      </c>
      <c r="K48" s="126"/>
    </row>
    <row r="49" spans="1:12" ht="24">
      <c r="A49" s="125"/>
      <c r="B49" s="118">
        <v>2</v>
      </c>
      <c r="C49" s="10" t="s">
        <v>776</v>
      </c>
      <c r="D49" s="129" t="s">
        <v>776</v>
      </c>
      <c r="E49" s="129" t="s">
        <v>32</v>
      </c>
      <c r="F49" s="173" t="s">
        <v>115</v>
      </c>
      <c r="G49" s="174"/>
      <c r="H49" s="11" t="s">
        <v>777</v>
      </c>
      <c r="I49" s="14">
        <v>3.76</v>
      </c>
      <c r="J49" s="120">
        <f t="shared" si="1"/>
        <v>7.52</v>
      </c>
      <c r="K49" s="126"/>
    </row>
    <row r="50" spans="1:12" ht="24">
      <c r="A50" s="125"/>
      <c r="B50" s="152">
        <v>2</v>
      </c>
      <c r="C50" s="153" t="s">
        <v>776</v>
      </c>
      <c r="D50" s="154" t="s">
        <v>776</v>
      </c>
      <c r="E50" s="154" t="s">
        <v>32</v>
      </c>
      <c r="F50" s="183" t="s">
        <v>490</v>
      </c>
      <c r="G50" s="184"/>
      <c r="H50" s="155" t="s">
        <v>777</v>
      </c>
      <c r="I50" s="156">
        <v>3.76</v>
      </c>
      <c r="J50" s="157">
        <f t="shared" si="1"/>
        <v>7.52</v>
      </c>
      <c r="K50" s="126"/>
      <c r="L50" s="169" t="s">
        <v>1012</v>
      </c>
    </row>
    <row r="51" spans="1:12" ht="24">
      <c r="A51" s="125"/>
      <c r="B51" s="152">
        <v>2</v>
      </c>
      <c r="C51" s="153" t="s">
        <v>776</v>
      </c>
      <c r="D51" s="154" t="s">
        <v>776</v>
      </c>
      <c r="E51" s="154" t="s">
        <v>32</v>
      </c>
      <c r="F51" s="183" t="s">
        <v>778</v>
      </c>
      <c r="G51" s="184"/>
      <c r="H51" s="155" t="s">
        <v>777</v>
      </c>
      <c r="I51" s="156">
        <v>3.76</v>
      </c>
      <c r="J51" s="157">
        <f t="shared" si="1"/>
        <v>7.52</v>
      </c>
      <c r="K51" s="126"/>
      <c r="L51" s="170"/>
    </row>
    <row r="52" spans="1:12" ht="24">
      <c r="A52" s="125"/>
      <c r="B52" s="152">
        <v>2</v>
      </c>
      <c r="C52" s="153" t="s">
        <v>776</v>
      </c>
      <c r="D52" s="154" t="s">
        <v>776</v>
      </c>
      <c r="E52" s="154" t="s">
        <v>32</v>
      </c>
      <c r="F52" s="183" t="s">
        <v>779</v>
      </c>
      <c r="G52" s="184"/>
      <c r="H52" s="155" t="s">
        <v>777</v>
      </c>
      <c r="I52" s="156">
        <v>3.76</v>
      </c>
      <c r="J52" s="157">
        <f t="shared" si="1"/>
        <v>7.52</v>
      </c>
      <c r="K52" s="126"/>
      <c r="L52" s="170"/>
    </row>
    <row r="53" spans="1:12" ht="24">
      <c r="A53" s="125"/>
      <c r="B53" s="152">
        <v>1</v>
      </c>
      <c r="C53" s="153" t="s">
        <v>776</v>
      </c>
      <c r="D53" s="154" t="s">
        <v>776</v>
      </c>
      <c r="E53" s="154" t="s">
        <v>33</v>
      </c>
      <c r="F53" s="183" t="s">
        <v>115</v>
      </c>
      <c r="G53" s="184"/>
      <c r="H53" s="155" t="s">
        <v>777</v>
      </c>
      <c r="I53" s="156">
        <v>3.76</v>
      </c>
      <c r="J53" s="157">
        <f t="shared" si="1"/>
        <v>3.76</v>
      </c>
      <c r="K53" s="126"/>
      <c r="L53" s="170"/>
    </row>
    <row r="54" spans="1:12" ht="24">
      <c r="A54" s="125"/>
      <c r="B54" s="152">
        <v>1</v>
      </c>
      <c r="C54" s="153" t="s">
        <v>776</v>
      </c>
      <c r="D54" s="154" t="s">
        <v>776</v>
      </c>
      <c r="E54" s="154" t="s">
        <v>33</v>
      </c>
      <c r="F54" s="183" t="s">
        <v>490</v>
      </c>
      <c r="G54" s="184"/>
      <c r="H54" s="155" t="s">
        <v>777</v>
      </c>
      <c r="I54" s="156">
        <v>3.76</v>
      </c>
      <c r="J54" s="157">
        <f t="shared" si="1"/>
        <v>3.76</v>
      </c>
      <c r="K54" s="126"/>
      <c r="L54" s="170"/>
    </row>
    <row r="55" spans="1:12" ht="24">
      <c r="A55" s="125"/>
      <c r="B55" s="152">
        <v>1</v>
      </c>
      <c r="C55" s="153" t="s">
        <v>776</v>
      </c>
      <c r="D55" s="154" t="s">
        <v>776</v>
      </c>
      <c r="E55" s="154" t="s">
        <v>33</v>
      </c>
      <c r="F55" s="183" t="s">
        <v>778</v>
      </c>
      <c r="G55" s="184"/>
      <c r="H55" s="155" t="s">
        <v>777</v>
      </c>
      <c r="I55" s="156">
        <v>3.76</v>
      </c>
      <c r="J55" s="157">
        <f t="shared" si="1"/>
        <v>3.76</v>
      </c>
      <c r="K55" s="126"/>
      <c r="L55" s="170"/>
    </row>
    <row r="56" spans="1:12" ht="24">
      <c r="A56" s="125"/>
      <c r="B56" s="152">
        <v>1</v>
      </c>
      <c r="C56" s="153" t="s">
        <v>776</v>
      </c>
      <c r="D56" s="154" t="s">
        <v>776</v>
      </c>
      <c r="E56" s="154" t="s">
        <v>33</v>
      </c>
      <c r="F56" s="183" t="s">
        <v>779</v>
      </c>
      <c r="G56" s="184"/>
      <c r="H56" s="155" t="s">
        <v>777</v>
      </c>
      <c r="I56" s="156">
        <v>3.76</v>
      </c>
      <c r="J56" s="157">
        <f t="shared" si="1"/>
        <v>3.76</v>
      </c>
      <c r="K56" s="126"/>
      <c r="L56" s="170"/>
    </row>
    <row r="57" spans="1:12" ht="10.5" customHeight="1">
      <c r="A57" s="125"/>
      <c r="B57" s="152">
        <v>2</v>
      </c>
      <c r="C57" s="153" t="s">
        <v>780</v>
      </c>
      <c r="D57" s="154" t="s">
        <v>780</v>
      </c>
      <c r="E57" s="154" t="s">
        <v>112</v>
      </c>
      <c r="F57" s="183"/>
      <c r="G57" s="184"/>
      <c r="H57" s="155" t="s">
        <v>781</v>
      </c>
      <c r="I57" s="156">
        <v>0.26</v>
      </c>
      <c r="J57" s="157">
        <f t="shared" si="1"/>
        <v>0.52</v>
      </c>
      <c r="K57" s="126"/>
      <c r="L57" s="169" t="s">
        <v>1012</v>
      </c>
    </row>
    <row r="58" spans="1:12" ht="10.5" customHeight="1">
      <c r="A58" s="125"/>
      <c r="B58" s="152">
        <v>2</v>
      </c>
      <c r="C58" s="153" t="s">
        <v>780</v>
      </c>
      <c r="D58" s="154" t="s">
        <v>780</v>
      </c>
      <c r="E58" s="154" t="s">
        <v>216</v>
      </c>
      <c r="F58" s="183"/>
      <c r="G58" s="184"/>
      <c r="H58" s="155" t="s">
        <v>781</v>
      </c>
      <c r="I58" s="156">
        <v>0.26</v>
      </c>
      <c r="J58" s="157">
        <f t="shared" si="1"/>
        <v>0.52</v>
      </c>
      <c r="K58" s="126"/>
      <c r="L58" s="170"/>
    </row>
    <row r="59" spans="1:12" ht="10.5" customHeight="1">
      <c r="A59" s="125"/>
      <c r="B59" s="152">
        <v>2</v>
      </c>
      <c r="C59" s="153" t="s">
        <v>780</v>
      </c>
      <c r="D59" s="154" t="s">
        <v>780</v>
      </c>
      <c r="E59" s="154" t="s">
        <v>218</v>
      </c>
      <c r="F59" s="183"/>
      <c r="G59" s="184"/>
      <c r="H59" s="155" t="s">
        <v>781</v>
      </c>
      <c r="I59" s="156">
        <v>0.26</v>
      </c>
      <c r="J59" s="157">
        <f t="shared" si="1"/>
        <v>0.52</v>
      </c>
      <c r="K59" s="126"/>
      <c r="L59" s="170"/>
    </row>
    <row r="60" spans="1:12" ht="24">
      <c r="A60" s="125"/>
      <c r="B60" s="118">
        <v>1</v>
      </c>
      <c r="C60" s="10" t="s">
        <v>782</v>
      </c>
      <c r="D60" s="129" t="s">
        <v>783</v>
      </c>
      <c r="E60" s="129" t="s">
        <v>279</v>
      </c>
      <c r="F60" s="173" t="s">
        <v>28</v>
      </c>
      <c r="G60" s="174"/>
      <c r="H60" s="11" t="s">
        <v>784</v>
      </c>
      <c r="I60" s="14">
        <v>0.62</v>
      </c>
      <c r="J60" s="120">
        <f t="shared" si="1"/>
        <v>0.62</v>
      </c>
      <c r="K60" s="126"/>
    </row>
    <row r="61" spans="1:12" ht="24">
      <c r="A61" s="125"/>
      <c r="B61" s="118">
        <v>1</v>
      </c>
      <c r="C61" s="10" t="s">
        <v>782</v>
      </c>
      <c r="D61" s="129" t="s">
        <v>783</v>
      </c>
      <c r="E61" s="129" t="s">
        <v>679</v>
      </c>
      <c r="F61" s="173" t="s">
        <v>28</v>
      </c>
      <c r="G61" s="174"/>
      <c r="H61" s="11" t="s">
        <v>784</v>
      </c>
      <c r="I61" s="14">
        <v>0.62</v>
      </c>
      <c r="J61" s="120">
        <f t="shared" si="1"/>
        <v>0.62</v>
      </c>
      <c r="K61" s="126"/>
    </row>
    <row r="62" spans="1:12" ht="24">
      <c r="A62" s="125"/>
      <c r="B62" s="118">
        <v>1</v>
      </c>
      <c r="C62" s="10" t="s">
        <v>782</v>
      </c>
      <c r="D62" s="129" t="s">
        <v>783</v>
      </c>
      <c r="E62" s="129" t="s">
        <v>277</v>
      </c>
      <c r="F62" s="173" t="s">
        <v>28</v>
      </c>
      <c r="G62" s="174"/>
      <c r="H62" s="11" t="s">
        <v>784</v>
      </c>
      <c r="I62" s="14">
        <v>0.62</v>
      </c>
      <c r="J62" s="120">
        <f t="shared" si="1"/>
        <v>0.62</v>
      </c>
      <c r="K62" s="126"/>
    </row>
    <row r="63" spans="1:12" ht="24">
      <c r="A63" s="125"/>
      <c r="B63" s="118">
        <v>1</v>
      </c>
      <c r="C63" s="10" t="s">
        <v>782</v>
      </c>
      <c r="D63" s="129" t="s">
        <v>783</v>
      </c>
      <c r="E63" s="129" t="s">
        <v>278</v>
      </c>
      <c r="F63" s="173" t="s">
        <v>28</v>
      </c>
      <c r="G63" s="174"/>
      <c r="H63" s="11" t="s">
        <v>784</v>
      </c>
      <c r="I63" s="14">
        <v>0.62</v>
      </c>
      <c r="J63" s="120">
        <f t="shared" si="1"/>
        <v>0.62</v>
      </c>
      <c r="K63" s="126"/>
    </row>
    <row r="64" spans="1:12" ht="24">
      <c r="A64" s="125"/>
      <c r="B64" s="118">
        <v>1</v>
      </c>
      <c r="C64" s="10" t="s">
        <v>782</v>
      </c>
      <c r="D64" s="129" t="s">
        <v>783</v>
      </c>
      <c r="E64" s="129" t="s">
        <v>775</v>
      </c>
      <c r="F64" s="173" t="s">
        <v>28</v>
      </c>
      <c r="G64" s="174"/>
      <c r="H64" s="11" t="s">
        <v>784</v>
      </c>
      <c r="I64" s="14">
        <v>0.62</v>
      </c>
      <c r="J64" s="120">
        <f t="shared" si="1"/>
        <v>0.62</v>
      </c>
      <c r="K64" s="126"/>
    </row>
    <row r="65" spans="1:11" ht="24">
      <c r="A65" s="125"/>
      <c r="B65" s="118">
        <v>2</v>
      </c>
      <c r="C65" s="10" t="s">
        <v>782</v>
      </c>
      <c r="D65" s="129" t="s">
        <v>782</v>
      </c>
      <c r="E65" s="129" t="s">
        <v>785</v>
      </c>
      <c r="F65" s="173" t="s">
        <v>786</v>
      </c>
      <c r="G65" s="174"/>
      <c r="H65" s="11" t="s">
        <v>784</v>
      </c>
      <c r="I65" s="14">
        <v>0.18</v>
      </c>
      <c r="J65" s="120">
        <f t="shared" si="1"/>
        <v>0.36</v>
      </c>
      <c r="K65" s="126"/>
    </row>
    <row r="66" spans="1:11" ht="24">
      <c r="A66" s="125"/>
      <c r="B66" s="118">
        <v>1</v>
      </c>
      <c r="C66" s="10" t="s">
        <v>782</v>
      </c>
      <c r="D66" s="129" t="s">
        <v>782</v>
      </c>
      <c r="E66" s="129" t="s">
        <v>785</v>
      </c>
      <c r="F66" s="173" t="s">
        <v>28</v>
      </c>
      <c r="G66" s="174"/>
      <c r="H66" s="11" t="s">
        <v>784</v>
      </c>
      <c r="I66" s="14">
        <v>0.18</v>
      </c>
      <c r="J66" s="120">
        <f t="shared" si="1"/>
        <v>0.18</v>
      </c>
      <c r="K66" s="126"/>
    </row>
    <row r="67" spans="1:11" ht="24">
      <c r="A67" s="125"/>
      <c r="B67" s="118">
        <v>5</v>
      </c>
      <c r="C67" s="10" t="s">
        <v>668</v>
      </c>
      <c r="D67" s="129" t="s">
        <v>668</v>
      </c>
      <c r="E67" s="129" t="s">
        <v>28</v>
      </c>
      <c r="F67" s="173" t="s">
        <v>112</v>
      </c>
      <c r="G67" s="174"/>
      <c r="H67" s="11" t="s">
        <v>787</v>
      </c>
      <c r="I67" s="14">
        <v>0.76</v>
      </c>
      <c r="J67" s="120">
        <f t="shared" si="1"/>
        <v>3.8</v>
      </c>
      <c r="K67" s="126"/>
    </row>
    <row r="68" spans="1:11" ht="24">
      <c r="A68" s="125"/>
      <c r="B68" s="118">
        <v>5</v>
      </c>
      <c r="C68" s="10" t="s">
        <v>668</v>
      </c>
      <c r="D68" s="129" t="s">
        <v>668</v>
      </c>
      <c r="E68" s="129" t="s">
        <v>30</v>
      </c>
      <c r="F68" s="173" t="s">
        <v>112</v>
      </c>
      <c r="G68" s="174"/>
      <c r="H68" s="11" t="s">
        <v>787</v>
      </c>
      <c r="I68" s="14">
        <v>0.76</v>
      </c>
      <c r="J68" s="120">
        <f t="shared" si="1"/>
        <v>3.8</v>
      </c>
      <c r="K68" s="126"/>
    </row>
    <row r="69" spans="1:11" ht="24">
      <c r="A69" s="125"/>
      <c r="B69" s="118">
        <v>3</v>
      </c>
      <c r="C69" s="10" t="s">
        <v>788</v>
      </c>
      <c r="D69" s="129" t="s">
        <v>788</v>
      </c>
      <c r="E69" s="129" t="s">
        <v>28</v>
      </c>
      <c r="F69" s="173" t="s">
        <v>112</v>
      </c>
      <c r="G69" s="174"/>
      <c r="H69" s="11" t="s">
        <v>789</v>
      </c>
      <c r="I69" s="14">
        <v>0.96</v>
      </c>
      <c r="J69" s="120">
        <f t="shared" si="1"/>
        <v>2.88</v>
      </c>
      <c r="K69" s="126"/>
    </row>
    <row r="70" spans="1:11" ht="24">
      <c r="A70" s="125"/>
      <c r="B70" s="118">
        <v>3</v>
      </c>
      <c r="C70" s="10" t="s">
        <v>788</v>
      </c>
      <c r="D70" s="129" t="s">
        <v>788</v>
      </c>
      <c r="E70" s="129" t="s">
        <v>30</v>
      </c>
      <c r="F70" s="173" t="s">
        <v>112</v>
      </c>
      <c r="G70" s="174"/>
      <c r="H70" s="11" t="s">
        <v>789</v>
      </c>
      <c r="I70" s="14">
        <v>0.96</v>
      </c>
      <c r="J70" s="120">
        <f t="shared" si="1"/>
        <v>2.88</v>
      </c>
      <c r="K70" s="126"/>
    </row>
    <row r="71" spans="1:11" ht="24">
      <c r="A71" s="125"/>
      <c r="B71" s="118">
        <v>3</v>
      </c>
      <c r="C71" s="10" t="s">
        <v>788</v>
      </c>
      <c r="D71" s="129" t="s">
        <v>788</v>
      </c>
      <c r="E71" s="129" t="s">
        <v>31</v>
      </c>
      <c r="F71" s="173" t="s">
        <v>112</v>
      </c>
      <c r="G71" s="174"/>
      <c r="H71" s="11" t="s">
        <v>789</v>
      </c>
      <c r="I71" s="14">
        <v>0.96</v>
      </c>
      <c r="J71" s="120">
        <f t="shared" si="1"/>
        <v>2.88</v>
      </c>
      <c r="K71" s="126"/>
    </row>
    <row r="72" spans="1:11" ht="24">
      <c r="A72" s="125"/>
      <c r="B72" s="118">
        <v>3</v>
      </c>
      <c r="C72" s="10" t="s">
        <v>788</v>
      </c>
      <c r="D72" s="129" t="s">
        <v>788</v>
      </c>
      <c r="E72" s="129" t="s">
        <v>32</v>
      </c>
      <c r="F72" s="173" t="s">
        <v>112</v>
      </c>
      <c r="G72" s="174"/>
      <c r="H72" s="11" t="s">
        <v>789</v>
      </c>
      <c r="I72" s="14">
        <v>0.96</v>
      </c>
      <c r="J72" s="120">
        <f t="shared" si="1"/>
        <v>2.88</v>
      </c>
      <c r="K72" s="126"/>
    </row>
    <row r="73" spans="1:11" ht="36">
      <c r="A73" s="125"/>
      <c r="B73" s="118">
        <v>1</v>
      </c>
      <c r="C73" s="10" t="s">
        <v>790</v>
      </c>
      <c r="D73" s="129" t="s">
        <v>791</v>
      </c>
      <c r="E73" s="129" t="s">
        <v>792</v>
      </c>
      <c r="F73" s="173" t="s">
        <v>245</v>
      </c>
      <c r="G73" s="174"/>
      <c r="H73" s="11" t="s">
        <v>793</v>
      </c>
      <c r="I73" s="14">
        <v>1.79</v>
      </c>
      <c r="J73" s="120">
        <f t="shared" si="1"/>
        <v>1.79</v>
      </c>
      <c r="K73" s="126"/>
    </row>
    <row r="74" spans="1:11" ht="36">
      <c r="A74" s="125"/>
      <c r="B74" s="118">
        <v>2</v>
      </c>
      <c r="C74" s="10" t="s">
        <v>790</v>
      </c>
      <c r="D74" s="129" t="s">
        <v>791</v>
      </c>
      <c r="E74" s="129" t="s">
        <v>794</v>
      </c>
      <c r="F74" s="173" t="s">
        <v>245</v>
      </c>
      <c r="G74" s="174"/>
      <c r="H74" s="11" t="s">
        <v>793</v>
      </c>
      <c r="I74" s="14">
        <v>1.79</v>
      </c>
      <c r="J74" s="120">
        <f t="shared" si="1"/>
        <v>3.58</v>
      </c>
      <c r="K74" s="126"/>
    </row>
    <row r="75" spans="1:11" ht="36">
      <c r="A75" s="125"/>
      <c r="B75" s="118">
        <v>1</v>
      </c>
      <c r="C75" s="10" t="s">
        <v>790</v>
      </c>
      <c r="D75" s="129" t="s">
        <v>791</v>
      </c>
      <c r="E75" s="129" t="s">
        <v>226</v>
      </c>
      <c r="F75" s="173" t="s">
        <v>245</v>
      </c>
      <c r="G75" s="174"/>
      <c r="H75" s="11" t="s">
        <v>793</v>
      </c>
      <c r="I75" s="14">
        <v>1.79</v>
      </c>
      <c r="J75" s="120">
        <f t="shared" si="1"/>
        <v>1.79</v>
      </c>
      <c r="K75" s="126"/>
    </row>
    <row r="76" spans="1:11" ht="13.5" customHeight="1">
      <c r="A76" s="125"/>
      <c r="B76" s="118">
        <v>5</v>
      </c>
      <c r="C76" s="10" t="s">
        <v>795</v>
      </c>
      <c r="D76" s="129" t="s">
        <v>795</v>
      </c>
      <c r="E76" s="129" t="s">
        <v>31</v>
      </c>
      <c r="F76" s="173"/>
      <c r="G76" s="174"/>
      <c r="H76" s="11" t="s">
        <v>796</v>
      </c>
      <c r="I76" s="14">
        <v>0.15</v>
      </c>
      <c r="J76" s="120">
        <f t="shared" si="1"/>
        <v>0.75</v>
      </c>
      <c r="K76" s="126"/>
    </row>
    <row r="77" spans="1:11" ht="13.5" customHeight="1">
      <c r="A77" s="125"/>
      <c r="B77" s="118">
        <v>5</v>
      </c>
      <c r="C77" s="10" t="s">
        <v>795</v>
      </c>
      <c r="D77" s="129" t="s">
        <v>795</v>
      </c>
      <c r="E77" s="129" t="s">
        <v>32</v>
      </c>
      <c r="F77" s="173"/>
      <c r="G77" s="174"/>
      <c r="H77" s="11" t="s">
        <v>796</v>
      </c>
      <c r="I77" s="14">
        <v>0.15</v>
      </c>
      <c r="J77" s="120">
        <f t="shared" si="1"/>
        <v>0.75</v>
      </c>
      <c r="K77" s="126"/>
    </row>
    <row r="78" spans="1:11" ht="26.25" customHeight="1">
      <c r="A78" s="125"/>
      <c r="B78" s="118">
        <v>3</v>
      </c>
      <c r="C78" s="10" t="s">
        <v>797</v>
      </c>
      <c r="D78" s="129" t="s">
        <v>797</v>
      </c>
      <c r="E78" s="129" t="s">
        <v>30</v>
      </c>
      <c r="F78" s="173" t="s">
        <v>245</v>
      </c>
      <c r="G78" s="174"/>
      <c r="H78" s="11" t="s">
        <v>798</v>
      </c>
      <c r="I78" s="14">
        <v>1.79</v>
      </c>
      <c r="J78" s="120">
        <f t="shared" si="1"/>
        <v>5.37</v>
      </c>
      <c r="K78" s="126"/>
    </row>
    <row r="79" spans="1:11" ht="26.25" customHeight="1">
      <c r="A79" s="125"/>
      <c r="B79" s="118">
        <v>1</v>
      </c>
      <c r="C79" s="10" t="s">
        <v>797</v>
      </c>
      <c r="D79" s="129" t="s">
        <v>797</v>
      </c>
      <c r="E79" s="129" t="s">
        <v>30</v>
      </c>
      <c r="F79" s="173" t="s">
        <v>354</v>
      </c>
      <c r="G79" s="174"/>
      <c r="H79" s="11" t="s">
        <v>798</v>
      </c>
      <c r="I79" s="14">
        <v>1.79</v>
      </c>
      <c r="J79" s="120">
        <f t="shared" si="1"/>
        <v>1.79</v>
      </c>
      <c r="K79" s="126"/>
    </row>
    <row r="80" spans="1:11" ht="26.25" customHeight="1">
      <c r="A80" s="125"/>
      <c r="B80" s="118">
        <v>3</v>
      </c>
      <c r="C80" s="10" t="s">
        <v>797</v>
      </c>
      <c r="D80" s="129" t="s">
        <v>797</v>
      </c>
      <c r="E80" s="129" t="s">
        <v>31</v>
      </c>
      <c r="F80" s="173" t="s">
        <v>245</v>
      </c>
      <c r="G80" s="174"/>
      <c r="H80" s="11" t="s">
        <v>798</v>
      </c>
      <c r="I80" s="14">
        <v>1.79</v>
      </c>
      <c r="J80" s="120">
        <f t="shared" si="1"/>
        <v>5.37</v>
      </c>
      <c r="K80" s="126"/>
    </row>
    <row r="81" spans="1:12" ht="26.25" customHeight="1">
      <c r="A81" s="125"/>
      <c r="B81" s="118">
        <v>1</v>
      </c>
      <c r="C81" s="10" t="s">
        <v>797</v>
      </c>
      <c r="D81" s="129" t="s">
        <v>797</v>
      </c>
      <c r="E81" s="129" t="s">
        <v>31</v>
      </c>
      <c r="F81" s="173" t="s">
        <v>354</v>
      </c>
      <c r="G81" s="174"/>
      <c r="H81" s="11" t="s">
        <v>798</v>
      </c>
      <c r="I81" s="14">
        <v>1.79</v>
      </c>
      <c r="J81" s="120">
        <f t="shared" si="1"/>
        <v>1.79</v>
      </c>
      <c r="K81" s="126"/>
    </row>
    <row r="82" spans="1:12" ht="36">
      <c r="A82" s="125"/>
      <c r="B82" s="118">
        <v>1</v>
      </c>
      <c r="C82" s="10" t="s">
        <v>799</v>
      </c>
      <c r="D82" s="129" t="s">
        <v>799</v>
      </c>
      <c r="E82" s="129" t="s">
        <v>279</v>
      </c>
      <c r="F82" s="173" t="s">
        <v>31</v>
      </c>
      <c r="G82" s="174"/>
      <c r="H82" s="11" t="s">
        <v>800</v>
      </c>
      <c r="I82" s="14">
        <v>2.4</v>
      </c>
      <c r="J82" s="120">
        <f t="shared" si="1"/>
        <v>2.4</v>
      </c>
      <c r="K82" s="126"/>
    </row>
    <row r="83" spans="1:12" ht="36">
      <c r="A83" s="125"/>
      <c r="B83" s="118">
        <v>1</v>
      </c>
      <c r="C83" s="10" t="s">
        <v>799</v>
      </c>
      <c r="D83" s="129" t="s">
        <v>799</v>
      </c>
      <c r="E83" s="129" t="s">
        <v>277</v>
      </c>
      <c r="F83" s="173" t="s">
        <v>31</v>
      </c>
      <c r="G83" s="174"/>
      <c r="H83" s="11" t="s">
        <v>800</v>
      </c>
      <c r="I83" s="14">
        <v>2.4</v>
      </c>
      <c r="J83" s="120">
        <f t="shared" si="1"/>
        <v>2.4</v>
      </c>
      <c r="K83" s="126"/>
    </row>
    <row r="84" spans="1:12" ht="36" hidden="1">
      <c r="A84" s="125"/>
      <c r="B84" s="118">
        <v>0</v>
      </c>
      <c r="C84" s="10" t="s">
        <v>799</v>
      </c>
      <c r="D84" s="129" t="s">
        <v>799</v>
      </c>
      <c r="E84" s="129" t="s">
        <v>278</v>
      </c>
      <c r="F84" s="173" t="s">
        <v>31</v>
      </c>
      <c r="G84" s="174"/>
      <c r="H84" s="11" t="s">
        <v>800</v>
      </c>
      <c r="I84" s="14">
        <v>2.4</v>
      </c>
      <c r="J84" s="120">
        <f t="shared" si="1"/>
        <v>0</v>
      </c>
      <c r="K84" s="126"/>
    </row>
    <row r="85" spans="1:12" ht="36">
      <c r="A85" s="125"/>
      <c r="B85" s="118">
        <v>1</v>
      </c>
      <c r="C85" s="10" t="s">
        <v>799</v>
      </c>
      <c r="D85" s="129" t="s">
        <v>799</v>
      </c>
      <c r="E85" s="129" t="s">
        <v>775</v>
      </c>
      <c r="F85" s="173" t="s">
        <v>31</v>
      </c>
      <c r="G85" s="174"/>
      <c r="H85" s="11" t="s">
        <v>800</v>
      </c>
      <c r="I85" s="14">
        <v>2.4</v>
      </c>
      <c r="J85" s="120">
        <f t="shared" si="1"/>
        <v>2.4</v>
      </c>
      <c r="K85" s="126"/>
    </row>
    <row r="86" spans="1:12" ht="36">
      <c r="A86" s="125"/>
      <c r="B86" s="118">
        <v>2</v>
      </c>
      <c r="C86" s="10" t="s">
        <v>801</v>
      </c>
      <c r="D86" s="129" t="s">
        <v>801</v>
      </c>
      <c r="E86" s="129" t="s">
        <v>279</v>
      </c>
      <c r="F86" s="173" t="s">
        <v>31</v>
      </c>
      <c r="G86" s="174"/>
      <c r="H86" s="11" t="s">
        <v>802</v>
      </c>
      <c r="I86" s="14">
        <v>2.21</v>
      </c>
      <c r="J86" s="120">
        <f t="shared" si="1"/>
        <v>4.42</v>
      </c>
      <c r="K86" s="126"/>
    </row>
    <row r="87" spans="1:12" ht="36">
      <c r="A87" s="125"/>
      <c r="B87" s="118">
        <v>2</v>
      </c>
      <c r="C87" s="10" t="s">
        <v>801</v>
      </c>
      <c r="D87" s="129" t="s">
        <v>801</v>
      </c>
      <c r="E87" s="129" t="s">
        <v>277</v>
      </c>
      <c r="F87" s="173" t="s">
        <v>31</v>
      </c>
      <c r="G87" s="174"/>
      <c r="H87" s="11" t="s">
        <v>802</v>
      </c>
      <c r="I87" s="14">
        <v>2.21</v>
      </c>
      <c r="J87" s="120">
        <f t="shared" si="1"/>
        <v>4.42</v>
      </c>
      <c r="K87" s="126"/>
    </row>
    <row r="88" spans="1:12" ht="36" hidden="1">
      <c r="A88" s="125"/>
      <c r="B88" s="118">
        <v>0</v>
      </c>
      <c r="C88" s="10" t="s">
        <v>801</v>
      </c>
      <c r="D88" s="129" t="s">
        <v>801</v>
      </c>
      <c r="E88" s="129" t="s">
        <v>278</v>
      </c>
      <c r="F88" s="173" t="s">
        <v>31</v>
      </c>
      <c r="G88" s="174"/>
      <c r="H88" s="11" t="s">
        <v>802</v>
      </c>
      <c r="I88" s="14">
        <v>2.21</v>
      </c>
      <c r="J88" s="120">
        <f t="shared" si="1"/>
        <v>0</v>
      </c>
      <c r="K88" s="126"/>
    </row>
    <row r="89" spans="1:12" ht="36">
      <c r="A89" s="125"/>
      <c r="B89" s="118">
        <v>2</v>
      </c>
      <c r="C89" s="10" t="s">
        <v>801</v>
      </c>
      <c r="D89" s="129" t="s">
        <v>801</v>
      </c>
      <c r="E89" s="129" t="s">
        <v>775</v>
      </c>
      <c r="F89" s="173" t="s">
        <v>31</v>
      </c>
      <c r="G89" s="174"/>
      <c r="H89" s="11" t="s">
        <v>802</v>
      </c>
      <c r="I89" s="14">
        <v>2.21</v>
      </c>
      <c r="J89" s="120">
        <f t="shared" si="1"/>
        <v>4.42</v>
      </c>
      <c r="K89" s="126"/>
    </row>
    <row r="90" spans="1:12" ht="25.5">
      <c r="A90" s="125"/>
      <c r="B90" s="152">
        <v>1</v>
      </c>
      <c r="C90" s="153" t="s">
        <v>803</v>
      </c>
      <c r="D90" s="154" t="s">
        <v>803</v>
      </c>
      <c r="E90" s="154" t="s">
        <v>216</v>
      </c>
      <c r="F90" s="183" t="s">
        <v>31</v>
      </c>
      <c r="G90" s="184"/>
      <c r="H90" s="155" t="s">
        <v>804</v>
      </c>
      <c r="I90" s="156">
        <v>3.76</v>
      </c>
      <c r="J90" s="157">
        <f t="shared" si="1"/>
        <v>3.76</v>
      </c>
      <c r="K90" s="126"/>
      <c r="L90" s="158" t="s">
        <v>1012</v>
      </c>
    </row>
    <row r="91" spans="1:12">
      <c r="A91" s="125"/>
      <c r="B91" s="118">
        <v>2</v>
      </c>
      <c r="C91" s="10" t="s">
        <v>634</v>
      </c>
      <c r="D91" s="129" t="s">
        <v>634</v>
      </c>
      <c r="E91" s="129" t="s">
        <v>28</v>
      </c>
      <c r="F91" s="173"/>
      <c r="G91" s="174"/>
      <c r="H91" s="11" t="s">
        <v>636</v>
      </c>
      <c r="I91" s="14">
        <v>0.47</v>
      </c>
      <c r="J91" s="120">
        <f t="shared" si="1"/>
        <v>0.94</v>
      </c>
      <c r="K91" s="126"/>
    </row>
    <row r="92" spans="1:12">
      <c r="A92" s="125"/>
      <c r="B92" s="118">
        <v>5</v>
      </c>
      <c r="C92" s="10" t="s">
        <v>634</v>
      </c>
      <c r="D92" s="129" t="s">
        <v>634</v>
      </c>
      <c r="E92" s="129" t="s">
        <v>30</v>
      </c>
      <c r="F92" s="173"/>
      <c r="G92" s="174"/>
      <c r="H92" s="11" t="s">
        <v>636</v>
      </c>
      <c r="I92" s="14">
        <v>0.47</v>
      </c>
      <c r="J92" s="120">
        <f t="shared" si="1"/>
        <v>2.3499999999999996</v>
      </c>
      <c r="K92" s="126"/>
    </row>
    <row r="93" spans="1:12">
      <c r="A93" s="125"/>
      <c r="B93" s="118">
        <v>2</v>
      </c>
      <c r="C93" s="10" t="s">
        <v>634</v>
      </c>
      <c r="D93" s="129" t="s">
        <v>634</v>
      </c>
      <c r="E93" s="129" t="s">
        <v>31</v>
      </c>
      <c r="F93" s="173"/>
      <c r="G93" s="174"/>
      <c r="H93" s="11" t="s">
        <v>636</v>
      </c>
      <c r="I93" s="14">
        <v>0.47</v>
      </c>
      <c r="J93" s="120">
        <f t="shared" si="1"/>
        <v>0.94</v>
      </c>
      <c r="K93" s="126"/>
    </row>
    <row r="94" spans="1:12">
      <c r="A94" s="125"/>
      <c r="B94" s="118">
        <v>2</v>
      </c>
      <c r="C94" s="10" t="s">
        <v>805</v>
      </c>
      <c r="D94" s="129" t="s">
        <v>805</v>
      </c>
      <c r="E94" s="129" t="s">
        <v>30</v>
      </c>
      <c r="F94" s="173" t="s">
        <v>279</v>
      </c>
      <c r="G94" s="174"/>
      <c r="H94" s="11" t="s">
        <v>806</v>
      </c>
      <c r="I94" s="14">
        <v>0.52</v>
      </c>
      <c r="J94" s="120">
        <f t="shared" si="1"/>
        <v>1.04</v>
      </c>
      <c r="K94" s="126"/>
    </row>
    <row r="95" spans="1:12">
      <c r="A95" s="125"/>
      <c r="B95" s="118">
        <v>2</v>
      </c>
      <c r="C95" s="10" t="s">
        <v>805</v>
      </c>
      <c r="D95" s="129" t="s">
        <v>805</v>
      </c>
      <c r="E95" s="129" t="s">
        <v>30</v>
      </c>
      <c r="F95" s="173" t="s">
        <v>679</v>
      </c>
      <c r="G95" s="174"/>
      <c r="H95" s="11" t="s">
        <v>806</v>
      </c>
      <c r="I95" s="14">
        <v>0.52</v>
      </c>
      <c r="J95" s="120">
        <f t="shared" si="1"/>
        <v>1.04</v>
      </c>
      <c r="K95" s="126"/>
    </row>
    <row r="96" spans="1:12">
      <c r="A96" s="125"/>
      <c r="B96" s="118">
        <v>2</v>
      </c>
      <c r="C96" s="10" t="s">
        <v>805</v>
      </c>
      <c r="D96" s="129" t="s">
        <v>805</v>
      </c>
      <c r="E96" s="129" t="s">
        <v>30</v>
      </c>
      <c r="F96" s="173" t="s">
        <v>277</v>
      </c>
      <c r="G96" s="174"/>
      <c r="H96" s="11" t="s">
        <v>806</v>
      </c>
      <c r="I96" s="14">
        <v>0.52</v>
      </c>
      <c r="J96" s="120">
        <f t="shared" si="1"/>
        <v>1.04</v>
      </c>
      <c r="K96" s="126"/>
    </row>
    <row r="97" spans="1:12">
      <c r="A97" s="125"/>
      <c r="B97" s="118">
        <v>2</v>
      </c>
      <c r="C97" s="10" t="s">
        <v>805</v>
      </c>
      <c r="D97" s="129" t="s">
        <v>805</v>
      </c>
      <c r="E97" s="129" t="s">
        <v>30</v>
      </c>
      <c r="F97" s="173" t="s">
        <v>278</v>
      </c>
      <c r="G97" s="174"/>
      <c r="H97" s="11" t="s">
        <v>806</v>
      </c>
      <c r="I97" s="14">
        <v>0.52</v>
      </c>
      <c r="J97" s="120">
        <f t="shared" si="1"/>
        <v>1.04</v>
      </c>
      <c r="K97" s="126"/>
    </row>
    <row r="98" spans="1:12">
      <c r="A98" s="125"/>
      <c r="B98" s="118">
        <v>2</v>
      </c>
      <c r="C98" s="10" t="s">
        <v>805</v>
      </c>
      <c r="D98" s="129" t="s">
        <v>805</v>
      </c>
      <c r="E98" s="129" t="s">
        <v>30</v>
      </c>
      <c r="F98" s="173" t="s">
        <v>775</v>
      </c>
      <c r="G98" s="174"/>
      <c r="H98" s="11" t="s">
        <v>806</v>
      </c>
      <c r="I98" s="14">
        <v>0.52</v>
      </c>
      <c r="J98" s="120">
        <f t="shared" si="1"/>
        <v>1.04</v>
      </c>
      <c r="K98" s="126"/>
    </row>
    <row r="99" spans="1:12" ht="24">
      <c r="A99" s="125"/>
      <c r="B99" s="118">
        <v>3</v>
      </c>
      <c r="C99" s="10" t="s">
        <v>807</v>
      </c>
      <c r="D99" s="129" t="s">
        <v>807</v>
      </c>
      <c r="E99" s="129" t="s">
        <v>277</v>
      </c>
      <c r="F99" s="173"/>
      <c r="G99" s="174"/>
      <c r="H99" s="11" t="s">
        <v>808</v>
      </c>
      <c r="I99" s="14">
        <v>0.67</v>
      </c>
      <c r="J99" s="120">
        <f t="shared" si="1"/>
        <v>2.0100000000000002</v>
      </c>
      <c r="K99" s="126"/>
    </row>
    <row r="100" spans="1:12" ht="24">
      <c r="A100" s="125"/>
      <c r="B100" s="118">
        <v>2</v>
      </c>
      <c r="C100" s="10" t="s">
        <v>809</v>
      </c>
      <c r="D100" s="129" t="s">
        <v>809</v>
      </c>
      <c r="E100" s="129"/>
      <c r="F100" s="173"/>
      <c r="G100" s="174"/>
      <c r="H100" s="11" t="s">
        <v>810</v>
      </c>
      <c r="I100" s="14">
        <v>0.67</v>
      </c>
      <c r="J100" s="120">
        <f t="shared" si="1"/>
        <v>1.34</v>
      </c>
      <c r="K100" s="126"/>
    </row>
    <row r="101" spans="1:12" ht="24">
      <c r="A101" s="125"/>
      <c r="B101" s="118">
        <v>2</v>
      </c>
      <c r="C101" s="10" t="s">
        <v>811</v>
      </c>
      <c r="D101" s="129" t="s">
        <v>811</v>
      </c>
      <c r="E101" s="129" t="s">
        <v>245</v>
      </c>
      <c r="F101" s="173"/>
      <c r="G101" s="174"/>
      <c r="H101" s="11" t="s">
        <v>812</v>
      </c>
      <c r="I101" s="14">
        <v>0.96</v>
      </c>
      <c r="J101" s="120">
        <f t="shared" si="1"/>
        <v>1.92</v>
      </c>
      <c r="K101" s="126"/>
    </row>
    <row r="102" spans="1:12" ht="24">
      <c r="A102" s="125"/>
      <c r="B102" s="118">
        <v>2</v>
      </c>
      <c r="C102" s="10" t="s">
        <v>811</v>
      </c>
      <c r="D102" s="129" t="s">
        <v>811</v>
      </c>
      <c r="E102" s="129" t="s">
        <v>354</v>
      </c>
      <c r="F102" s="173"/>
      <c r="G102" s="174"/>
      <c r="H102" s="11" t="s">
        <v>812</v>
      </c>
      <c r="I102" s="14">
        <v>0.96</v>
      </c>
      <c r="J102" s="120">
        <f t="shared" si="1"/>
        <v>1.92</v>
      </c>
      <c r="K102" s="126"/>
    </row>
    <row r="103" spans="1:12" ht="24">
      <c r="A103" s="125"/>
      <c r="B103" s="118">
        <v>2</v>
      </c>
      <c r="C103" s="10" t="s">
        <v>811</v>
      </c>
      <c r="D103" s="129" t="s">
        <v>811</v>
      </c>
      <c r="E103" s="129" t="s">
        <v>534</v>
      </c>
      <c r="F103" s="173"/>
      <c r="G103" s="174"/>
      <c r="H103" s="11" t="s">
        <v>812</v>
      </c>
      <c r="I103" s="14">
        <v>0.96</v>
      </c>
      <c r="J103" s="120">
        <f t="shared" ref="J103:J166" si="2">I103*B103</f>
        <v>1.92</v>
      </c>
      <c r="K103" s="126"/>
    </row>
    <row r="104" spans="1:12" ht="24">
      <c r="A104" s="125"/>
      <c r="B104" s="118">
        <v>2</v>
      </c>
      <c r="C104" s="10" t="s">
        <v>813</v>
      </c>
      <c r="D104" s="129" t="s">
        <v>813</v>
      </c>
      <c r="E104" s="129"/>
      <c r="F104" s="173"/>
      <c r="G104" s="174"/>
      <c r="H104" s="11" t="s">
        <v>814</v>
      </c>
      <c r="I104" s="14">
        <v>1.29</v>
      </c>
      <c r="J104" s="120">
        <f t="shared" si="2"/>
        <v>2.58</v>
      </c>
      <c r="K104" s="126"/>
    </row>
    <row r="105" spans="1:12" ht="24">
      <c r="A105" s="125"/>
      <c r="B105" s="152">
        <v>2</v>
      </c>
      <c r="C105" s="153" t="s">
        <v>815</v>
      </c>
      <c r="D105" s="154" t="s">
        <v>816</v>
      </c>
      <c r="E105" s="154" t="s">
        <v>817</v>
      </c>
      <c r="F105" s="183" t="s">
        <v>112</v>
      </c>
      <c r="G105" s="184"/>
      <c r="H105" s="155" t="s">
        <v>818</v>
      </c>
      <c r="I105" s="156">
        <v>1.92</v>
      </c>
      <c r="J105" s="157">
        <f t="shared" si="2"/>
        <v>3.84</v>
      </c>
      <c r="K105" s="126"/>
      <c r="L105" s="169" t="s">
        <v>1012</v>
      </c>
    </row>
    <row r="106" spans="1:12" ht="24">
      <c r="A106" s="125"/>
      <c r="B106" s="152">
        <v>2</v>
      </c>
      <c r="C106" s="153" t="s">
        <v>815</v>
      </c>
      <c r="D106" s="154" t="s">
        <v>819</v>
      </c>
      <c r="E106" s="154" t="s">
        <v>320</v>
      </c>
      <c r="F106" s="183" t="s">
        <v>112</v>
      </c>
      <c r="G106" s="184"/>
      <c r="H106" s="155" t="s">
        <v>818</v>
      </c>
      <c r="I106" s="156">
        <v>2.89</v>
      </c>
      <c r="J106" s="157">
        <f t="shared" si="2"/>
        <v>5.78</v>
      </c>
      <c r="K106" s="126"/>
      <c r="L106" s="170"/>
    </row>
    <row r="107" spans="1:12" ht="24">
      <c r="A107" s="125"/>
      <c r="B107" s="118">
        <v>2</v>
      </c>
      <c r="C107" s="10" t="s">
        <v>820</v>
      </c>
      <c r="D107" s="129" t="s">
        <v>821</v>
      </c>
      <c r="E107" s="129" t="s">
        <v>596</v>
      </c>
      <c r="F107" s="173"/>
      <c r="G107" s="174"/>
      <c r="H107" s="11" t="s">
        <v>822</v>
      </c>
      <c r="I107" s="14">
        <v>1.1100000000000001</v>
      </c>
      <c r="J107" s="120">
        <f t="shared" si="2"/>
        <v>2.2200000000000002</v>
      </c>
      <c r="K107" s="126"/>
    </row>
    <row r="108" spans="1:12" ht="24">
      <c r="A108" s="125"/>
      <c r="B108" s="118">
        <v>2</v>
      </c>
      <c r="C108" s="10" t="s">
        <v>820</v>
      </c>
      <c r="D108" s="129" t="s">
        <v>823</v>
      </c>
      <c r="E108" s="129" t="s">
        <v>578</v>
      </c>
      <c r="F108" s="173"/>
      <c r="G108" s="174"/>
      <c r="H108" s="11" t="s">
        <v>822</v>
      </c>
      <c r="I108" s="14">
        <v>0.96</v>
      </c>
      <c r="J108" s="120">
        <f t="shared" si="2"/>
        <v>1.92</v>
      </c>
      <c r="K108" s="126"/>
    </row>
    <row r="109" spans="1:12" ht="24">
      <c r="A109" s="125"/>
      <c r="B109" s="118">
        <v>2</v>
      </c>
      <c r="C109" s="10" t="s">
        <v>820</v>
      </c>
      <c r="D109" s="129" t="s">
        <v>824</v>
      </c>
      <c r="E109" s="129" t="s">
        <v>825</v>
      </c>
      <c r="F109" s="173"/>
      <c r="G109" s="174"/>
      <c r="H109" s="11" t="s">
        <v>822</v>
      </c>
      <c r="I109" s="14">
        <v>1.1100000000000001</v>
      </c>
      <c r="J109" s="120">
        <f t="shared" si="2"/>
        <v>2.2200000000000002</v>
      </c>
      <c r="K109" s="126"/>
    </row>
    <row r="110" spans="1:12" ht="24">
      <c r="A110" s="125"/>
      <c r="B110" s="118">
        <v>2</v>
      </c>
      <c r="C110" s="10" t="s">
        <v>820</v>
      </c>
      <c r="D110" s="129" t="s">
        <v>826</v>
      </c>
      <c r="E110" s="129" t="s">
        <v>827</v>
      </c>
      <c r="F110" s="173"/>
      <c r="G110" s="174"/>
      <c r="H110" s="11" t="s">
        <v>822</v>
      </c>
      <c r="I110" s="14">
        <v>1.4</v>
      </c>
      <c r="J110" s="120">
        <f t="shared" si="2"/>
        <v>2.8</v>
      </c>
      <c r="K110" s="126"/>
    </row>
    <row r="111" spans="1:12" ht="24">
      <c r="A111" s="125"/>
      <c r="B111" s="118">
        <v>2</v>
      </c>
      <c r="C111" s="10" t="s">
        <v>820</v>
      </c>
      <c r="D111" s="129" t="s">
        <v>828</v>
      </c>
      <c r="E111" s="129" t="s">
        <v>304</v>
      </c>
      <c r="F111" s="173"/>
      <c r="G111" s="174"/>
      <c r="H111" s="11" t="s">
        <v>822</v>
      </c>
      <c r="I111" s="14">
        <v>1.69</v>
      </c>
      <c r="J111" s="120">
        <f t="shared" si="2"/>
        <v>3.38</v>
      </c>
      <c r="K111" s="126"/>
    </row>
    <row r="112" spans="1:12" ht="24">
      <c r="A112" s="125"/>
      <c r="B112" s="118">
        <v>2</v>
      </c>
      <c r="C112" s="10" t="s">
        <v>820</v>
      </c>
      <c r="D112" s="129" t="s">
        <v>829</v>
      </c>
      <c r="E112" s="129" t="s">
        <v>817</v>
      </c>
      <c r="F112" s="173"/>
      <c r="G112" s="174"/>
      <c r="H112" s="11" t="s">
        <v>822</v>
      </c>
      <c r="I112" s="14">
        <v>1.88</v>
      </c>
      <c r="J112" s="120">
        <f t="shared" si="2"/>
        <v>3.76</v>
      </c>
      <c r="K112" s="126"/>
    </row>
    <row r="113" spans="1:11" ht="24">
      <c r="A113" s="125"/>
      <c r="B113" s="118">
        <v>2</v>
      </c>
      <c r="C113" s="10" t="s">
        <v>820</v>
      </c>
      <c r="D113" s="129" t="s">
        <v>830</v>
      </c>
      <c r="E113" s="129" t="s">
        <v>300</v>
      </c>
      <c r="F113" s="173"/>
      <c r="G113" s="174"/>
      <c r="H113" s="11" t="s">
        <v>822</v>
      </c>
      <c r="I113" s="14">
        <v>2.27</v>
      </c>
      <c r="J113" s="120">
        <f t="shared" si="2"/>
        <v>4.54</v>
      </c>
      <c r="K113" s="126"/>
    </row>
    <row r="114" spans="1:11" ht="24">
      <c r="A114" s="125"/>
      <c r="B114" s="118">
        <v>2</v>
      </c>
      <c r="C114" s="10" t="s">
        <v>831</v>
      </c>
      <c r="D114" s="129" t="s">
        <v>832</v>
      </c>
      <c r="E114" s="129" t="s">
        <v>578</v>
      </c>
      <c r="F114" s="173" t="s">
        <v>833</v>
      </c>
      <c r="G114" s="174"/>
      <c r="H114" s="11" t="s">
        <v>834</v>
      </c>
      <c r="I114" s="14">
        <v>1.1299999999999999</v>
      </c>
      <c r="J114" s="120">
        <f t="shared" si="2"/>
        <v>2.2599999999999998</v>
      </c>
      <c r="K114" s="126"/>
    </row>
    <row r="115" spans="1:11" ht="24">
      <c r="A115" s="125"/>
      <c r="B115" s="118">
        <v>2</v>
      </c>
      <c r="C115" s="10" t="s">
        <v>831</v>
      </c>
      <c r="D115" s="129" t="s">
        <v>835</v>
      </c>
      <c r="E115" s="129" t="s">
        <v>825</v>
      </c>
      <c r="F115" s="173" t="s">
        <v>833</v>
      </c>
      <c r="G115" s="174"/>
      <c r="H115" s="11" t="s">
        <v>834</v>
      </c>
      <c r="I115" s="14">
        <v>1.29</v>
      </c>
      <c r="J115" s="120">
        <f t="shared" si="2"/>
        <v>2.58</v>
      </c>
      <c r="K115" s="126"/>
    </row>
    <row r="116" spans="1:11" ht="24">
      <c r="A116" s="125"/>
      <c r="B116" s="118">
        <v>2</v>
      </c>
      <c r="C116" s="10" t="s">
        <v>831</v>
      </c>
      <c r="D116" s="129" t="s">
        <v>836</v>
      </c>
      <c r="E116" s="129" t="s">
        <v>827</v>
      </c>
      <c r="F116" s="173" t="s">
        <v>833</v>
      </c>
      <c r="G116" s="174"/>
      <c r="H116" s="11" t="s">
        <v>834</v>
      </c>
      <c r="I116" s="14">
        <v>1.6</v>
      </c>
      <c r="J116" s="120">
        <f t="shared" si="2"/>
        <v>3.2</v>
      </c>
      <c r="K116" s="126"/>
    </row>
    <row r="117" spans="1:11" ht="24">
      <c r="A117" s="125"/>
      <c r="B117" s="118">
        <v>2</v>
      </c>
      <c r="C117" s="10" t="s">
        <v>831</v>
      </c>
      <c r="D117" s="129" t="s">
        <v>837</v>
      </c>
      <c r="E117" s="129" t="s">
        <v>304</v>
      </c>
      <c r="F117" s="173" t="s">
        <v>833</v>
      </c>
      <c r="G117" s="174"/>
      <c r="H117" s="11" t="s">
        <v>834</v>
      </c>
      <c r="I117" s="14">
        <v>1.77</v>
      </c>
      <c r="J117" s="120">
        <f t="shared" si="2"/>
        <v>3.54</v>
      </c>
      <c r="K117" s="126"/>
    </row>
    <row r="118" spans="1:11" ht="24">
      <c r="A118" s="125"/>
      <c r="B118" s="118">
        <v>2</v>
      </c>
      <c r="C118" s="10" t="s">
        <v>831</v>
      </c>
      <c r="D118" s="129" t="s">
        <v>838</v>
      </c>
      <c r="E118" s="129" t="s">
        <v>817</v>
      </c>
      <c r="F118" s="173" t="s">
        <v>833</v>
      </c>
      <c r="G118" s="174"/>
      <c r="H118" s="11" t="s">
        <v>834</v>
      </c>
      <c r="I118" s="14">
        <v>2.08</v>
      </c>
      <c r="J118" s="120">
        <f t="shared" si="2"/>
        <v>4.16</v>
      </c>
      <c r="K118" s="126"/>
    </row>
    <row r="119" spans="1:11" ht="24">
      <c r="A119" s="125"/>
      <c r="B119" s="118">
        <v>1</v>
      </c>
      <c r="C119" s="10" t="s">
        <v>831</v>
      </c>
      <c r="D119" s="129" t="s">
        <v>839</v>
      </c>
      <c r="E119" s="129" t="s">
        <v>300</v>
      </c>
      <c r="F119" s="173" t="s">
        <v>833</v>
      </c>
      <c r="G119" s="174"/>
      <c r="H119" s="11" t="s">
        <v>834</v>
      </c>
      <c r="I119" s="14">
        <v>2.4</v>
      </c>
      <c r="J119" s="120">
        <f t="shared" si="2"/>
        <v>2.4</v>
      </c>
      <c r="K119" s="126"/>
    </row>
    <row r="120" spans="1:11" ht="24">
      <c r="A120" s="125"/>
      <c r="B120" s="118">
        <v>1</v>
      </c>
      <c r="C120" s="10" t="s">
        <v>831</v>
      </c>
      <c r="D120" s="129" t="s">
        <v>840</v>
      </c>
      <c r="E120" s="129" t="s">
        <v>841</v>
      </c>
      <c r="F120" s="173" t="s">
        <v>833</v>
      </c>
      <c r="G120" s="174"/>
      <c r="H120" s="11" t="s">
        <v>834</v>
      </c>
      <c r="I120" s="14">
        <v>2.85</v>
      </c>
      <c r="J120" s="120">
        <f t="shared" si="2"/>
        <v>2.85</v>
      </c>
      <c r="K120" s="126"/>
    </row>
    <row r="121" spans="1:11" ht="24">
      <c r="A121" s="125"/>
      <c r="B121" s="118">
        <v>1</v>
      </c>
      <c r="C121" s="10" t="s">
        <v>831</v>
      </c>
      <c r="D121" s="129" t="s">
        <v>842</v>
      </c>
      <c r="E121" s="129" t="s">
        <v>320</v>
      </c>
      <c r="F121" s="173" t="s">
        <v>833</v>
      </c>
      <c r="G121" s="174"/>
      <c r="H121" s="11" t="s">
        <v>834</v>
      </c>
      <c r="I121" s="14">
        <v>3.33</v>
      </c>
      <c r="J121" s="120">
        <f t="shared" si="2"/>
        <v>3.33</v>
      </c>
      <c r="K121" s="126"/>
    </row>
    <row r="122" spans="1:11" ht="48">
      <c r="A122" s="125"/>
      <c r="B122" s="118">
        <v>2</v>
      </c>
      <c r="C122" s="10" t="s">
        <v>843</v>
      </c>
      <c r="D122" s="129" t="s">
        <v>843</v>
      </c>
      <c r="E122" s="129"/>
      <c r="F122" s="173"/>
      <c r="G122" s="174"/>
      <c r="H122" s="11" t="s">
        <v>844</v>
      </c>
      <c r="I122" s="14">
        <v>0.28000000000000003</v>
      </c>
      <c r="J122" s="120">
        <f t="shared" si="2"/>
        <v>0.56000000000000005</v>
      </c>
      <c r="K122" s="126"/>
    </row>
    <row r="123" spans="1:11" ht="48">
      <c r="A123" s="125"/>
      <c r="B123" s="118">
        <v>4</v>
      </c>
      <c r="C123" s="10" t="s">
        <v>845</v>
      </c>
      <c r="D123" s="129" t="s">
        <v>845</v>
      </c>
      <c r="E123" s="129" t="s">
        <v>112</v>
      </c>
      <c r="F123" s="173"/>
      <c r="G123" s="174"/>
      <c r="H123" s="11" t="s">
        <v>846</v>
      </c>
      <c r="I123" s="14">
        <v>0.38</v>
      </c>
      <c r="J123" s="120">
        <f t="shared" si="2"/>
        <v>1.52</v>
      </c>
      <c r="K123" s="126"/>
    </row>
    <row r="124" spans="1:11" ht="24">
      <c r="A124" s="125"/>
      <c r="B124" s="118">
        <v>5</v>
      </c>
      <c r="C124" s="10" t="s">
        <v>847</v>
      </c>
      <c r="D124" s="129" t="s">
        <v>847</v>
      </c>
      <c r="E124" s="129" t="s">
        <v>112</v>
      </c>
      <c r="F124" s="173"/>
      <c r="G124" s="174"/>
      <c r="H124" s="11" t="s">
        <v>848</v>
      </c>
      <c r="I124" s="14">
        <v>0.47</v>
      </c>
      <c r="J124" s="120">
        <f t="shared" si="2"/>
        <v>2.3499999999999996</v>
      </c>
      <c r="K124" s="126"/>
    </row>
    <row r="125" spans="1:11" ht="24">
      <c r="A125" s="125"/>
      <c r="B125" s="118">
        <v>5</v>
      </c>
      <c r="C125" s="10" t="s">
        <v>849</v>
      </c>
      <c r="D125" s="129" t="s">
        <v>849</v>
      </c>
      <c r="E125" s="129" t="s">
        <v>112</v>
      </c>
      <c r="F125" s="173"/>
      <c r="G125" s="174"/>
      <c r="H125" s="11" t="s">
        <v>850</v>
      </c>
      <c r="I125" s="14">
        <v>0.52</v>
      </c>
      <c r="J125" s="120">
        <f t="shared" si="2"/>
        <v>2.6</v>
      </c>
      <c r="K125" s="126"/>
    </row>
    <row r="126" spans="1:11" ht="24">
      <c r="A126" s="125"/>
      <c r="B126" s="118">
        <v>5</v>
      </c>
      <c r="C126" s="10" t="s">
        <v>573</v>
      </c>
      <c r="D126" s="129" t="s">
        <v>573</v>
      </c>
      <c r="E126" s="129" t="s">
        <v>112</v>
      </c>
      <c r="F126" s="173"/>
      <c r="G126" s="174"/>
      <c r="H126" s="11" t="s">
        <v>851</v>
      </c>
      <c r="I126" s="14">
        <v>0.56999999999999995</v>
      </c>
      <c r="J126" s="120">
        <f t="shared" si="2"/>
        <v>2.8499999999999996</v>
      </c>
      <c r="K126" s="126"/>
    </row>
    <row r="127" spans="1:11">
      <c r="A127" s="125"/>
      <c r="B127" s="118">
        <v>8</v>
      </c>
      <c r="C127" s="10" t="s">
        <v>662</v>
      </c>
      <c r="D127" s="129" t="s">
        <v>662</v>
      </c>
      <c r="E127" s="129" t="s">
        <v>31</v>
      </c>
      <c r="F127" s="173"/>
      <c r="G127" s="174"/>
      <c r="H127" s="11" t="s">
        <v>664</v>
      </c>
      <c r="I127" s="14">
        <v>0.16</v>
      </c>
      <c r="J127" s="120">
        <f t="shared" si="2"/>
        <v>1.28</v>
      </c>
      <c r="K127" s="126"/>
    </row>
    <row r="128" spans="1:11">
      <c r="A128" s="125"/>
      <c r="B128" s="118">
        <v>5</v>
      </c>
      <c r="C128" s="10" t="s">
        <v>852</v>
      </c>
      <c r="D128" s="129" t="s">
        <v>852</v>
      </c>
      <c r="E128" s="129" t="s">
        <v>30</v>
      </c>
      <c r="F128" s="173" t="s">
        <v>112</v>
      </c>
      <c r="G128" s="174"/>
      <c r="H128" s="11" t="s">
        <v>853</v>
      </c>
      <c r="I128" s="14">
        <v>0.38</v>
      </c>
      <c r="J128" s="120">
        <f t="shared" si="2"/>
        <v>1.9</v>
      </c>
      <c r="K128" s="126"/>
    </row>
    <row r="129" spans="1:11">
      <c r="A129" s="125"/>
      <c r="B129" s="118">
        <v>5</v>
      </c>
      <c r="C129" s="10" t="s">
        <v>852</v>
      </c>
      <c r="D129" s="129" t="s">
        <v>852</v>
      </c>
      <c r="E129" s="129" t="s">
        <v>31</v>
      </c>
      <c r="F129" s="173" t="s">
        <v>112</v>
      </c>
      <c r="G129" s="174"/>
      <c r="H129" s="11" t="s">
        <v>853</v>
      </c>
      <c r="I129" s="14">
        <v>0.38</v>
      </c>
      <c r="J129" s="120">
        <f t="shared" si="2"/>
        <v>1.9</v>
      </c>
      <c r="K129" s="126"/>
    </row>
    <row r="130" spans="1:11">
      <c r="A130" s="125"/>
      <c r="B130" s="118">
        <v>5</v>
      </c>
      <c r="C130" s="10" t="s">
        <v>852</v>
      </c>
      <c r="D130" s="129" t="s">
        <v>852</v>
      </c>
      <c r="E130" s="129" t="s">
        <v>32</v>
      </c>
      <c r="F130" s="173" t="s">
        <v>112</v>
      </c>
      <c r="G130" s="174"/>
      <c r="H130" s="11" t="s">
        <v>853</v>
      </c>
      <c r="I130" s="14">
        <v>0.38</v>
      </c>
      <c r="J130" s="120">
        <f t="shared" si="2"/>
        <v>1.9</v>
      </c>
      <c r="K130" s="126"/>
    </row>
    <row r="131" spans="1:11" ht="24">
      <c r="A131" s="125"/>
      <c r="B131" s="118">
        <v>2</v>
      </c>
      <c r="C131" s="10" t="s">
        <v>854</v>
      </c>
      <c r="D131" s="129" t="s">
        <v>854</v>
      </c>
      <c r="E131" s="129" t="s">
        <v>216</v>
      </c>
      <c r="F131" s="173"/>
      <c r="G131" s="174"/>
      <c r="H131" s="11" t="s">
        <v>855</v>
      </c>
      <c r="I131" s="14">
        <v>0.71</v>
      </c>
      <c r="J131" s="120">
        <f t="shared" si="2"/>
        <v>1.42</v>
      </c>
      <c r="K131" s="126"/>
    </row>
    <row r="132" spans="1:11" ht="36">
      <c r="A132" s="125"/>
      <c r="B132" s="118">
        <v>2</v>
      </c>
      <c r="C132" s="10" t="s">
        <v>856</v>
      </c>
      <c r="D132" s="129" t="s">
        <v>857</v>
      </c>
      <c r="E132" s="129" t="s">
        <v>792</v>
      </c>
      <c r="F132" s="173" t="s">
        <v>245</v>
      </c>
      <c r="G132" s="174"/>
      <c r="H132" s="11" t="s">
        <v>858</v>
      </c>
      <c r="I132" s="14">
        <v>1.1100000000000001</v>
      </c>
      <c r="J132" s="120">
        <f t="shared" si="2"/>
        <v>2.2200000000000002</v>
      </c>
      <c r="K132" s="126"/>
    </row>
    <row r="133" spans="1:11" ht="36">
      <c r="A133" s="125"/>
      <c r="B133" s="118">
        <v>2</v>
      </c>
      <c r="C133" s="10" t="s">
        <v>856</v>
      </c>
      <c r="D133" s="129" t="s">
        <v>857</v>
      </c>
      <c r="E133" s="129" t="s">
        <v>794</v>
      </c>
      <c r="F133" s="173" t="s">
        <v>245</v>
      </c>
      <c r="G133" s="174"/>
      <c r="H133" s="11" t="s">
        <v>858</v>
      </c>
      <c r="I133" s="14">
        <v>1.1100000000000001</v>
      </c>
      <c r="J133" s="120">
        <f t="shared" si="2"/>
        <v>2.2200000000000002</v>
      </c>
      <c r="K133" s="126"/>
    </row>
    <row r="134" spans="1:11" ht="36">
      <c r="A134" s="125"/>
      <c r="B134" s="118">
        <v>2</v>
      </c>
      <c r="C134" s="10" t="s">
        <v>856</v>
      </c>
      <c r="D134" s="129" t="s">
        <v>857</v>
      </c>
      <c r="E134" s="129" t="s">
        <v>226</v>
      </c>
      <c r="F134" s="173" t="s">
        <v>245</v>
      </c>
      <c r="G134" s="174"/>
      <c r="H134" s="11" t="s">
        <v>858</v>
      </c>
      <c r="I134" s="14">
        <v>1.1100000000000001</v>
      </c>
      <c r="J134" s="120">
        <f t="shared" si="2"/>
        <v>2.2200000000000002</v>
      </c>
      <c r="K134" s="126"/>
    </row>
    <row r="135" spans="1:11" ht="36">
      <c r="A135" s="125"/>
      <c r="B135" s="118">
        <v>1</v>
      </c>
      <c r="C135" s="10" t="s">
        <v>856</v>
      </c>
      <c r="D135" s="129" t="s">
        <v>859</v>
      </c>
      <c r="E135" s="129" t="s">
        <v>232</v>
      </c>
      <c r="F135" s="173" t="s">
        <v>245</v>
      </c>
      <c r="G135" s="174"/>
      <c r="H135" s="11" t="s">
        <v>858</v>
      </c>
      <c r="I135" s="14">
        <v>1.1599999999999999</v>
      </c>
      <c r="J135" s="120">
        <f t="shared" si="2"/>
        <v>1.1599999999999999</v>
      </c>
      <c r="K135" s="126"/>
    </row>
    <row r="136" spans="1:11" ht="36">
      <c r="A136" s="125"/>
      <c r="B136" s="118">
        <v>2</v>
      </c>
      <c r="C136" s="10" t="s">
        <v>856</v>
      </c>
      <c r="D136" s="129" t="s">
        <v>859</v>
      </c>
      <c r="E136" s="129" t="s">
        <v>234</v>
      </c>
      <c r="F136" s="173" t="s">
        <v>245</v>
      </c>
      <c r="G136" s="174"/>
      <c r="H136" s="11" t="s">
        <v>858</v>
      </c>
      <c r="I136" s="14">
        <v>1.1599999999999999</v>
      </c>
      <c r="J136" s="120">
        <f t="shared" si="2"/>
        <v>2.3199999999999998</v>
      </c>
      <c r="K136" s="126"/>
    </row>
    <row r="137" spans="1:11" ht="36">
      <c r="A137" s="125"/>
      <c r="B137" s="118">
        <v>2</v>
      </c>
      <c r="C137" s="10" t="s">
        <v>856</v>
      </c>
      <c r="D137" s="129" t="s">
        <v>859</v>
      </c>
      <c r="E137" s="129" t="s">
        <v>235</v>
      </c>
      <c r="F137" s="173" t="s">
        <v>245</v>
      </c>
      <c r="G137" s="174"/>
      <c r="H137" s="11" t="s">
        <v>858</v>
      </c>
      <c r="I137" s="14">
        <v>1.1599999999999999</v>
      </c>
      <c r="J137" s="120">
        <f t="shared" si="2"/>
        <v>2.3199999999999998</v>
      </c>
      <c r="K137" s="126"/>
    </row>
    <row r="138" spans="1:11" ht="36">
      <c r="A138" s="125"/>
      <c r="B138" s="118">
        <v>1</v>
      </c>
      <c r="C138" s="10" t="s">
        <v>856</v>
      </c>
      <c r="D138" s="129" t="s">
        <v>860</v>
      </c>
      <c r="E138" s="129" t="s">
        <v>236</v>
      </c>
      <c r="F138" s="173" t="s">
        <v>245</v>
      </c>
      <c r="G138" s="174"/>
      <c r="H138" s="11" t="s">
        <v>858</v>
      </c>
      <c r="I138" s="14">
        <v>1.21</v>
      </c>
      <c r="J138" s="120">
        <f t="shared" si="2"/>
        <v>1.21</v>
      </c>
      <c r="K138" s="126"/>
    </row>
    <row r="139" spans="1:11" ht="36">
      <c r="A139" s="125"/>
      <c r="B139" s="118">
        <v>2</v>
      </c>
      <c r="C139" s="10" t="s">
        <v>856</v>
      </c>
      <c r="D139" s="129" t="s">
        <v>860</v>
      </c>
      <c r="E139" s="129" t="s">
        <v>237</v>
      </c>
      <c r="F139" s="173" t="s">
        <v>245</v>
      </c>
      <c r="G139" s="174"/>
      <c r="H139" s="11" t="s">
        <v>858</v>
      </c>
      <c r="I139" s="14">
        <v>1.21</v>
      </c>
      <c r="J139" s="120">
        <f t="shared" si="2"/>
        <v>2.42</v>
      </c>
      <c r="K139" s="126"/>
    </row>
    <row r="140" spans="1:11" ht="36">
      <c r="A140" s="125"/>
      <c r="B140" s="118">
        <v>2</v>
      </c>
      <c r="C140" s="10" t="s">
        <v>856</v>
      </c>
      <c r="D140" s="129" t="s">
        <v>860</v>
      </c>
      <c r="E140" s="129" t="s">
        <v>238</v>
      </c>
      <c r="F140" s="173" t="s">
        <v>245</v>
      </c>
      <c r="G140" s="174"/>
      <c r="H140" s="11" t="s">
        <v>858</v>
      </c>
      <c r="I140" s="14">
        <v>1.21</v>
      </c>
      <c r="J140" s="120">
        <f t="shared" si="2"/>
        <v>2.42</v>
      </c>
      <c r="K140" s="126"/>
    </row>
    <row r="141" spans="1:11" ht="36">
      <c r="A141" s="125"/>
      <c r="B141" s="118">
        <v>1</v>
      </c>
      <c r="C141" s="10" t="s">
        <v>856</v>
      </c>
      <c r="D141" s="129" t="s">
        <v>861</v>
      </c>
      <c r="E141" s="129" t="s">
        <v>239</v>
      </c>
      <c r="F141" s="173" t="s">
        <v>245</v>
      </c>
      <c r="G141" s="174"/>
      <c r="H141" s="11" t="s">
        <v>858</v>
      </c>
      <c r="I141" s="14">
        <v>1.4</v>
      </c>
      <c r="J141" s="120">
        <f t="shared" si="2"/>
        <v>1.4</v>
      </c>
      <c r="K141" s="126"/>
    </row>
    <row r="142" spans="1:11" ht="36">
      <c r="A142" s="125"/>
      <c r="B142" s="118">
        <v>2</v>
      </c>
      <c r="C142" s="10" t="s">
        <v>856</v>
      </c>
      <c r="D142" s="129" t="s">
        <v>861</v>
      </c>
      <c r="E142" s="129" t="s">
        <v>240</v>
      </c>
      <c r="F142" s="173" t="s">
        <v>245</v>
      </c>
      <c r="G142" s="174"/>
      <c r="H142" s="11" t="s">
        <v>858</v>
      </c>
      <c r="I142" s="14">
        <v>1.4</v>
      </c>
      <c r="J142" s="120">
        <f t="shared" si="2"/>
        <v>2.8</v>
      </c>
      <c r="K142" s="126"/>
    </row>
    <row r="143" spans="1:11" ht="36">
      <c r="A143" s="125"/>
      <c r="B143" s="118">
        <v>1</v>
      </c>
      <c r="C143" s="10" t="s">
        <v>856</v>
      </c>
      <c r="D143" s="129" t="s">
        <v>862</v>
      </c>
      <c r="E143" s="129" t="s">
        <v>863</v>
      </c>
      <c r="F143" s="173" t="s">
        <v>245</v>
      </c>
      <c r="G143" s="174"/>
      <c r="H143" s="11" t="s">
        <v>858</v>
      </c>
      <c r="I143" s="14">
        <v>1.59</v>
      </c>
      <c r="J143" s="120">
        <f t="shared" si="2"/>
        <v>1.59</v>
      </c>
      <c r="K143" s="126"/>
    </row>
    <row r="144" spans="1:11" ht="36">
      <c r="A144" s="125"/>
      <c r="B144" s="118">
        <v>2</v>
      </c>
      <c r="C144" s="10" t="s">
        <v>856</v>
      </c>
      <c r="D144" s="129" t="s">
        <v>862</v>
      </c>
      <c r="E144" s="129" t="s">
        <v>864</v>
      </c>
      <c r="F144" s="173" t="s">
        <v>245</v>
      </c>
      <c r="G144" s="174"/>
      <c r="H144" s="11" t="s">
        <v>858</v>
      </c>
      <c r="I144" s="14">
        <v>1.59</v>
      </c>
      <c r="J144" s="120">
        <f t="shared" si="2"/>
        <v>3.18</v>
      </c>
      <c r="K144" s="126"/>
    </row>
    <row r="145" spans="1:12" ht="36">
      <c r="A145" s="125"/>
      <c r="B145" s="118">
        <v>2</v>
      </c>
      <c r="C145" s="10" t="s">
        <v>856</v>
      </c>
      <c r="D145" s="129" t="s">
        <v>861</v>
      </c>
      <c r="E145" s="129" t="s">
        <v>241</v>
      </c>
      <c r="F145" s="173" t="s">
        <v>245</v>
      </c>
      <c r="G145" s="174"/>
      <c r="H145" s="11" t="s">
        <v>858</v>
      </c>
      <c r="I145" s="14">
        <v>1.4</v>
      </c>
      <c r="J145" s="120">
        <f t="shared" si="2"/>
        <v>2.8</v>
      </c>
      <c r="K145" s="126"/>
    </row>
    <row r="146" spans="1:12" ht="36">
      <c r="A146" s="125"/>
      <c r="B146" s="118">
        <v>2</v>
      </c>
      <c r="C146" s="10" t="s">
        <v>856</v>
      </c>
      <c r="D146" s="129" t="s">
        <v>862</v>
      </c>
      <c r="E146" s="129" t="s">
        <v>865</v>
      </c>
      <c r="F146" s="173" t="s">
        <v>245</v>
      </c>
      <c r="G146" s="174"/>
      <c r="H146" s="11" t="s">
        <v>858</v>
      </c>
      <c r="I146" s="14">
        <v>1.59</v>
      </c>
      <c r="J146" s="120">
        <f t="shared" si="2"/>
        <v>3.18</v>
      </c>
      <c r="K146" s="126"/>
    </row>
    <row r="147" spans="1:12" ht="36">
      <c r="A147" s="125"/>
      <c r="B147" s="118">
        <v>1</v>
      </c>
      <c r="C147" s="10" t="s">
        <v>856</v>
      </c>
      <c r="D147" s="129" t="s">
        <v>862</v>
      </c>
      <c r="E147" s="129" t="s">
        <v>866</v>
      </c>
      <c r="F147" s="173" t="s">
        <v>245</v>
      </c>
      <c r="G147" s="174"/>
      <c r="H147" s="11" t="s">
        <v>858</v>
      </c>
      <c r="I147" s="14">
        <v>1.59</v>
      </c>
      <c r="J147" s="120">
        <f t="shared" si="2"/>
        <v>1.59</v>
      </c>
      <c r="K147" s="126"/>
    </row>
    <row r="148" spans="1:12" ht="36">
      <c r="A148" s="125"/>
      <c r="B148" s="118">
        <v>1</v>
      </c>
      <c r="C148" s="10" t="s">
        <v>856</v>
      </c>
      <c r="D148" s="129" t="s">
        <v>857</v>
      </c>
      <c r="E148" s="129" t="s">
        <v>867</v>
      </c>
      <c r="F148" s="173" t="s">
        <v>245</v>
      </c>
      <c r="G148" s="174"/>
      <c r="H148" s="11" t="s">
        <v>858</v>
      </c>
      <c r="I148" s="14">
        <v>1.1100000000000001</v>
      </c>
      <c r="J148" s="120">
        <f t="shared" si="2"/>
        <v>1.1100000000000001</v>
      </c>
      <c r="K148" s="126"/>
    </row>
    <row r="149" spans="1:12" ht="36">
      <c r="A149" s="125"/>
      <c r="B149" s="118">
        <v>1</v>
      </c>
      <c r="C149" s="10" t="s">
        <v>856</v>
      </c>
      <c r="D149" s="129" t="s">
        <v>859</v>
      </c>
      <c r="E149" s="129" t="s">
        <v>868</v>
      </c>
      <c r="F149" s="173" t="s">
        <v>245</v>
      </c>
      <c r="G149" s="174"/>
      <c r="H149" s="11" t="s">
        <v>858</v>
      </c>
      <c r="I149" s="14">
        <v>1.1599999999999999</v>
      </c>
      <c r="J149" s="120">
        <f t="shared" si="2"/>
        <v>1.1599999999999999</v>
      </c>
      <c r="K149" s="126"/>
    </row>
    <row r="150" spans="1:12" ht="36">
      <c r="A150" s="125"/>
      <c r="B150" s="118">
        <v>1</v>
      </c>
      <c r="C150" s="10" t="s">
        <v>856</v>
      </c>
      <c r="D150" s="129" t="s">
        <v>860</v>
      </c>
      <c r="E150" s="129" t="s">
        <v>869</v>
      </c>
      <c r="F150" s="173" t="s">
        <v>245</v>
      </c>
      <c r="G150" s="174"/>
      <c r="H150" s="11" t="s">
        <v>858</v>
      </c>
      <c r="I150" s="14">
        <v>1.21</v>
      </c>
      <c r="J150" s="120">
        <f t="shared" si="2"/>
        <v>1.21</v>
      </c>
      <c r="K150" s="126"/>
    </row>
    <row r="151" spans="1:12" ht="36">
      <c r="A151" s="125"/>
      <c r="B151" s="118">
        <v>1</v>
      </c>
      <c r="C151" s="10" t="s">
        <v>856</v>
      </c>
      <c r="D151" s="129" t="s">
        <v>861</v>
      </c>
      <c r="E151" s="129" t="s">
        <v>870</v>
      </c>
      <c r="F151" s="173" t="s">
        <v>245</v>
      </c>
      <c r="G151" s="174"/>
      <c r="H151" s="11" t="s">
        <v>858</v>
      </c>
      <c r="I151" s="14">
        <v>1.4</v>
      </c>
      <c r="J151" s="120">
        <f t="shared" si="2"/>
        <v>1.4</v>
      </c>
      <c r="K151" s="126"/>
    </row>
    <row r="152" spans="1:12" ht="24">
      <c r="A152" s="125"/>
      <c r="B152" s="118">
        <v>2</v>
      </c>
      <c r="C152" s="10" t="s">
        <v>310</v>
      </c>
      <c r="D152" s="129" t="s">
        <v>310</v>
      </c>
      <c r="E152" s="129" t="s">
        <v>300</v>
      </c>
      <c r="F152" s="173" t="s">
        <v>245</v>
      </c>
      <c r="G152" s="174"/>
      <c r="H152" s="11" t="s">
        <v>312</v>
      </c>
      <c r="I152" s="14">
        <v>0.66</v>
      </c>
      <c r="J152" s="120">
        <f t="shared" si="2"/>
        <v>1.32</v>
      </c>
      <c r="K152" s="126"/>
    </row>
    <row r="153" spans="1:12" ht="24">
      <c r="A153" s="125"/>
      <c r="B153" s="118">
        <v>2</v>
      </c>
      <c r="C153" s="10" t="s">
        <v>310</v>
      </c>
      <c r="D153" s="129" t="s">
        <v>310</v>
      </c>
      <c r="E153" s="129" t="s">
        <v>841</v>
      </c>
      <c r="F153" s="173" t="s">
        <v>245</v>
      </c>
      <c r="G153" s="174"/>
      <c r="H153" s="11" t="s">
        <v>312</v>
      </c>
      <c r="I153" s="14">
        <v>0.66</v>
      </c>
      <c r="J153" s="120">
        <f t="shared" si="2"/>
        <v>1.32</v>
      </c>
      <c r="K153" s="126"/>
    </row>
    <row r="154" spans="1:12" ht="24">
      <c r="A154" s="125"/>
      <c r="B154" s="152">
        <v>3</v>
      </c>
      <c r="C154" s="153" t="s">
        <v>871</v>
      </c>
      <c r="D154" s="154" t="s">
        <v>871</v>
      </c>
      <c r="E154" s="154" t="s">
        <v>30</v>
      </c>
      <c r="F154" s="183" t="s">
        <v>112</v>
      </c>
      <c r="G154" s="184"/>
      <c r="H154" s="155" t="s">
        <v>872</v>
      </c>
      <c r="I154" s="156">
        <v>1.51</v>
      </c>
      <c r="J154" s="157">
        <f t="shared" si="2"/>
        <v>4.53</v>
      </c>
      <c r="K154" s="126"/>
      <c r="L154" s="169" t="s">
        <v>1012</v>
      </c>
    </row>
    <row r="155" spans="1:12" ht="24">
      <c r="A155" s="125"/>
      <c r="B155" s="152">
        <v>2</v>
      </c>
      <c r="C155" s="153" t="s">
        <v>873</v>
      </c>
      <c r="D155" s="154" t="s">
        <v>873</v>
      </c>
      <c r="E155" s="154" t="s">
        <v>30</v>
      </c>
      <c r="F155" s="183"/>
      <c r="G155" s="184"/>
      <c r="H155" s="155" t="s">
        <v>874</v>
      </c>
      <c r="I155" s="156">
        <v>1.1599999999999999</v>
      </c>
      <c r="J155" s="157">
        <f t="shared" si="2"/>
        <v>2.3199999999999998</v>
      </c>
      <c r="K155" s="126"/>
      <c r="L155" s="170"/>
    </row>
    <row r="156" spans="1:12" ht="24">
      <c r="A156" s="125"/>
      <c r="B156" s="118">
        <v>3</v>
      </c>
      <c r="C156" s="10" t="s">
        <v>628</v>
      </c>
      <c r="D156" s="129" t="s">
        <v>628</v>
      </c>
      <c r="E156" s="129" t="s">
        <v>28</v>
      </c>
      <c r="F156" s="173" t="s">
        <v>112</v>
      </c>
      <c r="G156" s="174"/>
      <c r="H156" s="11" t="s">
        <v>630</v>
      </c>
      <c r="I156" s="14">
        <v>0.47</v>
      </c>
      <c r="J156" s="120">
        <f t="shared" si="2"/>
        <v>1.41</v>
      </c>
      <c r="K156" s="126"/>
    </row>
    <row r="157" spans="1:12" ht="24">
      <c r="A157" s="125"/>
      <c r="B157" s="118">
        <v>3</v>
      </c>
      <c r="C157" s="10" t="s">
        <v>628</v>
      </c>
      <c r="D157" s="129" t="s">
        <v>628</v>
      </c>
      <c r="E157" s="129" t="s">
        <v>30</v>
      </c>
      <c r="F157" s="173" t="s">
        <v>112</v>
      </c>
      <c r="G157" s="174"/>
      <c r="H157" s="11" t="s">
        <v>630</v>
      </c>
      <c r="I157" s="14">
        <v>0.47</v>
      </c>
      <c r="J157" s="120">
        <f t="shared" si="2"/>
        <v>1.41</v>
      </c>
      <c r="K157" s="126"/>
    </row>
    <row r="158" spans="1:12" ht="24">
      <c r="A158" s="125"/>
      <c r="B158" s="118">
        <v>3</v>
      </c>
      <c r="C158" s="10" t="s">
        <v>628</v>
      </c>
      <c r="D158" s="129" t="s">
        <v>628</v>
      </c>
      <c r="E158" s="129" t="s">
        <v>31</v>
      </c>
      <c r="F158" s="173" t="s">
        <v>112</v>
      </c>
      <c r="G158" s="174"/>
      <c r="H158" s="11" t="s">
        <v>630</v>
      </c>
      <c r="I158" s="14">
        <v>0.47</v>
      </c>
      <c r="J158" s="120">
        <f t="shared" si="2"/>
        <v>1.41</v>
      </c>
      <c r="K158" s="126"/>
    </row>
    <row r="159" spans="1:12" ht="24">
      <c r="A159" s="125"/>
      <c r="B159" s="118">
        <v>2</v>
      </c>
      <c r="C159" s="10" t="s">
        <v>875</v>
      </c>
      <c r="D159" s="129" t="s">
        <v>876</v>
      </c>
      <c r="E159" s="129" t="s">
        <v>279</v>
      </c>
      <c r="F159" s="173" t="s">
        <v>236</v>
      </c>
      <c r="G159" s="174"/>
      <c r="H159" s="11" t="s">
        <v>877</v>
      </c>
      <c r="I159" s="14">
        <v>1.33</v>
      </c>
      <c r="J159" s="120">
        <f t="shared" si="2"/>
        <v>2.66</v>
      </c>
      <c r="K159" s="126"/>
    </row>
    <row r="160" spans="1:12" ht="24">
      <c r="A160" s="125"/>
      <c r="B160" s="118">
        <v>2</v>
      </c>
      <c r="C160" s="10" t="s">
        <v>875</v>
      </c>
      <c r="D160" s="129" t="s">
        <v>876</v>
      </c>
      <c r="E160" s="129" t="s">
        <v>279</v>
      </c>
      <c r="F160" s="173" t="s">
        <v>237</v>
      </c>
      <c r="G160" s="174"/>
      <c r="H160" s="11" t="s">
        <v>877</v>
      </c>
      <c r="I160" s="14">
        <v>1.33</v>
      </c>
      <c r="J160" s="120">
        <f t="shared" si="2"/>
        <v>2.66</v>
      </c>
      <c r="K160" s="126"/>
    </row>
    <row r="161" spans="1:12" ht="24">
      <c r="A161" s="125"/>
      <c r="B161" s="118">
        <v>1</v>
      </c>
      <c r="C161" s="10" t="s">
        <v>875</v>
      </c>
      <c r="D161" s="129" t="s">
        <v>876</v>
      </c>
      <c r="E161" s="129" t="s">
        <v>279</v>
      </c>
      <c r="F161" s="173" t="s">
        <v>238</v>
      </c>
      <c r="G161" s="174"/>
      <c r="H161" s="11" t="s">
        <v>877</v>
      </c>
      <c r="I161" s="14">
        <v>1.33</v>
      </c>
      <c r="J161" s="120">
        <f t="shared" si="2"/>
        <v>1.33</v>
      </c>
      <c r="K161" s="126"/>
    </row>
    <row r="162" spans="1:12" ht="24">
      <c r="A162" s="125"/>
      <c r="B162" s="118">
        <v>2</v>
      </c>
      <c r="C162" s="10" t="s">
        <v>875</v>
      </c>
      <c r="D162" s="129" t="s">
        <v>876</v>
      </c>
      <c r="E162" s="129" t="s">
        <v>679</v>
      </c>
      <c r="F162" s="173" t="s">
        <v>236</v>
      </c>
      <c r="G162" s="174"/>
      <c r="H162" s="11" t="s">
        <v>877</v>
      </c>
      <c r="I162" s="14">
        <v>1.33</v>
      </c>
      <c r="J162" s="120">
        <f t="shared" si="2"/>
        <v>2.66</v>
      </c>
      <c r="K162" s="126"/>
    </row>
    <row r="163" spans="1:12" ht="24">
      <c r="A163" s="125"/>
      <c r="B163" s="118">
        <v>2</v>
      </c>
      <c r="C163" s="10" t="s">
        <v>875</v>
      </c>
      <c r="D163" s="129" t="s">
        <v>876</v>
      </c>
      <c r="E163" s="129" t="s">
        <v>679</v>
      </c>
      <c r="F163" s="173" t="s">
        <v>237</v>
      </c>
      <c r="G163" s="174"/>
      <c r="H163" s="11" t="s">
        <v>877</v>
      </c>
      <c r="I163" s="14">
        <v>1.33</v>
      </c>
      <c r="J163" s="120">
        <f t="shared" si="2"/>
        <v>2.66</v>
      </c>
      <c r="K163" s="126"/>
    </row>
    <row r="164" spans="1:12" ht="24">
      <c r="A164" s="125"/>
      <c r="B164" s="118">
        <v>1</v>
      </c>
      <c r="C164" s="10" t="s">
        <v>875</v>
      </c>
      <c r="D164" s="129" t="s">
        <v>876</v>
      </c>
      <c r="E164" s="129" t="s">
        <v>679</v>
      </c>
      <c r="F164" s="173" t="s">
        <v>238</v>
      </c>
      <c r="G164" s="174"/>
      <c r="H164" s="11" t="s">
        <v>877</v>
      </c>
      <c r="I164" s="14">
        <v>1.33</v>
      </c>
      <c r="J164" s="120">
        <f t="shared" si="2"/>
        <v>1.33</v>
      </c>
      <c r="K164" s="126"/>
    </row>
    <row r="165" spans="1:12" ht="24">
      <c r="A165" s="125"/>
      <c r="B165" s="118">
        <v>2</v>
      </c>
      <c r="C165" s="10" t="s">
        <v>875</v>
      </c>
      <c r="D165" s="129" t="s">
        <v>876</v>
      </c>
      <c r="E165" s="129" t="s">
        <v>277</v>
      </c>
      <c r="F165" s="173" t="s">
        <v>236</v>
      </c>
      <c r="G165" s="174"/>
      <c r="H165" s="11" t="s">
        <v>877</v>
      </c>
      <c r="I165" s="14">
        <v>1.33</v>
      </c>
      <c r="J165" s="120">
        <f t="shared" si="2"/>
        <v>2.66</v>
      </c>
      <c r="K165" s="126"/>
    </row>
    <row r="166" spans="1:12" ht="24">
      <c r="A166" s="125"/>
      <c r="B166" s="118">
        <v>2</v>
      </c>
      <c r="C166" s="10" t="s">
        <v>875</v>
      </c>
      <c r="D166" s="129" t="s">
        <v>876</v>
      </c>
      <c r="E166" s="129" t="s">
        <v>277</v>
      </c>
      <c r="F166" s="173" t="s">
        <v>237</v>
      </c>
      <c r="G166" s="174"/>
      <c r="H166" s="11" t="s">
        <v>877</v>
      </c>
      <c r="I166" s="14">
        <v>1.33</v>
      </c>
      <c r="J166" s="120">
        <f t="shared" si="2"/>
        <v>2.66</v>
      </c>
      <c r="K166" s="126"/>
    </row>
    <row r="167" spans="1:12" ht="24">
      <c r="A167" s="125"/>
      <c r="B167" s="118">
        <v>1</v>
      </c>
      <c r="C167" s="10" t="s">
        <v>875</v>
      </c>
      <c r="D167" s="129" t="s">
        <v>876</v>
      </c>
      <c r="E167" s="129" t="s">
        <v>277</v>
      </c>
      <c r="F167" s="173" t="s">
        <v>238</v>
      </c>
      <c r="G167" s="174"/>
      <c r="H167" s="11" t="s">
        <v>877</v>
      </c>
      <c r="I167" s="14">
        <v>1.33</v>
      </c>
      <c r="J167" s="120">
        <f t="shared" ref="J167:J230" si="3">I167*B167</f>
        <v>1.33</v>
      </c>
      <c r="K167" s="126"/>
    </row>
    <row r="168" spans="1:12" ht="24">
      <c r="A168" s="125"/>
      <c r="B168" s="118">
        <v>2</v>
      </c>
      <c r="C168" s="10" t="s">
        <v>875</v>
      </c>
      <c r="D168" s="129" t="s">
        <v>876</v>
      </c>
      <c r="E168" s="129" t="s">
        <v>775</v>
      </c>
      <c r="F168" s="173" t="s">
        <v>236</v>
      </c>
      <c r="G168" s="174"/>
      <c r="H168" s="11" t="s">
        <v>877</v>
      </c>
      <c r="I168" s="14">
        <v>1.33</v>
      </c>
      <c r="J168" s="120">
        <f t="shared" si="3"/>
        <v>2.66</v>
      </c>
      <c r="K168" s="126"/>
    </row>
    <row r="169" spans="1:12" ht="24">
      <c r="A169" s="125"/>
      <c r="B169" s="118">
        <v>2</v>
      </c>
      <c r="C169" s="10" t="s">
        <v>875</v>
      </c>
      <c r="D169" s="129" t="s">
        <v>876</v>
      </c>
      <c r="E169" s="129" t="s">
        <v>775</v>
      </c>
      <c r="F169" s="173" t="s">
        <v>237</v>
      </c>
      <c r="G169" s="174"/>
      <c r="H169" s="11" t="s">
        <v>877</v>
      </c>
      <c r="I169" s="14">
        <v>1.33</v>
      </c>
      <c r="J169" s="120">
        <f t="shared" si="3"/>
        <v>2.66</v>
      </c>
      <c r="K169" s="126"/>
    </row>
    <row r="170" spans="1:12" ht="24">
      <c r="A170" s="125"/>
      <c r="B170" s="118">
        <v>1</v>
      </c>
      <c r="C170" s="10" t="s">
        <v>875</v>
      </c>
      <c r="D170" s="129" t="s">
        <v>876</v>
      </c>
      <c r="E170" s="129" t="s">
        <v>775</v>
      </c>
      <c r="F170" s="173" t="s">
        <v>238</v>
      </c>
      <c r="G170" s="174"/>
      <c r="H170" s="11" t="s">
        <v>877</v>
      </c>
      <c r="I170" s="14">
        <v>1.33</v>
      </c>
      <c r="J170" s="120">
        <f t="shared" si="3"/>
        <v>1.33</v>
      </c>
      <c r="K170" s="126"/>
    </row>
    <row r="171" spans="1:12" ht="24">
      <c r="A171" s="125"/>
      <c r="B171" s="118">
        <v>5</v>
      </c>
      <c r="C171" s="10" t="s">
        <v>878</v>
      </c>
      <c r="D171" s="129" t="s">
        <v>879</v>
      </c>
      <c r="E171" s="129" t="s">
        <v>245</v>
      </c>
      <c r="F171" s="173" t="s">
        <v>880</v>
      </c>
      <c r="G171" s="174"/>
      <c r="H171" s="11" t="s">
        <v>881</v>
      </c>
      <c r="I171" s="14">
        <v>0.56999999999999995</v>
      </c>
      <c r="J171" s="120">
        <f t="shared" si="3"/>
        <v>2.8499999999999996</v>
      </c>
      <c r="K171" s="126"/>
    </row>
    <row r="172" spans="1:12" ht="24">
      <c r="A172" s="125"/>
      <c r="B172" s="118">
        <v>6</v>
      </c>
      <c r="C172" s="10" t="s">
        <v>121</v>
      </c>
      <c r="D172" s="129" t="s">
        <v>121</v>
      </c>
      <c r="E172" s="129"/>
      <c r="F172" s="173"/>
      <c r="G172" s="174"/>
      <c r="H172" s="11" t="s">
        <v>882</v>
      </c>
      <c r="I172" s="14">
        <v>0.18</v>
      </c>
      <c r="J172" s="120">
        <f t="shared" si="3"/>
        <v>1.08</v>
      </c>
      <c r="K172" s="126"/>
    </row>
    <row r="173" spans="1:12" ht="24">
      <c r="A173" s="125"/>
      <c r="B173" s="152">
        <v>6</v>
      </c>
      <c r="C173" s="153" t="s">
        <v>130</v>
      </c>
      <c r="D173" s="154" t="s">
        <v>130</v>
      </c>
      <c r="E173" s="154" t="s">
        <v>112</v>
      </c>
      <c r="F173" s="183"/>
      <c r="G173" s="184"/>
      <c r="H173" s="155" t="s">
        <v>883</v>
      </c>
      <c r="I173" s="156">
        <v>0.23</v>
      </c>
      <c r="J173" s="157">
        <f t="shared" si="3"/>
        <v>1.3800000000000001</v>
      </c>
      <c r="K173" s="126"/>
      <c r="L173" s="169" t="s">
        <v>1012</v>
      </c>
    </row>
    <row r="174" spans="1:12" ht="24">
      <c r="A174" s="125"/>
      <c r="B174" s="152">
        <v>6</v>
      </c>
      <c r="C174" s="153" t="s">
        <v>884</v>
      </c>
      <c r="D174" s="154" t="s">
        <v>884</v>
      </c>
      <c r="E174" s="154" t="s">
        <v>112</v>
      </c>
      <c r="F174" s="183"/>
      <c r="G174" s="184"/>
      <c r="H174" s="155" t="s">
        <v>885</v>
      </c>
      <c r="I174" s="156">
        <v>0.23</v>
      </c>
      <c r="J174" s="157">
        <f t="shared" si="3"/>
        <v>1.3800000000000001</v>
      </c>
      <c r="K174" s="126"/>
      <c r="L174" s="170"/>
    </row>
    <row r="175" spans="1:12" ht="36">
      <c r="A175" s="125"/>
      <c r="B175" s="118">
        <v>2</v>
      </c>
      <c r="C175" s="10" t="s">
        <v>886</v>
      </c>
      <c r="D175" s="129" t="s">
        <v>886</v>
      </c>
      <c r="E175" s="129" t="s">
        <v>887</v>
      </c>
      <c r="F175" s="173"/>
      <c r="G175" s="174"/>
      <c r="H175" s="11" t="s">
        <v>888</v>
      </c>
      <c r="I175" s="14">
        <v>0.96</v>
      </c>
      <c r="J175" s="120">
        <f t="shared" si="3"/>
        <v>1.92</v>
      </c>
      <c r="K175" s="126"/>
    </row>
    <row r="176" spans="1:12" ht="36">
      <c r="A176" s="125"/>
      <c r="B176" s="118">
        <v>2</v>
      </c>
      <c r="C176" s="10" t="s">
        <v>886</v>
      </c>
      <c r="D176" s="129" t="s">
        <v>886</v>
      </c>
      <c r="E176" s="129" t="s">
        <v>889</v>
      </c>
      <c r="F176" s="173"/>
      <c r="G176" s="174"/>
      <c r="H176" s="11" t="s">
        <v>888</v>
      </c>
      <c r="I176" s="14">
        <v>0.96</v>
      </c>
      <c r="J176" s="120">
        <f t="shared" si="3"/>
        <v>1.92</v>
      </c>
      <c r="K176" s="126"/>
    </row>
    <row r="177" spans="1:12" ht="36">
      <c r="A177" s="125"/>
      <c r="B177" s="118">
        <v>2</v>
      </c>
      <c r="C177" s="10" t="s">
        <v>886</v>
      </c>
      <c r="D177" s="129" t="s">
        <v>886</v>
      </c>
      <c r="E177" s="129" t="s">
        <v>890</v>
      </c>
      <c r="F177" s="173"/>
      <c r="G177" s="174"/>
      <c r="H177" s="11" t="s">
        <v>888</v>
      </c>
      <c r="I177" s="14">
        <v>0.96</v>
      </c>
      <c r="J177" s="120">
        <f t="shared" si="3"/>
        <v>1.92</v>
      </c>
      <c r="K177" s="126"/>
    </row>
    <row r="178" spans="1:12" ht="24" customHeight="1">
      <c r="A178" s="125"/>
      <c r="B178" s="118">
        <v>2</v>
      </c>
      <c r="C178" s="10" t="s">
        <v>886</v>
      </c>
      <c r="D178" s="129" t="s">
        <v>886</v>
      </c>
      <c r="E178" s="129" t="s">
        <v>891</v>
      </c>
      <c r="F178" s="173"/>
      <c r="G178" s="174"/>
      <c r="H178" s="11" t="s">
        <v>888</v>
      </c>
      <c r="I178" s="14">
        <v>0.96</v>
      </c>
      <c r="J178" s="120">
        <f t="shared" si="3"/>
        <v>1.92</v>
      </c>
      <c r="K178" s="126"/>
    </row>
    <row r="179" spans="1:12" ht="36">
      <c r="A179" s="125"/>
      <c r="B179" s="118">
        <v>2</v>
      </c>
      <c r="C179" s="10" t="s">
        <v>886</v>
      </c>
      <c r="D179" s="129" t="s">
        <v>886</v>
      </c>
      <c r="E179" s="129" t="s">
        <v>892</v>
      </c>
      <c r="F179" s="173"/>
      <c r="G179" s="174"/>
      <c r="H179" s="11" t="s">
        <v>888</v>
      </c>
      <c r="I179" s="14">
        <v>0.96</v>
      </c>
      <c r="J179" s="120">
        <f t="shared" si="3"/>
        <v>1.92</v>
      </c>
      <c r="K179" s="126"/>
    </row>
    <row r="180" spans="1:12" ht="36">
      <c r="A180" s="125"/>
      <c r="B180" s="118">
        <v>2</v>
      </c>
      <c r="C180" s="10" t="s">
        <v>886</v>
      </c>
      <c r="D180" s="129" t="s">
        <v>886</v>
      </c>
      <c r="E180" s="129" t="s">
        <v>893</v>
      </c>
      <c r="F180" s="173"/>
      <c r="G180" s="174"/>
      <c r="H180" s="11" t="s">
        <v>888</v>
      </c>
      <c r="I180" s="14">
        <v>0.96</v>
      </c>
      <c r="J180" s="120">
        <f t="shared" si="3"/>
        <v>1.92</v>
      </c>
      <c r="K180" s="126"/>
    </row>
    <row r="181" spans="1:12" ht="24">
      <c r="A181" s="125"/>
      <c r="B181" s="152">
        <v>2</v>
      </c>
      <c r="C181" s="153" t="s">
        <v>894</v>
      </c>
      <c r="D181" s="154" t="s">
        <v>894</v>
      </c>
      <c r="E181" s="154" t="s">
        <v>112</v>
      </c>
      <c r="F181" s="183"/>
      <c r="G181" s="184"/>
      <c r="H181" s="155" t="s">
        <v>895</v>
      </c>
      <c r="I181" s="156">
        <v>0.47</v>
      </c>
      <c r="J181" s="157">
        <f t="shared" si="3"/>
        <v>0.94</v>
      </c>
      <c r="K181" s="126"/>
      <c r="L181" s="169" t="s">
        <v>1012</v>
      </c>
    </row>
    <row r="182" spans="1:12" ht="24">
      <c r="A182" s="125"/>
      <c r="B182" s="152">
        <v>2</v>
      </c>
      <c r="C182" s="153" t="s">
        <v>894</v>
      </c>
      <c r="D182" s="154" t="s">
        <v>894</v>
      </c>
      <c r="E182" s="154" t="s">
        <v>216</v>
      </c>
      <c r="F182" s="183"/>
      <c r="G182" s="184"/>
      <c r="H182" s="155" t="s">
        <v>895</v>
      </c>
      <c r="I182" s="156">
        <v>0.47</v>
      </c>
      <c r="J182" s="157">
        <f t="shared" si="3"/>
        <v>0.94</v>
      </c>
      <c r="K182" s="126"/>
      <c r="L182" s="170"/>
    </row>
    <row r="183" spans="1:12" ht="24">
      <c r="A183" s="125"/>
      <c r="B183" s="152">
        <v>2</v>
      </c>
      <c r="C183" s="153" t="s">
        <v>111</v>
      </c>
      <c r="D183" s="154" t="s">
        <v>111</v>
      </c>
      <c r="E183" s="154" t="s">
        <v>112</v>
      </c>
      <c r="F183" s="183"/>
      <c r="G183" s="184"/>
      <c r="H183" s="155" t="s">
        <v>896</v>
      </c>
      <c r="I183" s="156">
        <v>0.64</v>
      </c>
      <c r="J183" s="157">
        <f t="shared" si="3"/>
        <v>1.28</v>
      </c>
      <c r="K183" s="126"/>
      <c r="L183" s="170"/>
    </row>
    <row r="184" spans="1:12" ht="24">
      <c r="A184" s="125"/>
      <c r="B184" s="152">
        <v>2</v>
      </c>
      <c r="C184" s="153" t="s">
        <v>111</v>
      </c>
      <c r="D184" s="154" t="s">
        <v>111</v>
      </c>
      <c r="E184" s="154" t="s">
        <v>216</v>
      </c>
      <c r="F184" s="183"/>
      <c r="G184" s="184"/>
      <c r="H184" s="155" t="s">
        <v>896</v>
      </c>
      <c r="I184" s="156">
        <v>0.64</v>
      </c>
      <c r="J184" s="157">
        <f t="shared" si="3"/>
        <v>1.28</v>
      </c>
      <c r="K184" s="126"/>
      <c r="L184" s="170"/>
    </row>
    <row r="185" spans="1:12" ht="24">
      <c r="A185" s="125"/>
      <c r="B185" s="152">
        <v>2</v>
      </c>
      <c r="C185" s="153" t="s">
        <v>111</v>
      </c>
      <c r="D185" s="154" t="s">
        <v>111</v>
      </c>
      <c r="E185" s="154" t="s">
        <v>218</v>
      </c>
      <c r="F185" s="183"/>
      <c r="G185" s="184"/>
      <c r="H185" s="155" t="s">
        <v>896</v>
      </c>
      <c r="I185" s="156">
        <v>0.64</v>
      </c>
      <c r="J185" s="157">
        <f t="shared" si="3"/>
        <v>1.28</v>
      </c>
      <c r="K185" s="126"/>
      <c r="L185" s="170"/>
    </row>
    <row r="186" spans="1:12" ht="24">
      <c r="A186" s="125"/>
      <c r="B186" s="152">
        <v>1</v>
      </c>
      <c r="C186" s="153" t="s">
        <v>114</v>
      </c>
      <c r="D186" s="154" t="s">
        <v>114</v>
      </c>
      <c r="E186" s="154" t="s">
        <v>897</v>
      </c>
      <c r="F186" s="183"/>
      <c r="G186" s="184"/>
      <c r="H186" s="155" t="s">
        <v>898</v>
      </c>
      <c r="I186" s="156">
        <v>0.63</v>
      </c>
      <c r="J186" s="157">
        <f t="shared" si="3"/>
        <v>0.63</v>
      </c>
      <c r="K186" s="126"/>
      <c r="L186" s="170"/>
    </row>
    <row r="187" spans="1:12" ht="24">
      <c r="A187" s="125"/>
      <c r="B187" s="152">
        <v>3</v>
      </c>
      <c r="C187" s="153" t="s">
        <v>119</v>
      </c>
      <c r="D187" s="154" t="s">
        <v>119</v>
      </c>
      <c r="E187" s="154" t="s">
        <v>112</v>
      </c>
      <c r="F187" s="183"/>
      <c r="G187" s="184"/>
      <c r="H187" s="155" t="s">
        <v>899</v>
      </c>
      <c r="I187" s="156">
        <v>0.47</v>
      </c>
      <c r="J187" s="157">
        <f t="shared" si="3"/>
        <v>1.41</v>
      </c>
      <c r="K187" s="126"/>
      <c r="L187" s="170"/>
    </row>
    <row r="188" spans="1:12" ht="24">
      <c r="A188" s="125"/>
      <c r="B188" s="152">
        <v>2</v>
      </c>
      <c r="C188" s="153" t="s">
        <v>119</v>
      </c>
      <c r="D188" s="154" t="s">
        <v>119</v>
      </c>
      <c r="E188" s="154" t="s">
        <v>216</v>
      </c>
      <c r="F188" s="183"/>
      <c r="G188" s="184"/>
      <c r="H188" s="155" t="s">
        <v>899</v>
      </c>
      <c r="I188" s="156">
        <v>0.47</v>
      </c>
      <c r="J188" s="157">
        <f t="shared" si="3"/>
        <v>0.94</v>
      </c>
      <c r="K188" s="126"/>
      <c r="L188" s="170"/>
    </row>
    <row r="189" spans="1:12" ht="24">
      <c r="A189" s="125"/>
      <c r="B189" s="152">
        <v>2</v>
      </c>
      <c r="C189" s="153" t="s">
        <v>119</v>
      </c>
      <c r="D189" s="154" t="s">
        <v>119</v>
      </c>
      <c r="E189" s="154" t="s">
        <v>218</v>
      </c>
      <c r="F189" s="183"/>
      <c r="G189" s="184"/>
      <c r="H189" s="155" t="s">
        <v>899</v>
      </c>
      <c r="I189" s="156">
        <v>0.47</v>
      </c>
      <c r="J189" s="157">
        <f t="shared" si="3"/>
        <v>0.94</v>
      </c>
      <c r="K189" s="126"/>
      <c r="L189" s="170"/>
    </row>
    <row r="190" spans="1:12" ht="24">
      <c r="A190" s="125"/>
      <c r="B190" s="152">
        <v>2</v>
      </c>
      <c r="C190" s="153" t="s">
        <v>119</v>
      </c>
      <c r="D190" s="154" t="s">
        <v>119</v>
      </c>
      <c r="E190" s="154" t="s">
        <v>271</v>
      </c>
      <c r="F190" s="183"/>
      <c r="G190" s="184"/>
      <c r="H190" s="155" t="s">
        <v>899</v>
      </c>
      <c r="I190" s="156">
        <v>0.47</v>
      </c>
      <c r="J190" s="157">
        <f t="shared" si="3"/>
        <v>0.94</v>
      </c>
      <c r="K190" s="126"/>
      <c r="L190" s="170"/>
    </row>
    <row r="191" spans="1:12" ht="24">
      <c r="A191" s="125"/>
      <c r="B191" s="118">
        <v>2</v>
      </c>
      <c r="C191" s="10" t="s">
        <v>900</v>
      </c>
      <c r="D191" s="129" t="s">
        <v>900</v>
      </c>
      <c r="E191" s="129" t="s">
        <v>277</v>
      </c>
      <c r="F191" s="173"/>
      <c r="G191" s="174"/>
      <c r="H191" s="11" t="s">
        <v>901</v>
      </c>
      <c r="I191" s="14">
        <v>0.37</v>
      </c>
      <c r="J191" s="120">
        <f t="shared" si="3"/>
        <v>0.74</v>
      </c>
      <c r="K191" s="126"/>
    </row>
    <row r="192" spans="1:12" ht="24">
      <c r="A192" s="125"/>
      <c r="B192" s="118">
        <v>5</v>
      </c>
      <c r="C192" s="10" t="s">
        <v>631</v>
      </c>
      <c r="D192" s="129" t="s">
        <v>631</v>
      </c>
      <c r="E192" s="129" t="s">
        <v>279</v>
      </c>
      <c r="F192" s="173"/>
      <c r="G192" s="174"/>
      <c r="H192" s="11" t="s">
        <v>902</v>
      </c>
      <c r="I192" s="14">
        <v>0.38</v>
      </c>
      <c r="J192" s="120">
        <f t="shared" si="3"/>
        <v>1.9</v>
      </c>
      <c r="K192" s="126"/>
    </row>
    <row r="193" spans="1:12" ht="24">
      <c r="A193" s="125"/>
      <c r="B193" s="118">
        <v>1</v>
      </c>
      <c r="C193" s="10" t="s">
        <v>631</v>
      </c>
      <c r="D193" s="129" t="s">
        <v>631</v>
      </c>
      <c r="E193" s="129" t="s">
        <v>679</v>
      </c>
      <c r="F193" s="173"/>
      <c r="G193" s="174"/>
      <c r="H193" s="11" t="s">
        <v>902</v>
      </c>
      <c r="I193" s="14">
        <v>0.38</v>
      </c>
      <c r="J193" s="120">
        <f t="shared" si="3"/>
        <v>0.38</v>
      </c>
      <c r="K193" s="126"/>
    </row>
    <row r="194" spans="1:12" ht="24">
      <c r="A194" s="125"/>
      <c r="B194" s="118">
        <v>3</v>
      </c>
      <c r="C194" s="10" t="s">
        <v>631</v>
      </c>
      <c r="D194" s="129" t="s">
        <v>631</v>
      </c>
      <c r="E194" s="129" t="s">
        <v>277</v>
      </c>
      <c r="F194" s="173"/>
      <c r="G194" s="174"/>
      <c r="H194" s="11" t="s">
        <v>902</v>
      </c>
      <c r="I194" s="14">
        <v>0.38</v>
      </c>
      <c r="J194" s="120">
        <f t="shared" si="3"/>
        <v>1.1400000000000001</v>
      </c>
      <c r="K194" s="126"/>
    </row>
    <row r="195" spans="1:12" ht="24">
      <c r="A195" s="125"/>
      <c r="B195" s="152">
        <v>3</v>
      </c>
      <c r="C195" s="153" t="s">
        <v>903</v>
      </c>
      <c r="D195" s="154" t="s">
        <v>903</v>
      </c>
      <c r="E195" s="154" t="s">
        <v>279</v>
      </c>
      <c r="F195" s="183" t="s">
        <v>112</v>
      </c>
      <c r="G195" s="184"/>
      <c r="H195" s="155" t="s">
        <v>904</v>
      </c>
      <c r="I195" s="156">
        <v>0.42</v>
      </c>
      <c r="J195" s="157">
        <f t="shared" si="3"/>
        <v>1.26</v>
      </c>
      <c r="K195" s="126"/>
      <c r="L195" s="169" t="s">
        <v>1012</v>
      </c>
    </row>
    <row r="196" spans="1:12" ht="24">
      <c r="A196" s="125"/>
      <c r="B196" s="152">
        <v>3</v>
      </c>
      <c r="C196" s="153" t="s">
        <v>903</v>
      </c>
      <c r="D196" s="154" t="s">
        <v>903</v>
      </c>
      <c r="E196" s="154" t="s">
        <v>679</v>
      </c>
      <c r="F196" s="183" t="s">
        <v>112</v>
      </c>
      <c r="G196" s="184"/>
      <c r="H196" s="155" t="s">
        <v>904</v>
      </c>
      <c r="I196" s="156">
        <v>0.42</v>
      </c>
      <c r="J196" s="157">
        <f t="shared" si="3"/>
        <v>1.26</v>
      </c>
      <c r="K196" s="126"/>
      <c r="L196" s="170"/>
    </row>
    <row r="197" spans="1:12" ht="24">
      <c r="A197" s="125"/>
      <c r="B197" s="152">
        <v>3</v>
      </c>
      <c r="C197" s="153" t="s">
        <v>903</v>
      </c>
      <c r="D197" s="154" t="s">
        <v>903</v>
      </c>
      <c r="E197" s="154" t="s">
        <v>277</v>
      </c>
      <c r="F197" s="183" t="s">
        <v>112</v>
      </c>
      <c r="G197" s="184"/>
      <c r="H197" s="155" t="s">
        <v>904</v>
      </c>
      <c r="I197" s="156">
        <v>0.42</v>
      </c>
      <c r="J197" s="157">
        <f t="shared" si="3"/>
        <v>1.26</v>
      </c>
      <c r="K197" s="126"/>
      <c r="L197" s="170"/>
    </row>
    <row r="198" spans="1:12" ht="24">
      <c r="A198" s="125"/>
      <c r="B198" s="152">
        <v>3</v>
      </c>
      <c r="C198" s="153" t="s">
        <v>903</v>
      </c>
      <c r="D198" s="154" t="s">
        <v>903</v>
      </c>
      <c r="E198" s="154" t="s">
        <v>278</v>
      </c>
      <c r="F198" s="183" t="s">
        <v>112</v>
      </c>
      <c r="G198" s="184"/>
      <c r="H198" s="155" t="s">
        <v>904</v>
      </c>
      <c r="I198" s="156">
        <v>0.42</v>
      </c>
      <c r="J198" s="157">
        <f t="shared" si="3"/>
        <v>1.26</v>
      </c>
      <c r="K198" s="126"/>
      <c r="L198" s="170"/>
    </row>
    <row r="199" spans="1:12" ht="24">
      <c r="A199" s="125"/>
      <c r="B199" s="118">
        <v>3</v>
      </c>
      <c r="C199" s="10" t="s">
        <v>905</v>
      </c>
      <c r="D199" s="129" t="s">
        <v>905</v>
      </c>
      <c r="E199" s="129" t="s">
        <v>279</v>
      </c>
      <c r="F199" s="173"/>
      <c r="G199" s="174"/>
      <c r="H199" s="11" t="s">
        <v>906</v>
      </c>
      <c r="I199" s="14">
        <v>0.38</v>
      </c>
      <c r="J199" s="120">
        <f t="shared" si="3"/>
        <v>1.1400000000000001</v>
      </c>
      <c r="K199" s="126"/>
    </row>
    <row r="200" spans="1:12" ht="24">
      <c r="A200" s="125"/>
      <c r="B200" s="118">
        <v>3</v>
      </c>
      <c r="C200" s="10" t="s">
        <v>905</v>
      </c>
      <c r="D200" s="129" t="s">
        <v>905</v>
      </c>
      <c r="E200" s="129" t="s">
        <v>679</v>
      </c>
      <c r="F200" s="173"/>
      <c r="G200" s="174"/>
      <c r="H200" s="11" t="s">
        <v>906</v>
      </c>
      <c r="I200" s="14">
        <v>0.38</v>
      </c>
      <c r="J200" s="120">
        <f t="shared" si="3"/>
        <v>1.1400000000000001</v>
      </c>
      <c r="K200" s="126"/>
    </row>
    <row r="201" spans="1:12" ht="24">
      <c r="A201" s="125"/>
      <c r="B201" s="118">
        <v>3</v>
      </c>
      <c r="C201" s="10" t="s">
        <v>905</v>
      </c>
      <c r="D201" s="129" t="s">
        <v>905</v>
      </c>
      <c r="E201" s="129" t="s">
        <v>277</v>
      </c>
      <c r="F201" s="173"/>
      <c r="G201" s="174"/>
      <c r="H201" s="11" t="s">
        <v>906</v>
      </c>
      <c r="I201" s="14">
        <v>0.38</v>
      </c>
      <c r="J201" s="120">
        <f t="shared" si="3"/>
        <v>1.1400000000000001</v>
      </c>
      <c r="K201" s="126"/>
    </row>
    <row r="202" spans="1:12" ht="24">
      <c r="A202" s="125"/>
      <c r="B202" s="118">
        <v>3</v>
      </c>
      <c r="C202" s="10" t="s">
        <v>905</v>
      </c>
      <c r="D202" s="129" t="s">
        <v>905</v>
      </c>
      <c r="E202" s="129" t="s">
        <v>278</v>
      </c>
      <c r="F202" s="173"/>
      <c r="G202" s="174"/>
      <c r="H202" s="11" t="s">
        <v>906</v>
      </c>
      <c r="I202" s="14">
        <v>0.38</v>
      </c>
      <c r="J202" s="120">
        <f t="shared" si="3"/>
        <v>1.1400000000000001</v>
      </c>
      <c r="K202" s="126"/>
    </row>
    <row r="203" spans="1:12" ht="12" customHeight="1">
      <c r="A203" s="125"/>
      <c r="B203" s="118">
        <v>5</v>
      </c>
      <c r="C203" s="10" t="s">
        <v>70</v>
      </c>
      <c r="D203" s="129" t="s">
        <v>70</v>
      </c>
      <c r="E203" s="129" t="s">
        <v>786</v>
      </c>
      <c r="F203" s="173"/>
      <c r="G203" s="174"/>
      <c r="H203" s="11" t="s">
        <v>907</v>
      </c>
      <c r="I203" s="14">
        <v>1.53</v>
      </c>
      <c r="J203" s="120">
        <f t="shared" si="3"/>
        <v>7.65</v>
      </c>
      <c r="K203" s="126"/>
    </row>
    <row r="204" spans="1:12">
      <c r="A204" s="125"/>
      <c r="B204" s="118">
        <v>2</v>
      </c>
      <c r="C204" s="10" t="s">
        <v>73</v>
      </c>
      <c r="D204" s="129" t="s">
        <v>73</v>
      </c>
      <c r="E204" s="129" t="s">
        <v>786</v>
      </c>
      <c r="F204" s="173" t="s">
        <v>279</v>
      </c>
      <c r="G204" s="174"/>
      <c r="H204" s="11" t="s">
        <v>908</v>
      </c>
      <c r="I204" s="14">
        <v>1.87</v>
      </c>
      <c r="J204" s="120">
        <f t="shared" si="3"/>
        <v>3.74</v>
      </c>
      <c r="K204" s="126"/>
    </row>
    <row r="205" spans="1:12">
      <c r="A205" s="125"/>
      <c r="B205" s="118">
        <v>2</v>
      </c>
      <c r="C205" s="10" t="s">
        <v>73</v>
      </c>
      <c r="D205" s="129" t="s">
        <v>73</v>
      </c>
      <c r="E205" s="129" t="s">
        <v>786</v>
      </c>
      <c r="F205" s="173" t="s">
        <v>277</v>
      </c>
      <c r="G205" s="174"/>
      <c r="H205" s="11" t="s">
        <v>908</v>
      </c>
      <c r="I205" s="14">
        <v>1.87</v>
      </c>
      <c r="J205" s="120">
        <f t="shared" si="3"/>
        <v>3.74</v>
      </c>
      <c r="K205" s="126"/>
    </row>
    <row r="206" spans="1:12">
      <c r="A206" s="125"/>
      <c r="B206" s="118">
        <v>2</v>
      </c>
      <c r="C206" s="10" t="s">
        <v>73</v>
      </c>
      <c r="D206" s="129" t="s">
        <v>73</v>
      </c>
      <c r="E206" s="129" t="s">
        <v>786</v>
      </c>
      <c r="F206" s="173" t="s">
        <v>278</v>
      </c>
      <c r="G206" s="174"/>
      <c r="H206" s="11" t="s">
        <v>908</v>
      </c>
      <c r="I206" s="14">
        <v>1.87</v>
      </c>
      <c r="J206" s="120">
        <f t="shared" si="3"/>
        <v>3.74</v>
      </c>
      <c r="K206" s="126"/>
    </row>
    <row r="207" spans="1:12">
      <c r="A207" s="125"/>
      <c r="B207" s="118">
        <v>2</v>
      </c>
      <c r="C207" s="10" t="s">
        <v>73</v>
      </c>
      <c r="D207" s="129" t="s">
        <v>73</v>
      </c>
      <c r="E207" s="129" t="s">
        <v>786</v>
      </c>
      <c r="F207" s="173" t="s">
        <v>775</v>
      </c>
      <c r="G207" s="174"/>
      <c r="H207" s="11" t="s">
        <v>908</v>
      </c>
      <c r="I207" s="14">
        <v>1.87</v>
      </c>
      <c r="J207" s="120">
        <f t="shared" si="3"/>
        <v>3.74</v>
      </c>
      <c r="K207" s="126"/>
    </row>
    <row r="208" spans="1:12">
      <c r="A208" s="125"/>
      <c r="B208" s="118">
        <v>1</v>
      </c>
      <c r="C208" s="10" t="s">
        <v>909</v>
      </c>
      <c r="D208" s="129" t="s">
        <v>909</v>
      </c>
      <c r="E208" s="129" t="s">
        <v>786</v>
      </c>
      <c r="F208" s="173" t="s">
        <v>279</v>
      </c>
      <c r="G208" s="174"/>
      <c r="H208" s="11" t="s">
        <v>910</v>
      </c>
      <c r="I208" s="14">
        <v>2.02</v>
      </c>
      <c r="J208" s="120">
        <f t="shared" si="3"/>
        <v>2.02</v>
      </c>
      <c r="K208" s="126"/>
    </row>
    <row r="209" spans="1:11">
      <c r="A209" s="125"/>
      <c r="B209" s="118">
        <v>1</v>
      </c>
      <c r="C209" s="10" t="s">
        <v>909</v>
      </c>
      <c r="D209" s="129" t="s">
        <v>909</v>
      </c>
      <c r="E209" s="129" t="s">
        <v>786</v>
      </c>
      <c r="F209" s="173" t="s">
        <v>277</v>
      </c>
      <c r="G209" s="174"/>
      <c r="H209" s="11" t="s">
        <v>910</v>
      </c>
      <c r="I209" s="14">
        <v>2.02</v>
      </c>
      <c r="J209" s="120">
        <f t="shared" si="3"/>
        <v>2.02</v>
      </c>
      <c r="K209" s="126"/>
    </row>
    <row r="210" spans="1:11">
      <c r="A210" s="125"/>
      <c r="B210" s="118">
        <v>1</v>
      </c>
      <c r="C210" s="10" t="s">
        <v>909</v>
      </c>
      <c r="D210" s="129" t="s">
        <v>909</v>
      </c>
      <c r="E210" s="129" t="s">
        <v>786</v>
      </c>
      <c r="F210" s="173" t="s">
        <v>278</v>
      </c>
      <c r="G210" s="174"/>
      <c r="H210" s="11" t="s">
        <v>910</v>
      </c>
      <c r="I210" s="14">
        <v>2.02</v>
      </c>
      <c r="J210" s="120">
        <f t="shared" si="3"/>
        <v>2.02</v>
      </c>
      <c r="K210" s="126"/>
    </row>
    <row r="211" spans="1:11">
      <c r="A211" s="125"/>
      <c r="B211" s="118">
        <v>1</v>
      </c>
      <c r="C211" s="10" t="s">
        <v>909</v>
      </c>
      <c r="D211" s="129" t="s">
        <v>909</v>
      </c>
      <c r="E211" s="129" t="s">
        <v>786</v>
      </c>
      <c r="F211" s="173" t="s">
        <v>775</v>
      </c>
      <c r="G211" s="174"/>
      <c r="H211" s="11" t="s">
        <v>910</v>
      </c>
      <c r="I211" s="14">
        <v>2.02</v>
      </c>
      <c r="J211" s="120">
        <f t="shared" si="3"/>
        <v>2.02</v>
      </c>
      <c r="K211" s="126"/>
    </row>
    <row r="212" spans="1:11">
      <c r="A212" s="125"/>
      <c r="B212" s="118">
        <v>1</v>
      </c>
      <c r="C212" s="10" t="s">
        <v>909</v>
      </c>
      <c r="D212" s="129" t="s">
        <v>909</v>
      </c>
      <c r="E212" s="129" t="s">
        <v>28</v>
      </c>
      <c r="F212" s="173" t="s">
        <v>279</v>
      </c>
      <c r="G212" s="174"/>
      <c r="H212" s="11" t="s">
        <v>910</v>
      </c>
      <c r="I212" s="14">
        <v>2.02</v>
      </c>
      <c r="J212" s="120">
        <f t="shared" si="3"/>
        <v>2.02</v>
      </c>
      <c r="K212" s="126"/>
    </row>
    <row r="213" spans="1:11">
      <c r="A213" s="125"/>
      <c r="B213" s="118">
        <v>1</v>
      </c>
      <c r="C213" s="10" t="s">
        <v>909</v>
      </c>
      <c r="D213" s="129" t="s">
        <v>909</v>
      </c>
      <c r="E213" s="129" t="s">
        <v>28</v>
      </c>
      <c r="F213" s="173" t="s">
        <v>277</v>
      </c>
      <c r="G213" s="174"/>
      <c r="H213" s="11" t="s">
        <v>910</v>
      </c>
      <c r="I213" s="14">
        <v>2.02</v>
      </c>
      <c r="J213" s="120">
        <f t="shared" si="3"/>
        <v>2.02</v>
      </c>
      <c r="K213" s="126"/>
    </row>
    <row r="214" spans="1:11">
      <c r="A214" s="125"/>
      <c r="B214" s="118">
        <v>1</v>
      </c>
      <c r="C214" s="10" t="s">
        <v>909</v>
      </c>
      <c r="D214" s="129" t="s">
        <v>909</v>
      </c>
      <c r="E214" s="129" t="s">
        <v>28</v>
      </c>
      <c r="F214" s="173" t="s">
        <v>278</v>
      </c>
      <c r="G214" s="174"/>
      <c r="H214" s="11" t="s">
        <v>910</v>
      </c>
      <c r="I214" s="14">
        <v>2.02</v>
      </c>
      <c r="J214" s="120">
        <f t="shared" si="3"/>
        <v>2.02</v>
      </c>
      <c r="K214" s="126"/>
    </row>
    <row r="215" spans="1:11">
      <c r="A215" s="125"/>
      <c r="B215" s="118">
        <v>1</v>
      </c>
      <c r="C215" s="10" t="s">
        <v>909</v>
      </c>
      <c r="D215" s="129" t="s">
        <v>909</v>
      </c>
      <c r="E215" s="129" t="s">
        <v>28</v>
      </c>
      <c r="F215" s="173" t="s">
        <v>775</v>
      </c>
      <c r="G215" s="174"/>
      <c r="H215" s="11" t="s">
        <v>910</v>
      </c>
      <c r="I215" s="14">
        <v>2.02</v>
      </c>
      <c r="J215" s="120">
        <f t="shared" si="3"/>
        <v>2.02</v>
      </c>
      <c r="K215" s="126"/>
    </row>
    <row r="216" spans="1:11">
      <c r="A216" s="125"/>
      <c r="B216" s="118">
        <v>1</v>
      </c>
      <c r="C216" s="10" t="s">
        <v>909</v>
      </c>
      <c r="D216" s="129" t="s">
        <v>909</v>
      </c>
      <c r="E216" s="129" t="s">
        <v>657</v>
      </c>
      <c r="F216" s="173" t="s">
        <v>279</v>
      </c>
      <c r="G216" s="174"/>
      <c r="H216" s="11" t="s">
        <v>910</v>
      </c>
      <c r="I216" s="14">
        <v>2.02</v>
      </c>
      <c r="J216" s="120">
        <f t="shared" si="3"/>
        <v>2.02</v>
      </c>
      <c r="K216" s="126"/>
    </row>
    <row r="217" spans="1:11">
      <c r="A217" s="125"/>
      <c r="B217" s="118">
        <v>1</v>
      </c>
      <c r="C217" s="10" t="s">
        <v>909</v>
      </c>
      <c r="D217" s="129" t="s">
        <v>909</v>
      </c>
      <c r="E217" s="129" t="s">
        <v>657</v>
      </c>
      <c r="F217" s="173" t="s">
        <v>277</v>
      </c>
      <c r="G217" s="174"/>
      <c r="H217" s="11" t="s">
        <v>910</v>
      </c>
      <c r="I217" s="14">
        <v>2.02</v>
      </c>
      <c r="J217" s="120">
        <f t="shared" si="3"/>
        <v>2.02</v>
      </c>
      <c r="K217" s="126"/>
    </row>
    <row r="218" spans="1:11">
      <c r="A218" s="125"/>
      <c r="B218" s="118">
        <v>1</v>
      </c>
      <c r="C218" s="10" t="s">
        <v>909</v>
      </c>
      <c r="D218" s="129" t="s">
        <v>909</v>
      </c>
      <c r="E218" s="129" t="s">
        <v>657</v>
      </c>
      <c r="F218" s="173" t="s">
        <v>278</v>
      </c>
      <c r="G218" s="174"/>
      <c r="H218" s="11" t="s">
        <v>910</v>
      </c>
      <c r="I218" s="14">
        <v>2.02</v>
      </c>
      <c r="J218" s="120">
        <f t="shared" si="3"/>
        <v>2.02</v>
      </c>
      <c r="K218" s="126"/>
    </row>
    <row r="219" spans="1:11">
      <c r="A219" s="125"/>
      <c r="B219" s="118">
        <v>1</v>
      </c>
      <c r="C219" s="10" t="s">
        <v>909</v>
      </c>
      <c r="D219" s="129" t="s">
        <v>909</v>
      </c>
      <c r="E219" s="129" t="s">
        <v>657</v>
      </c>
      <c r="F219" s="173" t="s">
        <v>775</v>
      </c>
      <c r="G219" s="174"/>
      <c r="H219" s="11" t="s">
        <v>910</v>
      </c>
      <c r="I219" s="14">
        <v>2.02</v>
      </c>
      <c r="J219" s="120">
        <f t="shared" si="3"/>
        <v>2.02</v>
      </c>
      <c r="K219" s="126"/>
    </row>
    <row r="220" spans="1:11">
      <c r="A220" s="125"/>
      <c r="B220" s="118">
        <v>2</v>
      </c>
      <c r="C220" s="10" t="s">
        <v>909</v>
      </c>
      <c r="D220" s="129" t="s">
        <v>909</v>
      </c>
      <c r="E220" s="129" t="s">
        <v>30</v>
      </c>
      <c r="F220" s="173" t="s">
        <v>279</v>
      </c>
      <c r="G220" s="174"/>
      <c r="H220" s="11" t="s">
        <v>910</v>
      </c>
      <c r="I220" s="14">
        <v>2.02</v>
      </c>
      <c r="J220" s="120">
        <f t="shared" si="3"/>
        <v>4.04</v>
      </c>
      <c r="K220" s="126"/>
    </row>
    <row r="221" spans="1:11">
      <c r="A221" s="125"/>
      <c r="B221" s="118">
        <v>2</v>
      </c>
      <c r="C221" s="10" t="s">
        <v>909</v>
      </c>
      <c r="D221" s="129" t="s">
        <v>909</v>
      </c>
      <c r="E221" s="129" t="s">
        <v>30</v>
      </c>
      <c r="F221" s="173" t="s">
        <v>277</v>
      </c>
      <c r="G221" s="174"/>
      <c r="H221" s="11" t="s">
        <v>910</v>
      </c>
      <c r="I221" s="14">
        <v>2.02</v>
      </c>
      <c r="J221" s="120">
        <f t="shared" si="3"/>
        <v>4.04</v>
      </c>
      <c r="K221" s="126"/>
    </row>
    <row r="222" spans="1:11">
      <c r="A222" s="125"/>
      <c r="B222" s="118">
        <v>2</v>
      </c>
      <c r="C222" s="10" t="s">
        <v>909</v>
      </c>
      <c r="D222" s="129" t="s">
        <v>909</v>
      </c>
      <c r="E222" s="129" t="s">
        <v>30</v>
      </c>
      <c r="F222" s="173" t="s">
        <v>278</v>
      </c>
      <c r="G222" s="174"/>
      <c r="H222" s="11" t="s">
        <v>910</v>
      </c>
      <c r="I222" s="14">
        <v>2.02</v>
      </c>
      <c r="J222" s="120">
        <f t="shared" si="3"/>
        <v>4.04</v>
      </c>
      <c r="K222" s="126"/>
    </row>
    <row r="223" spans="1:11">
      <c r="A223" s="125"/>
      <c r="B223" s="118">
        <v>2</v>
      </c>
      <c r="C223" s="10" t="s">
        <v>909</v>
      </c>
      <c r="D223" s="129" t="s">
        <v>909</v>
      </c>
      <c r="E223" s="129" t="s">
        <v>30</v>
      </c>
      <c r="F223" s="173" t="s">
        <v>775</v>
      </c>
      <c r="G223" s="174"/>
      <c r="H223" s="11" t="s">
        <v>910</v>
      </c>
      <c r="I223" s="14">
        <v>2.02</v>
      </c>
      <c r="J223" s="120">
        <f t="shared" si="3"/>
        <v>4.04</v>
      </c>
      <c r="K223" s="126"/>
    </row>
    <row r="224" spans="1:11" ht="36">
      <c r="A224" s="125"/>
      <c r="B224" s="118">
        <v>2</v>
      </c>
      <c r="C224" s="10" t="s">
        <v>911</v>
      </c>
      <c r="D224" s="129" t="s">
        <v>912</v>
      </c>
      <c r="E224" s="129" t="s">
        <v>913</v>
      </c>
      <c r="F224" s="173" t="s">
        <v>245</v>
      </c>
      <c r="G224" s="174"/>
      <c r="H224" s="11" t="s">
        <v>914</v>
      </c>
      <c r="I224" s="14">
        <v>4.68</v>
      </c>
      <c r="J224" s="120">
        <f t="shared" si="3"/>
        <v>9.36</v>
      </c>
      <c r="K224" s="126"/>
    </row>
    <row r="225" spans="1:11" ht="24">
      <c r="A225" s="125"/>
      <c r="B225" s="118">
        <v>1</v>
      </c>
      <c r="C225" s="10" t="s">
        <v>915</v>
      </c>
      <c r="D225" s="129" t="s">
        <v>916</v>
      </c>
      <c r="E225" s="129" t="s">
        <v>917</v>
      </c>
      <c r="F225" s="173"/>
      <c r="G225" s="174"/>
      <c r="H225" s="11" t="s">
        <v>918</v>
      </c>
      <c r="I225" s="14">
        <v>2.4</v>
      </c>
      <c r="J225" s="120">
        <f t="shared" si="3"/>
        <v>2.4</v>
      </c>
      <c r="K225" s="126"/>
    </row>
    <row r="226" spans="1:11" ht="24">
      <c r="A226" s="125"/>
      <c r="B226" s="118">
        <v>1</v>
      </c>
      <c r="C226" s="10" t="s">
        <v>915</v>
      </c>
      <c r="D226" s="129" t="s">
        <v>919</v>
      </c>
      <c r="E226" s="129" t="s">
        <v>920</v>
      </c>
      <c r="F226" s="173"/>
      <c r="G226" s="174"/>
      <c r="H226" s="11" t="s">
        <v>918</v>
      </c>
      <c r="I226" s="14">
        <v>2.4</v>
      </c>
      <c r="J226" s="120">
        <f t="shared" si="3"/>
        <v>2.4</v>
      </c>
      <c r="K226" s="126"/>
    </row>
    <row r="227" spans="1:11" ht="24">
      <c r="A227" s="125"/>
      <c r="B227" s="118">
        <v>1</v>
      </c>
      <c r="C227" s="10" t="s">
        <v>915</v>
      </c>
      <c r="D227" s="129" t="s">
        <v>921</v>
      </c>
      <c r="E227" s="129" t="s">
        <v>922</v>
      </c>
      <c r="F227" s="173"/>
      <c r="G227" s="174"/>
      <c r="H227" s="11" t="s">
        <v>918</v>
      </c>
      <c r="I227" s="14">
        <v>2.69</v>
      </c>
      <c r="J227" s="120">
        <f t="shared" si="3"/>
        <v>2.69</v>
      </c>
      <c r="K227" s="126"/>
    </row>
    <row r="228" spans="1:11" ht="24">
      <c r="A228" s="125"/>
      <c r="B228" s="118">
        <v>1</v>
      </c>
      <c r="C228" s="10" t="s">
        <v>915</v>
      </c>
      <c r="D228" s="129" t="s">
        <v>923</v>
      </c>
      <c r="E228" s="129" t="s">
        <v>924</v>
      </c>
      <c r="F228" s="173"/>
      <c r="G228" s="174"/>
      <c r="H228" s="11" t="s">
        <v>918</v>
      </c>
      <c r="I228" s="14">
        <v>2.69</v>
      </c>
      <c r="J228" s="120">
        <f t="shared" si="3"/>
        <v>2.69</v>
      </c>
      <c r="K228" s="126"/>
    </row>
    <row r="229" spans="1:11" ht="24">
      <c r="A229" s="125"/>
      <c r="B229" s="118">
        <v>2</v>
      </c>
      <c r="C229" s="10" t="s">
        <v>915</v>
      </c>
      <c r="D229" s="129" t="s">
        <v>921</v>
      </c>
      <c r="E229" s="129" t="s">
        <v>925</v>
      </c>
      <c r="F229" s="173"/>
      <c r="G229" s="174"/>
      <c r="H229" s="11" t="s">
        <v>918</v>
      </c>
      <c r="I229" s="14">
        <v>2.69</v>
      </c>
      <c r="J229" s="120">
        <f t="shared" si="3"/>
        <v>5.38</v>
      </c>
      <c r="K229" s="126"/>
    </row>
    <row r="230" spans="1:11" ht="24">
      <c r="A230" s="125"/>
      <c r="B230" s="118">
        <v>2</v>
      </c>
      <c r="C230" s="10" t="s">
        <v>915</v>
      </c>
      <c r="D230" s="129" t="s">
        <v>923</v>
      </c>
      <c r="E230" s="129" t="s">
        <v>926</v>
      </c>
      <c r="F230" s="173"/>
      <c r="G230" s="174"/>
      <c r="H230" s="11" t="s">
        <v>918</v>
      </c>
      <c r="I230" s="14">
        <v>2.69</v>
      </c>
      <c r="J230" s="120">
        <f t="shared" si="3"/>
        <v>5.38</v>
      </c>
      <c r="K230" s="126"/>
    </row>
    <row r="231" spans="1:11" ht="36">
      <c r="A231" s="125"/>
      <c r="B231" s="118">
        <v>3</v>
      </c>
      <c r="C231" s="10" t="s">
        <v>927</v>
      </c>
      <c r="D231" s="129" t="s">
        <v>928</v>
      </c>
      <c r="E231" s="129" t="s">
        <v>794</v>
      </c>
      <c r="F231" s="173" t="s">
        <v>245</v>
      </c>
      <c r="G231" s="174"/>
      <c r="H231" s="11" t="s">
        <v>929</v>
      </c>
      <c r="I231" s="14">
        <v>1.1000000000000001</v>
      </c>
      <c r="J231" s="120">
        <f t="shared" ref="J231:J245" si="4">I231*B231</f>
        <v>3.3000000000000003</v>
      </c>
      <c r="K231" s="126"/>
    </row>
    <row r="232" spans="1:11" ht="36">
      <c r="A232" s="125"/>
      <c r="B232" s="118">
        <v>3</v>
      </c>
      <c r="C232" s="10" t="s">
        <v>927</v>
      </c>
      <c r="D232" s="129" t="s">
        <v>930</v>
      </c>
      <c r="E232" s="129" t="s">
        <v>234</v>
      </c>
      <c r="F232" s="173" t="s">
        <v>245</v>
      </c>
      <c r="G232" s="174"/>
      <c r="H232" s="11" t="s">
        <v>929</v>
      </c>
      <c r="I232" s="14">
        <v>1.1499999999999999</v>
      </c>
      <c r="J232" s="120">
        <f t="shared" si="4"/>
        <v>3.4499999999999997</v>
      </c>
      <c r="K232" s="126"/>
    </row>
    <row r="233" spans="1:11" ht="36">
      <c r="A233" s="125"/>
      <c r="B233" s="118">
        <v>3</v>
      </c>
      <c r="C233" s="10" t="s">
        <v>927</v>
      </c>
      <c r="D233" s="129" t="s">
        <v>931</v>
      </c>
      <c r="E233" s="129" t="s">
        <v>237</v>
      </c>
      <c r="F233" s="173" t="s">
        <v>245</v>
      </c>
      <c r="G233" s="174"/>
      <c r="H233" s="11" t="s">
        <v>929</v>
      </c>
      <c r="I233" s="14">
        <v>1.2</v>
      </c>
      <c r="J233" s="120">
        <f t="shared" si="4"/>
        <v>3.5999999999999996</v>
      </c>
      <c r="K233" s="126"/>
    </row>
    <row r="234" spans="1:11" ht="24">
      <c r="A234" s="125"/>
      <c r="B234" s="118">
        <v>1</v>
      </c>
      <c r="C234" s="10" t="s">
        <v>932</v>
      </c>
      <c r="D234" s="129" t="s">
        <v>933</v>
      </c>
      <c r="E234" s="129" t="s">
        <v>232</v>
      </c>
      <c r="F234" s="173" t="s">
        <v>112</v>
      </c>
      <c r="G234" s="174"/>
      <c r="H234" s="11" t="s">
        <v>934</v>
      </c>
      <c r="I234" s="14">
        <v>2.2400000000000002</v>
      </c>
      <c r="J234" s="120">
        <f t="shared" si="4"/>
        <v>2.2400000000000002</v>
      </c>
      <c r="K234" s="126"/>
    </row>
    <row r="235" spans="1:11" ht="24">
      <c r="A235" s="125"/>
      <c r="B235" s="118">
        <v>1</v>
      </c>
      <c r="C235" s="10" t="s">
        <v>932</v>
      </c>
      <c r="D235" s="129" t="s">
        <v>933</v>
      </c>
      <c r="E235" s="129" t="s">
        <v>234</v>
      </c>
      <c r="F235" s="173" t="s">
        <v>112</v>
      </c>
      <c r="G235" s="174"/>
      <c r="H235" s="11" t="s">
        <v>934</v>
      </c>
      <c r="I235" s="14">
        <v>2.2400000000000002</v>
      </c>
      <c r="J235" s="120">
        <f t="shared" si="4"/>
        <v>2.2400000000000002</v>
      </c>
      <c r="K235" s="126"/>
    </row>
    <row r="236" spans="1:11" ht="24">
      <c r="A236" s="125"/>
      <c r="B236" s="118">
        <v>1</v>
      </c>
      <c r="C236" s="10" t="s">
        <v>932</v>
      </c>
      <c r="D236" s="129" t="s">
        <v>933</v>
      </c>
      <c r="E236" s="129" t="s">
        <v>235</v>
      </c>
      <c r="F236" s="173" t="s">
        <v>112</v>
      </c>
      <c r="G236" s="174"/>
      <c r="H236" s="11" t="s">
        <v>934</v>
      </c>
      <c r="I236" s="14">
        <v>2.2400000000000002</v>
      </c>
      <c r="J236" s="120">
        <f t="shared" si="4"/>
        <v>2.2400000000000002</v>
      </c>
      <c r="K236" s="126"/>
    </row>
    <row r="237" spans="1:11">
      <c r="A237" s="125"/>
      <c r="B237" s="118">
        <v>2</v>
      </c>
      <c r="C237" s="10" t="s">
        <v>935</v>
      </c>
      <c r="D237" s="129" t="s">
        <v>935</v>
      </c>
      <c r="E237" s="129" t="s">
        <v>28</v>
      </c>
      <c r="F237" s="173"/>
      <c r="G237" s="174"/>
      <c r="H237" s="11" t="s">
        <v>936</v>
      </c>
      <c r="I237" s="14">
        <v>1.1499999999999999</v>
      </c>
      <c r="J237" s="120">
        <f t="shared" si="4"/>
        <v>2.2999999999999998</v>
      </c>
      <c r="K237" s="126"/>
    </row>
    <row r="238" spans="1:11">
      <c r="A238" s="125"/>
      <c r="B238" s="118">
        <v>2</v>
      </c>
      <c r="C238" s="10" t="s">
        <v>935</v>
      </c>
      <c r="D238" s="129" t="s">
        <v>935</v>
      </c>
      <c r="E238" s="129" t="s">
        <v>30</v>
      </c>
      <c r="F238" s="173"/>
      <c r="G238" s="174"/>
      <c r="H238" s="11" t="s">
        <v>936</v>
      </c>
      <c r="I238" s="14">
        <v>1.1499999999999999</v>
      </c>
      <c r="J238" s="120">
        <f t="shared" si="4"/>
        <v>2.2999999999999998</v>
      </c>
      <c r="K238" s="126"/>
    </row>
    <row r="239" spans="1:11">
      <c r="A239" s="125"/>
      <c r="B239" s="118">
        <v>2</v>
      </c>
      <c r="C239" s="10" t="s">
        <v>935</v>
      </c>
      <c r="D239" s="129" t="s">
        <v>935</v>
      </c>
      <c r="E239" s="129" t="s">
        <v>31</v>
      </c>
      <c r="F239" s="173"/>
      <c r="G239" s="174"/>
      <c r="H239" s="11" t="s">
        <v>936</v>
      </c>
      <c r="I239" s="14">
        <v>1.1499999999999999</v>
      </c>
      <c r="J239" s="120">
        <f t="shared" si="4"/>
        <v>2.2999999999999998</v>
      </c>
      <c r="K239" s="126"/>
    </row>
    <row r="240" spans="1:11" ht="26.25" customHeight="1">
      <c r="A240" s="125"/>
      <c r="B240" s="118">
        <v>2</v>
      </c>
      <c r="C240" s="10" t="s">
        <v>937</v>
      </c>
      <c r="D240" s="129" t="s">
        <v>938</v>
      </c>
      <c r="E240" s="129" t="s">
        <v>939</v>
      </c>
      <c r="F240" s="173"/>
      <c r="G240" s="174"/>
      <c r="H240" s="11" t="s">
        <v>940</v>
      </c>
      <c r="I240" s="14">
        <v>7.09</v>
      </c>
      <c r="J240" s="120">
        <f t="shared" si="4"/>
        <v>14.18</v>
      </c>
      <c r="K240" s="126"/>
    </row>
    <row r="241" spans="1:19" ht="26.25" customHeight="1">
      <c r="A241" s="125"/>
      <c r="B241" s="118">
        <v>1</v>
      </c>
      <c r="C241" s="10" t="s">
        <v>937</v>
      </c>
      <c r="D241" s="129" t="s">
        <v>941</v>
      </c>
      <c r="E241" s="129" t="s">
        <v>942</v>
      </c>
      <c r="F241" s="173"/>
      <c r="G241" s="174"/>
      <c r="H241" s="11" t="s">
        <v>940</v>
      </c>
      <c r="I241" s="14">
        <v>7.48</v>
      </c>
      <c r="J241" s="120">
        <f t="shared" si="4"/>
        <v>7.48</v>
      </c>
      <c r="K241" s="126"/>
    </row>
    <row r="242" spans="1:19" ht="26.25" customHeight="1">
      <c r="A242" s="125"/>
      <c r="B242" s="118">
        <v>1</v>
      </c>
      <c r="C242" s="10" t="s">
        <v>937</v>
      </c>
      <c r="D242" s="129" t="s">
        <v>941</v>
      </c>
      <c r="E242" s="129" t="s">
        <v>943</v>
      </c>
      <c r="F242" s="173"/>
      <c r="G242" s="174"/>
      <c r="H242" s="11" t="s">
        <v>940</v>
      </c>
      <c r="I242" s="14">
        <v>7.48</v>
      </c>
      <c r="J242" s="120">
        <f t="shared" si="4"/>
        <v>7.48</v>
      </c>
      <c r="K242" s="126"/>
    </row>
    <row r="243" spans="1:19" ht="36">
      <c r="A243" s="125"/>
      <c r="B243" s="118">
        <v>3</v>
      </c>
      <c r="C243" s="10" t="s">
        <v>944</v>
      </c>
      <c r="D243" s="129" t="s">
        <v>945</v>
      </c>
      <c r="E243" s="129" t="s">
        <v>920</v>
      </c>
      <c r="F243" s="173"/>
      <c r="G243" s="174"/>
      <c r="H243" s="11" t="s">
        <v>946</v>
      </c>
      <c r="I243" s="14">
        <v>12.15</v>
      </c>
      <c r="J243" s="120">
        <f t="shared" si="4"/>
        <v>36.450000000000003</v>
      </c>
      <c r="K243" s="126"/>
    </row>
    <row r="244" spans="1:19" ht="36">
      <c r="A244" s="125"/>
      <c r="B244" s="119">
        <v>3</v>
      </c>
      <c r="C244" s="12" t="s">
        <v>944</v>
      </c>
      <c r="D244" s="130" t="s">
        <v>947</v>
      </c>
      <c r="E244" s="130" t="s">
        <v>924</v>
      </c>
      <c r="F244" s="191"/>
      <c r="G244" s="192"/>
      <c r="H244" s="13" t="s">
        <v>946</v>
      </c>
      <c r="I244" s="15">
        <v>12.54</v>
      </c>
      <c r="J244" s="121">
        <f t="shared" si="4"/>
        <v>37.619999999999997</v>
      </c>
      <c r="K244" s="126"/>
    </row>
    <row r="245" spans="1:19">
      <c r="A245" s="125"/>
      <c r="B245" s="119">
        <f>50+B30+B31+B32+B37+B39+B40+B41+B42+B44+B45+B46+B47+B48+B60+B61+B62+B63+B64+B65+B66+B67+B68+B69+B70+B71+B72+B73+B74+B75+B78+B79+B80+B81+B82+B83++B85+B86+B87+B89+B91+B92+B93+B94+B95+B96+B97+B98+B99+B100+B101+B102+B103+B104+B107+B108+B109+B110+B111+B112+B113+B114+B115+B116+B117+B118+B119+B120+B121+B122+B123+B124+B125+B126+B127+B130+B131+B132+B133+B134+B135+B136+B137+B138+B139+B140+B141+B142+B143+B144+B145+B146+B147+B148+B149+B150+B151+B152+B153++B156+B157+B158+B159+B160+B161+B162+B163+B164+B165+B166+B167+B168+B169+B170+B171+B172+B175+B176+B177+B178+B179+B180+B191+B192+B193+B194+B199+B200+B201+B202+B203+B204+B205+B206+B207+B208+B209+B210+B211+B212+B213+B214+B215+B216+B217+B218+B219+B220+B221+B222+B223+B224+B225+B226+B227+B228+B229+B230+B231+B232+B233+B234+B235+B236+B237+B238+B239+B240+B241+B242+B243+B244</f>
        <v>454</v>
      </c>
      <c r="C245" s="146" t="s">
        <v>768</v>
      </c>
      <c r="D245" s="13"/>
      <c r="E245" s="13"/>
      <c r="F245" s="171"/>
      <c r="G245" s="172"/>
      <c r="H245" s="147" t="s">
        <v>769</v>
      </c>
      <c r="I245" s="15">
        <v>0.35</v>
      </c>
      <c r="J245" s="121">
        <f t="shared" si="4"/>
        <v>158.89999999999998</v>
      </c>
      <c r="K245" s="126"/>
    </row>
    <row r="246" spans="1:19">
      <c r="A246" s="125"/>
      <c r="B246" s="137"/>
      <c r="C246" s="137"/>
      <c r="D246" s="137"/>
      <c r="E246" s="137"/>
      <c r="F246" s="137"/>
      <c r="G246" s="137"/>
      <c r="H246" s="137"/>
      <c r="I246" s="138" t="s">
        <v>261</v>
      </c>
      <c r="J246" s="139">
        <f>SUM(J22:J245)</f>
        <v>1111.099999999999</v>
      </c>
      <c r="K246" s="126"/>
    </row>
    <row r="247" spans="1:19">
      <c r="A247" s="125"/>
      <c r="B247" s="137"/>
      <c r="C247" s="137"/>
      <c r="D247" s="137"/>
      <c r="E247" s="137"/>
      <c r="F247" s="137"/>
      <c r="G247" s="137"/>
      <c r="H247" s="137"/>
      <c r="I247" s="138" t="s">
        <v>756</v>
      </c>
      <c r="J247" s="139">
        <v>-31.89</v>
      </c>
      <c r="K247" s="126"/>
    </row>
    <row r="248" spans="1:19">
      <c r="A248" s="125"/>
      <c r="B248" s="137"/>
      <c r="C248" s="137"/>
      <c r="D248" s="137"/>
      <c r="E248" s="137"/>
      <c r="F248" s="137"/>
      <c r="G248" s="137"/>
      <c r="H248" s="137"/>
      <c r="I248" s="138" t="s">
        <v>1014</v>
      </c>
      <c r="J248" s="139">
        <f>J246*-10%</f>
        <v>-111.1099999999999</v>
      </c>
      <c r="K248" s="126"/>
    </row>
    <row r="249" spans="1:19">
      <c r="A249" s="125"/>
      <c r="B249" s="137"/>
      <c r="C249" s="137"/>
      <c r="D249" s="137"/>
      <c r="E249" s="137"/>
      <c r="F249" s="137"/>
      <c r="G249" s="137"/>
      <c r="H249" s="137"/>
      <c r="I249" s="138" t="s">
        <v>1018</v>
      </c>
      <c r="J249" s="139">
        <f>1834.67/38.28</f>
        <v>47.927638453500521</v>
      </c>
      <c r="K249" s="126"/>
      <c r="L249" s="165" t="s">
        <v>1015</v>
      </c>
      <c r="S249" s="2" t="s">
        <v>1016</v>
      </c>
    </row>
    <row r="250" spans="1:19" outlineLevel="1">
      <c r="A250" s="125"/>
      <c r="B250" s="137"/>
      <c r="C250" s="137"/>
      <c r="D250" s="137"/>
      <c r="E250" s="137"/>
      <c r="F250" s="137"/>
      <c r="G250" s="137"/>
      <c r="H250" s="137"/>
      <c r="I250" s="138" t="s">
        <v>1017</v>
      </c>
      <c r="J250" s="139">
        <v>0</v>
      </c>
      <c r="K250" s="126"/>
      <c r="L250" s="102"/>
      <c r="M250" s="167"/>
    </row>
    <row r="251" spans="1:19">
      <c r="A251" s="125"/>
      <c r="B251" s="137"/>
      <c r="C251" s="137"/>
      <c r="D251" s="137"/>
      <c r="E251" s="137"/>
      <c r="F251" s="137"/>
      <c r="G251" s="137"/>
      <c r="H251" s="137"/>
      <c r="I251" s="138" t="s">
        <v>263</v>
      </c>
      <c r="J251" s="139">
        <f>SUM(J246:J250)</f>
        <v>1016.0276384534995</v>
      </c>
      <c r="K251" s="126"/>
    </row>
    <row r="252" spans="1:19">
      <c r="A252" s="6"/>
      <c r="B252" s="7"/>
      <c r="C252" s="7"/>
      <c r="D252" s="7"/>
      <c r="E252" s="7"/>
      <c r="F252" s="7"/>
      <c r="G252" s="7"/>
      <c r="H252" s="7" t="s">
        <v>1019</v>
      </c>
      <c r="I252" s="7"/>
      <c r="J252" s="7"/>
      <c r="K252" s="8"/>
    </row>
    <row r="254" spans="1:19">
      <c r="H254" s="1" t="s">
        <v>714</v>
      </c>
      <c r="I254" s="102">
        <f>'Tax Invoice'!E14</f>
        <v>37.799999999999997</v>
      </c>
    </row>
    <row r="255" spans="1:19">
      <c r="H255" s="1" t="s">
        <v>711</v>
      </c>
      <c r="I255" s="102">
        <f>'Tax Invoice'!M11</f>
        <v>35.43</v>
      </c>
    </row>
    <row r="256" spans="1:19">
      <c r="H256" s="1" t="s">
        <v>715</v>
      </c>
      <c r="I256" s="102">
        <f>I258/I255</f>
        <v>1083.994750211685</v>
      </c>
    </row>
    <row r="257" spans="8:9">
      <c r="H257" s="1" t="s">
        <v>716</v>
      </c>
      <c r="I257" s="102">
        <f>I259/I255</f>
        <v>1083.994750211685</v>
      </c>
    </row>
    <row r="258" spans="8:9">
      <c r="H258" s="1" t="s">
        <v>712</v>
      </c>
      <c r="I258" s="102">
        <f>I259</f>
        <v>38405.933999999994</v>
      </c>
    </row>
    <row r="259" spans="8:9">
      <c r="H259" s="1" t="s">
        <v>713</v>
      </c>
      <c r="I259" s="102">
        <f>1016.03*I254</f>
        <v>38405.933999999994</v>
      </c>
    </row>
  </sheetData>
  <mergeCells count="235">
    <mergeCell ref="F243:G243"/>
    <mergeCell ref="F38:G38"/>
    <mergeCell ref="F244:G244"/>
    <mergeCell ref="F238:G238"/>
    <mergeCell ref="F239:G239"/>
    <mergeCell ref="F240:G240"/>
    <mergeCell ref="F241:G241"/>
    <mergeCell ref="F242:G242"/>
    <mergeCell ref="F233:G233"/>
    <mergeCell ref="F234:G234"/>
    <mergeCell ref="F235:G235"/>
    <mergeCell ref="F236:G236"/>
    <mergeCell ref="F237:G237"/>
    <mergeCell ref="F228:G228"/>
    <mergeCell ref="F229:G229"/>
    <mergeCell ref="F230:G230"/>
    <mergeCell ref="F231:G231"/>
    <mergeCell ref="F232:G232"/>
    <mergeCell ref="F223:G223"/>
    <mergeCell ref="F224:G224"/>
    <mergeCell ref="F225:G225"/>
    <mergeCell ref="F226:G226"/>
    <mergeCell ref="F227:G227"/>
    <mergeCell ref="F218:G218"/>
    <mergeCell ref="F219:G219"/>
    <mergeCell ref="F220:G220"/>
    <mergeCell ref="F221:G221"/>
    <mergeCell ref="F222:G222"/>
    <mergeCell ref="F213:G213"/>
    <mergeCell ref="F214:G214"/>
    <mergeCell ref="F215:G215"/>
    <mergeCell ref="F216:G216"/>
    <mergeCell ref="F217:G217"/>
    <mergeCell ref="F208:G208"/>
    <mergeCell ref="F209:G209"/>
    <mergeCell ref="F210:G210"/>
    <mergeCell ref="F211:G211"/>
    <mergeCell ref="F212:G212"/>
    <mergeCell ref="F203:G203"/>
    <mergeCell ref="F204:G204"/>
    <mergeCell ref="F205:G205"/>
    <mergeCell ref="F206:G206"/>
    <mergeCell ref="F207:G207"/>
    <mergeCell ref="F198:G198"/>
    <mergeCell ref="F199:G199"/>
    <mergeCell ref="F200:G200"/>
    <mergeCell ref="F201:G201"/>
    <mergeCell ref="F202:G202"/>
    <mergeCell ref="F193:G193"/>
    <mergeCell ref="F194:G194"/>
    <mergeCell ref="F195:G195"/>
    <mergeCell ref="F196:G196"/>
    <mergeCell ref="F197:G197"/>
    <mergeCell ref="F188:G188"/>
    <mergeCell ref="F189:G189"/>
    <mergeCell ref="F190:G190"/>
    <mergeCell ref="F191:G191"/>
    <mergeCell ref="F192:G192"/>
    <mergeCell ref="F183:G183"/>
    <mergeCell ref="F184:G184"/>
    <mergeCell ref="F185:G185"/>
    <mergeCell ref="F186:G186"/>
    <mergeCell ref="F187:G187"/>
    <mergeCell ref="F178:G178"/>
    <mergeCell ref="F179:G179"/>
    <mergeCell ref="F180:G180"/>
    <mergeCell ref="F181:G181"/>
    <mergeCell ref="F182:G182"/>
    <mergeCell ref="F173:G173"/>
    <mergeCell ref="F174:G174"/>
    <mergeCell ref="F175:G175"/>
    <mergeCell ref="F176:G176"/>
    <mergeCell ref="F177:G177"/>
    <mergeCell ref="F168:G168"/>
    <mergeCell ref="F169:G169"/>
    <mergeCell ref="F170:G170"/>
    <mergeCell ref="F171:G171"/>
    <mergeCell ref="F172:G172"/>
    <mergeCell ref="F163:G163"/>
    <mergeCell ref="F164:G164"/>
    <mergeCell ref="F165:G165"/>
    <mergeCell ref="F166:G166"/>
    <mergeCell ref="F167:G167"/>
    <mergeCell ref="F158:G158"/>
    <mergeCell ref="F159:G159"/>
    <mergeCell ref="F160:G160"/>
    <mergeCell ref="F161:G161"/>
    <mergeCell ref="F162:G162"/>
    <mergeCell ref="F153:G153"/>
    <mergeCell ref="F154:G154"/>
    <mergeCell ref="F155:G155"/>
    <mergeCell ref="F156:G156"/>
    <mergeCell ref="F157:G157"/>
    <mergeCell ref="F148:G148"/>
    <mergeCell ref="F149:G149"/>
    <mergeCell ref="F150:G150"/>
    <mergeCell ref="F151:G151"/>
    <mergeCell ref="F152:G152"/>
    <mergeCell ref="F143:G143"/>
    <mergeCell ref="F144:G144"/>
    <mergeCell ref="F145:G145"/>
    <mergeCell ref="F146:G146"/>
    <mergeCell ref="F147:G147"/>
    <mergeCell ref="F138:G138"/>
    <mergeCell ref="F139:G139"/>
    <mergeCell ref="F140:G140"/>
    <mergeCell ref="F141:G141"/>
    <mergeCell ref="F142:G142"/>
    <mergeCell ref="F133:G133"/>
    <mergeCell ref="F134:G134"/>
    <mergeCell ref="F135:G135"/>
    <mergeCell ref="F136:G136"/>
    <mergeCell ref="F137:G137"/>
    <mergeCell ref="F128:G128"/>
    <mergeCell ref="F129:G129"/>
    <mergeCell ref="F130:G130"/>
    <mergeCell ref="F131:G131"/>
    <mergeCell ref="F132:G132"/>
    <mergeCell ref="F123:G123"/>
    <mergeCell ref="F124:G124"/>
    <mergeCell ref="F125:G125"/>
    <mergeCell ref="F126:G126"/>
    <mergeCell ref="F127:G127"/>
    <mergeCell ref="F118:G118"/>
    <mergeCell ref="F119:G119"/>
    <mergeCell ref="F120:G120"/>
    <mergeCell ref="F121:G121"/>
    <mergeCell ref="F122:G122"/>
    <mergeCell ref="F113:G113"/>
    <mergeCell ref="F114:G114"/>
    <mergeCell ref="F115:G115"/>
    <mergeCell ref="F116:G116"/>
    <mergeCell ref="F117:G117"/>
    <mergeCell ref="F108:G108"/>
    <mergeCell ref="F109:G109"/>
    <mergeCell ref="F110:G110"/>
    <mergeCell ref="F111:G111"/>
    <mergeCell ref="F112:G112"/>
    <mergeCell ref="F103:G103"/>
    <mergeCell ref="F104:G104"/>
    <mergeCell ref="F105:G105"/>
    <mergeCell ref="F106:G106"/>
    <mergeCell ref="F107:G107"/>
    <mergeCell ref="F98:G98"/>
    <mergeCell ref="F99:G99"/>
    <mergeCell ref="F100:G100"/>
    <mergeCell ref="F101:G101"/>
    <mergeCell ref="F102:G102"/>
    <mergeCell ref="F93:G93"/>
    <mergeCell ref="F94:G94"/>
    <mergeCell ref="F95:G95"/>
    <mergeCell ref="F96:G96"/>
    <mergeCell ref="F97:G97"/>
    <mergeCell ref="F88:G88"/>
    <mergeCell ref="F89:G89"/>
    <mergeCell ref="F90:G90"/>
    <mergeCell ref="F91:G91"/>
    <mergeCell ref="F92:G92"/>
    <mergeCell ref="F83:G83"/>
    <mergeCell ref="F84:G84"/>
    <mergeCell ref="F85:G85"/>
    <mergeCell ref="F86:G86"/>
    <mergeCell ref="F87:G87"/>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9:G59"/>
    <mergeCell ref="F60:G60"/>
    <mergeCell ref="F61:G61"/>
    <mergeCell ref="F62:G62"/>
    <mergeCell ref="F53:G53"/>
    <mergeCell ref="F54:G54"/>
    <mergeCell ref="F55:G55"/>
    <mergeCell ref="F56:G56"/>
    <mergeCell ref="F57:G57"/>
    <mergeCell ref="F49:G49"/>
    <mergeCell ref="F50:G50"/>
    <mergeCell ref="F51:G51"/>
    <mergeCell ref="F52:G52"/>
    <mergeCell ref="F28:G28"/>
    <mergeCell ref="F29:G29"/>
    <mergeCell ref="F30:G30"/>
    <mergeCell ref="F31:G31"/>
    <mergeCell ref="F58:G58"/>
    <mergeCell ref="F23:G23"/>
    <mergeCell ref="F24:G24"/>
    <mergeCell ref="F25:G25"/>
    <mergeCell ref="F26:G26"/>
    <mergeCell ref="F27:G27"/>
    <mergeCell ref="J10:J11"/>
    <mergeCell ref="J14:J15"/>
    <mergeCell ref="F20:G20"/>
    <mergeCell ref="F21:G21"/>
    <mergeCell ref="F22:G22"/>
    <mergeCell ref="L50:L56"/>
    <mergeCell ref="L57:L59"/>
    <mergeCell ref="L105:L106"/>
    <mergeCell ref="L154:L155"/>
    <mergeCell ref="L173:L174"/>
    <mergeCell ref="L181:L190"/>
    <mergeCell ref="L195:L198"/>
    <mergeCell ref="F245:G245"/>
    <mergeCell ref="F32:G32"/>
    <mergeCell ref="F33:G33"/>
    <mergeCell ref="F34:G34"/>
    <mergeCell ref="F35:G35"/>
    <mergeCell ref="F36:G36"/>
    <mergeCell ref="F37:G37"/>
    <mergeCell ref="F39:G39"/>
    <mergeCell ref="F40:G40"/>
    <mergeCell ref="F41:G41"/>
    <mergeCell ref="F42:G42"/>
    <mergeCell ref="F43:G43"/>
    <mergeCell ref="F44:G44"/>
    <mergeCell ref="F45:G45"/>
    <mergeCell ref="F46:G46"/>
    <mergeCell ref="F47:G47"/>
    <mergeCell ref="F48:G4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32"/>
  <sheetViews>
    <sheetView topLeftCell="A237" workbookViewId="0">
      <selection activeCell="J244" sqref="J244"/>
    </sheetView>
  </sheetViews>
  <sheetFormatPr defaultRowHeight="15"/>
  <cols>
    <col min="1" max="1" width="4.140625" customWidth="1"/>
    <col min="3" max="3" width="10.5703125" customWidth="1"/>
    <col min="4" max="4" width="12.42578125" customWidth="1"/>
    <col min="7" max="7" width="30.5703125" bestFit="1" customWidth="1"/>
    <col min="8" max="8" width="11.5703125" bestFit="1" customWidth="1"/>
    <col min="9" max="9" width="14.42578125" bestFit="1"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102</v>
      </c>
      <c r="O1" t="s">
        <v>149</v>
      </c>
      <c r="T1" t="s">
        <v>261</v>
      </c>
      <c r="U1">
        <v>388.53000000000003</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388.53000000000003</v>
      </c>
    </row>
    <row r="5" spans="1:21">
      <c r="A5" s="125"/>
      <c r="B5" s="132" t="s">
        <v>142</v>
      </c>
      <c r="C5" s="131"/>
      <c r="D5" s="131"/>
      <c r="E5" s="131"/>
      <c r="F5" s="131"/>
      <c r="G5" s="131"/>
      <c r="H5" s="131"/>
      <c r="I5" s="131"/>
      <c r="J5" s="126"/>
      <c r="S5" t="s">
        <v>753</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722</v>
      </c>
      <c r="H10" s="131"/>
      <c r="I10" s="175"/>
      <c r="J10" s="126"/>
    </row>
    <row r="11" spans="1:21">
      <c r="A11" s="125"/>
      <c r="B11" s="125" t="s">
        <v>718</v>
      </c>
      <c r="C11" s="131"/>
      <c r="D11" s="131"/>
      <c r="E11" s="126"/>
      <c r="F11" s="127"/>
      <c r="G11" s="127" t="s">
        <v>718</v>
      </c>
      <c r="H11" s="131"/>
      <c r="I11" s="176"/>
      <c r="J11" s="126"/>
    </row>
    <row r="12" spans="1:21">
      <c r="A12" s="125"/>
      <c r="B12" s="125" t="s">
        <v>719</v>
      </c>
      <c r="C12" s="131"/>
      <c r="D12" s="131"/>
      <c r="E12" s="126"/>
      <c r="F12" s="127"/>
      <c r="G12" s="127" t="s">
        <v>723</v>
      </c>
      <c r="H12" s="131"/>
      <c r="I12" s="131"/>
      <c r="J12" s="126"/>
    </row>
    <row r="13" spans="1:21">
      <c r="A13" s="125"/>
      <c r="B13" s="125" t="s">
        <v>720</v>
      </c>
      <c r="C13" s="131"/>
      <c r="D13" s="131"/>
      <c r="E13" s="126"/>
      <c r="F13" s="127"/>
      <c r="G13" s="127" t="s">
        <v>724</v>
      </c>
      <c r="H13" s="131"/>
      <c r="I13" s="110" t="s">
        <v>16</v>
      </c>
      <c r="J13" s="126"/>
    </row>
    <row r="14" spans="1:21">
      <c r="A14" s="125"/>
      <c r="B14" s="125" t="s">
        <v>721</v>
      </c>
      <c r="C14" s="131"/>
      <c r="D14" s="131"/>
      <c r="E14" s="126"/>
      <c r="F14" s="127"/>
      <c r="G14" s="127" t="s">
        <v>721</v>
      </c>
      <c r="H14" s="131"/>
      <c r="I14" s="177">
        <v>45154</v>
      </c>
      <c r="J14" s="126"/>
    </row>
    <row r="15" spans="1:21">
      <c r="A15" s="125"/>
      <c r="B15" s="6" t="s">
        <v>11</v>
      </c>
      <c r="C15" s="7"/>
      <c r="D15" s="7"/>
      <c r="E15" s="8"/>
      <c r="F15" s="127"/>
      <c r="G15" s="9" t="s">
        <v>11</v>
      </c>
      <c r="H15" s="131"/>
      <c r="I15" s="178"/>
      <c r="J15" s="126"/>
    </row>
    <row r="16" spans="1:21">
      <c r="A16" s="125"/>
      <c r="B16" s="131"/>
      <c r="C16" s="131"/>
      <c r="D16" s="131"/>
      <c r="E16" s="131"/>
      <c r="F16" s="131"/>
      <c r="G16" s="131"/>
      <c r="H16" s="134" t="s">
        <v>147</v>
      </c>
      <c r="I16" s="140">
        <v>39634</v>
      </c>
      <c r="J16" s="126"/>
    </row>
    <row r="17" spans="1:16">
      <c r="A17" s="125"/>
      <c r="B17" s="131" t="s">
        <v>725</v>
      </c>
      <c r="C17" s="131"/>
      <c r="D17" s="131"/>
      <c r="E17" s="131"/>
      <c r="F17" s="131"/>
      <c r="G17" s="131"/>
      <c r="H17" s="134" t="s">
        <v>148</v>
      </c>
      <c r="I17" s="140"/>
      <c r="J17" s="126"/>
    </row>
    <row r="18" spans="1:16" ht="18">
      <c r="A18" s="125"/>
      <c r="B18" s="131" t="s">
        <v>726</v>
      </c>
      <c r="C18" s="131"/>
      <c r="D18" s="131"/>
      <c r="E18" s="131"/>
      <c r="F18" s="131"/>
      <c r="G18" s="131"/>
      <c r="H18" s="133" t="s">
        <v>264</v>
      </c>
      <c r="I18" s="115" t="s">
        <v>138</v>
      </c>
      <c r="J18" s="126"/>
    </row>
    <row r="19" spans="1:16">
      <c r="A19" s="125"/>
      <c r="B19" s="131"/>
      <c r="C19" s="131"/>
      <c r="D19" s="131"/>
      <c r="E19" s="131"/>
      <c r="F19" s="131"/>
      <c r="G19" s="131"/>
      <c r="H19" s="131"/>
      <c r="I19" s="131"/>
      <c r="J19" s="126"/>
      <c r="P19">
        <v>45154</v>
      </c>
    </row>
    <row r="20" spans="1:16">
      <c r="A20" s="125"/>
      <c r="B20" s="111" t="s">
        <v>204</v>
      </c>
      <c r="C20" s="111" t="s">
        <v>205</v>
      </c>
      <c r="D20" s="128" t="s">
        <v>206</v>
      </c>
      <c r="E20" s="179" t="s">
        <v>207</v>
      </c>
      <c r="F20" s="180"/>
      <c r="G20" s="111" t="s">
        <v>174</v>
      </c>
      <c r="H20" s="111" t="s">
        <v>208</v>
      </c>
      <c r="I20" s="111" t="s">
        <v>26</v>
      </c>
      <c r="J20" s="126"/>
    </row>
    <row r="21" spans="1:16">
      <c r="A21" s="125"/>
      <c r="B21" s="116"/>
      <c r="C21" s="116"/>
      <c r="D21" s="117"/>
      <c r="E21" s="181"/>
      <c r="F21" s="182"/>
      <c r="G21" s="116" t="s">
        <v>146</v>
      </c>
      <c r="H21" s="116"/>
      <c r="I21" s="116"/>
      <c r="J21" s="126"/>
    </row>
    <row r="22" spans="1:16" ht="60">
      <c r="A22" s="125"/>
      <c r="B22" s="118">
        <v>1</v>
      </c>
      <c r="C22" s="10" t="s">
        <v>727</v>
      </c>
      <c r="D22" s="129" t="s">
        <v>213</v>
      </c>
      <c r="E22" s="173" t="s">
        <v>31</v>
      </c>
      <c r="F22" s="174"/>
      <c r="G22" s="11" t="s">
        <v>728</v>
      </c>
      <c r="H22" s="14">
        <v>16.87</v>
      </c>
      <c r="I22" s="120">
        <f t="shared" ref="I22:I37" si="0">H22*B22</f>
        <v>16.87</v>
      </c>
      <c r="J22" s="126"/>
    </row>
    <row r="23" spans="1:16" ht="60">
      <c r="A23" s="125"/>
      <c r="B23" s="118">
        <v>1</v>
      </c>
      <c r="C23" s="10" t="s">
        <v>727</v>
      </c>
      <c r="D23" s="129" t="s">
        <v>213</v>
      </c>
      <c r="E23" s="173" t="s">
        <v>32</v>
      </c>
      <c r="F23" s="174"/>
      <c r="G23" s="11" t="s">
        <v>728</v>
      </c>
      <c r="H23" s="14">
        <v>16.87</v>
      </c>
      <c r="I23" s="120">
        <f t="shared" si="0"/>
        <v>16.87</v>
      </c>
      <c r="J23" s="126"/>
    </row>
    <row r="24" spans="1:16" ht="48">
      <c r="A24" s="125"/>
      <c r="B24" s="118">
        <v>1</v>
      </c>
      <c r="C24" s="10" t="s">
        <v>729</v>
      </c>
      <c r="D24" s="129" t="s">
        <v>213</v>
      </c>
      <c r="E24" s="173" t="s">
        <v>30</v>
      </c>
      <c r="F24" s="174"/>
      <c r="G24" s="11" t="s">
        <v>730</v>
      </c>
      <c r="H24" s="14">
        <v>16.87</v>
      </c>
      <c r="I24" s="120">
        <f t="shared" si="0"/>
        <v>16.87</v>
      </c>
      <c r="J24" s="126"/>
    </row>
    <row r="25" spans="1:16" ht="48">
      <c r="A25" s="125"/>
      <c r="B25" s="118">
        <v>1</v>
      </c>
      <c r="C25" s="10" t="s">
        <v>729</v>
      </c>
      <c r="D25" s="129" t="s">
        <v>213</v>
      </c>
      <c r="E25" s="173" t="s">
        <v>32</v>
      </c>
      <c r="F25" s="174"/>
      <c r="G25" s="11" t="s">
        <v>730</v>
      </c>
      <c r="H25" s="14">
        <v>16.87</v>
      </c>
      <c r="I25" s="120">
        <f t="shared" si="0"/>
        <v>16.87</v>
      </c>
      <c r="J25" s="126"/>
    </row>
    <row r="26" spans="1:16" ht="48">
      <c r="A26" s="125"/>
      <c r="B26" s="118">
        <v>1</v>
      </c>
      <c r="C26" s="10" t="s">
        <v>729</v>
      </c>
      <c r="D26" s="129" t="s">
        <v>248</v>
      </c>
      <c r="E26" s="173" t="s">
        <v>31</v>
      </c>
      <c r="F26" s="174"/>
      <c r="G26" s="11" t="s">
        <v>730</v>
      </c>
      <c r="H26" s="14">
        <v>31.16</v>
      </c>
      <c r="I26" s="120">
        <f t="shared" si="0"/>
        <v>31.16</v>
      </c>
      <c r="J26" s="126"/>
    </row>
    <row r="27" spans="1:16" ht="60">
      <c r="A27" s="125"/>
      <c r="B27" s="118">
        <v>1</v>
      </c>
      <c r="C27" s="10" t="s">
        <v>731</v>
      </c>
      <c r="D27" s="129" t="s">
        <v>732</v>
      </c>
      <c r="E27" s="173" t="s">
        <v>32</v>
      </c>
      <c r="F27" s="174"/>
      <c r="G27" s="11" t="s">
        <v>733</v>
      </c>
      <c r="H27" s="14">
        <v>90.12</v>
      </c>
      <c r="I27" s="120">
        <f t="shared" si="0"/>
        <v>90.12</v>
      </c>
      <c r="J27" s="126"/>
    </row>
    <row r="28" spans="1:16" ht="60">
      <c r="A28" s="125"/>
      <c r="B28" s="118">
        <v>1</v>
      </c>
      <c r="C28" s="10" t="s">
        <v>734</v>
      </c>
      <c r="D28" s="129" t="s">
        <v>213</v>
      </c>
      <c r="E28" s="173" t="s">
        <v>30</v>
      </c>
      <c r="F28" s="174"/>
      <c r="G28" s="11" t="s">
        <v>735</v>
      </c>
      <c r="H28" s="14">
        <v>18.91</v>
      </c>
      <c r="I28" s="120">
        <f t="shared" si="0"/>
        <v>18.91</v>
      </c>
      <c r="J28" s="126"/>
    </row>
    <row r="29" spans="1:16" ht="60">
      <c r="A29" s="125"/>
      <c r="B29" s="118">
        <v>1</v>
      </c>
      <c r="C29" s="10" t="s">
        <v>734</v>
      </c>
      <c r="D29" s="129" t="s">
        <v>248</v>
      </c>
      <c r="E29" s="173" t="s">
        <v>31</v>
      </c>
      <c r="F29" s="174"/>
      <c r="G29" s="11" t="s">
        <v>735</v>
      </c>
      <c r="H29" s="14">
        <v>37.44</v>
      </c>
      <c r="I29" s="120">
        <f t="shared" si="0"/>
        <v>37.44</v>
      </c>
      <c r="J29" s="126"/>
    </row>
    <row r="30" spans="1:16" ht="24">
      <c r="A30" s="125"/>
      <c r="B30" s="118">
        <v>25</v>
      </c>
      <c r="C30" s="10" t="s">
        <v>736</v>
      </c>
      <c r="D30" s="129" t="s">
        <v>31</v>
      </c>
      <c r="E30" s="173"/>
      <c r="F30" s="174"/>
      <c r="G30" s="11" t="s">
        <v>737</v>
      </c>
      <c r="H30" s="14">
        <v>1.39</v>
      </c>
      <c r="I30" s="120">
        <f t="shared" si="0"/>
        <v>34.75</v>
      </c>
      <c r="J30" s="126"/>
    </row>
    <row r="31" spans="1:16" ht="84">
      <c r="A31" s="125"/>
      <c r="B31" s="118">
        <v>5</v>
      </c>
      <c r="C31" s="10" t="s">
        <v>738</v>
      </c>
      <c r="D31" s="129" t="s">
        <v>739</v>
      </c>
      <c r="E31" s="173"/>
      <c r="F31" s="174"/>
      <c r="G31" s="11" t="s">
        <v>740</v>
      </c>
      <c r="H31" s="14">
        <v>2.88</v>
      </c>
      <c r="I31" s="120">
        <f t="shared" si="0"/>
        <v>14.399999999999999</v>
      </c>
      <c r="J31" s="126"/>
    </row>
    <row r="32" spans="1:16" ht="36">
      <c r="A32" s="125"/>
      <c r="B32" s="118">
        <v>10</v>
      </c>
      <c r="C32" s="10" t="s">
        <v>741</v>
      </c>
      <c r="D32" s="129" t="s">
        <v>53</v>
      </c>
      <c r="E32" s="173"/>
      <c r="F32" s="174"/>
      <c r="G32" s="11" t="s">
        <v>742</v>
      </c>
      <c r="H32" s="14">
        <v>1.99</v>
      </c>
      <c r="I32" s="120">
        <f t="shared" si="0"/>
        <v>19.899999999999999</v>
      </c>
      <c r="J32" s="126"/>
    </row>
    <row r="33" spans="1:10" ht="36">
      <c r="A33" s="125"/>
      <c r="B33" s="118">
        <v>3</v>
      </c>
      <c r="C33" s="10" t="s">
        <v>743</v>
      </c>
      <c r="D33" s="129" t="s">
        <v>28</v>
      </c>
      <c r="E33" s="173"/>
      <c r="F33" s="174"/>
      <c r="G33" s="11" t="s">
        <v>744</v>
      </c>
      <c r="H33" s="14">
        <v>1.43</v>
      </c>
      <c r="I33" s="120">
        <f t="shared" si="0"/>
        <v>4.29</v>
      </c>
      <c r="J33" s="126"/>
    </row>
    <row r="34" spans="1:10" ht="36">
      <c r="A34" s="125"/>
      <c r="B34" s="118">
        <v>6</v>
      </c>
      <c r="C34" s="10" t="s">
        <v>743</v>
      </c>
      <c r="D34" s="129" t="s">
        <v>30</v>
      </c>
      <c r="E34" s="173"/>
      <c r="F34" s="174"/>
      <c r="G34" s="11" t="s">
        <v>744</v>
      </c>
      <c r="H34" s="14">
        <v>1.43</v>
      </c>
      <c r="I34" s="120">
        <f t="shared" si="0"/>
        <v>8.58</v>
      </c>
      <c r="J34" s="126"/>
    </row>
    <row r="35" spans="1:10" ht="36">
      <c r="A35" s="125"/>
      <c r="B35" s="118">
        <v>20</v>
      </c>
      <c r="C35" s="10" t="s">
        <v>743</v>
      </c>
      <c r="D35" s="129" t="s">
        <v>31</v>
      </c>
      <c r="E35" s="173"/>
      <c r="F35" s="174"/>
      <c r="G35" s="11" t="s">
        <v>744</v>
      </c>
      <c r="H35" s="14">
        <v>1.43</v>
      </c>
      <c r="I35" s="120">
        <f t="shared" si="0"/>
        <v>28.599999999999998</v>
      </c>
      <c r="J35" s="126"/>
    </row>
    <row r="36" spans="1:10" ht="36">
      <c r="A36" s="125"/>
      <c r="B36" s="118">
        <v>10</v>
      </c>
      <c r="C36" s="10" t="s">
        <v>743</v>
      </c>
      <c r="D36" s="129" t="s">
        <v>32</v>
      </c>
      <c r="E36" s="173"/>
      <c r="F36" s="174"/>
      <c r="G36" s="11" t="s">
        <v>744</v>
      </c>
      <c r="H36" s="14">
        <v>1.43</v>
      </c>
      <c r="I36" s="120">
        <f t="shared" si="0"/>
        <v>14.299999999999999</v>
      </c>
      <c r="J36" s="126"/>
    </row>
    <row r="37" spans="1:10" ht="36.75" thickBot="1">
      <c r="A37" s="125"/>
      <c r="B37" s="118">
        <v>15</v>
      </c>
      <c r="C37" s="10" t="s">
        <v>745</v>
      </c>
      <c r="D37" s="129"/>
      <c r="E37" s="173"/>
      <c r="F37" s="174"/>
      <c r="G37" s="11" t="s">
        <v>746</v>
      </c>
      <c r="H37" s="14">
        <v>1.24</v>
      </c>
      <c r="I37" s="120">
        <f t="shared" si="0"/>
        <v>18.600000000000001</v>
      </c>
      <c r="J37" s="126"/>
    </row>
    <row r="38" spans="1:10" ht="16.5" thickTop="1" thickBot="1">
      <c r="B38" s="188" t="s">
        <v>949</v>
      </c>
      <c r="C38" s="189"/>
      <c r="D38" s="189"/>
      <c r="E38" s="189"/>
      <c r="F38" s="189"/>
      <c r="G38" s="189"/>
      <c r="H38" s="189"/>
      <c r="I38" s="190"/>
      <c r="J38" s="126"/>
    </row>
    <row r="39" spans="1:10" ht="48.75" thickTop="1">
      <c r="B39" s="118">
        <v>3</v>
      </c>
      <c r="C39" s="10" t="s">
        <v>770</v>
      </c>
      <c r="D39" s="129" t="s">
        <v>33</v>
      </c>
      <c r="E39" s="173" t="s">
        <v>112</v>
      </c>
      <c r="F39" s="174"/>
      <c r="G39" s="11" t="s">
        <v>771</v>
      </c>
      <c r="H39" s="14">
        <v>0.44</v>
      </c>
      <c r="I39" s="120">
        <f>H39*B39</f>
        <v>1.32</v>
      </c>
      <c r="J39" s="126"/>
    </row>
    <row r="40" spans="1:10" ht="24">
      <c r="B40" s="118">
        <v>2</v>
      </c>
      <c r="C40" s="10" t="s">
        <v>48</v>
      </c>
      <c r="D40" s="129" t="s">
        <v>28</v>
      </c>
      <c r="E40" s="173"/>
      <c r="F40" s="174"/>
      <c r="G40" s="11" t="s">
        <v>772</v>
      </c>
      <c r="H40" s="14">
        <v>0.18</v>
      </c>
      <c r="I40" s="120">
        <f t="shared" ref="I40:I103" si="1">H40*B40</f>
        <v>0.36</v>
      </c>
      <c r="J40" s="126"/>
    </row>
    <row r="41" spans="1:10" ht="24">
      <c r="B41" s="118">
        <v>2</v>
      </c>
      <c r="C41" s="10" t="s">
        <v>48</v>
      </c>
      <c r="D41" s="129" t="s">
        <v>30</v>
      </c>
      <c r="E41" s="173"/>
      <c r="F41" s="174"/>
      <c r="G41" s="11" t="s">
        <v>772</v>
      </c>
      <c r="H41" s="14">
        <v>0.18</v>
      </c>
      <c r="I41" s="120">
        <f t="shared" si="1"/>
        <v>0.36</v>
      </c>
      <c r="J41" s="126"/>
    </row>
    <row r="42" spans="1:10" ht="24">
      <c r="B42" s="118">
        <v>5</v>
      </c>
      <c r="C42" s="10" t="s">
        <v>48</v>
      </c>
      <c r="D42" s="129" t="s">
        <v>31</v>
      </c>
      <c r="E42" s="173"/>
      <c r="F42" s="174"/>
      <c r="G42" s="11" t="s">
        <v>772</v>
      </c>
      <c r="H42" s="14">
        <v>0.18</v>
      </c>
      <c r="I42" s="120">
        <f t="shared" si="1"/>
        <v>0.89999999999999991</v>
      </c>
      <c r="J42" s="126"/>
    </row>
    <row r="43" spans="1:10" ht="24">
      <c r="B43" s="118">
        <v>5</v>
      </c>
      <c r="C43" s="10" t="s">
        <v>48</v>
      </c>
      <c r="D43" s="129" t="s">
        <v>32</v>
      </c>
      <c r="E43" s="173"/>
      <c r="F43" s="174"/>
      <c r="G43" s="11" t="s">
        <v>772</v>
      </c>
      <c r="H43" s="14">
        <v>0.18</v>
      </c>
      <c r="I43" s="120">
        <f t="shared" si="1"/>
        <v>0.89999999999999991</v>
      </c>
      <c r="J43" s="126"/>
    </row>
    <row r="44" spans="1:10" ht="24">
      <c r="B44" s="118">
        <v>2</v>
      </c>
      <c r="C44" s="10" t="s">
        <v>48</v>
      </c>
      <c r="D44" s="129" t="s">
        <v>33</v>
      </c>
      <c r="E44" s="173"/>
      <c r="F44" s="174"/>
      <c r="G44" s="11" t="s">
        <v>772</v>
      </c>
      <c r="H44" s="14">
        <v>0.18</v>
      </c>
      <c r="I44" s="120">
        <f t="shared" si="1"/>
        <v>0.36</v>
      </c>
      <c r="J44" s="126"/>
    </row>
    <row r="45" spans="1:10" ht="24">
      <c r="B45" s="118">
        <v>2</v>
      </c>
      <c r="C45" s="10" t="s">
        <v>773</v>
      </c>
      <c r="D45" s="129" t="s">
        <v>33</v>
      </c>
      <c r="E45" s="173" t="s">
        <v>279</v>
      </c>
      <c r="F45" s="174"/>
      <c r="G45" s="11" t="s">
        <v>774</v>
      </c>
      <c r="H45" s="14">
        <v>0.67</v>
      </c>
      <c r="I45" s="120">
        <f t="shared" si="1"/>
        <v>1.34</v>
      </c>
      <c r="J45" s="126"/>
    </row>
    <row r="46" spans="1:10" ht="24">
      <c r="B46" s="118">
        <v>2</v>
      </c>
      <c r="C46" s="10" t="s">
        <v>773</v>
      </c>
      <c r="D46" s="129" t="s">
        <v>33</v>
      </c>
      <c r="E46" s="173" t="s">
        <v>277</v>
      </c>
      <c r="F46" s="174"/>
      <c r="G46" s="11" t="s">
        <v>774</v>
      </c>
      <c r="H46" s="14">
        <v>0.67</v>
      </c>
      <c r="I46" s="120">
        <f t="shared" si="1"/>
        <v>1.34</v>
      </c>
      <c r="J46" s="126"/>
    </row>
    <row r="47" spans="1:10" ht="24">
      <c r="B47" s="118">
        <v>2</v>
      </c>
      <c r="C47" s="10" t="s">
        <v>773</v>
      </c>
      <c r="D47" s="129" t="s">
        <v>33</v>
      </c>
      <c r="E47" s="173" t="s">
        <v>278</v>
      </c>
      <c r="F47" s="174"/>
      <c r="G47" s="11" t="s">
        <v>774</v>
      </c>
      <c r="H47" s="14">
        <v>0.67</v>
      </c>
      <c r="I47" s="120">
        <f t="shared" si="1"/>
        <v>1.34</v>
      </c>
      <c r="J47" s="126"/>
    </row>
    <row r="48" spans="1:10" ht="24">
      <c r="B48" s="118">
        <v>2</v>
      </c>
      <c r="C48" s="10" t="s">
        <v>773</v>
      </c>
      <c r="D48" s="129" t="s">
        <v>33</v>
      </c>
      <c r="E48" s="173" t="s">
        <v>775</v>
      </c>
      <c r="F48" s="174"/>
      <c r="G48" s="11" t="s">
        <v>774</v>
      </c>
      <c r="H48" s="14">
        <v>0.67</v>
      </c>
      <c r="I48" s="120">
        <f t="shared" si="1"/>
        <v>1.34</v>
      </c>
      <c r="J48" s="126"/>
    </row>
    <row r="49" spans="2:10" ht="48">
      <c r="B49" s="118">
        <v>2</v>
      </c>
      <c r="C49" s="10" t="s">
        <v>776</v>
      </c>
      <c r="D49" s="129" t="s">
        <v>32</v>
      </c>
      <c r="E49" s="173" t="s">
        <v>115</v>
      </c>
      <c r="F49" s="174"/>
      <c r="G49" s="11" t="s">
        <v>777</v>
      </c>
      <c r="H49" s="14">
        <v>3.76</v>
      </c>
      <c r="I49" s="120">
        <f t="shared" si="1"/>
        <v>7.52</v>
      </c>
      <c r="J49" s="126"/>
    </row>
    <row r="50" spans="2:10" ht="48">
      <c r="B50" s="118">
        <v>2</v>
      </c>
      <c r="C50" s="10" t="s">
        <v>776</v>
      </c>
      <c r="D50" s="129" t="s">
        <v>32</v>
      </c>
      <c r="E50" s="173" t="s">
        <v>490</v>
      </c>
      <c r="F50" s="174"/>
      <c r="G50" s="11" t="s">
        <v>777</v>
      </c>
      <c r="H50" s="14">
        <v>3.76</v>
      </c>
      <c r="I50" s="120">
        <f t="shared" si="1"/>
        <v>7.52</v>
      </c>
      <c r="J50" s="126"/>
    </row>
    <row r="51" spans="2:10" ht="48">
      <c r="B51" s="118">
        <v>2</v>
      </c>
      <c r="C51" s="10" t="s">
        <v>776</v>
      </c>
      <c r="D51" s="129" t="s">
        <v>32</v>
      </c>
      <c r="E51" s="173" t="s">
        <v>778</v>
      </c>
      <c r="F51" s="174"/>
      <c r="G51" s="11" t="s">
        <v>777</v>
      </c>
      <c r="H51" s="14">
        <v>3.76</v>
      </c>
      <c r="I51" s="120">
        <f t="shared" si="1"/>
        <v>7.52</v>
      </c>
      <c r="J51" s="126"/>
    </row>
    <row r="52" spans="2:10" ht="48">
      <c r="B52" s="118">
        <v>2</v>
      </c>
      <c r="C52" s="10" t="s">
        <v>776</v>
      </c>
      <c r="D52" s="129" t="s">
        <v>32</v>
      </c>
      <c r="E52" s="173" t="s">
        <v>779</v>
      </c>
      <c r="F52" s="174"/>
      <c r="G52" s="11" t="s">
        <v>777</v>
      </c>
      <c r="H52" s="14">
        <v>3.76</v>
      </c>
      <c r="I52" s="120">
        <f t="shared" si="1"/>
        <v>7.52</v>
      </c>
      <c r="J52" s="126"/>
    </row>
    <row r="53" spans="2:10" ht="48">
      <c r="B53" s="118">
        <v>1</v>
      </c>
      <c r="C53" s="10" t="s">
        <v>776</v>
      </c>
      <c r="D53" s="129" t="s">
        <v>33</v>
      </c>
      <c r="E53" s="173" t="s">
        <v>115</v>
      </c>
      <c r="F53" s="174"/>
      <c r="G53" s="11" t="s">
        <v>777</v>
      </c>
      <c r="H53" s="14">
        <v>3.76</v>
      </c>
      <c r="I53" s="120">
        <f t="shared" si="1"/>
        <v>3.76</v>
      </c>
      <c r="J53" s="126"/>
    </row>
    <row r="54" spans="2:10" ht="48">
      <c r="B54" s="118">
        <v>1</v>
      </c>
      <c r="C54" s="10" t="s">
        <v>776</v>
      </c>
      <c r="D54" s="129" t="s">
        <v>33</v>
      </c>
      <c r="E54" s="173" t="s">
        <v>490</v>
      </c>
      <c r="F54" s="174"/>
      <c r="G54" s="11" t="s">
        <v>777</v>
      </c>
      <c r="H54" s="14">
        <v>3.76</v>
      </c>
      <c r="I54" s="120">
        <f t="shared" si="1"/>
        <v>3.76</v>
      </c>
      <c r="J54" s="126"/>
    </row>
    <row r="55" spans="2:10" ht="48">
      <c r="B55" s="118">
        <v>1</v>
      </c>
      <c r="C55" s="10" t="s">
        <v>776</v>
      </c>
      <c r="D55" s="129" t="s">
        <v>33</v>
      </c>
      <c r="E55" s="173" t="s">
        <v>778</v>
      </c>
      <c r="F55" s="174"/>
      <c r="G55" s="11" t="s">
        <v>777</v>
      </c>
      <c r="H55" s="14">
        <v>3.76</v>
      </c>
      <c r="I55" s="120">
        <f t="shared" si="1"/>
        <v>3.76</v>
      </c>
      <c r="J55" s="126"/>
    </row>
    <row r="56" spans="2:10" ht="48">
      <c r="B56" s="118">
        <v>1</v>
      </c>
      <c r="C56" s="10" t="s">
        <v>776</v>
      </c>
      <c r="D56" s="129" t="s">
        <v>33</v>
      </c>
      <c r="E56" s="173" t="s">
        <v>779</v>
      </c>
      <c r="F56" s="174"/>
      <c r="G56" s="11" t="s">
        <v>777</v>
      </c>
      <c r="H56" s="14">
        <v>3.76</v>
      </c>
      <c r="I56" s="120">
        <f t="shared" si="1"/>
        <v>3.76</v>
      </c>
      <c r="J56" s="126"/>
    </row>
    <row r="57" spans="2:10" ht="24">
      <c r="B57" s="118">
        <v>2</v>
      </c>
      <c r="C57" s="10" t="s">
        <v>780</v>
      </c>
      <c r="D57" s="129" t="s">
        <v>112</v>
      </c>
      <c r="E57" s="173"/>
      <c r="F57" s="174"/>
      <c r="G57" s="11" t="s">
        <v>781</v>
      </c>
      <c r="H57" s="14">
        <v>0.26</v>
      </c>
      <c r="I57" s="120">
        <f t="shared" si="1"/>
        <v>0.52</v>
      </c>
      <c r="J57" s="126"/>
    </row>
    <row r="58" spans="2:10" ht="24">
      <c r="B58" s="118">
        <v>2</v>
      </c>
      <c r="C58" s="10" t="s">
        <v>780</v>
      </c>
      <c r="D58" s="129" t="s">
        <v>216</v>
      </c>
      <c r="E58" s="173"/>
      <c r="F58" s="174"/>
      <c r="G58" s="11" t="s">
        <v>781</v>
      </c>
      <c r="H58" s="14">
        <v>0.26</v>
      </c>
      <c r="I58" s="120">
        <f t="shared" si="1"/>
        <v>0.52</v>
      </c>
      <c r="J58" s="126"/>
    </row>
    <row r="59" spans="2:10" ht="24">
      <c r="B59" s="118">
        <v>2</v>
      </c>
      <c r="C59" s="10" t="s">
        <v>780</v>
      </c>
      <c r="D59" s="129" t="s">
        <v>218</v>
      </c>
      <c r="E59" s="173"/>
      <c r="F59" s="174"/>
      <c r="G59" s="11" t="s">
        <v>781</v>
      </c>
      <c r="H59" s="14">
        <v>0.26</v>
      </c>
      <c r="I59" s="120">
        <f t="shared" si="1"/>
        <v>0.52</v>
      </c>
      <c r="J59" s="126"/>
    </row>
    <row r="60" spans="2:10" ht="36">
      <c r="B60" s="118">
        <v>1</v>
      </c>
      <c r="C60" s="10" t="s">
        <v>782</v>
      </c>
      <c r="D60" s="129" t="s">
        <v>279</v>
      </c>
      <c r="E60" s="173" t="s">
        <v>28</v>
      </c>
      <c r="F60" s="174"/>
      <c r="G60" s="11" t="s">
        <v>784</v>
      </c>
      <c r="H60" s="14">
        <v>0.62</v>
      </c>
      <c r="I60" s="120">
        <f t="shared" si="1"/>
        <v>0.62</v>
      </c>
      <c r="J60" s="126"/>
    </row>
    <row r="61" spans="2:10" ht="36">
      <c r="B61" s="118">
        <v>1</v>
      </c>
      <c r="C61" s="10" t="s">
        <v>782</v>
      </c>
      <c r="D61" s="129" t="s">
        <v>679</v>
      </c>
      <c r="E61" s="173" t="s">
        <v>28</v>
      </c>
      <c r="F61" s="174"/>
      <c r="G61" s="11" t="s">
        <v>784</v>
      </c>
      <c r="H61" s="14">
        <v>0.62</v>
      </c>
      <c r="I61" s="120">
        <f t="shared" si="1"/>
        <v>0.62</v>
      </c>
      <c r="J61" s="126"/>
    </row>
    <row r="62" spans="2:10" ht="36">
      <c r="B62" s="118">
        <v>1</v>
      </c>
      <c r="C62" s="10" t="s">
        <v>782</v>
      </c>
      <c r="D62" s="129" t="s">
        <v>277</v>
      </c>
      <c r="E62" s="173" t="s">
        <v>28</v>
      </c>
      <c r="F62" s="174"/>
      <c r="G62" s="11" t="s">
        <v>784</v>
      </c>
      <c r="H62" s="14">
        <v>0.62</v>
      </c>
      <c r="I62" s="120">
        <f t="shared" si="1"/>
        <v>0.62</v>
      </c>
      <c r="J62" s="126"/>
    </row>
    <row r="63" spans="2:10" ht="36">
      <c r="B63" s="118">
        <v>1</v>
      </c>
      <c r="C63" s="10" t="s">
        <v>782</v>
      </c>
      <c r="D63" s="129" t="s">
        <v>278</v>
      </c>
      <c r="E63" s="173" t="s">
        <v>28</v>
      </c>
      <c r="F63" s="174"/>
      <c r="G63" s="11" t="s">
        <v>784</v>
      </c>
      <c r="H63" s="14">
        <v>0.62</v>
      </c>
      <c r="I63" s="120">
        <f t="shared" si="1"/>
        <v>0.62</v>
      </c>
      <c r="J63" s="126"/>
    </row>
    <row r="64" spans="2:10" ht="36">
      <c r="B64" s="118">
        <v>1</v>
      </c>
      <c r="C64" s="10" t="s">
        <v>782</v>
      </c>
      <c r="D64" s="129" t="s">
        <v>775</v>
      </c>
      <c r="E64" s="173" t="s">
        <v>28</v>
      </c>
      <c r="F64" s="174"/>
      <c r="G64" s="11" t="s">
        <v>784</v>
      </c>
      <c r="H64" s="14">
        <v>0.62</v>
      </c>
      <c r="I64" s="120">
        <f t="shared" si="1"/>
        <v>0.62</v>
      </c>
      <c r="J64" s="126"/>
    </row>
    <row r="65" spans="2:10" ht="36">
      <c r="B65" s="118">
        <v>2</v>
      </c>
      <c r="C65" s="10" t="s">
        <v>782</v>
      </c>
      <c r="D65" s="129" t="s">
        <v>785</v>
      </c>
      <c r="E65" s="173" t="s">
        <v>786</v>
      </c>
      <c r="F65" s="174"/>
      <c r="G65" s="11" t="s">
        <v>784</v>
      </c>
      <c r="H65" s="14">
        <v>0.18</v>
      </c>
      <c r="I65" s="120">
        <f t="shared" si="1"/>
        <v>0.36</v>
      </c>
      <c r="J65" s="126"/>
    </row>
    <row r="66" spans="2:10" ht="36">
      <c r="B66" s="118">
        <v>1</v>
      </c>
      <c r="C66" s="10" t="s">
        <v>782</v>
      </c>
      <c r="D66" s="129" t="s">
        <v>785</v>
      </c>
      <c r="E66" s="173" t="s">
        <v>28</v>
      </c>
      <c r="F66" s="174"/>
      <c r="G66" s="11" t="s">
        <v>784</v>
      </c>
      <c r="H66" s="14">
        <v>0.18</v>
      </c>
      <c r="I66" s="120">
        <f t="shared" si="1"/>
        <v>0.18</v>
      </c>
      <c r="J66" s="126"/>
    </row>
    <row r="67" spans="2:10" ht="48">
      <c r="B67" s="118">
        <v>5</v>
      </c>
      <c r="C67" s="10" t="s">
        <v>668</v>
      </c>
      <c r="D67" s="129" t="s">
        <v>28</v>
      </c>
      <c r="E67" s="173" t="s">
        <v>112</v>
      </c>
      <c r="F67" s="174"/>
      <c r="G67" s="11" t="s">
        <v>787</v>
      </c>
      <c r="H67" s="14">
        <v>0.76</v>
      </c>
      <c r="I67" s="120">
        <f t="shared" si="1"/>
        <v>3.8</v>
      </c>
      <c r="J67" s="126"/>
    </row>
    <row r="68" spans="2:10" ht="48">
      <c r="B68" s="118">
        <v>5</v>
      </c>
      <c r="C68" s="10" t="s">
        <v>668</v>
      </c>
      <c r="D68" s="129" t="s">
        <v>30</v>
      </c>
      <c r="E68" s="173" t="s">
        <v>112</v>
      </c>
      <c r="F68" s="174"/>
      <c r="G68" s="11" t="s">
        <v>787</v>
      </c>
      <c r="H68" s="14">
        <v>0.76</v>
      </c>
      <c r="I68" s="120">
        <f t="shared" si="1"/>
        <v>3.8</v>
      </c>
      <c r="J68" s="126"/>
    </row>
    <row r="69" spans="2:10" ht="36">
      <c r="B69" s="118">
        <v>3</v>
      </c>
      <c r="C69" s="10" t="s">
        <v>788</v>
      </c>
      <c r="D69" s="129" t="s">
        <v>28</v>
      </c>
      <c r="E69" s="173" t="s">
        <v>112</v>
      </c>
      <c r="F69" s="174"/>
      <c r="G69" s="11" t="s">
        <v>789</v>
      </c>
      <c r="H69" s="14">
        <v>0.96</v>
      </c>
      <c r="I69" s="120">
        <f t="shared" si="1"/>
        <v>2.88</v>
      </c>
      <c r="J69" s="126"/>
    </row>
    <row r="70" spans="2:10" ht="36">
      <c r="B70" s="118">
        <v>3</v>
      </c>
      <c r="C70" s="10" t="s">
        <v>788</v>
      </c>
      <c r="D70" s="129" t="s">
        <v>30</v>
      </c>
      <c r="E70" s="173" t="s">
        <v>112</v>
      </c>
      <c r="F70" s="174"/>
      <c r="G70" s="11" t="s">
        <v>789</v>
      </c>
      <c r="H70" s="14">
        <v>0.96</v>
      </c>
      <c r="I70" s="120">
        <f t="shared" si="1"/>
        <v>2.88</v>
      </c>
      <c r="J70" s="126"/>
    </row>
    <row r="71" spans="2:10" ht="36">
      <c r="B71" s="118">
        <v>3</v>
      </c>
      <c r="C71" s="10" t="s">
        <v>788</v>
      </c>
      <c r="D71" s="129" t="s">
        <v>31</v>
      </c>
      <c r="E71" s="173" t="s">
        <v>112</v>
      </c>
      <c r="F71" s="174"/>
      <c r="G71" s="11" t="s">
        <v>789</v>
      </c>
      <c r="H71" s="14">
        <v>0.96</v>
      </c>
      <c r="I71" s="120">
        <f t="shared" si="1"/>
        <v>2.88</v>
      </c>
      <c r="J71" s="126"/>
    </row>
    <row r="72" spans="2:10" ht="36">
      <c r="B72" s="118">
        <v>3</v>
      </c>
      <c r="C72" s="10" t="s">
        <v>788</v>
      </c>
      <c r="D72" s="129" t="s">
        <v>32</v>
      </c>
      <c r="E72" s="173" t="s">
        <v>112</v>
      </c>
      <c r="F72" s="174"/>
      <c r="G72" s="11" t="s">
        <v>789</v>
      </c>
      <c r="H72" s="14">
        <v>0.96</v>
      </c>
      <c r="I72" s="120">
        <f t="shared" si="1"/>
        <v>2.88</v>
      </c>
      <c r="J72" s="126"/>
    </row>
    <row r="73" spans="2:10" ht="60">
      <c r="B73" s="118">
        <v>1</v>
      </c>
      <c r="C73" s="10" t="s">
        <v>790</v>
      </c>
      <c r="D73" s="129" t="s">
        <v>792</v>
      </c>
      <c r="E73" s="173" t="s">
        <v>245</v>
      </c>
      <c r="F73" s="174"/>
      <c r="G73" s="11" t="s">
        <v>793</v>
      </c>
      <c r="H73" s="14">
        <v>1.79</v>
      </c>
      <c r="I73" s="120">
        <f t="shared" si="1"/>
        <v>1.79</v>
      </c>
      <c r="J73" s="126"/>
    </row>
    <row r="74" spans="2:10" ht="60">
      <c r="B74" s="118">
        <v>2</v>
      </c>
      <c r="C74" s="10" t="s">
        <v>790</v>
      </c>
      <c r="D74" s="129" t="s">
        <v>794</v>
      </c>
      <c r="E74" s="173" t="s">
        <v>245</v>
      </c>
      <c r="F74" s="174"/>
      <c r="G74" s="11" t="s">
        <v>793</v>
      </c>
      <c r="H74" s="14">
        <v>1.79</v>
      </c>
      <c r="I74" s="120">
        <f t="shared" si="1"/>
        <v>3.58</v>
      </c>
      <c r="J74" s="126"/>
    </row>
    <row r="75" spans="2:10" ht="60">
      <c r="B75" s="118">
        <v>1</v>
      </c>
      <c r="C75" s="10" t="s">
        <v>790</v>
      </c>
      <c r="D75" s="129" t="s">
        <v>226</v>
      </c>
      <c r="E75" s="173" t="s">
        <v>245</v>
      </c>
      <c r="F75" s="174"/>
      <c r="G75" s="11" t="s">
        <v>793</v>
      </c>
      <c r="H75" s="14">
        <v>1.79</v>
      </c>
      <c r="I75" s="120">
        <f t="shared" si="1"/>
        <v>1.79</v>
      </c>
      <c r="J75" s="126"/>
    </row>
    <row r="76" spans="2:10" ht="24">
      <c r="B76" s="118">
        <v>5</v>
      </c>
      <c r="C76" s="10" t="s">
        <v>795</v>
      </c>
      <c r="D76" s="129" t="s">
        <v>31</v>
      </c>
      <c r="E76" s="173"/>
      <c r="F76" s="174"/>
      <c r="G76" s="11" t="s">
        <v>796</v>
      </c>
      <c r="H76" s="14">
        <v>0.15</v>
      </c>
      <c r="I76" s="120">
        <f t="shared" si="1"/>
        <v>0.75</v>
      </c>
      <c r="J76" s="126"/>
    </row>
    <row r="77" spans="2:10" ht="24">
      <c r="B77" s="118">
        <v>5</v>
      </c>
      <c r="C77" s="10" t="s">
        <v>795</v>
      </c>
      <c r="D77" s="129" t="s">
        <v>32</v>
      </c>
      <c r="E77" s="173"/>
      <c r="F77" s="174"/>
      <c r="G77" s="11" t="s">
        <v>796</v>
      </c>
      <c r="H77" s="14">
        <v>0.15</v>
      </c>
      <c r="I77" s="120">
        <f t="shared" si="1"/>
        <v>0.75</v>
      </c>
      <c r="J77" s="126"/>
    </row>
    <row r="78" spans="2:10" ht="48">
      <c r="B78" s="118">
        <v>3</v>
      </c>
      <c r="C78" s="10" t="s">
        <v>797</v>
      </c>
      <c r="D78" s="129" t="s">
        <v>30</v>
      </c>
      <c r="E78" s="173" t="s">
        <v>245</v>
      </c>
      <c r="F78" s="174"/>
      <c r="G78" s="11" t="s">
        <v>798</v>
      </c>
      <c r="H78" s="14">
        <v>1.79</v>
      </c>
      <c r="I78" s="120">
        <f t="shared" si="1"/>
        <v>5.37</v>
      </c>
      <c r="J78" s="126"/>
    </row>
    <row r="79" spans="2:10" ht="48">
      <c r="B79" s="118">
        <v>1</v>
      </c>
      <c r="C79" s="10" t="s">
        <v>797</v>
      </c>
      <c r="D79" s="129" t="s">
        <v>30</v>
      </c>
      <c r="E79" s="173" t="s">
        <v>354</v>
      </c>
      <c r="F79" s="174"/>
      <c r="G79" s="11" t="s">
        <v>798</v>
      </c>
      <c r="H79" s="14">
        <v>1.79</v>
      </c>
      <c r="I79" s="120">
        <f t="shared" si="1"/>
        <v>1.79</v>
      </c>
      <c r="J79" s="126"/>
    </row>
    <row r="80" spans="2:10" ht="48">
      <c r="B80" s="118">
        <v>3</v>
      </c>
      <c r="C80" s="10" t="s">
        <v>797</v>
      </c>
      <c r="D80" s="129" t="s">
        <v>31</v>
      </c>
      <c r="E80" s="173" t="s">
        <v>245</v>
      </c>
      <c r="F80" s="174"/>
      <c r="G80" s="11" t="s">
        <v>798</v>
      </c>
      <c r="H80" s="14">
        <v>1.79</v>
      </c>
      <c r="I80" s="120">
        <f t="shared" si="1"/>
        <v>5.37</v>
      </c>
      <c r="J80" s="126"/>
    </row>
    <row r="81" spans="2:10" ht="48">
      <c r="B81" s="118">
        <v>1</v>
      </c>
      <c r="C81" s="10" t="s">
        <v>797</v>
      </c>
      <c r="D81" s="129" t="s">
        <v>31</v>
      </c>
      <c r="E81" s="173" t="s">
        <v>354</v>
      </c>
      <c r="F81" s="174"/>
      <c r="G81" s="11" t="s">
        <v>798</v>
      </c>
      <c r="H81" s="14">
        <v>1.79</v>
      </c>
      <c r="I81" s="120">
        <f t="shared" si="1"/>
        <v>1.79</v>
      </c>
      <c r="J81" s="126"/>
    </row>
    <row r="82" spans="2:10" ht="60">
      <c r="B82" s="118">
        <v>1</v>
      </c>
      <c r="C82" s="10" t="s">
        <v>799</v>
      </c>
      <c r="D82" s="129" t="s">
        <v>279</v>
      </c>
      <c r="E82" s="173" t="s">
        <v>31</v>
      </c>
      <c r="F82" s="174"/>
      <c r="G82" s="11" t="s">
        <v>800</v>
      </c>
      <c r="H82" s="14">
        <v>2.4</v>
      </c>
      <c r="I82" s="120">
        <f t="shared" si="1"/>
        <v>2.4</v>
      </c>
      <c r="J82" s="126"/>
    </row>
    <row r="83" spans="2:10" ht="60">
      <c r="B83" s="118">
        <v>1</v>
      </c>
      <c r="C83" s="10" t="s">
        <v>799</v>
      </c>
      <c r="D83" s="129" t="s">
        <v>277</v>
      </c>
      <c r="E83" s="173" t="s">
        <v>31</v>
      </c>
      <c r="F83" s="174"/>
      <c r="G83" s="11" t="s">
        <v>800</v>
      </c>
      <c r="H83" s="14">
        <v>2.4</v>
      </c>
      <c r="I83" s="120">
        <f t="shared" si="1"/>
        <v>2.4</v>
      </c>
      <c r="J83" s="126"/>
    </row>
    <row r="84" spans="2:10" ht="60">
      <c r="B84" s="118">
        <v>1</v>
      </c>
      <c r="C84" s="10" t="s">
        <v>799</v>
      </c>
      <c r="D84" s="129" t="s">
        <v>278</v>
      </c>
      <c r="E84" s="173" t="s">
        <v>31</v>
      </c>
      <c r="F84" s="174"/>
      <c r="G84" s="11" t="s">
        <v>800</v>
      </c>
      <c r="H84" s="14">
        <v>2.4</v>
      </c>
      <c r="I84" s="120">
        <f t="shared" si="1"/>
        <v>2.4</v>
      </c>
      <c r="J84" s="126"/>
    </row>
    <row r="85" spans="2:10" ht="60">
      <c r="B85" s="118">
        <v>1</v>
      </c>
      <c r="C85" s="10" t="s">
        <v>799</v>
      </c>
      <c r="D85" s="129" t="s">
        <v>775</v>
      </c>
      <c r="E85" s="173" t="s">
        <v>31</v>
      </c>
      <c r="F85" s="174"/>
      <c r="G85" s="11" t="s">
        <v>800</v>
      </c>
      <c r="H85" s="14">
        <v>2.4</v>
      </c>
      <c r="I85" s="120">
        <f t="shared" si="1"/>
        <v>2.4</v>
      </c>
      <c r="J85" s="126"/>
    </row>
    <row r="86" spans="2:10" ht="60">
      <c r="B86" s="118">
        <v>2</v>
      </c>
      <c r="C86" s="10" t="s">
        <v>801</v>
      </c>
      <c r="D86" s="129" t="s">
        <v>279</v>
      </c>
      <c r="E86" s="173" t="s">
        <v>31</v>
      </c>
      <c r="F86" s="174"/>
      <c r="G86" s="11" t="s">
        <v>802</v>
      </c>
      <c r="H86" s="14">
        <v>2.21</v>
      </c>
      <c r="I86" s="120">
        <f t="shared" si="1"/>
        <v>4.42</v>
      </c>
      <c r="J86" s="126"/>
    </row>
    <row r="87" spans="2:10" ht="60">
      <c r="B87" s="118">
        <v>2</v>
      </c>
      <c r="C87" s="10" t="s">
        <v>801</v>
      </c>
      <c r="D87" s="129" t="s">
        <v>277</v>
      </c>
      <c r="E87" s="173" t="s">
        <v>31</v>
      </c>
      <c r="F87" s="174"/>
      <c r="G87" s="11" t="s">
        <v>802</v>
      </c>
      <c r="H87" s="14">
        <v>2.21</v>
      </c>
      <c r="I87" s="120">
        <f t="shared" si="1"/>
        <v>4.42</v>
      </c>
      <c r="J87" s="126"/>
    </row>
    <row r="88" spans="2:10" ht="60">
      <c r="B88" s="118">
        <v>2</v>
      </c>
      <c r="C88" s="10" t="s">
        <v>801</v>
      </c>
      <c r="D88" s="129" t="s">
        <v>278</v>
      </c>
      <c r="E88" s="173" t="s">
        <v>31</v>
      </c>
      <c r="F88" s="174"/>
      <c r="G88" s="11" t="s">
        <v>802</v>
      </c>
      <c r="H88" s="14">
        <v>2.21</v>
      </c>
      <c r="I88" s="120">
        <f t="shared" si="1"/>
        <v>4.42</v>
      </c>
      <c r="J88" s="126"/>
    </row>
    <row r="89" spans="2:10" ht="60">
      <c r="B89" s="118">
        <v>2</v>
      </c>
      <c r="C89" s="10" t="s">
        <v>801</v>
      </c>
      <c r="D89" s="129" t="s">
        <v>775</v>
      </c>
      <c r="E89" s="173" t="s">
        <v>31</v>
      </c>
      <c r="F89" s="174"/>
      <c r="G89" s="11" t="s">
        <v>802</v>
      </c>
      <c r="H89" s="14">
        <v>2.21</v>
      </c>
      <c r="I89" s="120">
        <f t="shared" si="1"/>
        <v>4.42</v>
      </c>
      <c r="J89" s="126"/>
    </row>
    <row r="90" spans="2:10" ht="48">
      <c r="B90" s="118">
        <v>1</v>
      </c>
      <c r="C90" s="10" t="s">
        <v>803</v>
      </c>
      <c r="D90" s="129" t="s">
        <v>216</v>
      </c>
      <c r="E90" s="173" t="s">
        <v>31</v>
      </c>
      <c r="F90" s="174"/>
      <c r="G90" s="11" t="s">
        <v>804</v>
      </c>
      <c r="H90" s="14">
        <v>3.76</v>
      </c>
      <c r="I90" s="120">
        <f t="shared" si="1"/>
        <v>3.76</v>
      </c>
      <c r="J90" s="126"/>
    </row>
    <row r="91" spans="2:10" ht="24">
      <c r="B91" s="118">
        <v>2</v>
      </c>
      <c r="C91" s="10" t="s">
        <v>634</v>
      </c>
      <c r="D91" s="129" t="s">
        <v>28</v>
      </c>
      <c r="E91" s="173"/>
      <c r="F91" s="174"/>
      <c r="G91" s="11" t="s">
        <v>636</v>
      </c>
      <c r="H91" s="14">
        <v>0.47</v>
      </c>
      <c r="I91" s="120">
        <f t="shared" si="1"/>
        <v>0.94</v>
      </c>
      <c r="J91" s="126"/>
    </row>
    <row r="92" spans="2:10" ht="24">
      <c r="B92" s="118">
        <v>5</v>
      </c>
      <c r="C92" s="10" t="s">
        <v>634</v>
      </c>
      <c r="D92" s="129" t="s">
        <v>30</v>
      </c>
      <c r="E92" s="173"/>
      <c r="F92" s="174"/>
      <c r="G92" s="11" t="s">
        <v>636</v>
      </c>
      <c r="H92" s="14">
        <v>0.47</v>
      </c>
      <c r="I92" s="120">
        <f t="shared" si="1"/>
        <v>2.3499999999999996</v>
      </c>
      <c r="J92" s="126"/>
    </row>
    <row r="93" spans="2:10" ht="24">
      <c r="B93" s="118">
        <v>2</v>
      </c>
      <c r="C93" s="10" t="s">
        <v>634</v>
      </c>
      <c r="D93" s="129" t="s">
        <v>31</v>
      </c>
      <c r="E93" s="173"/>
      <c r="F93" s="174"/>
      <c r="G93" s="11" t="s">
        <v>636</v>
      </c>
      <c r="H93" s="14">
        <v>0.47</v>
      </c>
      <c r="I93" s="120">
        <f t="shared" si="1"/>
        <v>0.94</v>
      </c>
      <c r="J93" s="126"/>
    </row>
    <row r="94" spans="2:10" ht="24">
      <c r="B94" s="118">
        <v>2</v>
      </c>
      <c r="C94" s="10" t="s">
        <v>805</v>
      </c>
      <c r="D94" s="129" t="s">
        <v>30</v>
      </c>
      <c r="E94" s="173" t="s">
        <v>279</v>
      </c>
      <c r="F94" s="174"/>
      <c r="G94" s="11" t="s">
        <v>806</v>
      </c>
      <c r="H94" s="14">
        <v>0.52</v>
      </c>
      <c r="I94" s="120">
        <f t="shared" si="1"/>
        <v>1.04</v>
      </c>
      <c r="J94" s="126"/>
    </row>
    <row r="95" spans="2:10" ht="24">
      <c r="B95" s="118">
        <v>2</v>
      </c>
      <c r="C95" s="10" t="s">
        <v>805</v>
      </c>
      <c r="D95" s="129" t="s">
        <v>30</v>
      </c>
      <c r="E95" s="173" t="s">
        <v>679</v>
      </c>
      <c r="F95" s="174"/>
      <c r="G95" s="11" t="s">
        <v>806</v>
      </c>
      <c r="H95" s="14">
        <v>0.52</v>
      </c>
      <c r="I95" s="120">
        <f t="shared" si="1"/>
        <v>1.04</v>
      </c>
      <c r="J95" s="126"/>
    </row>
    <row r="96" spans="2:10" ht="24">
      <c r="B96" s="118">
        <v>2</v>
      </c>
      <c r="C96" s="10" t="s">
        <v>805</v>
      </c>
      <c r="D96" s="129" t="s">
        <v>30</v>
      </c>
      <c r="E96" s="173" t="s">
        <v>277</v>
      </c>
      <c r="F96" s="174"/>
      <c r="G96" s="11" t="s">
        <v>806</v>
      </c>
      <c r="H96" s="14">
        <v>0.52</v>
      </c>
      <c r="I96" s="120">
        <f t="shared" si="1"/>
        <v>1.04</v>
      </c>
      <c r="J96" s="126"/>
    </row>
    <row r="97" spans="2:10" ht="24">
      <c r="B97" s="118">
        <v>2</v>
      </c>
      <c r="C97" s="10" t="s">
        <v>805</v>
      </c>
      <c r="D97" s="129" t="s">
        <v>30</v>
      </c>
      <c r="E97" s="173" t="s">
        <v>278</v>
      </c>
      <c r="F97" s="174"/>
      <c r="G97" s="11" t="s">
        <v>806</v>
      </c>
      <c r="H97" s="14">
        <v>0.52</v>
      </c>
      <c r="I97" s="120">
        <f t="shared" si="1"/>
        <v>1.04</v>
      </c>
      <c r="J97" s="126"/>
    </row>
    <row r="98" spans="2:10" ht="24">
      <c r="B98" s="118">
        <v>2</v>
      </c>
      <c r="C98" s="10" t="s">
        <v>805</v>
      </c>
      <c r="D98" s="129" t="s">
        <v>30</v>
      </c>
      <c r="E98" s="173" t="s">
        <v>775</v>
      </c>
      <c r="F98" s="174"/>
      <c r="G98" s="11" t="s">
        <v>806</v>
      </c>
      <c r="H98" s="14">
        <v>0.52</v>
      </c>
      <c r="I98" s="120">
        <f t="shared" si="1"/>
        <v>1.04</v>
      </c>
      <c r="J98" s="126"/>
    </row>
    <row r="99" spans="2:10" ht="36">
      <c r="B99" s="118">
        <v>3</v>
      </c>
      <c r="C99" s="10" t="s">
        <v>807</v>
      </c>
      <c r="D99" s="129" t="s">
        <v>277</v>
      </c>
      <c r="E99" s="173"/>
      <c r="F99" s="174"/>
      <c r="G99" s="11" t="s">
        <v>808</v>
      </c>
      <c r="H99" s="14">
        <v>0.67</v>
      </c>
      <c r="I99" s="120">
        <f t="shared" si="1"/>
        <v>2.0100000000000002</v>
      </c>
      <c r="J99" s="126"/>
    </row>
    <row r="100" spans="2:10" ht="48">
      <c r="B100" s="118">
        <v>2</v>
      </c>
      <c r="C100" s="10" t="s">
        <v>809</v>
      </c>
      <c r="D100" s="129"/>
      <c r="E100" s="173"/>
      <c r="F100" s="174"/>
      <c r="G100" s="11" t="s">
        <v>810</v>
      </c>
      <c r="H100" s="14">
        <v>0.67</v>
      </c>
      <c r="I100" s="120">
        <f t="shared" si="1"/>
        <v>1.34</v>
      </c>
      <c r="J100" s="126"/>
    </row>
    <row r="101" spans="2:10" ht="36">
      <c r="B101" s="118">
        <v>2</v>
      </c>
      <c r="C101" s="10" t="s">
        <v>811</v>
      </c>
      <c r="D101" s="129" t="s">
        <v>245</v>
      </c>
      <c r="E101" s="173"/>
      <c r="F101" s="174"/>
      <c r="G101" s="11" t="s">
        <v>812</v>
      </c>
      <c r="H101" s="14">
        <v>0.96</v>
      </c>
      <c r="I101" s="120">
        <f t="shared" si="1"/>
        <v>1.92</v>
      </c>
      <c r="J101" s="126"/>
    </row>
    <row r="102" spans="2:10" ht="36">
      <c r="B102" s="118">
        <v>2</v>
      </c>
      <c r="C102" s="10" t="s">
        <v>811</v>
      </c>
      <c r="D102" s="129" t="s">
        <v>354</v>
      </c>
      <c r="E102" s="173"/>
      <c r="F102" s="174"/>
      <c r="G102" s="11" t="s">
        <v>812</v>
      </c>
      <c r="H102" s="14">
        <v>0.96</v>
      </c>
      <c r="I102" s="120">
        <f t="shared" si="1"/>
        <v>1.92</v>
      </c>
      <c r="J102" s="126"/>
    </row>
    <row r="103" spans="2:10" ht="36">
      <c r="B103" s="118">
        <v>2</v>
      </c>
      <c r="C103" s="10" t="s">
        <v>811</v>
      </c>
      <c r="D103" s="129" t="s">
        <v>534</v>
      </c>
      <c r="E103" s="173"/>
      <c r="F103" s="174"/>
      <c r="G103" s="11" t="s">
        <v>812</v>
      </c>
      <c r="H103" s="14">
        <v>0.96</v>
      </c>
      <c r="I103" s="120">
        <f t="shared" si="1"/>
        <v>1.92</v>
      </c>
      <c r="J103" s="126"/>
    </row>
    <row r="104" spans="2:10" ht="36">
      <c r="B104" s="118">
        <v>2</v>
      </c>
      <c r="C104" s="10" t="s">
        <v>813</v>
      </c>
      <c r="D104" s="129"/>
      <c r="E104" s="173"/>
      <c r="F104" s="174"/>
      <c r="G104" s="11" t="s">
        <v>814</v>
      </c>
      <c r="H104" s="14">
        <v>1.29</v>
      </c>
      <c r="I104" s="120">
        <f t="shared" ref="I104:I167" si="2">H104*B104</f>
        <v>2.58</v>
      </c>
      <c r="J104" s="126"/>
    </row>
    <row r="105" spans="2:10" ht="36">
      <c r="B105" s="118">
        <v>2</v>
      </c>
      <c r="C105" s="10" t="s">
        <v>815</v>
      </c>
      <c r="D105" s="129" t="s">
        <v>817</v>
      </c>
      <c r="E105" s="173" t="s">
        <v>112</v>
      </c>
      <c r="F105" s="174"/>
      <c r="G105" s="11" t="s">
        <v>818</v>
      </c>
      <c r="H105" s="14">
        <v>1.92</v>
      </c>
      <c r="I105" s="120">
        <f t="shared" si="2"/>
        <v>3.84</v>
      </c>
      <c r="J105" s="126"/>
    </row>
    <row r="106" spans="2:10" ht="36">
      <c r="B106" s="118">
        <v>2</v>
      </c>
      <c r="C106" s="10" t="s">
        <v>815</v>
      </c>
      <c r="D106" s="129" t="s">
        <v>320</v>
      </c>
      <c r="E106" s="173" t="s">
        <v>112</v>
      </c>
      <c r="F106" s="174"/>
      <c r="G106" s="11" t="s">
        <v>818</v>
      </c>
      <c r="H106" s="14">
        <v>2.89</v>
      </c>
      <c r="I106" s="120">
        <f t="shared" si="2"/>
        <v>5.78</v>
      </c>
      <c r="J106" s="126"/>
    </row>
    <row r="107" spans="2:10" ht="36">
      <c r="B107" s="118">
        <v>2</v>
      </c>
      <c r="C107" s="10" t="s">
        <v>820</v>
      </c>
      <c r="D107" s="129" t="s">
        <v>596</v>
      </c>
      <c r="E107" s="173"/>
      <c r="F107" s="174"/>
      <c r="G107" s="11" t="s">
        <v>822</v>
      </c>
      <c r="H107" s="14">
        <v>1.1100000000000001</v>
      </c>
      <c r="I107" s="120">
        <f t="shared" si="2"/>
        <v>2.2200000000000002</v>
      </c>
      <c r="J107" s="126"/>
    </row>
    <row r="108" spans="2:10" ht="36">
      <c r="B108" s="118">
        <v>2</v>
      </c>
      <c r="C108" s="10" t="s">
        <v>820</v>
      </c>
      <c r="D108" s="129" t="s">
        <v>578</v>
      </c>
      <c r="E108" s="173"/>
      <c r="F108" s="174"/>
      <c r="G108" s="11" t="s">
        <v>822</v>
      </c>
      <c r="H108" s="14">
        <v>0.96</v>
      </c>
      <c r="I108" s="120">
        <f t="shared" si="2"/>
        <v>1.92</v>
      </c>
      <c r="J108" s="126"/>
    </row>
    <row r="109" spans="2:10" ht="36">
      <c r="B109" s="118">
        <v>2</v>
      </c>
      <c r="C109" s="10" t="s">
        <v>820</v>
      </c>
      <c r="D109" s="129" t="s">
        <v>825</v>
      </c>
      <c r="E109" s="173"/>
      <c r="F109" s="174"/>
      <c r="G109" s="11" t="s">
        <v>822</v>
      </c>
      <c r="H109" s="14">
        <v>1.1100000000000001</v>
      </c>
      <c r="I109" s="120">
        <f t="shared" si="2"/>
        <v>2.2200000000000002</v>
      </c>
      <c r="J109" s="126"/>
    </row>
    <row r="110" spans="2:10" ht="36">
      <c r="B110" s="118">
        <v>2</v>
      </c>
      <c r="C110" s="10" t="s">
        <v>820</v>
      </c>
      <c r="D110" s="129" t="s">
        <v>827</v>
      </c>
      <c r="E110" s="173"/>
      <c r="F110" s="174"/>
      <c r="G110" s="11" t="s">
        <v>822</v>
      </c>
      <c r="H110" s="14">
        <v>1.4</v>
      </c>
      <c r="I110" s="120">
        <f t="shared" si="2"/>
        <v>2.8</v>
      </c>
      <c r="J110" s="126"/>
    </row>
    <row r="111" spans="2:10" ht="36">
      <c r="B111" s="118">
        <v>2</v>
      </c>
      <c r="C111" s="10" t="s">
        <v>820</v>
      </c>
      <c r="D111" s="129" t="s">
        <v>304</v>
      </c>
      <c r="E111" s="173"/>
      <c r="F111" s="174"/>
      <c r="G111" s="11" t="s">
        <v>822</v>
      </c>
      <c r="H111" s="14">
        <v>1.69</v>
      </c>
      <c r="I111" s="120">
        <f t="shared" si="2"/>
        <v>3.38</v>
      </c>
      <c r="J111" s="126"/>
    </row>
    <row r="112" spans="2:10" ht="36">
      <c r="B112" s="118">
        <v>2</v>
      </c>
      <c r="C112" s="10" t="s">
        <v>820</v>
      </c>
      <c r="D112" s="129" t="s">
        <v>817</v>
      </c>
      <c r="E112" s="173"/>
      <c r="F112" s="174"/>
      <c r="G112" s="11" t="s">
        <v>822</v>
      </c>
      <c r="H112" s="14">
        <v>1.88</v>
      </c>
      <c r="I112" s="120">
        <f t="shared" si="2"/>
        <v>3.76</v>
      </c>
      <c r="J112" s="126"/>
    </row>
    <row r="113" spans="2:10" ht="36">
      <c r="B113" s="118">
        <v>2</v>
      </c>
      <c r="C113" s="10" t="s">
        <v>820</v>
      </c>
      <c r="D113" s="129" t="s">
        <v>300</v>
      </c>
      <c r="E113" s="173"/>
      <c r="F113" s="174"/>
      <c r="G113" s="11" t="s">
        <v>822</v>
      </c>
      <c r="H113" s="14">
        <v>2.27</v>
      </c>
      <c r="I113" s="120">
        <f t="shared" si="2"/>
        <v>4.54</v>
      </c>
      <c r="J113" s="126"/>
    </row>
    <row r="114" spans="2:10" ht="36">
      <c r="B114" s="118">
        <v>2</v>
      </c>
      <c r="C114" s="10" t="s">
        <v>831</v>
      </c>
      <c r="D114" s="129" t="s">
        <v>578</v>
      </c>
      <c r="E114" s="173" t="s">
        <v>833</v>
      </c>
      <c r="F114" s="174"/>
      <c r="G114" s="11" t="s">
        <v>834</v>
      </c>
      <c r="H114" s="14">
        <v>1.1299999999999999</v>
      </c>
      <c r="I114" s="120">
        <f t="shared" si="2"/>
        <v>2.2599999999999998</v>
      </c>
      <c r="J114" s="126"/>
    </row>
    <row r="115" spans="2:10" ht="36">
      <c r="B115" s="118">
        <v>2</v>
      </c>
      <c r="C115" s="10" t="s">
        <v>831</v>
      </c>
      <c r="D115" s="129" t="s">
        <v>825</v>
      </c>
      <c r="E115" s="173" t="s">
        <v>833</v>
      </c>
      <c r="F115" s="174"/>
      <c r="G115" s="11" t="s">
        <v>834</v>
      </c>
      <c r="H115" s="14">
        <v>1.29</v>
      </c>
      <c r="I115" s="120">
        <f t="shared" si="2"/>
        <v>2.58</v>
      </c>
      <c r="J115" s="126"/>
    </row>
    <row r="116" spans="2:10" ht="36">
      <c r="B116" s="118">
        <v>2</v>
      </c>
      <c r="C116" s="10" t="s">
        <v>831</v>
      </c>
      <c r="D116" s="129" t="s">
        <v>827</v>
      </c>
      <c r="E116" s="173" t="s">
        <v>833</v>
      </c>
      <c r="F116" s="174"/>
      <c r="G116" s="11" t="s">
        <v>834</v>
      </c>
      <c r="H116" s="14">
        <v>1.6</v>
      </c>
      <c r="I116" s="120">
        <f t="shared" si="2"/>
        <v>3.2</v>
      </c>
      <c r="J116" s="126"/>
    </row>
    <row r="117" spans="2:10" ht="36">
      <c r="B117" s="118">
        <v>2</v>
      </c>
      <c r="C117" s="10" t="s">
        <v>831</v>
      </c>
      <c r="D117" s="129" t="s">
        <v>304</v>
      </c>
      <c r="E117" s="173" t="s">
        <v>833</v>
      </c>
      <c r="F117" s="174"/>
      <c r="G117" s="11" t="s">
        <v>834</v>
      </c>
      <c r="H117" s="14">
        <v>1.77</v>
      </c>
      <c r="I117" s="120">
        <f t="shared" si="2"/>
        <v>3.54</v>
      </c>
      <c r="J117" s="126"/>
    </row>
    <row r="118" spans="2:10" ht="36">
      <c r="B118" s="118">
        <v>2</v>
      </c>
      <c r="C118" s="10" t="s">
        <v>831</v>
      </c>
      <c r="D118" s="129" t="s">
        <v>817</v>
      </c>
      <c r="E118" s="173" t="s">
        <v>833</v>
      </c>
      <c r="F118" s="174"/>
      <c r="G118" s="11" t="s">
        <v>834</v>
      </c>
      <c r="H118" s="14">
        <v>2.08</v>
      </c>
      <c r="I118" s="120">
        <f t="shared" si="2"/>
        <v>4.16</v>
      </c>
      <c r="J118" s="126"/>
    </row>
    <row r="119" spans="2:10" ht="36">
      <c r="B119" s="118">
        <v>1</v>
      </c>
      <c r="C119" s="10" t="s">
        <v>831</v>
      </c>
      <c r="D119" s="129" t="s">
        <v>300</v>
      </c>
      <c r="E119" s="173" t="s">
        <v>833</v>
      </c>
      <c r="F119" s="174"/>
      <c r="G119" s="11" t="s">
        <v>834</v>
      </c>
      <c r="H119" s="14">
        <v>2.4</v>
      </c>
      <c r="I119" s="120">
        <f t="shared" si="2"/>
        <v>2.4</v>
      </c>
      <c r="J119" s="126"/>
    </row>
    <row r="120" spans="2:10" ht="36">
      <c r="B120" s="118">
        <v>1</v>
      </c>
      <c r="C120" s="10" t="s">
        <v>831</v>
      </c>
      <c r="D120" s="129" t="s">
        <v>841</v>
      </c>
      <c r="E120" s="173" t="s">
        <v>833</v>
      </c>
      <c r="F120" s="174"/>
      <c r="G120" s="11" t="s">
        <v>834</v>
      </c>
      <c r="H120" s="14">
        <v>2.85</v>
      </c>
      <c r="I120" s="120">
        <f t="shared" si="2"/>
        <v>2.85</v>
      </c>
      <c r="J120" s="126"/>
    </row>
    <row r="121" spans="2:10" ht="36">
      <c r="B121" s="118">
        <v>1</v>
      </c>
      <c r="C121" s="10" t="s">
        <v>831</v>
      </c>
      <c r="D121" s="129" t="s">
        <v>320</v>
      </c>
      <c r="E121" s="173" t="s">
        <v>833</v>
      </c>
      <c r="F121" s="174"/>
      <c r="G121" s="11" t="s">
        <v>834</v>
      </c>
      <c r="H121" s="14">
        <v>3.33</v>
      </c>
      <c r="I121" s="120">
        <f t="shared" si="2"/>
        <v>3.33</v>
      </c>
      <c r="J121" s="126"/>
    </row>
    <row r="122" spans="2:10" ht="84">
      <c r="B122" s="118">
        <v>2</v>
      </c>
      <c r="C122" s="10" t="s">
        <v>843</v>
      </c>
      <c r="D122" s="129"/>
      <c r="E122" s="173"/>
      <c r="F122" s="174"/>
      <c r="G122" s="11" t="s">
        <v>844</v>
      </c>
      <c r="H122" s="14">
        <v>0.28000000000000003</v>
      </c>
      <c r="I122" s="120">
        <f t="shared" si="2"/>
        <v>0.56000000000000005</v>
      </c>
      <c r="J122" s="126"/>
    </row>
    <row r="123" spans="2:10" ht="96">
      <c r="B123" s="118">
        <v>4</v>
      </c>
      <c r="C123" s="10" t="s">
        <v>845</v>
      </c>
      <c r="D123" s="129" t="s">
        <v>112</v>
      </c>
      <c r="E123" s="173"/>
      <c r="F123" s="174"/>
      <c r="G123" s="11" t="s">
        <v>846</v>
      </c>
      <c r="H123" s="14">
        <v>0.38</v>
      </c>
      <c r="I123" s="120">
        <f t="shared" si="2"/>
        <v>1.52</v>
      </c>
      <c r="J123" s="126"/>
    </row>
    <row r="124" spans="2:10" ht="48">
      <c r="B124" s="118">
        <v>5</v>
      </c>
      <c r="C124" s="10" t="s">
        <v>847</v>
      </c>
      <c r="D124" s="129" t="s">
        <v>112</v>
      </c>
      <c r="E124" s="173"/>
      <c r="F124" s="174"/>
      <c r="G124" s="11" t="s">
        <v>848</v>
      </c>
      <c r="H124" s="14">
        <v>0.47</v>
      </c>
      <c r="I124" s="120">
        <f t="shared" si="2"/>
        <v>2.3499999999999996</v>
      </c>
      <c r="J124" s="126"/>
    </row>
    <row r="125" spans="2:10" ht="48">
      <c r="B125" s="118">
        <v>5</v>
      </c>
      <c r="C125" s="10" t="s">
        <v>849</v>
      </c>
      <c r="D125" s="129" t="s">
        <v>112</v>
      </c>
      <c r="E125" s="173"/>
      <c r="F125" s="174"/>
      <c r="G125" s="11" t="s">
        <v>850</v>
      </c>
      <c r="H125" s="14">
        <v>0.52</v>
      </c>
      <c r="I125" s="120">
        <f t="shared" si="2"/>
        <v>2.6</v>
      </c>
      <c r="J125" s="126"/>
    </row>
    <row r="126" spans="2:10" ht="48">
      <c r="B126" s="118">
        <v>5</v>
      </c>
      <c r="C126" s="10" t="s">
        <v>573</v>
      </c>
      <c r="D126" s="129" t="s">
        <v>112</v>
      </c>
      <c r="E126" s="173"/>
      <c r="F126" s="174"/>
      <c r="G126" s="11" t="s">
        <v>851</v>
      </c>
      <c r="H126" s="14">
        <v>0.56999999999999995</v>
      </c>
      <c r="I126" s="120">
        <f t="shared" si="2"/>
        <v>2.8499999999999996</v>
      </c>
      <c r="J126" s="126"/>
    </row>
    <row r="127" spans="2:10" ht="24">
      <c r="B127" s="118">
        <v>8</v>
      </c>
      <c r="C127" s="10" t="s">
        <v>662</v>
      </c>
      <c r="D127" s="129" t="s">
        <v>31</v>
      </c>
      <c r="E127" s="173"/>
      <c r="F127" s="174"/>
      <c r="G127" s="11" t="s">
        <v>664</v>
      </c>
      <c r="H127" s="14">
        <v>0.16</v>
      </c>
      <c r="I127" s="120">
        <f t="shared" si="2"/>
        <v>1.28</v>
      </c>
      <c r="J127" s="126"/>
    </row>
    <row r="128" spans="2:10" ht="24">
      <c r="B128" s="118">
        <v>5</v>
      </c>
      <c r="C128" s="10" t="s">
        <v>852</v>
      </c>
      <c r="D128" s="129" t="s">
        <v>30</v>
      </c>
      <c r="E128" s="173" t="s">
        <v>112</v>
      </c>
      <c r="F128" s="174"/>
      <c r="G128" s="11" t="s">
        <v>853</v>
      </c>
      <c r="H128" s="14">
        <v>0.38</v>
      </c>
      <c r="I128" s="120">
        <f t="shared" si="2"/>
        <v>1.9</v>
      </c>
      <c r="J128" s="126"/>
    </row>
    <row r="129" spans="2:10" ht="24">
      <c r="B129" s="118">
        <v>5</v>
      </c>
      <c r="C129" s="10" t="s">
        <v>852</v>
      </c>
      <c r="D129" s="129" t="s">
        <v>31</v>
      </c>
      <c r="E129" s="173" t="s">
        <v>112</v>
      </c>
      <c r="F129" s="174"/>
      <c r="G129" s="11" t="s">
        <v>853</v>
      </c>
      <c r="H129" s="14">
        <v>0.38</v>
      </c>
      <c r="I129" s="120">
        <f t="shared" si="2"/>
        <v>1.9</v>
      </c>
      <c r="J129" s="126"/>
    </row>
    <row r="130" spans="2:10" ht="24">
      <c r="B130" s="118">
        <v>5</v>
      </c>
      <c r="C130" s="10" t="s">
        <v>852</v>
      </c>
      <c r="D130" s="129" t="s">
        <v>32</v>
      </c>
      <c r="E130" s="173" t="s">
        <v>112</v>
      </c>
      <c r="F130" s="174"/>
      <c r="G130" s="11" t="s">
        <v>853</v>
      </c>
      <c r="H130" s="14">
        <v>0.38</v>
      </c>
      <c r="I130" s="120">
        <f t="shared" si="2"/>
        <v>1.9</v>
      </c>
      <c r="J130" s="126"/>
    </row>
    <row r="131" spans="2:10" ht="36">
      <c r="B131" s="118">
        <v>2</v>
      </c>
      <c r="C131" s="10" t="s">
        <v>854</v>
      </c>
      <c r="D131" s="129" t="s">
        <v>216</v>
      </c>
      <c r="E131" s="173"/>
      <c r="F131" s="174"/>
      <c r="G131" s="11" t="s">
        <v>855</v>
      </c>
      <c r="H131" s="14">
        <v>0.71</v>
      </c>
      <c r="I131" s="120">
        <f t="shared" si="2"/>
        <v>1.42</v>
      </c>
      <c r="J131" s="126"/>
    </row>
    <row r="132" spans="2:10" ht="60">
      <c r="B132" s="118">
        <v>2</v>
      </c>
      <c r="C132" s="10" t="s">
        <v>856</v>
      </c>
      <c r="D132" s="129" t="s">
        <v>792</v>
      </c>
      <c r="E132" s="173" t="s">
        <v>245</v>
      </c>
      <c r="F132" s="174"/>
      <c r="G132" s="11" t="s">
        <v>858</v>
      </c>
      <c r="H132" s="14">
        <v>1.1100000000000001</v>
      </c>
      <c r="I132" s="120">
        <f t="shared" si="2"/>
        <v>2.2200000000000002</v>
      </c>
      <c r="J132" s="126"/>
    </row>
    <row r="133" spans="2:10" ht="60">
      <c r="B133" s="118">
        <v>2</v>
      </c>
      <c r="C133" s="10" t="s">
        <v>856</v>
      </c>
      <c r="D133" s="129" t="s">
        <v>794</v>
      </c>
      <c r="E133" s="173" t="s">
        <v>245</v>
      </c>
      <c r="F133" s="174"/>
      <c r="G133" s="11" t="s">
        <v>858</v>
      </c>
      <c r="H133" s="14">
        <v>1.1100000000000001</v>
      </c>
      <c r="I133" s="120">
        <f t="shared" si="2"/>
        <v>2.2200000000000002</v>
      </c>
      <c r="J133" s="126"/>
    </row>
    <row r="134" spans="2:10" ht="60">
      <c r="B134" s="118">
        <v>2</v>
      </c>
      <c r="C134" s="10" t="s">
        <v>856</v>
      </c>
      <c r="D134" s="129" t="s">
        <v>226</v>
      </c>
      <c r="E134" s="173" t="s">
        <v>245</v>
      </c>
      <c r="F134" s="174"/>
      <c r="G134" s="11" t="s">
        <v>858</v>
      </c>
      <c r="H134" s="14">
        <v>1.1100000000000001</v>
      </c>
      <c r="I134" s="120">
        <f t="shared" si="2"/>
        <v>2.2200000000000002</v>
      </c>
      <c r="J134" s="126"/>
    </row>
    <row r="135" spans="2:10" ht="60">
      <c r="B135" s="118">
        <v>1</v>
      </c>
      <c r="C135" s="10" t="s">
        <v>856</v>
      </c>
      <c r="D135" s="129" t="s">
        <v>232</v>
      </c>
      <c r="E135" s="173" t="s">
        <v>245</v>
      </c>
      <c r="F135" s="174"/>
      <c r="G135" s="11" t="s">
        <v>858</v>
      </c>
      <c r="H135" s="14">
        <v>1.1599999999999999</v>
      </c>
      <c r="I135" s="120">
        <f t="shared" si="2"/>
        <v>1.1599999999999999</v>
      </c>
      <c r="J135" s="126"/>
    </row>
    <row r="136" spans="2:10" ht="60">
      <c r="B136" s="118">
        <v>2</v>
      </c>
      <c r="C136" s="10" t="s">
        <v>856</v>
      </c>
      <c r="D136" s="129" t="s">
        <v>234</v>
      </c>
      <c r="E136" s="173" t="s">
        <v>245</v>
      </c>
      <c r="F136" s="174"/>
      <c r="G136" s="11" t="s">
        <v>858</v>
      </c>
      <c r="H136" s="14">
        <v>1.1599999999999999</v>
      </c>
      <c r="I136" s="120">
        <f t="shared" si="2"/>
        <v>2.3199999999999998</v>
      </c>
      <c r="J136" s="126"/>
    </row>
    <row r="137" spans="2:10" ht="60">
      <c r="B137" s="118">
        <v>2</v>
      </c>
      <c r="C137" s="10" t="s">
        <v>856</v>
      </c>
      <c r="D137" s="129" t="s">
        <v>235</v>
      </c>
      <c r="E137" s="173" t="s">
        <v>245</v>
      </c>
      <c r="F137" s="174"/>
      <c r="G137" s="11" t="s">
        <v>858</v>
      </c>
      <c r="H137" s="14">
        <v>1.1599999999999999</v>
      </c>
      <c r="I137" s="120">
        <f t="shared" si="2"/>
        <v>2.3199999999999998</v>
      </c>
      <c r="J137" s="126"/>
    </row>
    <row r="138" spans="2:10" ht="60">
      <c r="B138" s="118">
        <v>1</v>
      </c>
      <c r="C138" s="10" t="s">
        <v>856</v>
      </c>
      <c r="D138" s="129" t="s">
        <v>236</v>
      </c>
      <c r="E138" s="173" t="s">
        <v>245</v>
      </c>
      <c r="F138" s="174"/>
      <c r="G138" s="11" t="s">
        <v>858</v>
      </c>
      <c r="H138" s="14">
        <v>1.21</v>
      </c>
      <c r="I138" s="120">
        <f t="shared" si="2"/>
        <v>1.21</v>
      </c>
      <c r="J138" s="126"/>
    </row>
    <row r="139" spans="2:10" ht="60">
      <c r="B139" s="118">
        <v>2</v>
      </c>
      <c r="C139" s="10" t="s">
        <v>856</v>
      </c>
      <c r="D139" s="129" t="s">
        <v>237</v>
      </c>
      <c r="E139" s="173" t="s">
        <v>245</v>
      </c>
      <c r="F139" s="174"/>
      <c r="G139" s="11" t="s">
        <v>858</v>
      </c>
      <c r="H139" s="14">
        <v>1.21</v>
      </c>
      <c r="I139" s="120">
        <f t="shared" si="2"/>
        <v>2.42</v>
      </c>
      <c r="J139" s="126"/>
    </row>
    <row r="140" spans="2:10" ht="60">
      <c r="B140" s="118">
        <v>2</v>
      </c>
      <c r="C140" s="10" t="s">
        <v>856</v>
      </c>
      <c r="D140" s="129" t="s">
        <v>238</v>
      </c>
      <c r="E140" s="173" t="s">
        <v>245</v>
      </c>
      <c r="F140" s="174"/>
      <c r="G140" s="11" t="s">
        <v>858</v>
      </c>
      <c r="H140" s="14">
        <v>1.21</v>
      </c>
      <c r="I140" s="120">
        <f t="shared" si="2"/>
        <v>2.42</v>
      </c>
      <c r="J140" s="126"/>
    </row>
    <row r="141" spans="2:10" ht="60">
      <c r="B141" s="118">
        <v>1</v>
      </c>
      <c r="C141" s="10" t="s">
        <v>856</v>
      </c>
      <c r="D141" s="129" t="s">
        <v>239</v>
      </c>
      <c r="E141" s="173" t="s">
        <v>245</v>
      </c>
      <c r="F141" s="174"/>
      <c r="G141" s="11" t="s">
        <v>858</v>
      </c>
      <c r="H141" s="14">
        <v>1.4</v>
      </c>
      <c r="I141" s="120">
        <f t="shared" si="2"/>
        <v>1.4</v>
      </c>
      <c r="J141" s="126"/>
    </row>
    <row r="142" spans="2:10" ht="60">
      <c r="B142" s="118">
        <v>2</v>
      </c>
      <c r="C142" s="10" t="s">
        <v>856</v>
      </c>
      <c r="D142" s="129" t="s">
        <v>240</v>
      </c>
      <c r="E142" s="173" t="s">
        <v>245</v>
      </c>
      <c r="F142" s="174"/>
      <c r="G142" s="11" t="s">
        <v>858</v>
      </c>
      <c r="H142" s="14">
        <v>1.4</v>
      </c>
      <c r="I142" s="120">
        <f t="shared" si="2"/>
        <v>2.8</v>
      </c>
      <c r="J142" s="126"/>
    </row>
    <row r="143" spans="2:10" ht="60">
      <c r="B143" s="118">
        <v>1</v>
      </c>
      <c r="C143" s="10" t="s">
        <v>856</v>
      </c>
      <c r="D143" s="129" t="s">
        <v>863</v>
      </c>
      <c r="E143" s="173" t="s">
        <v>245</v>
      </c>
      <c r="F143" s="174"/>
      <c r="G143" s="11" t="s">
        <v>858</v>
      </c>
      <c r="H143" s="14">
        <v>1.59</v>
      </c>
      <c r="I143" s="120">
        <f t="shared" si="2"/>
        <v>1.59</v>
      </c>
      <c r="J143" s="126"/>
    </row>
    <row r="144" spans="2:10" ht="60">
      <c r="B144" s="118">
        <v>2</v>
      </c>
      <c r="C144" s="10" t="s">
        <v>856</v>
      </c>
      <c r="D144" s="129" t="s">
        <v>864</v>
      </c>
      <c r="E144" s="173" t="s">
        <v>245</v>
      </c>
      <c r="F144" s="174"/>
      <c r="G144" s="11" t="s">
        <v>858</v>
      </c>
      <c r="H144" s="14">
        <v>1.59</v>
      </c>
      <c r="I144" s="120">
        <f t="shared" si="2"/>
        <v>3.18</v>
      </c>
      <c r="J144" s="126"/>
    </row>
    <row r="145" spans="2:10" ht="60">
      <c r="B145" s="118">
        <v>2</v>
      </c>
      <c r="C145" s="10" t="s">
        <v>856</v>
      </c>
      <c r="D145" s="129" t="s">
        <v>241</v>
      </c>
      <c r="E145" s="173" t="s">
        <v>245</v>
      </c>
      <c r="F145" s="174"/>
      <c r="G145" s="11" t="s">
        <v>858</v>
      </c>
      <c r="H145" s="14">
        <v>1.4</v>
      </c>
      <c r="I145" s="120">
        <f t="shared" si="2"/>
        <v>2.8</v>
      </c>
      <c r="J145" s="126"/>
    </row>
    <row r="146" spans="2:10" ht="60">
      <c r="B146" s="118">
        <v>2</v>
      </c>
      <c r="C146" s="10" t="s">
        <v>856</v>
      </c>
      <c r="D146" s="129" t="s">
        <v>865</v>
      </c>
      <c r="E146" s="173" t="s">
        <v>245</v>
      </c>
      <c r="F146" s="174"/>
      <c r="G146" s="11" t="s">
        <v>858</v>
      </c>
      <c r="H146" s="14">
        <v>1.59</v>
      </c>
      <c r="I146" s="120">
        <f t="shared" si="2"/>
        <v>3.18</v>
      </c>
      <c r="J146" s="126"/>
    </row>
    <row r="147" spans="2:10" ht="60">
      <c r="B147" s="118">
        <v>1</v>
      </c>
      <c r="C147" s="10" t="s">
        <v>856</v>
      </c>
      <c r="D147" s="129" t="s">
        <v>866</v>
      </c>
      <c r="E147" s="173" t="s">
        <v>245</v>
      </c>
      <c r="F147" s="174"/>
      <c r="G147" s="11" t="s">
        <v>858</v>
      </c>
      <c r="H147" s="14">
        <v>1.59</v>
      </c>
      <c r="I147" s="120">
        <f t="shared" si="2"/>
        <v>1.59</v>
      </c>
      <c r="J147" s="126"/>
    </row>
    <row r="148" spans="2:10" ht="60">
      <c r="B148" s="118">
        <v>1</v>
      </c>
      <c r="C148" s="10" t="s">
        <v>856</v>
      </c>
      <c r="D148" s="129" t="s">
        <v>867</v>
      </c>
      <c r="E148" s="173" t="s">
        <v>245</v>
      </c>
      <c r="F148" s="174"/>
      <c r="G148" s="11" t="s">
        <v>858</v>
      </c>
      <c r="H148" s="14">
        <v>1.1100000000000001</v>
      </c>
      <c r="I148" s="120">
        <f t="shared" si="2"/>
        <v>1.1100000000000001</v>
      </c>
      <c r="J148" s="126"/>
    </row>
    <row r="149" spans="2:10" ht="60">
      <c r="B149" s="118">
        <v>1</v>
      </c>
      <c r="C149" s="10" t="s">
        <v>856</v>
      </c>
      <c r="D149" s="129" t="s">
        <v>868</v>
      </c>
      <c r="E149" s="173" t="s">
        <v>245</v>
      </c>
      <c r="F149" s="174"/>
      <c r="G149" s="11" t="s">
        <v>858</v>
      </c>
      <c r="H149" s="14">
        <v>1.1599999999999999</v>
      </c>
      <c r="I149" s="120">
        <f t="shared" si="2"/>
        <v>1.1599999999999999</v>
      </c>
      <c r="J149" s="126"/>
    </row>
    <row r="150" spans="2:10" ht="60">
      <c r="B150" s="118">
        <v>1</v>
      </c>
      <c r="C150" s="10" t="s">
        <v>856</v>
      </c>
      <c r="D150" s="129" t="s">
        <v>869</v>
      </c>
      <c r="E150" s="173" t="s">
        <v>245</v>
      </c>
      <c r="F150" s="174"/>
      <c r="G150" s="11" t="s">
        <v>858</v>
      </c>
      <c r="H150" s="14">
        <v>1.21</v>
      </c>
      <c r="I150" s="120">
        <f t="shared" si="2"/>
        <v>1.21</v>
      </c>
      <c r="J150" s="126"/>
    </row>
    <row r="151" spans="2:10" ht="60">
      <c r="B151" s="118">
        <v>1</v>
      </c>
      <c r="C151" s="10" t="s">
        <v>856</v>
      </c>
      <c r="D151" s="129" t="s">
        <v>870</v>
      </c>
      <c r="E151" s="173" t="s">
        <v>245</v>
      </c>
      <c r="F151" s="174"/>
      <c r="G151" s="11" t="s">
        <v>858</v>
      </c>
      <c r="H151" s="14">
        <v>1.4</v>
      </c>
      <c r="I151" s="120">
        <f t="shared" si="2"/>
        <v>1.4</v>
      </c>
      <c r="J151" s="126"/>
    </row>
    <row r="152" spans="2:10" ht="36">
      <c r="B152" s="118">
        <v>2</v>
      </c>
      <c r="C152" s="10" t="s">
        <v>310</v>
      </c>
      <c r="D152" s="129" t="s">
        <v>300</v>
      </c>
      <c r="E152" s="173" t="s">
        <v>245</v>
      </c>
      <c r="F152" s="174"/>
      <c r="G152" s="11" t="s">
        <v>312</v>
      </c>
      <c r="H152" s="14">
        <v>0.66</v>
      </c>
      <c r="I152" s="120">
        <f t="shared" si="2"/>
        <v>1.32</v>
      </c>
      <c r="J152" s="126"/>
    </row>
    <row r="153" spans="2:10" ht="36">
      <c r="B153" s="118">
        <v>2</v>
      </c>
      <c r="C153" s="10" t="s">
        <v>310</v>
      </c>
      <c r="D153" s="129" t="s">
        <v>841</v>
      </c>
      <c r="E153" s="173" t="s">
        <v>245</v>
      </c>
      <c r="F153" s="174"/>
      <c r="G153" s="11" t="s">
        <v>312</v>
      </c>
      <c r="H153" s="14">
        <v>0.66</v>
      </c>
      <c r="I153" s="120">
        <f t="shared" si="2"/>
        <v>1.32</v>
      </c>
      <c r="J153" s="126"/>
    </row>
    <row r="154" spans="2:10" ht="48">
      <c r="B154" s="118">
        <v>3</v>
      </c>
      <c r="C154" s="10" t="s">
        <v>871</v>
      </c>
      <c r="D154" s="129" t="s">
        <v>30</v>
      </c>
      <c r="E154" s="173" t="s">
        <v>112</v>
      </c>
      <c r="F154" s="174"/>
      <c r="G154" s="11" t="s">
        <v>872</v>
      </c>
      <c r="H154" s="14">
        <v>1.51</v>
      </c>
      <c r="I154" s="120">
        <f t="shared" si="2"/>
        <v>4.53</v>
      </c>
      <c r="J154" s="126"/>
    </row>
    <row r="155" spans="2:10" ht="48">
      <c r="B155" s="118">
        <v>2</v>
      </c>
      <c r="C155" s="10" t="s">
        <v>873</v>
      </c>
      <c r="D155" s="129" t="s">
        <v>30</v>
      </c>
      <c r="E155" s="173"/>
      <c r="F155" s="174"/>
      <c r="G155" s="11" t="s">
        <v>874</v>
      </c>
      <c r="H155" s="14">
        <v>1.1599999999999999</v>
      </c>
      <c r="I155" s="120">
        <f t="shared" si="2"/>
        <v>2.3199999999999998</v>
      </c>
      <c r="J155" s="126"/>
    </row>
    <row r="156" spans="2:10" ht="24">
      <c r="B156" s="118">
        <v>3</v>
      </c>
      <c r="C156" s="10" t="s">
        <v>628</v>
      </c>
      <c r="D156" s="129" t="s">
        <v>28</v>
      </c>
      <c r="E156" s="173" t="s">
        <v>112</v>
      </c>
      <c r="F156" s="174"/>
      <c r="G156" s="11" t="s">
        <v>630</v>
      </c>
      <c r="H156" s="14">
        <v>0.47</v>
      </c>
      <c r="I156" s="120">
        <f t="shared" si="2"/>
        <v>1.41</v>
      </c>
      <c r="J156" s="126"/>
    </row>
    <row r="157" spans="2:10" ht="24">
      <c r="B157" s="118">
        <v>3</v>
      </c>
      <c r="C157" s="10" t="s">
        <v>628</v>
      </c>
      <c r="D157" s="129" t="s">
        <v>30</v>
      </c>
      <c r="E157" s="173" t="s">
        <v>112</v>
      </c>
      <c r="F157" s="174"/>
      <c r="G157" s="11" t="s">
        <v>630</v>
      </c>
      <c r="H157" s="14">
        <v>0.47</v>
      </c>
      <c r="I157" s="120">
        <f t="shared" si="2"/>
        <v>1.41</v>
      </c>
      <c r="J157" s="126"/>
    </row>
    <row r="158" spans="2:10" ht="24">
      <c r="B158" s="118">
        <v>3</v>
      </c>
      <c r="C158" s="10" t="s">
        <v>628</v>
      </c>
      <c r="D158" s="129" t="s">
        <v>31</v>
      </c>
      <c r="E158" s="173" t="s">
        <v>112</v>
      </c>
      <c r="F158" s="174"/>
      <c r="G158" s="11" t="s">
        <v>630</v>
      </c>
      <c r="H158" s="14">
        <v>0.47</v>
      </c>
      <c r="I158" s="120">
        <f t="shared" si="2"/>
        <v>1.41</v>
      </c>
      <c r="J158" s="126"/>
    </row>
    <row r="159" spans="2:10" ht="48">
      <c r="B159" s="118">
        <v>2</v>
      </c>
      <c r="C159" s="10" t="s">
        <v>875</v>
      </c>
      <c r="D159" s="129" t="s">
        <v>279</v>
      </c>
      <c r="E159" s="173" t="s">
        <v>236</v>
      </c>
      <c r="F159" s="174"/>
      <c r="G159" s="11" t="s">
        <v>877</v>
      </c>
      <c r="H159" s="14">
        <v>1.33</v>
      </c>
      <c r="I159" s="120">
        <f t="shared" si="2"/>
        <v>2.66</v>
      </c>
      <c r="J159" s="126"/>
    </row>
    <row r="160" spans="2:10" ht="48">
      <c r="B160" s="118">
        <v>2</v>
      </c>
      <c r="C160" s="10" t="s">
        <v>875</v>
      </c>
      <c r="D160" s="129" t="s">
        <v>279</v>
      </c>
      <c r="E160" s="173" t="s">
        <v>237</v>
      </c>
      <c r="F160" s="174"/>
      <c r="G160" s="11" t="s">
        <v>877</v>
      </c>
      <c r="H160" s="14">
        <v>1.33</v>
      </c>
      <c r="I160" s="120">
        <f t="shared" si="2"/>
        <v>2.66</v>
      </c>
      <c r="J160" s="126"/>
    </row>
    <row r="161" spans="2:10" ht="48">
      <c r="B161" s="118">
        <v>1</v>
      </c>
      <c r="C161" s="10" t="s">
        <v>875</v>
      </c>
      <c r="D161" s="129" t="s">
        <v>279</v>
      </c>
      <c r="E161" s="173" t="s">
        <v>238</v>
      </c>
      <c r="F161" s="174"/>
      <c r="G161" s="11" t="s">
        <v>877</v>
      </c>
      <c r="H161" s="14">
        <v>1.33</v>
      </c>
      <c r="I161" s="120">
        <f t="shared" si="2"/>
        <v>1.33</v>
      </c>
      <c r="J161" s="126"/>
    </row>
    <row r="162" spans="2:10" ht="48">
      <c r="B162" s="118">
        <v>2</v>
      </c>
      <c r="C162" s="10" t="s">
        <v>875</v>
      </c>
      <c r="D162" s="129" t="s">
        <v>679</v>
      </c>
      <c r="E162" s="173" t="s">
        <v>236</v>
      </c>
      <c r="F162" s="174"/>
      <c r="G162" s="11" t="s">
        <v>877</v>
      </c>
      <c r="H162" s="14">
        <v>1.33</v>
      </c>
      <c r="I162" s="120">
        <f t="shared" si="2"/>
        <v>2.66</v>
      </c>
      <c r="J162" s="126"/>
    </row>
    <row r="163" spans="2:10" ht="48">
      <c r="B163" s="118">
        <v>2</v>
      </c>
      <c r="C163" s="10" t="s">
        <v>875</v>
      </c>
      <c r="D163" s="129" t="s">
        <v>679</v>
      </c>
      <c r="E163" s="173" t="s">
        <v>237</v>
      </c>
      <c r="F163" s="174"/>
      <c r="G163" s="11" t="s">
        <v>877</v>
      </c>
      <c r="H163" s="14">
        <v>1.33</v>
      </c>
      <c r="I163" s="120">
        <f t="shared" si="2"/>
        <v>2.66</v>
      </c>
      <c r="J163" s="126"/>
    </row>
    <row r="164" spans="2:10" ht="48">
      <c r="B164" s="118">
        <v>1</v>
      </c>
      <c r="C164" s="10" t="s">
        <v>875</v>
      </c>
      <c r="D164" s="129" t="s">
        <v>679</v>
      </c>
      <c r="E164" s="173" t="s">
        <v>238</v>
      </c>
      <c r="F164" s="174"/>
      <c r="G164" s="11" t="s">
        <v>877</v>
      </c>
      <c r="H164" s="14">
        <v>1.33</v>
      </c>
      <c r="I164" s="120">
        <f t="shared" si="2"/>
        <v>1.33</v>
      </c>
      <c r="J164" s="126"/>
    </row>
    <row r="165" spans="2:10" ht="48">
      <c r="B165" s="118">
        <v>2</v>
      </c>
      <c r="C165" s="10" t="s">
        <v>875</v>
      </c>
      <c r="D165" s="129" t="s">
        <v>277</v>
      </c>
      <c r="E165" s="173" t="s">
        <v>236</v>
      </c>
      <c r="F165" s="174"/>
      <c r="G165" s="11" t="s">
        <v>877</v>
      </c>
      <c r="H165" s="14">
        <v>1.33</v>
      </c>
      <c r="I165" s="120">
        <f t="shared" si="2"/>
        <v>2.66</v>
      </c>
      <c r="J165" s="126"/>
    </row>
    <row r="166" spans="2:10" ht="48">
      <c r="B166" s="118">
        <v>2</v>
      </c>
      <c r="C166" s="10" t="s">
        <v>875</v>
      </c>
      <c r="D166" s="129" t="s">
        <v>277</v>
      </c>
      <c r="E166" s="173" t="s">
        <v>237</v>
      </c>
      <c r="F166" s="174"/>
      <c r="G166" s="11" t="s">
        <v>877</v>
      </c>
      <c r="H166" s="14">
        <v>1.33</v>
      </c>
      <c r="I166" s="120">
        <f t="shared" si="2"/>
        <v>2.66</v>
      </c>
      <c r="J166" s="126"/>
    </row>
    <row r="167" spans="2:10" ht="48">
      <c r="B167" s="118">
        <v>1</v>
      </c>
      <c r="C167" s="10" t="s">
        <v>875</v>
      </c>
      <c r="D167" s="129" t="s">
        <v>277</v>
      </c>
      <c r="E167" s="173" t="s">
        <v>238</v>
      </c>
      <c r="F167" s="174"/>
      <c r="G167" s="11" t="s">
        <v>877</v>
      </c>
      <c r="H167" s="14">
        <v>1.33</v>
      </c>
      <c r="I167" s="120">
        <f t="shared" si="2"/>
        <v>1.33</v>
      </c>
      <c r="J167" s="126"/>
    </row>
    <row r="168" spans="2:10" ht="48">
      <c r="B168" s="118">
        <v>2</v>
      </c>
      <c r="C168" s="10" t="s">
        <v>875</v>
      </c>
      <c r="D168" s="129" t="s">
        <v>775</v>
      </c>
      <c r="E168" s="173" t="s">
        <v>236</v>
      </c>
      <c r="F168" s="174"/>
      <c r="G168" s="11" t="s">
        <v>877</v>
      </c>
      <c r="H168" s="14">
        <v>1.33</v>
      </c>
      <c r="I168" s="120">
        <f t="shared" ref="I168:I231" si="3">H168*B168</f>
        <v>2.66</v>
      </c>
      <c r="J168" s="126"/>
    </row>
    <row r="169" spans="2:10" ht="48">
      <c r="B169" s="118">
        <v>2</v>
      </c>
      <c r="C169" s="10" t="s">
        <v>875</v>
      </c>
      <c r="D169" s="129" t="s">
        <v>775</v>
      </c>
      <c r="E169" s="173" t="s">
        <v>237</v>
      </c>
      <c r="F169" s="174"/>
      <c r="G169" s="11" t="s">
        <v>877</v>
      </c>
      <c r="H169" s="14">
        <v>1.33</v>
      </c>
      <c r="I169" s="120">
        <f t="shared" si="3"/>
        <v>2.66</v>
      </c>
      <c r="J169" s="126"/>
    </row>
    <row r="170" spans="2:10" ht="48">
      <c r="B170" s="118">
        <v>1</v>
      </c>
      <c r="C170" s="10" t="s">
        <v>875</v>
      </c>
      <c r="D170" s="129" t="s">
        <v>775</v>
      </c>
      <c r="E170" s="173" t="s">
        <v>238</v>
      </c>
      <c r="F170" s="174"/>
      <c r="G170" s="11" t="s">
        <v>877</v>
      </c>
      <c r="H170" s="14">
        <v>1.33</v>
      </c>
      <c r="I170" s="120">
        <f t="shared" si="3"/>
        <v>1.33</v>
      </c>
      <c r="J170" s="126"/>
    </row>
    <row r="171" spans="2:10" ht="48">
      <c r="B171" s="118">
        <v>5</v>
      </c>
      <c r="C171" s="10" t="s">
        <v>878</v>
      </c>
      <c r="D171" s="129" t="s">
        <v>245</v>
      </c>
      <c r="E171" s="173" t="s">
        <v>880</v>
      </c>
      <c r="F171" s="174"/>
      <c r="G171" s="11" t="s">
        <v>881</v>
      </c>
      <c r="H171" s="14">
        <v>0.56999999999999995</v>
      </c>
      <c r="I171" s="120">
        <f t="shared" si="3"/>
        <v>2.8499999999999996</v>
      </c>
      <c r="J171" s="126"/>
    </row>
    <row r="172" spans="2:10" ht="36">
      <c r="B172" s="118">
        <v>6</v>
      </c>
      <c r="C172" s="10" t="s">
        <v>121</v>
      </c>
      <c r="D172" s="129"/>
      <c r="E172" s="173"/>
      <c r="F172" s="174"/>
      <c r="G172" s="11" t="s">
        <v>882</v>
      </c>
      <c r="H172" s="14">
        <v>0.18</v>
      </c>
      <c r="I172" s="120">
        <f t="shared" si="3"/>
        <v>1.08</v>
      </c>
      <c r="J172" s="126"/>
    </row>
    <row r="173" spans="2:10" ht="36">
      <c r="B173" s="118">
        <v>6</v>
      </c>
      <c r="C173" s="10" t="s">
        <v>130</v>
      </c>
      <c r="D173" s="129" t="s">
        <v>112</v>
      </c>
      <c r="E173" s="173"/>
      <c r="F173" s="174"/>
      <c r="G173" s="11" t="s">
        <v>883</v>
      </c>
      <c r="H173" s="14">
        <v>0.23</v>
      </c>
      <c r="I173" s="120">
        <f t="shared" si="3"/>
        <v>1.3800000000000001</v>
      </c>
      <c r="J173" s="126"/>
    </row>
    <row r="174" spans="2:10" ht="24">
      <c r="B174" s="118">
        <v>6</v>
      </c>
      <c r="C174" s="10" t="s">
        <v>884</v>
      </c>
      <c r="D174" s="129" t="s">
        <v>112</v>
      </c>
      <c r="E174" s="173"/>
      <c r="F174" s="174"/>
      <c r="G174" s="11" t="s">
        <v>885</v>
      </c>
      <c r="H174" s="14">
        <v>0.23</v>
      </c>
      <c r="I174" s="120">
        <f t="shared" si="3"/>
        <v>1.3800000000000001</v>
      </c>
      <c r="J174" s="126"/>
    </row>
    <row r="175" spans="2:10" ht="48">
      <c r="B175" s="118">
        <v>2</v>
      </c>
      <c r="C175" s="10" t="s">
        <v>886</v>
      </c>
      <c r="D175" s="129" t="s">
        <v>887</v>
      </c>
      <c r="E175" s="173"/>
      <c r="F175" s="174"/>
      <c r="G175" s="11" t="s">
        <v>888</v>
      </c>
      <c r="H175" s="14">
        <v>0.96</v>
      </c>
      <c r="I175" s="120">
        <f t="shared" si="3"/>
        <v>1.92</v>
      </c>
      <c r="J175" s="126"/>
    </row>
    <row r="176" spans="2:10" ht="36">
      <c r="B176" s="118">
        <v>2</v>
      </c>
      <c r="C176" s="10" t="s">
        <v>886</v>
      </c>
      <c r="D176" s="129" t="s">
        <v>889</v>
      </c>
      <c r="E176" s="173"/>
      <c r="F176" s="174"/>
      <c r="G176" s="11" t="s">
        <v>888</v>
      </c>
      <c r="H176" s="14">
        <v>0.96</v>
      </c>
      <c r="I176" s="120">
        <f t="shared" si="3"/>
        <v>1.92</v>
      </c>
      <c r="J176" s="126"/>
    </row>
    <row r="177" spans="2:10" ht="48">
      <c r="B177" s="118">
        <v>2</v>
      </c>
      <c r="C177" s="10" t="s">
        <v>886</v>
      </c>
      <c r="D177" s="129" t="s">
        <v>890</v>
      </c>
      <c r="E177" s="173"/>
      <c r="F177" s="174"/>
      <c r="G177" s="11" t="s">
        <v>888</v>
      </c>
      <c r="H177" s="14">
        <v>0.96</v>
      </c>
      <c r="I177" s="120">
        <f t="shared" si="3"/>
        <v>1.92</v>
      </c>
      <c r="J177" s="126"/>
    </row>
    <row r="178" spans="2:10" ht="36">
      <c r="B178" s="118">
        <v>2</v>
      </c>
      <c r="C178" s="10" t="s">
        <v>886</v>
      </c>
      <c r="D178" s="129" t="s">
        <v>891</v>
      </c>
      <c r="E178" s="173"/>
      <c r="F178" s="174"/>
      <c r="G178" s="11" t="s">
        <v>888</v>
      </c>
      <c r="H178" s="14">
        <v>0.96</v>
      </c>
      <c r="I178" s="120">
        <f t="shared" si="3"/>
        <v>1.92</v>
      </c>
      <c r="J178" s="126"/>
    </row>
    <row r="179" spans="2:10" ht="36">
      <c r="B179" s="118">
        <v>2</v>
      </c>
      <c r="C179" s="10" t="s">
        <v>886</v>
      </c>
      <c r="D179" s="129" t="s">
        <v>892</v>
      </c>
      <c r="E179" s="173"/>
      <c r="F179" s="174"/>
      <c r="G179" s="11" t="s">
        <v>888</v>
      </c>
      <c r="H179" s="14">
        <v>0.96</v>
      </c>
      <c r="I179" s="120">
        <f t="shared" si="3"/>
        <v>1.92</v>
      </c>
      <c r="J179" s="126"/>
    </row>
    <row r="180" spans="2:10" ht="36">
      <c r="B180" s="118">
        <v>2</v>
      </c>
      <c r="C180" s="10" t="s">
        <v>886</v>
      </c>
      <c r="D180" s="129" t="s">
        <v>893</v>
      </c>
      <c r="E180" s="173"/>
      <c r="F180" s="174"/>
      <c r="G180" s="11" t="s">
        <v>888</v>
      </c>
      <c r="H180" s="14">
        <v>0.96</v>
      </c>
      <c r="I180" s="120">
        <f t="shared" si="3"/>
        <v>1.92</v>
      </c>
      <c r="J180" s="126"/>
    </row>
    <row r="181" spans="2:10" ht="36">
      <c r="B181" s="118">
        <v>2</v>
      </c>
      <c r="C181" s="10" t="s">
        <v>894</v>
      </c>
      <c r="D181" s="129" t="s">
        <v>112</v>
      </c>
      <c r="E181" s="173"/>
      <c r="F181" s="174"/>
      <c r="G181" s="11" t="s">
        <v>895</v>
      </c>
      <c r="H181" s="14">
        <v>0.47</v>
      </c>
      <c r="I181" s="120">
        <f t="shared" si="3"/>
        <v>0.94</v>
      </c>
      <c r="J181" s="126"/>
    </row>
    <row r="182" spans="2:10" ht="36">
      <c r="B182" s="118">
        <v>2</v>
      </c>
      <c r="C182" s="10" t="s">
        <v>894</v>
      </c>
      <c r="D182" s="129" t="s">
        <v>216</v>
      </c>
      <c r="E182" s="173"/>
      <c r="F182" s="174"/>
      <c r="G182" s="11" t="s">
        <v>895</v>
      </c>
      <c r="H182" s="14">
        <v>0.47</v>
      </c>
      <c r="I182" s="120">
        <f t="shared" si="3"/>
        <v>0.94</v>
      </c>
      <c r="J182" s="126"/>
    </row>
    <row r="183" spans="2:10" ht="36">
      <c r="B183" s="118">
        <v>2</v>
      </c>
      <c r="C183" s="10" t="s">
        <v>111</v>
      </c>
      <c r="D183" s="129" t="s">
        <v>112</v>
      </c>
      <c r="E183" s="173"/>
      <c r="F183" s="174"/>
      <c r="G183" s="11" t="s">
        <v>896</v>
      </c>
      <c r="H183" s="14">
        <v>0.64</v>
      </c>
      <c r="I183" s="120">
        <f t="shared" si="3"/>
        <v>1.28</v>
      </c>
      <c r="J183" s="126"/>
    </row>
    <row r="184" spans="2:10" ht="36">
      <c r="B184" s="118">
        <v>2</v>
      </c>
      <c r="C184" s="10" t="s">
        <v>111</v>
      </c>
      <c r="D184" s="129" t="s">
        <v>216</v>
      </c>
      <c r="E184" s="173"/>
      <c r="F184" s="174"/>
      <c r="G184" s="11" t="s">
        <v>896</v>
      </c>
      <c r="H184" s="14">
        <v>0.64</v>
      </c>
      <c r="I184" s="120">
        <f t="shared" si="3"/>
        <v>1.28</v>
      </c>
      <c r="J184" s="126"/>
    </row>
    <row r="185" spans="2:10" ht="36">
      <c r="B185" s="118">
        <v>2</v>
      </c>
      <c r="C185" s="10" t="s">
        <v>111</v>
      </c>
      <c r="D185" s="129" t="s">
        <v>218</v>
      </c>
      <c r="E185" s="173"/>
      <c r="F185" s="174"/>
      <c r="G185" s="11" t="s">
        <v>896</v>
      </c>
      <c r="H185" s="14">
        <v>0.64</v>
      </c>
      <c r="I185" s="120">
        <f t="shared" si="3"/>
        <v>1.28</v>
      </c>
      <c r="J185" s="126"/>
    </row>
    <row r="186" spans="2:10" ht="36">
      <c r="B186" s="118">
        <v>1</v>
      </c>
      <c r="C186" s="10" t="s">
        <v>114</v>
      </c>
      <c r="D186" s="129" t="s">
        <v>897</v>
      </c>
      <c r="E186" s="173"/>
      <c r="F186" s="174"/>
      <c r="G186" s="11" t="s">
        <v>898</v>
      </c>
      <c r="H186" s="14">
        <v>0.63</v>
      </c>
      <c r="I186" s="120">
        <f t="shared" si="3"/>
        <v>0.63</v>
      </c>
      <c r="J186" s="126"/>
    </row>
    <row r="187" spans="2:10" ht="36">
      <c r="B187" s="118">
        <v>3</v>
      </c>
      <c r="C187" s="10" t="s">
        <v>119</v>
      </c>
      <c r="D187" s="129" t="s">
        <v>112</v>
      </c>
      <c r="E187" s="173"/>
      <c r="F187" s="174"/>
      <c r="G187" s="11" t="s">
        <v>899</v>
      </c>
      <c r="H187" s="14">
        <v>0.47</v>
      </c>
      <c r="I187" s="120">
        <f t="shared" si="3"/>
        <v>1.41</v>
      </c>
      <c r="J187" s="126"/>
    </row>
    <row r="188" spans="2:10" ht="36">
      <c r="B188" s="118">
        <v>2</v>
      </c>
      <c r="C188" s="10" t="s">
        <v>119</v>
      </c>
      <c r="D188" s="129" t="s">
        <v>216</v>
      </c>
      <c r="E188" s="173"/>
      <c r="F188" s="174"/>
      <c r="G188" s="11" t="s">
        <v>899</v>
      </c>
      <c r="H188" s="14">
        <v>0.47</v>
      </c>
      <c r="I188" s="120">
        <f t="shared" si="3"/>
        <v>0.94</v>
      </c>
      <c r="J188" s="126"/>
    </row>
    <row r="189" spans="2:10" ht="36">
      <c r="B189" s="118">
        <v>2</v>
      </c>
      <c r="C189" s="10" t="s">
        <v>119</v>
      </c>
      <c r="D189" s="129" t="s">
        <v>218</v>
      </c>
      <c r="E189" s="173"/>
      <c r="F189" s="174"/>
      <c r="G189" s="11" t="s">
        <v>899</v>
      </c>
      <c r="H189" s="14">
        <v>0.47</v>
      </c>
      <c r="I189" s="120">
        <f t="shared" si="3"/>
        <v>0.94</v>
      </c>
      <c r="J189" s="126"/>
    </row>
    <row r="190" spans="2:10" ht="36">
      <c r="B190" s="118">
        <v>2</v>
      </c>
      <c r="C190" s="10" t="s">
        <v>119</v>
      </c>
      <c r="D190" s="129" t="s">
        <v>271</v>
      </c>
      <c r="E190" s="173"/>
      <c r="F190" s="174"/>
      <c r="G190" s="11" t="s">
        <v>899</v>
      </c>
      <c r="H190" s="14">
        <v>0.47</v>
      </c>
      <c r="I190" s="120">
        <f t="shared" si="3"/>
        <v>0.94</v>
      </c>
      <c r="J190" s="126"/>
    </row>
    <row r="191" spans="2:10" ht="36">
      <c r="B191" s="118">
        <v>2</v>
      </c>
      <c r="C191" s="10" t="s">
        <v>900</v>
      </c>
      <c r="D191" s="129" t="s">
        <v>277</v>
      </c>
      <c r="E191" s="173"/>
      <c r="F191" s="174"/>
      <c r="G191" s="11" t="s">
        <v>901</v>
      </c>
      <c r="H191" s="14">
        <v>0.37</v>
      </c>
      <c r="I191" s="120">
        <f t="shared" si="3"/>
        <v>0.74</v>
      </c>
      <c r="J191" s="126"/>
    </row>
    <row r="192" spans="2:10" ht="24">
      <c r="B192" s="118">
        <v>5</v>
      </c>
      <c r="C192" s="10" t="s">
        <v>631</v>
      </c>
      <c r="D192" s="129" t="s">
        <v>279</v>
      </c>
      <c r="E192" s="173"/>
      <c r="F192" s="174"/>
      <c r="G192" s="11" t="s">
        <v>902</v>
      </c>
      <c r="H192" s="14">
        <v>0.38</v>
      </c>
      <c r="I192" s="120">
        <f t="shared" si="3"/>
        <v>1.9</v>
      </c>
      <c r="J192" s="126"/>
    </row>
    <row r="193" spans="2:10" ht="24">
      <c r="B193" s="118">
        <v>1</v>
      </c>
      <c r="C193" s="10" t="s">
        <v>631</v>
      </c>
      <c r="D193" s="129" t="s">
        <v>679</v>
      </c>
      <c r="E193" s="173"/>
      <c r="F193" s="174"/>
      <c r="G193" s="11" t="s">
        <v>902</v>
      </c>
      <c r="H193" s="14">
        <v>0.38</v>
      </c>
      <c r="I193" s="120">
        <f t="shared" si="3"/>
        <v>0.38</v>
      </c>
      <c r="J193" s="126"/>
    </row>
    <row r="194" spans="2:10" ht="24">
      <c r="B194" s="118">
        <v>3</v>
      </c>
      <c r="C194" s="10" t="s">
        <v>631</v>
      </c>
      <c r="D194" s="129" t="s">
        <v>277</v>
      </c>
      <c r="E194" s="173"/>
      <c r="F194" s="174"/>
      <c r="G194" s="11" t="s">
        <v>902</v>
      </c>
      <c r="H194" s="14">
        <v>0.38</v>
      </c>
      <c r="I194" s="120">
        <f t="shared" si="3"/>
        <v>1.1400000000000001</v>
      </c>
      <c r="J194" s="126"/>
    </row>
    <row r="195" spans="2:10" ht="36">
      <c r="B195" s="118">
        <v>3</v>
      </c>
      <c r="C195" s="10" t="s">
        <v>903</v>
      </c>
      <c r="D195" s="129" t="s">
        <v>279</v>
      </c>
      <c r="E195" s="173" t="s">
        <v>112</v>
      </c>
      <c r="F195" s="174"/>
      <c r="G195" s="11" t="s">
        <v>904</v>
      </c>
      <c r="H195" s="14">
        <v>0.42</v>
      </c>
      <c r="I195" s="120">
        <f t="shared" si="3"/>
        <v>1.26</v>
      </c>
      <c r="J195" s="126"/>
    </row>
    <row r="196" spans="2:10" ht="36">
      <c r="B196" s="118">
        <v>3</v>
      </c>
      <c r="C196" s="10" t="s">
        <v>903</v>
      </c>
      <c r="D196" s="129" t="s">
        <v>679</v>
      </c>
      <c r="E196" s="173" t="s">
        <v>112</v>
      </c>
      <c r="F196" s="174"/>
      <c r="G196" s="11" t="s">
        <v>904</v>
      </c>
      <c r="H196" s="14">
        <v>0.42</v>
      </c>
      <c r="I196" s="120">
        <f t="shared" si="3"/>
        <v>1.26</v>
      </c>
      <c r="J196" s="126"/>
    </row>
    <row r="197" spans="2:10" ht="36">
      <c r="B197" s="118">
        <v>3</v>
      </c>
      <c r="C197" s="10" t="s">
        <v>903</v>
      </c>
      <c r="D197" s="129" t="s">
        <v>277</v>
      </c>
      <c r="E197" s="173" t="s">
        <v>112</v>
      </c>
      <c r="F197" s="174"/>
      <c r="G197" s="11" t="s">
        <v>904</v>
      </c>
      <c r="H197" s="14">
        <v>0.42</v>
      </c>
      <c r="I197" s="120">
        <f t="shared" si="3"/>
        <v>1.26</v>
      </c>
      <c r="J197" s="126"/>
    </row>
    <row r="198" spans="2:10" ht="36">
      <c r="B198" s="118">
        <v>3</v>
      </c>
      <c r="C198" s="10" t="s">
        <v>903</v>
      </c>
      <c r="D198" s="129" t="s">
        <v>278</v>
      </c>
      <c r="E198" s="173" t="s">
        <v>112</v>
      </c>
      <c r="F198" s="174"/>
      <c r="G198" s="11" t="s">
        <v>904</v>
      </c>
      <c r="H198" s="14">
        <v>0.42</v>
      </c>
      <c r="I198" s="120">
        <f t="shared" si="3"/>
        <v>1.26</v>
      </c>
      <c r="J198" s="126"/>
    </row>
    <row r="199" spans="2:10" ht="24">
      <c r="B199" s="118">
        <v>3</v>
      </c>
      <c r="C199" s="10" t="s">
        <v>905</v>
      </c>
      <c r="D199" s="129" t="s">
        <v>279</v>
      </c>
      <c r="E199" s="173"/>
      <c r="F199" s="174"/>
      <c r="G199" s="11" t="s">
        <v>906</v>
      </c>
      <c r="H199" s="14">
        <v>0.38</v>
      </c>
      <c r="I199" s="120">
        <f t="shared" si="3"/>
        <v>1.1400000000000001</v>
      </c>
      <c r="J199" s="126"/>
    </row>
    <row r="200" spans="2:10" ht="24">
      <c r="B200" s="118">
        <v>3</v>
      </c>
      <c r="C200" s="10" t="s">
        <v>905</v>
      </c>
      <c r="D200" s="129" t="s">
        <v>679</v>
      </c>
      <c r="E200" s="173"/>
      <c r="F200" s="174"/>
      <c r="G200" s="11" t="s">
        <v>906</v>
      </c>
      <c r="H200" s="14">
        <v>0.38</v>
      </c>
      <c r="I200" s="120">
        <f t="shared" si="3"/>
        <v>1.1400000000000001</v>
      </c>
      <c r="J200" s="126"/>
    </row>
    <row r="201" spans="2:10" ht="24">
      <c r="B201" s="118">
        <v>3</v>
      </c>
      <c r="C201" s="10" t="s">
        <v>905</v>
      </c>
      <c r="D201" s="129" t="s">
        <v>277</v>
      </c>
      <c r="E201" s="173"/>
      <c r="F201" s="174"/>
      <c r="G201" s="11" t="s">
        <v>906</v>
      </c>
      <c r="H201" s="14">
        <v>0.38</v>
      </c>
      <c r="I201" s="120">
        <f t="shared" si="3"/>
        <v>1.1400000000000001</v>
      </c>
      <c r="J201" s="126"/>
    </row>
    <row r="202" spans="2:10" ht="24">
      <c r="B202" s="118">
        <v>3</v>
      </c>
      <c r="C202" s="10" t="s">
        <v>905</v>
      </c>
      <c r="D202" s="129" t="s">
        <v>278</v>
      </c>
      <c r="E202" s="173"/>
      <c r="F202" s="174"/>
      <c r="G202" s="11" t="s">
        <v>906</v>
      </c>
      <c r="H202" s="14">
        <v>0.38</v>
      </c>
      <c r="I202" s="120">
        <f t="shared" si="3"/>
        <v>1.1400000000000001</v>
      </c>
      <c r="J202" s="126"/>
    </row>
    <row r="203" spans="2:10" ht="24">
      <c r="B203" s="118">
        <v>5</v>
      </c>
      <c r="C203" s="10" t="s">
        <v>70</v>
      </c>
      <c r="D203" s="129" t="s">
        <v>786</v>
      </c>
      <c r="E203" s="173"/>
      <c r="F203" s="174"/>
      <c r="G203" s="11" t="s">
        <v>907</v>
      </c>
      <c r="H203" s="14">
        <v>1.53</v>
      </c>
      <c r="I203" s="120">
        <f t="shared" si="3"/>
        <v>7.65</v>
      </c>
      <c r="J203" s="126"/>
    </row>
    <row r="204" spans="2:10" ht="24">
      <c r="B204" s="118">
        <v>2</v>
      </c>
      <c r="C204" s="10" t="s">
        <v>73</v>
      </c>
      <c r="D204" s="129" t="s">
        <v>786</v>
      </c>
      <c r="E204" s="173" t="s">
        <v>279</v>
      </c>
      <c r="F204" s="174"/>
      <c r="G204" s="11" t="s">
        <v>908</v>
      </c>
      <c r="H204" s="14">
        <v>1.87</v>
      </c>
      <c r="I204" s="120">
        <f t="shared" si="3"/>
        <v>3.74</v>
      </c>
      <c r="J204" s="126"/>
    </row>
    <row r="205" spans="2:10" ht="24">
      <c r="B205" s="118">
        <v>2</v>
      </c>
      <c r="C205" s="10" t="s">
        <v>73</v>
      </c>
      <c r="D205" s="129" t="s">
        <v>786</v>
      </c>
      <c r="E205" s="173" t="s">
        <v>277</v>
      </c>
      <c r="F205" s="174"/>
      <c r="G205" s="11" t="s">
        <v>908</v>
      </c>
      <c r="H205" s="14">
        <v>1.87</v>
      </c>
      <c r="I205" s="120">
        <f t="shared" si="3"/>
        <v>3.74</v>
      </c>
      <c r="J205" s="126"/>
    </row>
    <row r="206" spans="2:10" ht="24">
      <c r="B206" s="118">
        <v>2</v>
      </c>
      <c r="C206" s="10" t="s">
        <v>73</v>
      </c>
      <c r="D206" s="129" t="s">
        <v>786</v>
      </c>
      <c r="E206" s="173" t="s">
        <v>278</v>
      </c>
      <c r="F206" s="174"/>
      <c r="G206" s="11" t="s">
        <v>908</v>
      </c>
      <c r="H206" s="14">
        <v>1.87</v>
      </c>
      <c r="I206" s="120">
        <f t="shared" si="3"/>
        <v>3.74</v>
      </c>
      <c r="J206" s="126"/>
    </row>
    <row r="207" spans="2:10" ht="24">
      <c r="B207" s="118">
        <v>2</v>
      </c>
      <c r="C207" s="10" t="s">
        <v>73</v>
      </c>
      <c r="D207" s="129" t="s">
        <v>786</v>
      </c>
      <c r="E207" s="173" t="s">
        <v>775</v>
      </c>
      <c r="F207" s="174"/>
      <c r="G207" s="11" t="s">
        <v>908</v>
      </c>
      <c r="H207" s="14">
        <v>1.87</v>
      </c>
      <c r="I207" s="120">
        <f t="shared" si="3"/>
        <v>3.74</v>
      </c>
      <c r="J207" s="126"/>
    </row>
    <row r="208" spans="2:10" ht="24">
      <c r="B208" s="118">
        <v>1</v>
      </c>
      <c r="C208" s="10" t="s">
        <v>909</v>
      </c>
      <c r="D208" s="129" t="s">
        <v>786</v>
      </c>
      <c r="E208" s="173" t="s">
        <v>279</v>
      </c>
      <c r="F208" s="174"/>
      <c r="G208" s="11" t="s">
        <v>910</v>
      </c>
      <c r="H208" s="14">
        <v>2.02</v>
      </c>
      <c r="I208" s="120">
        <f t="shared" si="3"/>
        <v>2.02</v>
      </c>
      <c r="J208" s="126"/>
    </row>
    <row r="209" spans="2:10" ht="24">
      <c r="B209" s="118">
        <v>1</v>
      </c>
      <c r="C209" s="10" t="s">
        <v>909</v>
      </c>
      <c r="D209" s="129" t="s">
        <v>786</v>
      </c>
      <c r="E209" s="173" t="s">
        <v>277</v>
      </c>
      <c r="F209" s="174"/>
      <c r="G209" s="11" t="s">
        <v>910</v>
      </c>
      <c r="H209" s="14">
        <v>2.02</v>
      </c>
      <c r="I209" s="120">
        <f t="shared" si="3"/>
        <v>2.02</v>
      </c>
      <c r="J209" s="126"/>
    </row>
    <row r="210" spans="2:10" ht="24">
      <c r="B210" s="118">
        <v>1</v>
      </c>
      <c r="C210" s="10" t="s">
        <v>909</v>
      </c>
      <c r="D210" s="129" t="s">
        <v>786</v>
      </c>
      <c r="E210" s="173" t="s">
        <v>278</v>
      </c>
      <c r="F210" s="174"/>
      <c r="G210" s="11" t="s">
        <v>910</v>
      </c>
      <c r="H210" s="14">
        <v>2.02</v>
      </c>
      <c r="I210" s="120">
        <f t="shared" si="3"/>
        <v>2.02</v>
      </c>
      <c r="J210" s="126"/>
    </row>
    <row r="211" spans="2:10" ht="24">
      <c r="B211" s="118">
        <v>1</v>
      </c>
      <c r="C211" s="10" t="s">
        <v>909</v>
      </c>
      <c r="D211" s="129" t="s">
        <v>786</v>
      </c>
      <c r="E211" s="173" t="s">
        <v>775</v>
      </c>
      <c r="F211" s="174"/>
      <c r="G211" s="11" t="s">
        <v>910</v>
      </c>
      <c r="H211" s="14">
        <v>2.02</v>
      </c>
      <c r="I211" s="120">
        <f t="shared" si="3"/>
        <v>2.02</v>
      </c>
      <c r="J211" s="126"/>
    </row>
    <row r="212" spans="2:10" ht="24">
      <c r="B212" s="118">
        <v>1</v>
      </c>
      <c r="C212" s="10" t="s">
        <v>909</v>
      </c>
      <c r="D212" s="129" t="s">
        <v>28</v>
      </c>
      <c r="E212" s="173" t="s">
        <v>279</v>
      </c>
      <c r="F212" s="174"/>
      <c r="G212" s="11" t="s">
        <v>910</v>
      </c>
      <c r="H212" s="14">
        <v>2.02</v>
      </c>
      <c r="I212" s="120">
        <f t="shared" si="3"/>
        <v>2.02</v>
      </c>
      <c r="J212" s="126"/>
    </row>
    <row r="213" spans="2:10" ht="24">
      <c r="B213" s="118">
        <v>1</v>
      </c>
      <c r="C213" s="10" t="s">
        <v>909</v>
      </c>
      <c r="D213" s="129" t="s">
        <v>28</v>
      </c>
      <c r="E213" s="173" t="s">
        <v>277</v>
      </c>
      <c r="F213" s="174"/>
      <c r="G213" s="11" t="s">
        <v>910</v>
      </c>
      <c r="H213" s="14">
        <v>2.02</v>
      </c>
      <c r="I213" s="120">
        <f t="shared" si="3"/>
        <v>2.02</v>
      </c>
      <c r="J213" s="126"/>
    </row>
    <row r="214" spans="2:10" ht="24">
      <c r="B214" s="118">
        <v>1</v>
      </c>
      <c r="C214" s="10" t="s">
        <v>909</v>
      </c>
      <c r="D214" s="129" t="s">
        <v>28</v>
      </c>
      <c r="E214" s="173" t="s">
        <v>278</v>
      </c>
      <c r="F214" s="174"/>
      <c r="G214" s="11" t="s">
        <v>910</v>
      </c>
      <c r="H214" s="14">
        <v>2.02</v>
      </c>
      <c r="I214" s="120">
        <f t="shared" si="3"/>
        <v>2.02</v>
      </c>
      <c r="J214" s="126"/>
    </row>
    <row r="215" spans="2:10" ht="24">
      <c r="B215" s="118">
        <v>1</v>
      </c>
      <c r="C215" s="10" t="s">
        <v>909</v>
      </c>
      <c r="D215" s="129" t="s">
        <v>28</v>
      </c>
      <c r="E215" s="173" t="s">
        <v>775</v>
      </c>
      <c r="F215" s="174"/>
      <c r="G215" s="11" t="s">
        <v>910</v>
      </c>
      <c r="H215" s="14">
        <v>2.02</v>
      </c>
      <c r="I215" s="120">
        <f t="shared" si="3"/>
        <v>2.02</v>
      </c>
      <c r="J215" s="126"/>
    </row>
    <row r="216" spans="2:10" ht="24">
      <c r="B216" s="118">
        <v>1</v>
      </c>
      <c r="C216" s="10" t="s">
        <v>909</v>
      </c>
      <c r="D216" s="129" t="s">
        <v>657</v>
      </c>
      <c r="E216" s="173" t="s">
        <v>279</v>
      </c>
      <c r="F216" s="174"/>
      <c r="G216" s="11" t="s">
        <v>910</v>
      </c>
      <c r="H216" s="14">
        <v>2.02</v>
      </c>
      <c r="I216" s="120">
        <f t="shared" si="3"/>
        <v>2.02</v>
      </c>
      <c r="J216" s="126"/>
    </row>
    <row r="217" spans="2:10" ht="24">
      <c r="B217" s="118">
        <v>1</v>
      </c>
      <c r="C217" s="10" t="s">
        <v>909</v>
      </c>
      <c r="D217" s="129" t="s">
        <v>657</v>
      </c>
      <c r="E217" s="173" t="s">
        <v>277</v>
      </c>
      <c r="F217" s="174"/>
      <c r="G217" s="11" t="s">
        <v>910</v>
      </c>
      <c r="H217" s="14">
        <v>2.02</v>
      </c>
      <c r="I217" s="120">
        <f t="shared" si="3"/>
        <v>2.02</v>
      </c>
      <c r="J217" s="126"/>
    </row>
    <row r="218" spans="2:10" ht="24">
      <c r="B218" s="118">
        <v>1</v>
      </c>
      <c r="C218" s="10" t="s">
        <v>909</v>
      </c>
      <c r="D218" s="129" t="s">
        <v>657</v>
      </c>
      <c r="E218" s="173" t="s">
        <v>278</v>
      </c>
      <c r="F218" s="174"/>
      <c r="G218" s="11" t="s">
        <v>910</v>
      </c>
      <c r="H218" s="14">
        <v>2.02</v>
      </c>
      <c r="I218" s="120">
        <f t="shared" si="3"/>
        <v>2.02</v>
      </c>
      <c r="J218" s="126"/>
    </row>
    <row r="219" spans="2:10" ht="24">
      <c r="B219" s="118">
        <v>1</v>
      </c>
      <c r="C219" s="10" t="s">
        <v>909</v>
      </c>
      <c r="D219" s="129" t="s">
        <v>657</v>
      </c>
      <c r="E219" s="173" t="s">
        <v>775</v>
      </c>
      <c r="F219" s="174"/>
      <c r="G219" s="11" t="s">
        <v>910</v>
      </c>
      <c r="H219" s="14">
        <v>2.02</v>
      </c>
      <c r="I219" s="120">
        <f t="shared" si="3"/>
        <v>2.02</v>
      </c>
      <c r="J219" s="126"/>
    </row>
    <row r="220" spans="2:10" ht="24">
      <c r="B220" s="118">
        <v>2</v>
      </c>
      <c r="C220" s="10" t="s">
        <v>909</v>
      </c>
      <c r="D220" s="129" t="s">
        <v>30</v>
      </c>
      <c r="E220" s="173" t="s">
        <v>279</v>
      </c>
      <c r="F220" s="174"/>
      <c r="G220" s="11" t="s">
        <v>910</v>
      </c>
      <c r="H220" s="14">
        <v>2.02</v>
      </c>
      <c r="I220" s="120">
        <f t="shared" si="3"/>
        <v>4.04</v>
      </c>
      <c r="J220" s="126"/>
    </row>
    <row r="221" spans="2:10" ht="24">
      <c r="B221" s="118">
        <v>2</v>
      </c>
      <c r="C221" s="10" t="s">
        <v>909</v>
      </c>
      <c r="D221" s="129" t="s">
        <v>30</v>
      </c>
      <c r="E221" s="173" t="s">
        <v>277</v>
      </c>
      <c r="F221" s="174"/>
      <c r="G221" s="11" t="s">
        <v>910</v>
      </c>
      <c r="H221" s="14">
        <v>2.02</v>
      </c>
      <c r="I221" s="120">
        <f t="shared" si="3"/>
        <v>4.04</v>
      </c>
      <c r="J221" s="126"/>
    </row>
    <row r="222" spans="2:10" ht="24">
      <c r="B222" s="118">
        <v>2</v>
      </c>
      <c r="C222" s="10" t="s">
        <v>909</v>
      </c>
      <c r="D222" s="129" t="s">
        <v>30</v>
      </c>
      <c r="E222" s="173" t="s">
        <v>278</v>
      </c>
      <c r="F222" s="174"/>
      <c r="G222" s="11" t="s">
        <v>910</v>
      </c>
      <c r="H222" s="14">
        <v>2.02</v>
      </c>
      <c r="I222" s="120">
        <f t="shared" si="3"/>
        <v>4.04</v>
      </c>
      <c r="J222" s="126"/>
    </row>
    <row r="223" spans="2:10" ht="24">
      <c r="B223" s="118">
        <v>2</v>
      </c>
      <c r="C223" s="10" t="s">
        <v>909</v>
      </c>
      <c r="D223" s="129" t="s">
        <v>30</v>
      </c>
      <c r="E223" s="173" t="s">
        <v>775</v>
      </c>
      <c r="F223" s="174"/>
      <c r="G223" s="11" t="s">
        <v>910</v>
      </c>
      <c r="H223" s="14">
        <v>2.02</v>
      </c>
      <c r="I223" s="120">
        <f t="shared" si="3"/>
        <v>4.04</v>
      </c>
      <c r="J223" s="126"/>
    </row>
    <row r="224" spans="2:10" ht="60">
      <c r="B224" s="118">
        <v>2</v>
      </c>
      <c r="C224" s="10" t="s">
        <v>911</v>
      </c>
      <c r="D224" s="129" t="s">
        <v>913</v>
      </c>
      <c r="E224" s="173" t="s">
        <v>245</v>
      </c>
      <c r="F224" s="174"/>
      <c r="G224" s="11" t="s">
        <v>914</v>
      </c>
      <c r="H224" s="14">
        <v>4.68</v>
      </c>
      <c r="I224" s="120">
        <f t="shared" si="3"/>
        <v>9.36</v>
      </c>
      <c r="J224" s="126"/>
    </row>
    <row r="225" spans="2:10" ht="36">
      <c r="B225" s="118">
        <v>1</v>
      </c>
      <c r="C225" s="10" t="s">
        <v>915</v>
      </c>
      <c r="D225" s="129" t="s">
        <v>917</v>
      </c>
      <c r="E225" s="173"/>
      <c r="F225" s="174"/>
      <c r="G225" s="11" t="s">
        <v>918</v>
      </c>
      <c r="H225" s="14">
        <v>2.4</v>
      </c>
      <c r="I225" s="120">
        <f t="shared" si="3"/>
        <v>2.4</v>
      </c>
      <c r="J225" s="126"/>
    </row>
    <row r="226" spans="2:10" ht="36">
      <c r="B226" s="118">
        <v>1</v>
      </c>
      <c r="C226" s="10" t="s">
        <v>915</v>
      </c>
      <c r="D226" s="129" t="s">
        <v>920</v>
      </c>
      <c r="E226" s="173"/>
      <c r="F226" s="174"/>
      <c r="G226" s="11" t="s">
        <v>918</v>
      </c>
      <c r="H226" s="14">
        <v>2.4</v>
      </c>
      <c r="I226" s="120">
        <f t="shared" si="3"/>
        <v>2.4</v>
      </c>
      <c r="J226" s="126"/>
    </row>
    <row r="227" spans="2:10" ht="36">
      <c r="B227" s="118">
        <v>1</v>
      </c>
      <c r="C227" s="10" t="s">
        <v>915</v>
      </c>
      <c r="D227" s="129" t="s">
        <v>922</v>
      </c>
      <c r="E227" s="173"/>
      <c r="F227" s="174"/>
      <c r="G227" s="11" t="s">
        <v>918</v>
      </c>
      <c r="H227" s="14">
        <v>2.69</v>
      </c>
      <c r="I227" s="120">
        <f t="shared" si="3"/>
        <v>2.69</v>
      </c>
      <c r="J227" s="126"/>
    </row>
    <row r="228" spans="2:10" ht="36">
      <c r="B228" s="118">
        <v>1</v>
      </c>
      <c r="C228" s="10" t="s">
        <v>915</v>
      </c>
      <c r="D228" s="129" t="s">
        <v>924</v>
      </c>
      <c r="E228" s="173"/>
      <c r="F228" s="174"/>
      <c r="G228" s="11" t="s">
        <v>918</v>
      </c>
      <c r="H228" s="14">
        <v>2.69</v>
      </c>
      <c r="I228" s="120">
        <f t="shared" si="3"/>
        <v>2.69</v>
      </c>
      <c r="J228" s="126"/>
    </row>
    <row r="229" spans="2:10" ht="36">
      <c r="B229" s="118">
        <v>2</v>
      </c>
      <c r="C229" s="10" t="s">
        <v>915</v>
      </c>
      <c r="D229" s="129" t="s">
        <v>925</v>
      </c>
      <c r="E229" s="173"/>
      <c r="F229" s="174"/>
      <c r="G229" s="11" t="s">
        <v>918</v>
      </c>
      <c r="H229" s="14">
        <v>2.69</v>
      </c>
      <c r="I229" s="120">
        <f t="shared" si="3"/>
        <v>5.38</v>
      </c>
      <c r="J229" s="126"/>
    </row>
    <row r="230" spans="2:10" ht="36">
      <c r="B230" s="118">
        <v>2</v>
      </c>
      <c r="C230" s="10" t="s">
        <v>915</v>
      </c>
      <c r="D230" s="129" t="s">
        <v>926</v>
      </c>
      <c r="E230" s="173"/>
      <c r="F230" s="174"/>
      <c r="G230" s="11" t="s">
        <v>918</v>
      </c>
      <c r="H230" s="14">
        <v>2.69</v>
      </c>
      <c r="I230" s="120">
        <f t="shared" si="3"/>
        <v>5.38</v>
      </c>
      <c r="J230" s="126"/>
    </row>
    <row r="231" spans="2:10" ht="48">
      <c r="B231" s="118">
        <v>3</v>
      </c>
      <c r="C231" s="10" t="s">
        <v>927</v>
      </c>
      <c r="D231" s="129" t="s">
        <v>794</v>
      </c>
      <c r="E231" s="173" t="s">
        <v>245</v>
      </c>
      <c r="F231" s="174"/>
      <c r="G231" s="11" t="s">
        <v>929</v>
      </c>
      <c r="H231" s="14">
        <v>1.1000000000000001</v>
      </c>
      <c r="I231" s="120">
        <f t="shared" si="3"/>
        <v>3.3000000000000003</v>
      </c>
      <c r="J231" s="126"/>
    </row>
    <row r="232" spans="2:10" ht="48">
      <c r="B232" s="118">
        <v>3</v>
      </c>
      <c r="C232" s="10" t="s">
        <v>927</v>
      </c>
      <c r="D232" s="129" t="s">
        <v>234</v>
      </c>
      <c r="E232" s="173" t="s">
        <v>245</v>
      </c>
      <c r="F232" s="174"/>
      <c r="G232" s="11" t="s">
        <v>929</v>
      </c>
      <c r="H232" s="14">
        <v>1.1499999999999999</v>
      </c>
      <c r="I232" s="120">
        <f t="shared" ref="I232:I244" si="4">H232*B232</f>
        <v>3.4499999999999997</v>
      </c>
      <c r="J232" s="126"/>
    </row>
    <row r="233" spans="2:10" ht="48">
      <c r="B233" s="118">
        <v>3</v>
      </c>
      <c r="C233" s="10" t="s">
        <v>927</v>
      </c>
      <c r="D233" s="129" t="s">
        <v>237</v>
      </c>
      <c r="E233" s="173" t="s">
        <v>245</v>
      </c>
      <c r="F233" s="174"/>
      <c r="G233" s="11" t="s">
        <v>929</v>
      </c>
      <c r="H233" s="14">
        <v>1.2</v>
      </c>
      <c r="I233" s="120">
        <f t="shared" si="4"/>
        <v>3.5999999999999996</v>
      </c>
      <c r="J233" s="126"/>
    </row>
    <row r="234" spans="2:10" ht="48">
      <c r="B234" s="118">
        <v>1</v>
      </c>
      <c r="C234" s="10" t="s">
        <v>932</v>
      </c>
      <c r="D234" s="129" t="s">
        <v>232</v>
      </c>
      <c r="E234" s="173" t="s">
        <v>112</v>
      </c>
      <c r="F234" s="174"/>
      <c r="G234" s="11" t="s">
        <v>934</v>
      </c>
      <c r="H234" s="14">
        <v>2.2400000000000002</v>
      </c>
      <c r="I234" s="120">
        <f t="shared" si="4"/>
        <v>2.2400000000000002</v>
      </c>
      <c r="J234" s="126"/>
    </row>
    <row r="235" spans="2:10" ht="48">
      <c r="B235" s="118">
        <v>1</v>
      </c>
      <c r="C235" s="10" t="s">
        <v>932</v>
      </c>
      <c r="D235" s="129" t="s">
        <v>234</v>
      </c>
      <c r="E235" s="173" t="s">
        <v>112</v>
      </c>
      <c r="F235" s="174"/>
      <c r="G235" s="11" t="s">
        <v>934</v>
      </c>
      <c r="H235" s="14">
        <v>2.2400000000000002</v>
      </c>
      <c r="I235" s="120">
        <f t="shared" si="4"/>
        <v>2.2400000000000002</v>
      </c>
      <c r="J235" s="126"/>
    </row>
    <row r="236" spans="2:10" ht="48">
      <c r="B236" s="118">
        <v>1</v>
      </c>
      <c r="C236" s="10" t="s">
        <v>932</v>
      </c>
      <c r="D236" s="129" t="s">
        <v>235</v>
      </c>
      <c r="E236" s="173" t="s">
        <v>112</v>
      </c>
      <c r="F236" s="174"/>
      <c r="G236" s="11" t="s">
        <v>934</v>
      </c>
      <c r="H236" s="14">
        <v>2.2400000000000002</v>
      </c>
      <c r="I236" s="120">
        <f t="shared" si="4"/>
        <v>2.2400000000000002</v>
      </c>
      <c r="J236" s="126"/>
    </row>
    <row r="237" spans="2:10" ht="24">
      <c r="B237" s="118">
        <v>2</v>
      </c>
      <c r="C237" s="10" t="s">
        <v>935</v>
      </c>
      <c r="D237" s="129" t="s">
        <v>28</v>
      </c>
      <c r="E237" s="173"/>
      <c r="F237" s="174"/>
      <c r="G237" s="11" t="s">
        <v>936</v>
      </c>
      <c r="H237" s="14">
        <v>1.1499999999999999</v>
      </c>
      <c r="I237" s="120">
        <f t="shared" si="4"/>
        <v>2.2999999999999998</v>
      </c>
      <c r="J237" s="126"/>
    </row>
    <row r="238" spans="2:10" ht="24">
      <c r="B238" s="118">
        <v>2</v>
      </c>
      <c r="C238" s="10" t="s">
        <v>935</v>
      </c>
      <c r="D238" s="129" t="s">
        <v>30</v>
      </c>
      <c r="E238" s="173"/>
      <c r="F238" s="174"/>
      <c r="G238" s="11" t="s">
        <v>936</v>
      </c>
      <c r="H238" s="14">
        <v>1.1499999999999999</v>
      </c>
      <c r="I238" s="120">
        <f t="shared" si="4"/>
        <v>2.2999999999999998</v>
      </c>
      <c r="J238" s="126"/>
    </row>
    <row r="239" spans="2:10" ht="24">
      <c r="B239" s="118">
        <v>2</v>
      </c>
      <c r="C239" s="10" t="s">
        <v>935</v>
      </c>
      <c r="D239" s="129" t="s">
        <v>31</v>
      </c>
      <c r="E239" s="173"/>
      <c r="F239" s="174"/>
      <c r="G239" s="11" t="s">
        <v>936</v>
      </c>
      <c r="H239" s="14">
        <v>1.1499999999999999</v>
      </c>
      <c r="I239" s="120">
        <f t="shared" si="4"/>
        <v>2.2999999999999998</v>
      </c>
      <c r="J239" s="126"/>
    </row>
    <row r="240" spans="2:10" ht="48">
      <c r="B240" s="118">
        <v>2</v>
      </c>
      <c r="C240" s="10" t="s">
        <v>937</v>
      </c>
      <c r="D240" s="129" t="s">
        <v>939</v>
      </c>
      <c r="E240" s="173"/>
      <c r="F240" s="174"/>
      <c r="G240" s="11" t="s">
        <v>940</v>
      </c>
      <c r="H240" s="14">
        <v>7.09</v>
      </c>
      <c r="I240" s="120">
        <f t="shared" si="4"/>
        <v>14.18</v>
      </c>
      <c r="J240" s="126"/>
    </row>
    <row r="241" spans="2:10" ht="48">
      <c r="B241" s="118">
        <v>1</v>
      </c>
      <c r="C241" s="10" t="s">
        <v>937</v>
      </c>
      <c r="D241" s="129" t="s">
        <v>942</v>
      </c>
      <c r="E241" s="173"/>
      <c r="F241" s="174"/>
      <c r="G241" s="11" t="s">
        <v>940</v>
      </c>
      <c r="H241" s="14">
        <v>7.48</v>
      </c>
      <c r="I241" s="120">
        <f t="shared" si="4"/>
        <v>7.48</v>
      </c>
      <c r="J241" s="126"/>
    </row>
    <row r="242" spans="2:10" ht="48">
      <c r="B242" s="118">
        <v>1</v>
      </c>
      <c r="C242" s="10" t="s">
        <v>937</v>
      </c>
      <c r="D242" s="129" t="s">
        <v>943</v>
      </c>
      <c r="E242" s="173"/>
      <c r="F242" s="174"/>
      <c r="G242" s="11" t="s">
        <v>940</v>
      </c>
      <c r="H242" s="14">
        <v>7.48</v>
      </c>
      <c r="I242" s="120">
        <f t="shared" si="4"/>
        <v>7.48</v>
      </c>
      <c r="J242" s="126"/>
    </row>
    <row r="243" spans="2:10" ht="60">
      <c r="B243" s="118">
        <v>3</v>
      </c>
      <c r="C243" s="10" t="s">
        <v>944</v>
      </c>
      <c r="D243" s="129" t="s">
        <v>920</v>
      </c>
      <c r="E243" s="173"/>
      <c r="F243" s="174"/>
      <c r="G243" s="11" t="s">
        <v>946</v>
      </c>
      <c r="H243" s="14">
        <v>12.15</v>
      </c>
      <c r="I243" s="120">
        <f t="shared" si="4"/>
        <v>36.450000000000003</v>
      </c>
      <c r="J243" s="126"/>
    </row>
    <row r="244" spans="2:10" ht="60">
      <c r="B244" s="119">
        <v>3</v>
      </c>
      <c r="C244" s="12" t="s">
        <v>944</v>
      </c>
      <c r="D244" s="130" t="s">
        <v>924</v>
      </c>
      <c r="E244" s="191"/>
      <c r="F244" s="192"/>
      <c r="G244" s="13" t="s">
        <v>946</v>
      </c>
      <c r="H244" s="15">
        <v>12.54</v>
      </c>
      <c r="I244" s="121">
        <f t="shared" si="4"/>
        <v>37.619999999999997</v>
      </c>
      <c r="J244" s="126"/>
    </row>
    <row r="245" spans="2:10">
      <c r="B245" s="118"/>
      <c r="C245" s="10"/>
      <c r="D245" s="129"/>
      <c r="E245" s="173"/>
      <c r="F245" s="174"/>
      <c r="G245" s="11"/>
      <c r="H245" s="14"/>
      <c r="I245" s="120"/>
      <c r="J245" s="126"/>
    </row>
    <row r="246" spans="2:10">
      <c r="B246" s="118"/>
      <c r="C246" s="10"/>
      <c r="D246" s="129"/>
      <c r="E246" s="173"/>
      <c r="F246" s="174"/>
      <c r="G246" s="11"/>
      <c r="H246" s="14"/>
      <c r="I246" s="120"/>
      <c r="J246" s="126"/>
    </row>
    <row r="247" spans="2:10">
      <c r="B247" s="118"/>
      <c r="C247" s="10"/>
      <c r="D247" s="129"/>
      <c r="E247" s="173"/>
      <c r="F247" s="174"/>
      <c r="G247" s="11"/>
      <c r="H247" s="14"/>
      <c r="I247" s="120"/>
      <c r="J247" s="126"/>
    </row>
    <row r="248" spans="2:10">
      <c r="B248" s="118"/>
      <c r="C248" s="10"/>
      <c r="D248" s="129"/>
      <c r="E248" s="173"/>
      <c r="F248" s="174"/>
      <c r="G248" s="11"/>
      <c r="H248" s="14"/>
      <c r="I248" s="120"/>
      <c r="J248" s="126"/>
    </row>
    <row r="249" spans="2:10">
      <c r="B249" s="118"/>
      <c r="C249" s="10"/>
      <c r="D249" s="129"/>
      <c r="E249" s="173"/>
      <c r="F249" s="174"/>
      <c r="G249" s="11"/>
      <c r="H249" s="14"/>
      <c r="I249" s="120"/>
      <c r="J249" s="126"/>
    </row>
    <row r="250" spans="2:10">
      <c r="B250" s="118"/>
      <c r="C250" s="10"/>
      <c r="D250" s="129"/>
      <c r="E250" s="173"/>
      <c r="F250" s="174"/>
      <c r="G250" s="11"/>
      <c r="H250" s="14"/>
      <c r="I250" s="120"/>
      <c r="J250" s="126"/>
    </row>
    <row r="251" spans="2:10">
      <c r="B251" s="118"/>
      <c r="C251" s="10"/>
      <c r="D251" s="129"/>
      <c r="E251" s="173"/>
      <c r="F251" s="174"/>
      <c r="G251" s="11"/>
      <c r="H251" s="14"/>
      <c r="I251" s="120"/>
      <c r="J251" s="126"/>
    </row>
    <row r="252" spans="2:10">
      <c r="B252" s="118"/>
      <c r="C252" s="10"/>
      <c r="D252" s="129"/>
      <c r="E252" s="173"/>
      <c r="F252" s="174"/>
      <c r="G252" s="11"/>
      <c r="H252" s="14"/>
      <c r="I252" s="120"/>
      <c r="J252" s="126"/>
    </row>
    <row r="253" spans="2:10">
      <c r="B253" s="118"/>
      <c r="C253" s="10"/>
      <c r="D253" s="129"/>
      <c r="E253" s="173"/>
      <c r="F253" s="174"/>
      <c r="G253" s="11"/>
      <c r="H253" s="14"/>
      <c r="I253" s="120"/>
      <c r="J253" s="126"/>
    </row>
    <row r="254" spans="2:10">
      <c r="B254" s="118"/>
      <c r="C254" s="10"/>
      <c r="D254" s="129"/>
      <c r="E254" s="173"/>
      <c r="F254" s="174"/>
      <c r="G254" s="11"/>
      <c r="H254" s="14"/>
      <c r="I254" s="120"/>
      <c r="J254" s="126"/>
    </row>
    <row r="255" spans="2:10">
      <c r="B255" s="118"/>
      <c r="C255" s="10"/>
      <c r="D255" s="129"/>
      <c r="E255" s="173"/>
      <c r="F255" s="174"/>
      <c r="G255" s="11"/>
      <c r="H255" s="14"/>
      <c r="I255" s="120"/>
      <c r="J255" s="126"/>
    </row>
    <row r="256" spans="2:10">
      <c r="B256" s="118"/>
      <c r="C256" s="10"/>
      <c r="D256" s="129"/>
      <c r="E256" s="173"/>
      <c r="F256" s="174"/>
      <c r="G256" s="11"/>
      <c r="H256" s="14"/>
      <c r="I256" s="120"/>
      <c r="J256" s="126"/>
    </row>
    <row r="257" spans="2:10">
      <c r="B257" s="118"/>
      <c r="C257" s="10"/>
      <c r="D257" s="129"/>
      <c r="E257" s="173"/>
      <c r="F257" s="174"/>
      <c r="G257" s="11"/>
      <c r="H257" s="14"/>
      <c r="I257" s="120"/>
      <c r="J257" s="126"/>
    </row>
    <row r="258" spans="2:10">
      <c r="B258" s="118"/>
      <c r="C258" s="10"/>
      <c r="D258" s="129"/>
      <c r="E258" s="173"/>
      <c r="F258" s="174"/>
      <c r="G258" s="11"/>
      <c r="H258" s="14"/>
      <c r="I258" s="120"/>
      <c r="J258" s="126"/>
    </row>
    <row r="259" spans="2:10">
      <c r="B259" s="118"/>
      <c r="C259" s="10"/>
      <c r="D259" s="129"/>
      <c r="E259" s="173"/>
      <c r="F259" s="174"/>
      <c r="G259" s="11"/>
      <c r="H259" s="14"/>
      <c r="I259" s="120"/>
      <c r="J259" s="126"/>
    </row>
    <row r="260" spans="2:10">
      <c r="B260" s="118"/>
      <c r="C260" s="10"/>
      <c r="D260" s="129"/>
      <c r="E260" s="173"/>
      <c r="F260" s="174"/>
      <c r="G260" s="11"/>
      <c r="H260" s="14"/>
      <c r="I260" s="120"/>
      <c r="J260" s="126"/>
    </row>
    <row r="261" spans="2:10">
      <c r="B261" s="118"/>
      <c r="C261" s="10"/>
      <c r="D261" s="129"/>
      <c r="E261" s="173"/>
      <c r="F261" s="174"/>
      <c r="G261" s="11"/>
      <c r="H261" s="14"/>
      <c r="I261" s="120"/>
      <c r="J261" s="126"/>
    </row>
    <row r="262" spans="2:10">
      <c r="B262" s="118"/>
      <c r="C262" s="10"/>
      <c r="D262" s="129"/>
      <c r="E262" s="173"/>
      <c r="F262" s="174"/>
      <c r="G262" s="11"/>
      <c r="H262" s="14"/>
      <c r="I262" s="120"/>
      <c r="J262" s="126"/>
    </row>
    <row r="263" spans="2:10">
      <c r="B263" s="118"/>
      <c r="C263" s="10"/>
      <c r="D263" s="129"/>
      <c r="E263" s="173"/>
      <c r="F263" s="174"/>
      <c r="G263" s="11"/>
      <c r="H263" s="14"/>
      <c r="I263" s="120"/>
      <c r="J263" s="126"/>
    </row>
    <row r="264" spans="2:10">
      <c r="B264" s="118"/>
      <c r="C264" s="10"/>
      <c r="D264" s="129"/>
      <c r="E264" s="173"/>
      <c r="F264" s="174"/>
      <c r="G264" s="11"/>
      <c r="H264" s="14"/>
      <c r="I264" s="120"/>
      <c r="J264" s="126"/>
    </row>
    <row r="265" spans="2:10">
      <c r="B265" s="118"/>
      <c r="C265" s="10"/>
      <c r="D265" s="129"/>
      <c r="E265" s="173"/>
      <c r="F265" s="174"/>
      <c r="G265" s="11"/>
      <c r="H265" s="14"/>
      <c r="I265" s="120"/>
      <c r="J265" s="126"/>
    </row>
    <row r="266" spans="2:10">
      <c r="B266" s="118"/>
      <c r="C266" s="10"/>
      <c r="D266" s="129"/>
      <c r="E266" s="173"/>
      <c r="F266" s="174"/>
      <c r="G266" s="11"/>
      <c r="H266" s="14"/>
      <c r="I266" s="120"/>
      <c r="J266" s="126"/>
    </row>
    <row r="267" spans="2:10">
      <c r="B267" s="118"/>
      <c r="C267" s="10"/>
      <c r="D267" s="129"/>
      <c r="E267" s="173"/>
      <c r="F267" s="174"/>
      <c r="G267" s="11"/>
      <c r="H267" s="14"/>
      <c r="I267" s="120"/>
      <c r="J267" s="126"/>
    </row>
    <row r="268" spans="2:10">
      <c r="B268" s="118"/>
      <c r="C268" s="10"/>
      <c r="D268" s="129"/>
      <c r="E268" s="173"/>
      <c r="F268" s="174"/>
      <c r="G268" s="11"/>
      <c r="H268" s="14"/>
      <c r="I268" s="120"/>
      <c r="J268" s="126"/>
    </row>
    <row r="269" spans="2:10">
      <c r="B269" s="118"/>
      <c r="C269" s="10"/>
      <c r="D269" s="129"/>
      <c r="E269" s="173"/>
      <c r="F269" s="174"/>
      <c r="G269" s="11"/>
      <c r="H269" s="14"/>
      <c r="I269" s="120"/>
      <c r="J269" s="126"/>
    </row>
    <row r="270" spans="2:10">
      <c r="B270" s="118"/>
      <c r="C270" s="10"/>
      <c r="D270" s="129"/>
      <c r="E270" s="173"/>
      <c r="F270" s="174"/>
      <c r="G270" s="11"/>
      <c r="H270" s="14"/>
      <c r="I270" s="120"/>
      <c r="J270" s="126"/>
    </row>
    <row r="271" spans="2:10">
      <c r="B271" s="118"/>
      <c r="C271" s="10"/>
      <c r="D271" s="129"/>
      <c r="E271" s="173"/>
      <c r="F271" s="174"/>
      <c r="G271" s="11"/>
      <c r="H271" s="14"/>
      <c r="I271" s="120"/>
      <c r="J271" s="126"/>
    </row>
    <row r="272" spans="2:10">
      <c r="B272" s="118"/>
      <c r="C272" s="10"/>
      <c r="D272" s="129"/>
      <c r="E272" s="173"/>
      <c r="F272" s="174"/>
      <c r="G272" s="11"/>
      <c r="H272" s="14"/>
      <c r="I272" s="120"/>
      <c r="J272" s="126"/>
    </row>
    <row r="273" spans="2:10">
      <c r="B273" s="118"/>
      <c r="C273" s="10"/>
      <c r="D273" s="129"/>
      <c r="E273" s="173"/>
      <c r="F273" s="174"/>
      <c r="G273" s="11"/>
      <c r="H273" s="14"/>
      <c r="I273" s="120"/>
      <c r="J273" s="126"/>
    </row>
    <row r="274" spans="2:10">
      <c r="B274" s="118"/>
      <c r="C274" s="10"/>
      <c r="D274" s="129"/>
      <c r="E274" s="173"/>
      <c r="F274" s="174"/>
      <c r="G274" s="11"/>
      <c r="H274" s="14"/>
      <c r="I274" s="120"/>
      <c r="J274" s="126"/>
    </row>
    <row r="275" spans="2:10">
      <c r="B275" s="118"/>
      <c r="C275" s="10"/>
      <c r="D275" s="129"/>
      <c r="E275" s="173"/>
      <c r="F275" s="174"/>
      <c r="G275" s="11"/>
      <c r="H275" s="14"/>
      <c r="I275" s="120"/>
      <c r="J275" s="126"/>
    </row>
    <row r="276" spans="2:10">
      <c r="B276" s="118"/>
      <c r="C276" s="10"/>
      <c r="D276" s="129"/>
      <c r="E276" s="173"/>
      <c r="F276" s="174"/>
      <c r="G276" s="11"/>
      <c r="H276" s="14"/>
      <c r="I276" s="120"/>
      <c r="J276" s="126"/>
    </row>
    <row r="277" spans="2:10">
      <c r="B277" s="118"/>
      <c r="C277" s="10"/>
      <c r="D277" s="129"/>
      <c r="E277" s="173"/>
      <c r="F277" s="174"/>
      <c r="G277" s="11"/>
      <c r="H277" s="14"/>
      <c r="I277" s="120"/>
      <c r="J277" s="126"/>
    </row>
    <row r="278" spans="2:10">
      <c r="B278" s="118"/>
      <c r="C278" s="10"/>
      <c r="D278" s="129"/>
      <c r="E278" s="173"/>
      <c r="F278" s="174"/>
      <c r="G278" s="11"/>
      <c r="H278" s="14"/>
      <c r="I278" s="120"/>
      <c r="J278" s="126"/>
    </row>
    <row r="279" spans="2:10">
      <c r="B279" s="118"/>
      <c r="C279" s="10"/>
      <c r="D279" s="129"/>
      <c r="E279" s="173"/>
      <c r="F279" s="174"/>
      <c r="G279" s="11"/>
      <c r="H279" s="14"/>
      <c r="I279" s="120"/>
      <c r="J279" s="126"/>
    </row>
    <row r="280" spans="2:10">
      <c r="B280" s="118"/>
      <c r="C280" s="10"/>
      <c r="D280" s="129"/>
      <c r="E280" s="173"/>
      <c r="F280" s="174"/>
      <c r="G280" s="11"/>
      <c r="H280" s="14"/>
      <c r="I280" s="120"/>
      <c r="J280" s="126"/>
    </row>
    <row r="281" spans="2:10">
      <c r="B281" s="118"/>
      <c r="C281" s="10"/>
      <c r="D281" s="129"/>
      <c r="E281" s="173"/>
      <c r="F281" s="174"/>
      <c r="G281" s="11"/>
      <c r="H281" s="14"/>
      <c r="I281" s="120"/>
      <c r="J281" s="126"/>
    </row>
    <row r="282" spans="2:10">
      <c r="B282" s="118"/>
      <c r="C282" s="10"/>
      <c r="D282" s="129"/>
      <c r="E282" s="173"/>
      <c r="F282" s="174"/>
      <c r="G282" s="11"/>
      <c r="H282" s="14"/>
      <c r="I282" s="120"/>
      <c r="J282" s="126"/>
    </row>
    <row r="283" spans="2:10">
      <c r="B283" s="118"/>
      <c r="C283" s="10"/>
      <c r="D283" s="129"/>
      <c r="E283" s="173"/>
      <c r="F283" s="174"/>
      <c r="G283" s="11"/>
      <c r="H283" s="14"/>
      <c r="I283" s="120"/>
      <c r="J283" s="126"/>
    </row>
    <row r="284" spans="2:10">
      <c r="B284" s="118"/>
      <c r="C284" s="10"/>
      <c r="D284" s="129"/>
      <c r="E284" s="173"/>
      <c r="F284" s="174"/>
      <c r="G284" s="11"/>
      <c r="H284" s="14"/>
      <c r="I284" s="120"/>
      <c r="J284" s="126"/>
    </row>
    <row r="285" spans="2:10">
      <c r="B285" s="118"/>
      <c r="C285" s="10"/>
      <c r="D285" s="129"/>
      <c r="E285" s="173"/>
      <c r="F285" s="174"/>
      <c r="G285" s="11"/>
      <c r="H285" s="14"/>
      <c r="I285" s="120"/>
      <c r="J285" s="126"/>
    </row>
    <row r="286" spans="2:10">
      <c r="B286" s="118"/>
      <c r="C286" s="10"/>
      <c r="D286" s="129"/>
      <c r="E286" s="173"/>
      <c r="F286" s="174"/>
      <c r="G286" s="11"/>
      <c r="H286" s="14"/>
      <c r="I286" s="120"/>
      <c r="J286" s="126"/>
    </row>
    <row r="287" spans="2:10">
      <c r="B287" s="118"/>
      <c r="C287" s="10"/>
      <c r="D287" s="129"/>
      <c r="E287" s="173"/>
      <c r="F287" s="174"/>
      <c r="G287" s="11"/>
      <c r="H287" s="14"/>
      <c r="I287" s="120"/>
      <c r="J287" s="126"/>
    </row>
    <row r="288" spans="2:10">
      <c r="B288" s="118"/>
      <c r="C288" s="10"/>
      <c r="D288" s="129"/>
      <c r="E288" s="173"/>
      <c r="F288" s="174"/>
      <c r="G288" s="11"/>
      <c r="H288" s="14"/>
      <c r="I288" s="120"/>
      <c r="J288" s="126"/>
    </row>
    <row r="289" spans="2:10">
      <c r="B289" s="118"/>
      <c r="C289" s="10"/>
      <c r="D289" s="129"/>
      <c r="E289" s="173"/>
      <c r="F289" s="174"/>
      <c r="G289" s="11"/>
      <c r="H289" s="14"/>
      <c r="I289" s="120"/>
      <c r="J289" s="126"/>
    </row>
    <row r="290" spans="2:10">
      <c r="B290" s="118"/>
      <c r="C290" s="10"/>
      <c r="D290" s="129"/>
      <c r="E290" s="173"/>
      <c r="F290" s="174"/>
      <c r="G290" s="11"/>
      <c r="H290" s="14"/>
      <c r="I290" s="120"/>
      <c r="J290" s="126"/>
    </row>
    <row r="291" spans="2:10">
      <c r="B291" s="118"/>
      <c r="C291" s="10"/>
      <c r="D291" s="129"/>
      <c r="E291" s="173"/>
      <c r="F291" s="174"/>
      <c r="G291" s="11"/>
      <c r="H291" s="14"/>
      <c r="I291" s="120"/>
      <c r="J291" s="126"/>
    </row>
    <row r="292" spans="2:10">
      <c r="B292" s="118"/>
      <c r="C292" s="10"/>
      <c r="D292" s="129"/>
      <c r="E292" s="173"/>
      <c r="F292" s="174"/>
      <c r="G292" s="11"/>
      <c r="H292" s="14"/>
      <c r="I292" s="120"/>
      <c r="J292" s="126"/>
    </row>
    <row r="293" spans="2:10">
      <c r="B293" s="118"/>
      <c r="C293" s="10"/>
      <c r="D293" s="129"/>
      <c r="E293" s="173"/>
      <c r="F293" s="174"/>
      <c r="G293" s="11"/>
      <c r="H293" s="14"/>
      <c r="I293" s="120"/>
      <c r="J293" s="126"/>
    </row>
    <row r="294" spans="2:10">
      <c r="B294" s="118"/>
      <c r="C294" s="10"/>
      <c r="D294" s="129"/>
      <c r="E294" s="173"/>
      <c r="F294" s="174"/>
      <c r="G294" s="11"/>
      <c r="H294" s="14"/>
      <c r="I294" s="120"/>
      <c r="J294" s="126"/>
    </row>
    <row r="295" spans="2:10">
      <c r="B295" s="118"/>
      <c r="C295" s="10"/>
      <c r="D295" s="129"/>
      <c r="E295" s="173"/>
      <c r="F295" s="174"/>
      <c r="G295" s="11"/>
      <c r="H295" s="14"/>
      <c r="I295" s="120"/>
      <c r="J295" s="126"/>
    </row>
    <row r="296" spans="2:10">
      <c r="B296" s="118"/>
      <c r="C296" s="10"/>
      <c r="D296" s="129"/>
      <c r="E296" s="173"/>
      <c r="F296" s="174"/>
      <c r="G296" s="11"/>
      <c r="H296" s="14"/>
      <c r="I296" s="120"/>
      <c r="J296" s="126"/>
    </row>
    <row r="297" spans="2:10">
      <c r="B297" s="118"/>
      <c r="C297" s="10"/>
      <c r="D297" s="129"/>
      <c r="E297" s="173"/>
      <c r="F297" s="174"/>
      <c r="G297" s="11"/>
      <c r="H297" s="14"/>
      <c r="I297" s="120"/>
      <c r="J297" s="126"/>
    </row>
    <row r="298" spans="2:10">
      <c r="B298" s="118"/>
      <c r="C298" s="10"/>
      <c r="D298" s="129"/>
      <c r="E298" s="173"/>
      <c r="F298" s="174"/>
      <c r="G298" s="11"/>
      <c r="H298" s="14"/>
      <c r="I298" s="120"/>
      <c r="J298" s="126"/>
    </row>
    <row r="299" spans="2:10">
      <c r="B299" s="118"/>
      <c r="C299" s="10"/>
      <c r="D299" s="129"/>
      <c r="E299" s="173"/>
      <c r="F299" s="174"/>
      <c r="G299" s="11"/>
      <c r="H299" s="14"/>
      <c r="I299" s="120"/>
      <c r="J299" s="126"/>
    </row>
    <row r="300" spans="2:10">
      <c r="B300" s="118"/>
      <c r="C300" s="10"/>
      <c r="D300" s="129"/>
      <c r="E300" s="173"/>
      <c r="F300" s="174"/>
      <c r="G300" s="11"/>
      <c r="H300" s="14"/>
      <c r="I300" s="120"/>
      <c r="J300" s="126"/>
    </row>
    <row r="301" spans="2:10">
      <c r="B301" s="118"/>
      <c r="C301" s="10"/>
      <c r="D301" s="129"/>
      <c r="E301" s="173"/>
      <c r="F301" s="174"/>
      <c r="G301" s="11"/>
      <c r="H301" s="14"/>
      <c r="I301" s="120"/>
      <c r="J301" s="126"/>
    </row>
    <row r="302" spans="2:10">
      <c r="B302" s="118"/>
      <c r="C302" s="10"/>
      <c r="D302" s="129"/>
      <c r="E302" s="173"/>
      <c r="F302" s="174"/>
      <c r="G302" s="11"/>
      <c r="H302" s="14"/>
      <c r="I302" s="120"/>
      <c r="J302" s="126"/>
    </row>
    <row r="303" spans="2:10">
      <c r="B303" s="118"/>
      <c r="C303" s="10"/>
      <c r="D303" s="129"/>
      <c r="E303" s="173"/>
      <c r="F303" s="174"/>
      <c r="G303" s="11"/>
      <c r="H303" s="14"/>
      <c r="I303" s="120"/>
      <c r="J303" s="126"/>
    </row>
    <row r="304" spans="2:10">
      <c r="B304" s="118"/>
      <c r="C304" s="10"/>
      <c r="D304" s="129"/>
      <c r="E304" s="173"/>
      <c r="F304" s="174"/>
      <c r="G304" s="11"/>
      <c r="H304" s="14"/>
      <c r="I304" s="120"/>
      <c r="J304" s="126"/>
    </row>
    <row r="305" spans="2:10">
      <c r="B305" s="118"/>
      <c r="C305" s="10"/>
      <c r="D305" s="129"/>
      <c r="E305" s="173"/>
      <c r="F305" s="174"/>
      <c r="G305" s="11"/>
      <c r="H305" s="14"/>
      <c r="I305" s="120"/>
      <c r="J305" s="126"/>
    </row>
    <row r="306" spans="2:10">
      <c r="B306" s="118"/>
      <c r="C306" s="10"/>
      <c r="D306" s="129"/>
      <c r="E306" s="173"/>
      <c r="F306" s="174"/>
      <c r="G306" s="11"/>
      <c r="H306" s="14"/>
      <c r="I306" s="120"/>
      <c r="J306" s="126"/>
    </row>
    <row r="307" spans="2:10">
      <c r="B307" s="118"/>
      <c r="C307" s="10"/>
      <c r="D307" s="129"/>
      <c r="E307" s="173"/>
      <c r="F307" s="174"/>
      <c r="G307" s="11"/>
      <c r="H307" s="14"/>
      <c r="I307" s="120"/>
      <c r="J307" s="126"/>
    </row>
    <row r="308" spans="2:10">
      <c r="B308" s="118"/>
      <c r="C308" s="10"/>
      <c r="D308" s="129"/>
      <c r="E308" s="173"/>
      <c r="F308" s="174"/>
      <c r="G308" s="11"/>
      <c r="H308" s="14"/>
      <c r="I308" s="120"/>
      <c r="J308" s="126"/>
    </row>
    <row r="309" spans="2:10">
      <c r="B309" s="118"/>
      <c r="C309" s="10"/>
      <c r="D309" s="129"/>
      <c r="E309" s="173"/>
      <c r="F309" s="174"/>
      <c r="G309" s="11"/>
      <c r="H309" s="14"/>
      <c r="I309" s="120"/>
      <c r="J309" s="126"/>
    </row>
    <row r="310" spans="2:10">
      <c r="B310" s="118"/>
      <c r="C310" s="10"/>
      <c r="D310" s="129"/>
      <c r="E310" s="173"/>
      <c r="F310" s="174"/>
      <c r="G310" s="11"/>
      <c r="H310" s="14"/>
      <c r="I310" s="120"/>
      <c r="J310" s="126"/>
    </row>
    <row r="311" spans="2:10">
      <c r="B311" s="118"/>
      <c r="C311" s="10"/>
      <c r="D311" s="129"/>
      <c r="E311" s="173"/>
      <c r="F311" s="174"/>
      <c r="G311" s="11"/>
      <c r="H311" s="14"/>
      <c r="I311" s="120"/>
      <c r="J311" s="126"/>
    </row>
    <row r="312" spans="2:10">
      <c r="B312" s="118"/>
      <c r="C312" s="10"/>
      <c r="D312" s="129"/>
      <c r="E312" s="173"/>
      <c r="F312" s="174"/>
      <c r="G312" s="11"/>
      <c r="H312" s="14"/>
      <c r="I312" s="120"/>
      <c r="J312" s="126"/>
    </row>
    <row r="313" spans="2:10">
      <c r="B313" s="118"/>
      <c r="C313" s="10"/>
      <c r="D313" s="129"/>
      <c r="E313" s="173"/>
      <c r="F313" s="174"/>
      <c r="G313" s="11"/>
      <c r="H313" s="14"/>
      <c r="I313" s="120"/>
      <c r="J313" s="126"/>
    </row>
    <row r="314" spans="2:10">
      <c r="B314" s="118"/>
      <c r="C314" s="10"/>
      <c r="D314" s="129"/>
      <c r="E314" s="173"/>
      <c r="F314" s="174"/>
      <c r="G314" s="11"/>
      <c r="H314" s="14"/>
      <c r="I314" s="120"/>
      <c r="J314" s="126"/>
    </row>
    <row r="315" spans="2:10">
      <c r="B315" s="118"/>
      <c r="C315" s="10"/>
      <c r="D315" s="129"/>
      <c r="E315" s="173"/>
      <c r="F315" s="174"/>
      <c r="G315" s="11"/>
      <c r="H315" s="14"/>
      <c r="I315" s="120"/>
      <c r="J315" s="126"/>
    </row>
    <row r="316" spans="2:10">
      <c r="B316" s="118"/>
      <c r="C316" s="10"/>
      <c r="D316" s="129"/>
      <c r="E316" s="173"/>
      <c r="F316" s="174"/>
      <c r="G316" s="11"/>
      <c r="H316" s="14"/>
      <c r="I316" s="120"/>
      <c r="J316" s="126"/>
    </row>
    <row r="317" spans="2:10">
      <c r="B317" s="118"/>
      <c r="C317" s="10"/>
      <c r="D317" s="129"/>
      <c r="E317" s="173"/>
      <c r="F317" s="174"/>
      <c r="G317" s="11"/>
      <c r="H317" s="14"/>
      <c r="I317" s="120"/>
      <c r="J317" s="126"/>
    </row>
    <row r="318" spans="2:10">
      <c r="B318" s="118"/>
      <c r="C318" s="10"/>
      <c r="D318" s="129"/>
      <c r="E318" s="173"/>
      <c r="F318" s="174"/>
      <c r="G318" s="11"/>
      <c r="H318" s="14"/>
      <c r="I318" s="120"/>
      <c r="J318" s="126"/>
    </row>
    <row r="319" spans="2:10">
      <c r="B319" s="118"/>
      <c r="C319" s="10"/>
      <c r="D319" s="129"/>
      <c r="E319" s="173"/>
      <c r="F319" s="174"/>
      <c r="G319" s="11"/>
      <c r="H319" s="14"/>
      <c r="I319" s="120"/>
      <c r="J319" s="126"/>
    </row>
    <row r="320" spans="2:10">
      <c r="B320" s="118"/>
      <c r="C320" s="10"/>
      <c r="D320" s="129"/>
      <c r="E320" s="173"/>
      <c r="F320" s="174"/>
      <c r="G320" s="11"/>
      <c r="H320" s="14"/>
      <c r="I320" s="120"/>
      <c r="J320" s="126"/>
    </row>
    <row r="321" spans="2:10">
      <c r="B321" s="118"/>
      <c r="C321" s="10"/>
      <c r="D321" s="129"/>
      <c r="E321" s="173"/>
      <c r="F321" s="174"/>
      <c r="G321" s="11"/>
      <c r="H321" s="14"/>
      <c r="I321" s="120"/>
      <c r="J321" s="126"/>
    </row>
    <row r="322" spans="2:10">
      <c r="B322" s="118"/>
      <c r="C322" s="10"/>
      <c r="D322" s="129"/>
      <c r="E322" s="173"/>
      <c r="F322" s="174"/>
      <c r="G322" s="11"/>
      <c r="H322" s="14"/>
      <c r="I322" s="120"/>
      <c r="J322" s="126"/>
    </row>
    <row r="323" spans="2:10">
      <c r="B323" s="118"/>
      <c r="C323" s="10"/>
      <c r="D323" s="129"/>
      <c r="E323" s="173"/>
      <c r="F323" s="174"/>
      <c r="G323" s="11"/>
      <c r="H323" s="14"/>
      <c r="I323" s="120"/>
      <c r="J323" s="126"/>
    </row>
    <row r="324" spans="2:10">
      <c r="B324" s="118"/>
      <c r="C324" s="10"/>
      <c r="D324" s="129"/>
      <c r="E324" s="173"/>
      <c r="F324" s="174"/>
      <c r="G324" s="11"/>
      <c r="H324" s="14"/>
      <c r="I324" s="120"/>
      <c r="J324" s="126"/>
    </row>
    <row r="325" spans="2:10">
      <c r="B325" s="118"/>
      <c r="C325" s="10"/>
      <c r="D325" s="129"/>
      <c r="E325" s="173"/>
      <c r="F325" s="174"/>
      <c r="G325" s="11"/>
      <c r="H325" s="14"/>
      <c r="I325" s="120"/>
      <c r="J325" s="126"/>
    </row>
    <row r="326" spans="2:10">
      <c r="B326" s="118"/>
      <c r="C326" s="10"/>
      <c r="D326" s="129"/>
      <c r="E326" s="173"/>
      <c r="F326" s="174"/>
      <c r="G326" s="11"/>
      <c r="H326" s="14"/>
      <c r="I326" s="120"/>
      <c r="J326" s="126"/>
    </row>
    <row r="327" spans="2:10">
      <c r="B327" s="118"/>
      <c r="C327" s="10"/>
      <c r="D327" s="129"/>
      <c r="E327" s="173"/>
      <c r="F327" s="174"/>
      <c r="G327" s="11"/>
      <c r="H327" s="14"/>
      <c r="I327" s="120"/>
      <c r="J327" s="126"/>
    </row>
    <row r="328" spans="2:10">
      <c r="B328" s="118"/>
      <c r="C328" s="10"/>
      <c r="D328" s="129"/>
      <c r="E328" s="173"/>
      <c r="F328" s="174"/>
      <c r="G328" s="11"/>
      <c r="H328" s="14"/>
      <c r="I328" s="120"/>
      <c r="J328" s="126"/>
    </row>
    <row r="329" spans="2:10">
      <c r="B329" s="118"/>
      <c r="C329" s="10"/>
      <c r="D329" s="129"/>
      <c r="E329" s="173"/>
      <c r="F329" s="174"/>
      <c r="G329" s="11"/>
      <c r="H329" s="14"/>
      <c r="I329" s="120"/>
      <c r="J329" s="126"/>
    </row>
    <row r="330" spans="2:10">
      <c r="B330" s="118"/>
      <c r="C330" s="10"/>
      <c r="D330" s="129"/>
      <c r="E330" s="173"/>
      <c r="F330" s="174"/>
      <c r="G330" s="11"/>
      <c r="H330" s="14"/>
      <c r="I330" s="120"/>
      <c r="J330" s="126"/>
    </row>
    <row r="331" spans="2:10">
      <c r="B331" s="118"/>
      <c r="C331" s="10"/>
      <c r="D331" s="129"/>
      <c r="E331" s="173"/>
      <c r="F331" s="174"/>
      <c r="G331" s="11"/>
      <c r="H331" s="14"/>
      <c r="I331" s="120"/>
      <c r="J331" s="126"/>
    </row>
    <row r="332" spans="2:10">
      <c r="B332" s="118"/>
      <c r="C332" s="10"/>
      <c r="D332" s="129"/>
      <c r="E332" s="173"/>
      <c r="F332" s="174"/>
      <c r="G332" s="11"/>
      <c r="H332" s="14"/>
      <c r="I332" s="120"/>
      <c r="J332" s="126"/>
    </row>
    <row r="333" spans="2:10">
      <c r="B333" s="118"/>
      <c r="C333" s="10"/>
      <c r="D333" s="129"/>
      <c r="E333" s="173"/>
      <c r="F333" s="174"/>
      <c r="G333" s="11"/>
      <c r="H333" s="14"/>
      <c r="I333" s="120"/>
      <c r="J333" s="126"/>
    </row>
    <row r="334" spans="2:10">
      <c r="B334" s="118"/>
      <c r="C334" s="10"/>
      <c r="D334" s="129"/>
      <c r="E334" s="173"/>
      <c r="F334" s="174"/>
      <c r="G334" s="11"/>
      <c r="H334" s="14"/>
      <c r="I334" s="120"/>
      <c r="J334" s="126"/>
    </row>
    <row r="335" spans="2:10">
      <c r="B335" s="118"/>
      <c r="C335" s="10"/>
      <c r="D335" s="129"/>
      <c r="E335" s="173"/>
      <c r="F335" s="174"/>
      <c r="G335" s="11"/>
      <c r="H335" s="14"/>
      <c r="I335" s="120"/>
      <c r="J335" s="126"/>
    </row>
    <row r="336" spans="2:10">
      <c r="B336" s="118"/>
      <c r="C336" s="10"/>
      <c r="D336" s="129"/>
      <c r="E336" s="173"/>
      <c r="F336" s="174"/>
      <c r="G336" s="11"/>
      <c r="H336" s="14"/>
      <c r="I336" s="120"/>
      <c r="J336" s="126"/>
    </row>
    <row r="337" spans="2:10">
      <c r="B337" s="118"/>
      <c r="C337" s="10"/>
      <c r="D337" s="129"/>
      <c r="E337" s="173"/>
      <c r="F337" s="174"/>
      <c r="G337" s="11"/>
      <c r="H337" s="14"/>
      <c r="I337" s="120"/>
      <c r="J337" s="126"/>
    </row>
    <row r="338" spans="2:10">
      <c r="B338" s="118"/>
      <c r="C338" s="10"/>
      <c r="D338" s="129"/>
      <c r="E338" s="173"/>
      <c r="F338" s="174"/>
      <c r="G338" s="11"/>
      <c r="H338" s="14"/>
      <c r="I338" s="120"/>
      <c r="J338" s="126"/>
    </row>
    <row r="339" spans="2:10">
      <c r="B339" s="118"/>
      <c r="C339" s="10"/>
      <c r="D339" s="129"/>
      <c r="E339" s="173"/>
      <c r="F339" s="174"/>
      <c r="G339" s="11"/>
      <c r="H339" s="14"/>
      <c r="I339" s="120"/>
      <c r="J339" s="126"/>
    </row>
    <row r="340" spans="2:10">
      <c r="B340" s="118"/>
      <c r="C340" s="10"/>
      <c r="D340" s="129"/>
      <c r="E340" s="173"/>
      <c r="F340" s="174"/>
      <c r="G340" s="11"/>
      <c r="H340" s="14"/>
      <c r="I340" s="120"/>
      <c r="J340" s="126"/>
    </row>
    <row r="341" spans="2:10">
      <c r="B341" s="118"/>
      <c r="C341" s="10"/>
      <c r="D341" s="129"/>
      <c r="E341" s="173"/>
      <c r="F341" s="174"/>
      <c r="G341" s="11"/>
      <c r="H341" s="14"/>
      <c r="I341" s="120"/>
      <c r="J341" s="126"/>
    </row>
    <row r="342" spans="2:10">
      <c r="B342" s="118"/>
      <c r="C342" s="10"/>
      <c r="D342" s="129"/>
      <c r="E342" s="173"/>
      <c r="F342" s="174"/>
      <c r="G342" s="11"/>
      <c r="H342" s="14"/>
      <c r="I342" s="120"/>
      <c r="J342" s="126"/>
    </row>
    <row r="343" spans="2:10">
      <c r="B343" s="118"/>
      <c r="C343" s="10"/>
      <c r="D343" s="129"/>
      <c r="E343" s="173"/>
      <c r="F343" s="174"/>
      <c r="G343" s="11"/>
      <c r="H343" s="14"/>
      <c r="I343" s="120"/>
      <c r="J343" s="126"/>
    </row>
    <row r="344" spans="2:10">
      <c r="B344" s="118"/>
      <c r="C344" s="10"/>
      <c r="D344" s="129"/>
      <c r="E344" s="173"/>
      <c r="F344" s="174"/>
      <c r="G344" s="11"/>
      <c r="H344" s="14"/>
      <c r="I344" s="120"/>
      <c r="J344" s="126"/>
    </row>
    <row r="345" spans="2:10">
      <c r="B345" s="118"/>
      <c r="C345" s="10"/>
      <c r="D345" s="129"/>
      <c r="E345" s="173"/>
      <c r="F345" s="174"/>
      <c r="G345" s="11"/>
      <c r="H345" s="14"/>
      <c r="I345" s="120"/>
      <c r="J345" s="126"/>
    </row>
    <row r="346" spans="2:10">
      <c r="B346" s="118"/>
      <c r="C346" s="10"/>
      <c r="D346" s="129"/>
      <c r="E346" s="173"/>
      <c r="F346" s="174"/>
      <c r="G346" s="11"/>
      <c r="H346" s="14"/>
      <c r="I346" s="120"/>
      <c r="J346" s="126"/>
    </row>
    <row r="347" spans="2:10">
      <c r="B347" s="118"/>
      <c r="C347" s="10"/>
      <c r="D347" s="129"/>
      <c r="E347" s="173"/>
      <c r="F347" s="174"/>
      <c r="G347" s="11"/>
      <c r="H347" s="14"/>
      <c r="I347" s="120"/>
      <c r="J347" s="126"/>
    </row>
    <row r="348" spans="2:10">
      <c r="B348" s="118"/>
      <c r="C348" s="10"/>
      <c r="D348" s="129"/>
      <c r="E348" s="173"/>
      <c r="F348" s="174"/>
      <c r="G348" s="11"/>
      <c r="H348" s="14"/>
      <c r="I348" s="120"/>
      <c r="J348" s="126"/>
    </row>
    <row r="349" spans="2:10">
      <c r="B349" s="118"/>
      <c r="C349" s="10"/>
      <c r="D349" s="129"/>
      <c r="E349" s="173"/>
      <c r="F349" s="174"/>
      <c r="G349" s="11"/>
      <c r="H349" s="14"/>
      <c r="I349" s="120"/>
      <c r="J349" s="126"/>
    </row>
    <row r="350" spans="2:10">
      <c r="B350" s="118"/>
      <c r="C350" s="10"/>
      <c r="D350" s="129"/>
      <c r="E350" s="173"/>
      <c r="F350" s="174"/>
      <c r="G350" s="11"/>
      <c r="H350" s="14"/>
      <c r="I350" s="120"/>
      <c r="J350" s="126"/>
    </row>
    <row r="351" spans="2:10">
      <c r="B351" s="118"/>
      <c r="C351" s="10"/>
      <c r="D351" s="129"/>
      <c r="E351" s="173"/>
      <c r="F351" s="174"/>
      <c r="G351" s="11"/>
      <c r="H351" s="14"/>
      <c r="I351" s="120"/>
      <c r="J351" s="126"/>
    </row>
    <row r="352" spans="2:10">
      <c r="B352" s="118"/>
      <c r="C352" s="10"/>
      <c r="D352" s="129"/>
      <c r="E352" s="173"/>
      <c r="F352" s="174"/>
      <c r="G352" s="11"/>
      <c r="H352" s="14"/>
      <c r="I352" s="120"/>
      <c r="J352" s="126"/>
    </row>
    <row r="353" spans="2:10">
      <c r="B353" s="118"/>
      <c r="C353" s="10"/>
      <c r="D353" s="129"/>
      <c r="E353" s="173"/>
      <c r="F353" s="174"/>
      <c r="G353" s="11"/>
      <c r="H353" s="14"/>
      <c r="I353" s="120"/>
      <c r="J353" s="126"/>
    </row>
    <row r="354" spans="2:10">
      <c r="B354" s="118"/>
      <c r="C354" s="10"/>
      <c r="D354" s="129"/>
      <c r="E354" s="173"/>
      <c r="F354" s="174"/>
      <c r="G354" s="11"/>
      <c r="H354" s="14"/>
      <c r="I354" s="120"/>
      <c r="J354" s="126"/>
    </row>
    <row r="355" spans="2:10">
      <c r="B355" s="118"/>
      <c r="C355" s="10"/>
      <c r="D355" s="129"/>
      <c r="E355" s="173"/>
      <c r="F355" s="174"/>
      <c r="G355" s="11"/>
      <c r="H355" s="14"/>
      <c r="I355" s="120"/>
      <c r="J355" s="126"/>
    </row>
    <row r="356" spans="2:10">
      <c r="B356" s="118"/>
      <c r="C356" s="10"/>
      <c r="D356" s="129"/>
      <c r="E356" s="173"/>
      <c r="F356" s="174"/>
      <c r="G356" s="11"/>
      <c r="H356" s="14"/>
      <c r="I356" s="120"/>
      <c r="J356" s="126"/>
    </row>
    <row r="357" spans="2:10">
      <c r="B357" s="118"/>
      <c r="C357" s="10"/>
      <c r="D357" s="129"/>
      <c r="E357" s="173"/>
      <c r="F357" s="174"/>
      <c r="G357" s="11"/>
      <c r="H357" s="14"/>
      <c r="I357" s="120"/>
      <c r="J357" s="126"/>
    </row>
    <row r="358" spans="2:10">
      <c r="B358" s="118"/>
      <c r="C358" s="10"/>
      <c r="D358" s="129"/>
      <c r="E358" s="173"/>
      <c r="F358" s="174"/>
      <c r="G358" s="11"/>
      <c r="H358" s="14"/>
      <c r="I358" s="120"/>
      <c r="J358" s="126"/>
    </row>
    <row r="359" spans="2:10">
      <c r="B359" s="118"/>
      <c r="C359" s="10"/>
      <c r="D359" s="129"/>
      <c r="E359" s="173"/>
      <c r="F359" s="174"/>
      <c r="G359" s="11"/>
      <c r="H359" s="14"/>
      <c r="I359" s="120"/>
      <c r="J359" s="126"/>
    </row>
    <row r="360" spans="2:10">
      <c r="B360" s="118"/>
      <c r="C360" s="10"/>
      <c r="D360" s="129"/>
      <c r="E360" s="173"/>
      <c r="F360" s="174"/>
      <c r="G360" s="11"/>
      <c r="H360" s="14"/>
      <c r="I360" s="120"/>
      <c r="J360" s="126"/>
    </row>
    <row r="361" spans="2:10">
      <c r="B361" s="118"/>
      <c r="C361" s="10"/>
      <c r="D361" s="129"/>
      <c r="E361" s="173"/>
      <c r="F361" s="174"/>
      <c r="G361" s="11"/>
      <c r="H361" s="14"/>
      <c r="I361" s="120"/>
      <c r="J361" s="126"/>
    </row>
    <row r="362" spans="2:10">
      <c r="B362" s="118"/>
      <c r="C362" s="10"/>
      <c r="D362" s="129"/>
      <c r="E362" s="173"/>
      <c r="F362" s="174"/>
      <c r="G362" s="11"/>
      <c r="H362" s="14"/>
      <c r="I362" s="120"/>
      <c r="J362" s="126"/>
    </row>
    <row r="363" spans="2:10">
      <c r="B363" s="118"/>
      <c r="C363" s="10"/>
      <c r="D363" s="129"/>
      <c r="E363" s="173"/>
      <c r="F363" s="174"/>
      <c r="G363" s="11"/>
      <c r="H363" s="14"/>
      <c r="I363" s="120"/>
      <c r="J363" s="126"/>
    </row>
    <row r="364" spans="2:10">
      <c r="B364" s="118"/>
      <c r="C364" s="10"/>
      <c r="D364" s="129"/>
      <c r="E364" s="173"/>
      <c r="F364" s="174"/>
      <c r="G364" s="11"/>
      <c r="H364" s="14"/>
      <c r="I364" s="120"/>
      <c r="J364" s="126"/>
    </row>
    <row r="365" spans="2:10">
      <c r="B365" s="118"/>
      <c r="C365" s="10"/>
      <c r="D365" s="129"/>
      <c r="E365" s="173"/>
      <c r="F365" s="174"/>
      <c r="G365" s="11"/>
      <c r="H365" s="14"/>
      <c r="I365" s="120"/>
      <c r="J365" s="126"/>
    </row>
    <row r="366" spans="2:10">
      <c r="B366" s="118"/>
      <c r="C366" s="10"/>
      <c r="D366" s="129"/>
      <c r="E366" s="173"/>
      <c r="F366" s="174"/>
      <c r="G366" s="11"/>
      <c r="H366" s="14"/>
      <c r="I366" s="120"/>
      <c r="J366" s="126"/>
    </row>
    <row r="367" spans="2:10">
      <c r="B367" s="118"/>
      <c r="C367" s="10"/>
      <c r="D367" s="129"/>
      <c r="E367" s="173"/>
      <c r="F367" s="174"/>
      <c r="G367" s="11"/>
      <c r="H367" s="14"/>
      <c r="I367" s="120"/>
      <c r="J367" s="126"/>
    </row>
    <row r="368" spans="2:10">
      <c r="B368" s="118"/>
      <c r="C368" s="10"/>
      <c r="D368" s="129"/>
      <c r="E368" s="173"/>
      <c r="F368" s="174"/>
      <c r="G368" s="11"/>
      <c r="H368" s="14"/>
      <c r="I368" s="120"/>
      <c r="J368" s="126"/>
    </row>
    <row r="369" spans="2:10">
      <c r="B369" s="118"/>
      <c r="C369" s="10"/>
      <c r="D369" s="129"/>
      <c r="E369" s="173"/>
      <c r="F369" s="174"/>
      <c r="G369" s="11"/>
      <c r="H369" s="14"/>
      <c r="I369" s="120"/>
      <c r="J369" s="126"/>
    </row>
    <row r="370" spans="2:10">
      <c r="B370" s="118"/>
      <c r="C370" s="10"/>
      <c r="D370" s="129"/>
      <c r="E370" s="173"/>
      <c r="F370" s="174"/>
      <c r="G370" s="11"/>
      <c r="H370" s="14"/>
      <c r="I370" s="120"/>
      <c r="J370" s="126"/>
    </row>
    <row r="371" spans="2:10">
      <c r="B371" s="118"/>
      <c r="C371" s="10"/>
      <c r="D371" s="129"/>
      <c r="E371" s="173"/>
      <c r="F371" s="174"/>
      <c r="G371" s="11"/>
      <c r="H371" s="14"/>
      <c r="I371" s="120"/>
      <c r="J371" s="126"/>
    </row>
    <row r="372" spans="2:10">
      <c r="B372" s="118"/>
      <c r="C372" s="10"/>
      <c r="D372" s="129"/>
      <c r="E372" s="173"/>
      <c r="F372" s="174"/>
      <c r="G372" s="11"/>
      <c r="H372" s="14"/>
      <c r="I372" s="120"/>
      <c r="J372" s="126"/>
    </row>
    <row r="373" spans="2:10">
      <c r="B373" s="118"/>
      <c r="C373" s="10"/>
      <c r="D373" s="129"/>
      <c r="E373" s="173"/>
      <c r="F373" s="174"/>
      <c r="G373" s="11"/>
      <c r="H373" s="14"/>
      <c r="I373" s="120"/>
      <c r="J373" s="126"/>
    </row>
    <row r="374" spans="2:10">
      <c r="B374" s="118"/>
      <c r="C374" s="10"/>
      <c r="D374" s="129"/>
      <c r="E374" s="173"/>
      <c r="F374" s="174"/>
      <c r="G374" s="11"/>
      <c r="H374" s="14"/>
      <c r="I374" s="120"/>
      <c r="J374" s="126"/>
    </row>
    <row r="375" spans="2:10">
      <c r="B375" s="118"/>
      <c r="C375" s="10"/>
      <c r="D375" s="129"/>
      <c r="E375" s="173"/>
      <c r="F375" s="174"/>
      <c r="G375" s="11"/>
      <c r="H375" s="14"/>
      <c r="I375" s="120"/>
      <c r="J375" s="126"/>
    </row>
    <row r="376" spans="2:10">
      <c r="B376" s="118"/>
      <c r="C376" s="10"/>
      <c r="D376" s="129"/>
      <c r="E376" s="173"/>
      <c r="F376" s="174"/>
      <c r="G376" s="11"/>
      <c r="H376" s="14"/>
      <c r="I376" s="120"/>
      <c r="J376" s="126"/>
    </row>
    <row r="377" spans="2:10">
      <c r="B377" s="118"/>
      <c r="C377" s="10"/>
      <c r="D377" s="129"/>
      <c r="E377" s="173"/>
      <c r="F377" s="174"/>
      <c r="G377" s="11"/>
      <c r="H377" s="14"/>
      <c r="I377" s="120"/>
      <c r="J377" s="126"/>
    </row>
    <row r="378" spans="2:10">
      <c r="B378" s="118"/>
      <c r="C378" s="10"/>
      <c r="D378" s="129"/>
      <c r="E378" s="173"/>
      <c r="F378" s="174"/>
      <c r="G378" s="11"/>
      <c r="H378" s="14"/>
      <c r="I378" s="120"/>
      <c r="J378" s="126"/>
    </row>
    <row r="379" spans="2:10">
      <c r="B379" s="118"/>
      <c r="C379" s="10"/>
      <c r="D379" s="129"/>
      <c r="E379" s="173"/>
      <c r="F379" s="174"/>
      <c r="G379" s="11"/>
      <c r="H379" s="14"/>
      <c r="I379" s="120"/>
      <c r="J379" s="126"/>
    </row>
    <row r="380" spans="2:10">
      <c r="B380" s="118"/>
      <c r="C380" s="10"/>
      <c r="D380" s="129"/>
      <c r="E380" s="173"/>
      <c r="F380" s="174"/>
      <c r="G380" s="11"/>
      <c r="H380" s="14"/>
      <c r="I380" s="120"/>
      <c r="J380" s="126"/>
    </row>
    <row r="381" spans="2:10">
      <c r="B381" s="118"/>
      <c r="C381" s="10"/>
      <c r="D381" s="129"/>
      <c r="E381" s="173"/>
      <c r="F381" s="174"/>
      <c r="G381" s="11"/>
      <c r="H381" s="14"/>
      <c r="I381" s="120"/>
      <c r="J381" s="126"/>
    </row>
    <row r="382" spans="2:10">
      <c r="B382" s="118"/>
      <c r="C382" s="10"/>
      <c r="D382" s="129"/>
      <c r="E382" s="173"/>
      <c r="F382" s="174"/>
      <c r="G382" s="11"/>
      <c r="H382" s="14"/>
      <c r="I382" s="120"/>
      <c r="J382" s="126"/>
    </row>
    <row r="383" spans="2:10">
      <c r="B383" s="118"/>
      <c r="C383" s="10"/>
      <c r="D383" s="129"/>
      <c r="E383" s="173"/>
      <c r="F383" s="174"/>
      <c r="G383" s="11"/>
      <c r="H383" s="14"/>
      <c r="I383" s="120"/>
      <c r="J383" s="126"/>
    </row>
    <row r="384" spans="2:10">
      <c r="B384" s="118"/>
      <c r="C384" s="10"/>
      <c r="D384" s="129"/>
      <c r="E384" s="173"/>
      <c r="F384" s="174"/>
      <c r="G384" s="11"/>
      <c r="H384" s="14"/>
      <c r="I384" s="120"/>
      <c r="J384" s="126"/>
    </row>
    <row r="385" spans="2:10">
      <c r="B385" s="118"/>
      <c r="C385" s="10"/>
      <c r="D385" s="129"/>
      <c r="E385" s="173"/>
      <c r="F385" s="174"/>
      <c r="G385" s="11"/>
      <c r="H385" s="14"/>
      <c r="I385" s="120"/>
      <c r="J385" s="126"/>
    </row>
    <row r="386" spans="2:10">
      <c r="B386" s="118"/>
      <c r="C386" s="10"/>
      <c r="D386" s="129"/>
      <c r="E386" s="173"/>
      <c r="F386" s="174"/>
      <c r="G386" s="11"/>
      <c r="H386" s="14"/>
      <c r="I386" s="120"/>
      <c r="J386" s="126"/>
    </row>
    <row r="387" spans="2:10">
      <c r="B387" s="118"/>
      <c r="C387" s="10"/>
      <c r="D387" s="129"/>
      <c r="E387" s="173"/>
      <c r="F387" s="174"/>
      <c r="G387" s="11"/>
      <c r="H387" s="14"/>
      <c r="I387" s="120"/>
      <c r="J387" s="126"/>
    </row>
    <row r="388" spans="2:10">
      <c r="B388" s="118"/>
      <c r="C388" s="10"/>
      <c r="D388" s="129"/>
      <c r="E388" s="173"/>
      <c r="F388" s="174"/>
      <c r="G388" s="11"/>
      <c r="H388" s="14"/>
      <c r="I388" s="120"/>
      <c r="J388" s="126"/>
    </row>
    <row r="389" spans="2:10">
      <c r="B389" s="118"/>
      <c r="C389" s="10"/>
      <c r="D389" s="129"/>
      <c r="E389" s="173"/>
      <c r="F389" s="174"/>
      <c r="G389" s="11"/>
      <c r="H389" s="14"/>
      <c r="I389" s="120"/>
      <c r="J389" s="126"/>
    </row>
    <row r="390" spans="2:10">
      <c r="B390" s="118"/>
      <c r="C390" s="10"/>
      <c r="D390" s="129"/>
      <c r="E390" s="173"/>
      <c r="F390" s="174"/>
      <c r="G390" s="11"/>
      <c r="H390" s="14"/>
      <c r="I390" s="120"/>
      <c r="J390" s="126"/>
    </row>
    <row r="391" spans="2:10">
      <c r="B391" s="118"/>
      <c r="C391" s="10"/>
      <c r="D391" s="129"/>
      <c r="E391" s="173"/>
      <c r="F391" s="174"/>
      <c r="G391" s="11"/>
      <c r="H391" s="14"/>
      <c r="I391" s="120"/>
      <c r="J391" s="126"/>
    </row>
    <row r="392" spans="2:10">
      <c r="B392" s="118"/>
      <c r="C392" s="10"/>
      <c r="D392" s="129"/>
      <c r="E392" s="173"/>
      <c r="F392" s="174"/>
      <c r="G392" s="11"/>
      <c r="H392" s="14"/>
      <c r="I392" s="120"/>
      <c r="J392" s="126"/>
    </row>
    <row r="393" spans="2:10">
      <c r="B393" s="118"/>
      <c r="C393" s="10"/>
      <c r="D393" s="129"/>
      <c r="E393" s="173"/>
      <c r="F393" s="174"/>
      <c r="G393" s="11"/>
      <c r="H393" s="14"/>
      <c r="I393" s="120"/>
      <c r="J393" s="126"/>
    </row>
    <row r="394" spans="2:10">
      <c r="B394" s="118"/>
      <c r="C394" s="10"/>
      <c r="D394" s="129"/>
      <c r="E394" s="173"/>
      <c r="F394" s="174"/>
      <c r="G394" s="11"/>
      <c r="H394" s="14"/>
      <c r="I394" s="120"/>
      <c r="J394" s="126"/>
    </row>
    <row r="395" spans="2:10">
      <c r="B395" s="118"/>
      <c r="C395" s="10"/>
      <c r="D395" s="129"/>
      <c r="E395" s="173"/>
      <c r="F395" s="174"/>
      <c r="G395" s="11"/>
      <c r="H395" s="14"/>
      <c r="I395" s="120"/>
      <c r="J395" s="126"/>
    </row>
    <row r="396" spans="2:10">
      <c r="B396" s="118"/>
      <c r="C396" s="10"/>
      <c r="D396" s="129"/>
      <c r="E396" s="173"/>
      <c r="F396" s="174"/>
      <c r="G396" s="11"/>
      <c r="H396" s="14"/>
      <c r="I396" s="120"/>
      <c r="J396" s="126"/>
    </row>
    <row r="397" spans="2:10">
      <c r="B397" s="118"/>
      <c r="C397" s="10"/>
      <c r="D397" s="129"/>
      <c r="E397" s="173"/>
      <c r="F397" s="174"/>
      <c r="G397" s="11"/>
      <c r="H397" s="14"/>
      <c r="I397" s="120"/>
      <c r="J397" s="126"/>
    </row>
    <row r="398" spans="2:10">
      <c r="B398" s="118"/>
      <c r="C398" s="10"/>
      <c r="D398" s="129"/>
      <c r="E398" s="173"/>
      <c r="F398" s="174"/>
      <c r="G398" s="11"/>
      <c r="H398" s="14"/>
      <c r="I398" s="120"/>
      <c r="J398" s="126"/>
    </row>
    <row r="399" spans="2:10">
      <c r="B399" s="118"/>
      <c r="C399" s="10"/>
      <c r="D399" s="129"/>
      <c r="E399" s="173"/>
      <c r="F399" s="174"/>
      <c r="G399" s="11"/>
      <c r="H399" s="14"/>
      <c r="I399" s="120"/>
      <c r="J399" s="126"/>
    </row>
    <row r="400" spans="2:10">
      <c r="B400" s="118"/>
      <c r="C400" s="10"/>
      <c r="D400" s="129"/>
      <c r="E400" s="173"/>
      <c r="F400" s="174"/>
      <c r="G400" s="11"/>
      <c r="H400" s="14"/>
      <c r="I400" s="120"/>
      <c r="J400" s="126"/>
    </row>
    <row r="401" spans="2:10">
      <c r="B401" s="118"/>
      <c r="C401" s="10"/>
      <c r="D401" s="129"/>
      <c r="E401" s="173"/>
      <c r="F401" s="174"/>
      <c r="G401" s="11"/>
      <c r="H401" s="14"/>
      <c r="I401" s="120"/>
      <c r="J401" s="126"/>
    </row>
    <row r="402" spans="2:10">
      <c r="B402" s="118"/>
      <c r="C402" s="10"/>
      <c r="D402" s="129"/>
      <c r="E402" s="173"/>
      <c r="F402" s="174"/>
      <c r="G402" s="11"/>
      <c r="H402" s="14"/>
      <c r="I402" s="120"/>
      <c r="J402" s="126"/>
    </row>
    <row r="403" spans="2:10">
      <c r="B403" s="118"/>
      <c r="C403" s="10"/>
      <c r="D403" s="129"/>
      <c r="E403" s="173"/>
      <c r="F403" s="174"/>
      <c r="G403" s="11"/>
      <c r="H403" s="14"/>
      <c r="I403" s="120"/>
      <c r="J403" s="126"/>
    </row>
    <row r="404" spans="2:10">
      <c r="B404" s="118"/>
      <c r="C404" s="10"/>
      <c r="D404" s="129"/>
      <c r="E404" s="173"/>
      <c r="F404" s="174"/>
      <c r="G404" s="11"/>
      <c r="H404" s="14"/>
      <c r="I404" s="120"/>
      <c r="J404" s="126"/>
    </row>
    <row r="405" spans="2:10">
      <c r="B405" s="118"/>
      <c r="C405" s="10"/>
      <c r="D405" s="129"/>
      <c r="E405" s="173"/>
      <c r="F405" s="174"/>
      <c r="G405" s="11"/>
      <c r="H405" s="14"/>
      <c r="I405" s="120"/>
      <c r="J405" s="126"/>
    </row>
    <row r="406" spans="2:10">
      <c r="B406" s="118"/>
      <c r="C406" s="10"/>
      <c r="D406" s="129"/>
      <c r="E406" s="173"/>
      <c r="F406" s="174"/>
      <c r="G406" s="11"/>
      <c r="H406" s="14"/>
      <c r="I406" s="120"/>
      <c r="J406" s="126"/>
    </row>
    <row r="407" spans="2:10">
      <c r="B407" s="118"/>
      <c r="C407" s="10"/>
      <c r="D407" s="129"/>
      <c r="E407" s="173"/>
      <c r="F407" s="174"/>
      <c r="G407" s="11"/>
      <c r="H407" s="14"/>
      <c r="I407" s="120"/>
      <c r="J407" s="126"/>
    </row>
    <row r="408" spans="2:10">
      <c r="B408" s="118"/>
      <c r="C408" s="10"/>
      <c r="D408" s="129"/>
      <c r="E408" s="173"/>
      <c r="F408" s="174"/>
      <c r="G408" s="11"/>
      <c r="H408" s="14"/>
      <c r="I408" s="120"/>
      <c r="J408" s="126"/>
    </row>
    <row r="409" spans="2:10">
      <c r="B409" s="118"/>
      <c r="C409" s="10"/>
      <c r="D409" s="129"/>
      <c r="E409" s="173"/>
      <c r="F409" s="174"/>
      <c r="G409" s="11"/>
      <c r="H409" s="14"/>
      <c r="I409" s="120"/>
      <c r="J409" s="126"/>
    </row>
    <row r="410" spans="2:10">
      <c r="B410" s="118"/>
      <c r="C410" s="10"/>
      <c r="D410" s="129"/>
      <c r="E410" s="173"/>
      <c r="F410" s="174"/>
      <c r="G410" s="11"/>
      <c r="H410" s="14"/>
      <c r="I410" s="120"/>
      <c r="J410" s="126"/>
    </row>
    <row r="411" spans="2:10">
      <c r="B411" s="118"/>
      <c r="C411" s="10"/>
      <c r="D411" s="129"/>
      <c r="E411" s="173"/>
      <c r="F411" s="174"/>
      <c r="G411" s="11"/>
      <c r="H411" s="14"/>
      <c r="I411" s="120"/>
      <c r="J411" s="126"/>
    </row>
    <row r="412" spans="2:10">
      <c r="B412" s="118"/>
      <c r="C412" s="10"/>
      <c r="D412" s="129"/>
      <c r="E412" s="173"/>
      <c r="F412" s="174"/>
      <c r="G412" s="11"/>
      <c r="H412" s="14"/>
      <c r="I412" s="120"/>
      <c r="J412" s="126"/>
    </row>
    <row r="413" spans="2:10">
      <c r="B413" s="118"/>
      <c r="C413" s="10"/>
      <c r="D413" s="129"/>
      <c r="E413" s="173"/>
      <c r="F413" s="174"/>
      <c r="G413" s="11"/>
      <c r="H413" s="14"/>
      <c r="I413" s="120"/>
      <c r="J413" s="126"/>
    </row>
    <row r="414" spans="2:10">
      <c r="B414" s="118"/>
      <c r="C414" s="10"/>
      <c r="D414" s="129"/>
      <c r="E414" s="173"/>
      <c r="F414" s="174"/>
      <c r="G414" s="11"/>
      <c r="H414" s="14"/>
      <c r="I414" s="120"/>
      <c r="J414" s="126"/>
    </row>
    <row r="415" spans="2:10">
      <c r="B415" s="118"/>
      <c r="C415" s="10"/>
      <c r="D415" s="129"/>
      <c r="E415" s="173"/>
      <c r="F415" s="174"/>
      <c r="G415" s="11"/>
      <c r="H415" s="14"/>
      <c r="I415" s="120"/>
      <c r="J415" s="126"/>
    </row>
    <row r="416" spans="2:10">
      <c r="B416" s="118"/>
      <c r="C416" s="10"/>
      <c r="D416" s="129"/>
      <c r="E416" s="173"/>
      <c r="F416" s="174"/>
      <c r="G416" s="11"/>
      <c r="H416" s="14"/>
      <c r="I416" s="120"/>
      <c r="J416" s="126"/>
    </row>
    <row r="417" spans="2:10">
      <c r="B417" s="118"/>
      <c r="C417" s="10"/>
      <c r="D417" s="129"/>
      <c r="E417" s="173"/>
      <c r="F417" s="174"/>
      <c r="G417" s="11"/>
      <c r="H417" s="14"/>
      <c r="I417" s="120"/>
      <c r="J417" s="126"/>
    </row>
    <row r="418" spans="2:10">
      <c r="B418" s="118"/>
      <c r="C418" s="10"/>
      <c r="D418" s="129"/>
      <c r="E418" s="173"/>
      <c r="F418" s="174"/>
      <c r="G418" s="11"/>
      <c r="H418" s="14"/>
      <c r="I418" s="120"/>
      <c r="J418" s="126"/>
    </row>
    <row r="419" spans="2:10">
      <c r="B419" s="118"/>
      <c r="C419" s="10"/>
      <c r="D419" s="129"/>
      <c r="E419" s="173"/>
      <c r="F419" s="174"/>
      <c r="G419" s="11"/>
      <c r="H419" s="14"/>
      <c r="I419" s="120"/>
      <c r="J419" s="126"/>
    </row>
    <row r="420" spans="2:10">
      <c r="B420" s="118"/>
      <c r="C420" s="10"/>
      <c r="D420" s="129"/>
      <c r="E420" s="173"/>
      <c r="F420" s="174"/>
      <c r="G420" s="11"/>
      <c r="H420" s="14"/>
      <c r="I420" s="120"/>
      <c r="J420" s="126"/>
    </row>
    <row r="421" spans="2:10">
      <c r="B421" s="118"/>
      <c r="C421" s="10"/>
      <c r="D421" s="129"/>
      <c r="E421" s="173"/>
      <c r="F421" s="174"/>
      <c r="G421" s="11"/>
      <c r="H421" s="14"/>
      <c r="I421" s="120"/>
      <c r="J421" s="126"/>
    </row>
    <row r="422" spans="2:10">
      <c r="B422" s="118"/>
      <c r="C422" s="10"/>
      <c r="D422" s="129"/>
      <c r="E422" s="173"/>
      <c r="F422" s="174"/>
      <c r="G422" s="11"/>
      <c r="H422" s="14"/>
      <c r="I422" s="120"/>
      <c r="J422" s="126"/>
    </row>
    <row r="423" spans="2:10">
      <c r="B423" s="118"/>
      <c r="C423" s="10"/>
      <c r="D423" s="129"/>
      <c r="E423" s="173"/>
      <c r="F423" s="174"/>
      <c r="G423" s="11"/>
      <c r="H423" s="14"/>
      <c r="I423" s="120"/>
      <c r="J423" s="126"/>
    </row>
    <row r="424" spans="2:10">
      <c r="B424" s="118"/>
      <c r="C424" s="10"/>
      <c r="D424" s="129"/>
      <c r="E424" s="173"/>
      <c r="F424" s="174"/>
      <c r="G424" s="11"/>
      <c r="H424" s="14"/>
      <c r="I424" s="120"/>
      <c r="J424" s="126"/>
    </row>
    <row r="425" spans="2:10">
      <c r="B425" s="118"/>
      <c r="C425" s="10"/>
      <c r="D425" s="129"/>
      <c r="E425" s="173"/>
      <c r="F425" s="174"/>
      <c r="G425" s="11"/>
      <c r="H425" s="14"/>
      <c r="I425" s="120"/>
      <c r="J425" s="126"/>
    </row>
    <row r="426" spans="2:10">
      <c r="B426" s="118"/>
      <c r="C426" s="10"/>
      <c r="D426" s="129"/>
      <c r="E426" s="173"/>
      <c r="F426" s="174"/>
      <c r="G426" s="11"/>
      <c r="H426" s="14"/>
      <c r="I426" s="120"/>
      <c r="J426" s="126"/>
    </row>
    <row r="427" spans="2:10">
      <c r="B427" s="118"/>
      <c r="C427" s="10"/>
      <c r="D427" s="129"/>
      <c r="E427" s="173"/>
      <c r="F427" s="174"/>
      <c r="G427" s="11"/>
      <c r="H427" s="14"/>
      <c r="I427" s="120"/>
      <c r="J427" s="126"/>
    </row>
    <row r="428" spans="2:10">
      <c r="B428" s="118"/>
      <c r="C428" s="10"/>
      <c r="D428" s="129"/>
      <c r="E428" s="173"/>
      <c r="F428" s="174"/>
      <c r="G428" s="11"/>
      <c r="H428" s="14"/>
      <c r="I428" s="120"/>
      <c r="J428" s="126"/>
    </row>
    <row r="429" spans="2:10">
      <c r="B429" s="118"/>
      <c r="C429" s="10"/>
      <c r="D429" s="129"/>
      <c r="E429" s="173"/>
      <c r="F429" s="174"/>
      <c r="G429" s="11"/>
      <c r="H429" s="14"/>
      <c r="I429" s="120"/>
      <c r="J429" s="126"/>
    </row>
    <row r="430" spans="2:10">
      <c r="B430" s="118"/>
      <c r="C430" s="10"/>
      <c r="D430" s="129"/>
      <c r="E430" s="173"/>
      <c r="F430" s="174"/>
      <c r="G430" s="11"/>
      <c r="H430" s="14"/>
      <c r="I430" s="120"/>
      <c r="J430" s="126"/>
    </row>
    <row r="431" spans="2:10">
      <c r="B431" s="118"/>
      <c r="C431" s="10"/>
      <c r="D431" s="129"/>
      <c r="E431" s="173"/>
      <c r="F431" s="174"/>
      <c r="G431" s="11"/>
      <c r="H431" s="14"/>
      <c r="I431" s="120"/>
      <c r="J431" s="126"/>
    </row>
    <row r="432" spans="2:10">
      <c r="B432" s="118"/>
      <c r="C432" s="10"/>
      <c r="D432" s="129"/>
      <c r="E432" s="173"/>
      <c r="F432" s="174"/>
      <c r="G432" s="11"/>
      <c r="H432" s="14"/>
      <c r="I432" s="120"/>
      <c r="J432" s="126"/>
    </row>
    <row r="433" spans="2:10">
      <c r="B433" s="118"/>
      <c r="C433" s="10"/>
      <c r="D433" s="129"/>
      <c r="E433" s="173"/>
      <c r="F433" s="174"/>
      <c r="G433" s="11"/>
      <c r="H433" s="14"/>
      <c r="I433" s="120"/>
      <c r="J433" s="126"/>
    </row>
    <row r="434" spans="2:10">
      <c r="B434" s="118"/>
      <c r="C434" s="10"/>
      <c r="D434" s="129"/>
      <c r="E434" s="173"/>
      <c r="F434" s="174"/>
      <c r="G434" s="11"/>
      <c r="H434" s="14"/>
      <c r="I434" s="120"/>
      <c r="J434" s="126"/>
    </row>
    <row r="435" spans="2:10">
      <c r="B435" s="118"/>
      <c r="C435" s="10"/>
      <c r="D435" s="129"/>
      <c r="E435" s="173"/>
      <c r="F435" s="174"/>
      <c r="G435" s="11"/>
      <c r="H435" s="14"/>
      <c r="I435" s="120"/>
      <c r="J435" s="126"/>
    </row>
    <row r="436" spans="2:10">
      <c r="B436" s="118"/>
      <c r="C436" s="10"/>
      <c r="D436" s="129"/>
      <c r="E436" s="173"/>
      <c r="F436" s="174"/>
      <c r="G436" s="11"/>
      <c r="H436" s="14"/>
      <c r="I436" s="120"/>
      <c r="J436" s="126"/>
    </row>
    <row r="437" spans="2:10">
      <c r="B437" s="118"/>
      <c r="C437" s="10"/>
      <c r="D437" s="129"/>
      <c r="E437" s="173"/>
      <c r="F437" s="174"/>
      <c r="G437" s="11"/>
      <c r="H437" s="14"/>
      <c r="I437" s="120"/>
      <c r="J437" s="126"/>
    </row>
    <row r="438" spans="2:10">
      <c r="B438" s="118"/>
      <c r="C438" s="10"/>
      <c r="D438" s="129"/>
      <c r="E438" s="173"/>
      <c r="F438" s="174"/>
      <c r="G438" s="11"/>
      <c r="H438" s="14"/>
      <c r="I438" s="120"/>
      <c r="J438" s="126"/>
    </row>
    <row r="439" spans="2:10">
      <c r="B439" s="118"/>
      <c r="C439" s="10"/>
      <c r="D439" s="129"/>
      <c r="E439" s="173"/>
      <c r="F439" s="174"/>
      <c r="G439" s="11"/>
      <c r="H439" s="14"/>
      <c r="I439" s="120"/>
      <c r="J439" s="126"/>
    </row>
    <row r="440" spans="2:10">
      <c r="B440" s="118"/>
      <c r="C440" s="10"/>
      <c r="D440" s="129"/>
      <c r="E440" s="173"/>
      <c r="F440" s="174"/>
      <c r="G440" s="11"/>
      <c r="H440" s="14"/>
      <c r="I440" s="120"/>
      <c r="J440" s="126"/>
    </row>
    <row r="441" spans="2:10">
      <c r="B441" s="118"/>
      <c r="C441" s="10"/>
      <c r="D441" s="129"/>
      <c r="E441" s="173"/>
      <c r="F441" s="174"/>
      <c r="G441" s="11"/>
      <c r="H441" s="14"/>
      <c r="I441" s="120"/>
      <c r="J441" s="126"/>
    </row>
    <row r="442" spans="2:10">
      <c r="B442" s="118"/>
      <c r="C442" s="10"/>
      <c r="D442" s="129"/>
      <c r="E442" s="173"/>
      <c r="F442" s="174"/>
      <c r="G442" s="11"/>
      <c r="H442" s="14"/>
      <c r="I442" s="120"/>
      <c r="J442" s="126"/>
    </row>
    <row r="443" spans="2:10">
      <c r="B443" s="118"/>
      <c r="C443" s="10"/>
      <c r="D443" s="129"/>
      <c r="E443" s="173"/>
      <c r="F443" s="174"/>
      <c r="G443" s="11"/>
      <c r="H443" s="14"/>
      <c r="I443" s="120"/>
      <c r="J443" s="126"/>
    </row>
    <row r="444" spans="2:10">
      <c r="B444" s="118"/>
      <c r="C444" s="10"/>
      <c r="D444" s="129"/>
      <c r="E444" s="173"/>
      <c r="F444" s="174"/>
      <c r="G444" s="11"/>
      <c r="H444" s="14"/>
      <c r="I444" s="120"/>
      <c r="J444" s="126"/>
    </row>
    <row r="445" spans="2:10">
      <c r="B445" s="118"/>
      <c r="C445" s="10"/>
      <c r="D445" s="129"/>
      <c r="E445" s="173"/>
      <c r="F445" s="174"/>
      <c r="G445" s="11"/>
      <c r="H445" s="14"/>
      <c r="I445" s="120"/>
      <c r="J445" s="126"/>
    </row>
    <row r="446" spans="2:10">
      <c r="B446" s="118"/>
      <c r="C446" s="10"/>
      <c r="D446" s="129"/>
      <c r="E446" s="173"/>
      <c r="F446" s="174"/>
      <c r="G446" s="11"/>
      <c r="H446" s="14"/>
      <c r="I446" s="120"/>
      <c r="J446" s="126"/>
    </row>
    <row r="447" spans="2:10">
      <c r="B447" s="118"/>
      <c r="C447" s="10"/>
      <c r="D447" s="129"/>
      <c r="E447" s="173"/>
      <c r="F447" s="174"/>
      <c r="G447" s="11"/>
      <c r="H447" s="14"/>
      <c r="I447" s="120"/>
      <c r="J447" s="126"/>
    </row>
    <row r="448" spans="2:10">
      <c r="B448" s="118"/>
      <c r="C448" s="10"/>
      <c r="D448" s="129"/>
      <c r="E448" s="173"/>
      <c r="F448" s="174"/>
      <c r="G448" s="11"/>
      <c r="H448" s="14"/>
      <c r="I448" s="120"/>
      <c r="J448" s="126"/>
    </row>
    <row r="449" spans="2:10">
      <c r="B449" s="118"/>
      <c r="C449" s="10"/>
      <c r="D449" s="129"/>
      <c r="E449" s="173"/>
      <c r="F449" s="174"/>
      <c r="G449" s="11"/>
      <c r="H449" s="14"/>
      <c r="I449" s="120"/>
      <c r="J449" s="126"/>
    </row>
    <row r="450" spans="2:10">
      <c r="B450" s="118"/>
      <c r="C450" s="10"/>
      <c r="D450" s="129"/>
      <c r="E450" s="173"/>
      <c r="F450" s="174"/>
      <c r="G450" s="11"/>
      <c r="H450" s="14"/>
      <c r="I450" s="120"/>
      <c r="J450" s="126"/>
    </row>
    <row r="451" spans="2:10">
      <c r="B451" s="118"/>
      <c r="C451" s="10"/>
      <c r="D451" s="129"/>
      <c r="E451" s="173"/>
      <c r="F451" s="174"/>
      <c r="G451" s="11"/>
      <c r="H451" s="14"/>
      <c r="I451" s="120"/>
      <c r="J451" s="126"/>
    </row>
    <row r="452" spans="2:10">
      <c r="B452" s="118"/>
      <c r="C452" s="10"/>
      <c r="D452" s="129"/>
      <c r="E452" s="173"/>
      <c r="F452" s="174"/>
      <c r="G452" s="11"/>
      <c r="H452" s="14"/>
      <c r="I452" s="120"/>
      <c r="J452" s="126"/>
    </row>
    <row r="453" spans="2:10">
      <c r="B453" s="118"/>
      <c r="C453" s="10"/>
      <c r="D453" s="129"/>
      <c r="E453" s="173"/>
      <c r="F453" s="174"/>
      <c r="G453" s="11"/>
      <c r="H453" s="14"/>
      <c r="I453" s="120"/>
      <c r="J453" s="126"/>
    </row>
    <row r="454" spans="2:10">
      <c r="B454" s="118"/>
      <c r="C454" s="10"/>
      <c r="D454" s="129"/>
      <c r="E454" s="173"/>
      <c r="F454" s="174"/>
      <c r="G454" s="11"/>
      <c r="H454" s="14"/>
      <c r="I454" s="120"/>
      <c r="J454" s="126"/>
    </row>
    <row r="455" spans="2:10">
      <c r="B455" s="118"/>
      <c r="C455" s="10"/>
      <c r="D455" s="129"/>
      <c r="E455" s="173"/>
      <c r="F455" s="174"/>
      <c r="G455" s="11"/>
      <c r="H455" s="14"/>
      <c r="I455" s="120"/>
      <c r="J455" s="126"/>
    </row>
    <row r="456" spans="2:10">
      <c r="B456" s="118"/>
      <c r="C456" s="10"/>
      <c r="D456" s="129"/>
      <c r="E456" s="173"/>
      <c r="F456" s="174"/>
      <c r="G456" s="11"/>
      <c r="H456" s="14"/>
      <c r="I456" s="120"/>
      <c r="J456" s="126"/>
    </row>
    <row r="457" spans="2:10">
      <c r="B457" s="118"/>
      <c r="C457" s="10"/>
      <c r="D457" s="129"/>
      <c r="E457" s="173"/>
      <c r="F457" s="174"/>
      <c r="G457" s="11"/>
      <c r="H457" s="14"/>
      <c r="I457" s="120"/>
      <c r="J457" s="126"/>
    </row>
    <row r="458" spans="2:10">
      <c r="B458" s="118"/>
      <c r="C458" s="10"/>
      <c r="D458" s="129"/>
      <c r="E458" s="173"/>
      <c r="F458" s="174"/>
      <c r="G458" s="11"/>
      <c r="H458" s="14"/>
      <c r="I458" s="120"/>
      <c r="J458" s="126"/>
    </row>
    <row r="459" spans="2:10">
      <c r="B459" s="118"/>
      <c r="C459" s="10"/>
      <c r="D459" s="129"/>
      <c r="E459" s="173"/>
      <c r="F459" s="174"/>
      <c r="G459" s="11"/>
      <c r="H459" s="14"/>
      <c r="I459" s="120"/>
      <c r="J459" s="126"/>
    </row>
    <row r="460" spans="2:10">
      <c r="B460" s="118"/>
      <c r="C460" s="10"/>
      <c r="D460" s="129"/>
      <c r="E460" s="173"/>
      <c r="F460" s="174"/>
      <c r="G460" s="11"/>
      <c r="H460" s="14"/>
      <c r="I460" s="120"/>
      <c r="J460" s="126"/>
    </row>
    <row r="461" spans="2:10">
      <c r="B461" s="118"/>
      <c r="C461" s="10"/>
      <c r="D461" s="129"/>
      <c r="E461" s="173"/>
      <c r="F461" s="174"/>
      <c r="G461" s="11"/>
      <c r="H461" s="14"/>
      <c r="I461" s="120"/>
      <c r="J461" s="126"/>
    </row>
    <row r="462" spans="2:10">
      <c r="B462" s="118"/>
      <c r="C462" s="10"/>
      <c r="D462" s="129"/>
      <c r="E462" s="173"/>
      <c r="F462" s="174"/>
      <c r="G462" s="11"/>
      <c r="H462" s="14"/>
      <c r="I462" s="120"/>
      <c r="J462" s="126"/>
    </row>
    <row r="463" spans="2:10">
      <c r="B463" s="118"/>
      <c r="C463" s="10"/>
      <c r="D463" s="129"/>
      <c r="E463" s="173"/>
      <c r="F463" s="174"/>
      <c r="G463" s="11"/>
      <c r="H463" s="14"/>
      <c r="I463" s="120"/>
      <c r="J463" s="126"/>
    </row>
    <row r="464" spans="2:10">
      <c r="B464" s="118"/>
      <c r="C464" s="10"/>
      <c r="D464" s="129"/>
      <c r="E464" s="173"/>
      <c r="F464" s="174"/>
      <c r="G464" s="11"/>
      <c r="H464" s="14"/>
      <c r="I464" s="120"/>
      <c r="J464" s="126"/>
    </row>
    <row r="465" spans="2:10">
      <c r="B465" s="118"/>
      <c r="C465" s="10"/>
      <c r="D465" s="129"/>
      <c r="E465" s="173"/>
      <c r="F465" s="174"/>
      <c r="G465" s="11"/>
      <c r="H465" s="14"/>
      <c r="I465" s="120"/>
      <c r="J465" s="126"/>
    </row>
    <row r="466" spans="2:10">
      <c r="B466" s="118"/>
      <c r="C466" s="10"/>
      <c r="D466" s="129"/>
      <c r="E466" s="173"/>
      <c r="F466" s="174"/>
      <c r="G466" s="11"/>
      <c r="H466" s="14"/>
      <c r="I466" s="120"/>
      <c r="J466" s="126"/>
    </row>
    <row r="467" spans="2:10">
      <c r="B467" s="118"/>
      <c r="C467" s="10"/>
      <c r="D467" s="129"/>
      <c r="E467" s="173"/>
      <c r="F467" s="174"/>
      <c r="G467" s="11"/>
      <c r="H467" s="14"/>
      <c r="I467" s="120"/>
      <c r="J467" s="126"/>
    </row>
    <row r="468" spans="2:10">
      <c r="B468" s="118"/>
      <c r="C468" s="10"/>
      <c r="D468" s="129"/>
      <c r="E468" s="173"/>
      <c r="F468" s="174"/>
      <c r="G468" s="11"/>
      <c r="H468" s="14"/>
      <c r="I468" s="120"/>
      <c r="J468" s="126"/>
    </row>
    <row r="469" spans="2:10">
      <c r="B469" s="118"/>
      <c r="C469" s="10"/>
      <c r="D469" s="129"/>
      <c r="E469" s="173"/>
      <c r="F469" s="174"/>
      <c r="G469" s="11"/>
      <c r="H469" s="14"/>
      <c r="I469" s="120"/>
      <c r="J469" s="126"/>
    </row>
    <row r="470" spans="2:10">
      <c r="B470" s="118"/>
      <c r="C470" s="10"/>
      <c r="D470" s="129"/>
      <c r="E470" s="173"/>
      <c r="F470" s="174"/>
      <c r="G470" s="11"/>
      <c r="H470" s="14"/>
      <c r="I470" s="120"/>
      <c r="J470" s="126"/>
    </row>
    <row r="471" spans="2:10">
      <c r="B471" s="118"/>
      <c r="C471" s="10"/>
      <c r="D471" s="129"/>
      <c r="E471" s="173"/>
      <c r="F471" s="174"/>
      <c r="G471" s="11"/>
      <c r="H471" s="14"/>
      <c r="I471" s="120"/>
      <c r="J471" s="126"/>
    </row>
    <row r="472" spans="2:10">
      <c r="B472" s="118"/>
      <c r="C472" s="10"/>
      <c r="D472" s="129"/>
      <c r="E472" s="173"/>
      <c r="F472" s="174"/>
      <c r="G472" s="11"/>
      <c r="H472" s="14"/>
      <c r="I472" s="120"/>
      <c r="J472" s="126"/>
    </row>
    <row r="473" spans="2:10">
      <c r="B473" s="118"/>
      <c r="C473" s="10"/>
      <c r="D473" s="129"/>
      <c r="E473" s="173"/>
      <c r="F473" s="174"/>
      <c r="G473" s="11"/>
      <c r="H473" s="14"/>
      <c r="I473" s="120"/>
      <c r="J473" s="126"/>
    </row>
    <row r="474" spans="2:10">
      <c r="B474" s="118"/>
      <c r="C474" s="10"/>
      <c r="D474" s="129"/>
      <c r="E474" s="173"/>
      <c r="F474" s="174"/>
      <c r="G474" s="11"/>
      <c r="H474" s="14"/>
      <c r="I474" s="120"/>
      <c r="J474" s="126"/>
    </row>
    <row r="475" spans="2:10">
      <c r="B475" s="118"/>
      <c r="C475" s="10"/>
      <c r="D475" s="129"/>
      <c r="E475" s="173"/>
      <c r="F475" s="174"/>
      <c r="G475" s="11"/>
      <c r="H475" s="14"/>
      <c r="I475" s="120"/>
      <c r="J475" s="126"/>
    </row>
    <row r="476" spans="2:10">
      <c r="B476" s="118"/>
      <c r="C476" s="10"/>
      <c r="D476" s="129"/>
      <c r="E476" s="173"/>
      <c r="F476" s="174"/>
      <c r="G476" s="11"/>
      <c r="H476" s="14"/>
      <c r="I476" s="120"/>
      <c r="J476" s="126"/>
    </row>
    <row r="477" spans="2:10">
      <c r="B477" s="118"/>
      <c r="C477" s="10"/>
      <c r="D477" s="129"/>
      <c r="E477" s="173"/>
      <c r="F477" s="174"/>
      <c r="G477" s="11"/>
      <c r="H477" s="14"/>
      <c r="I477" s="120"/>
      <c r="J477" s="126"/>
    </row>
    <row r="478" spans="2:10">
      <c r="B478" s="118"/>
      <c r="C478" s="10"/>
      <c r="D478" s="129"/>
      <c r="E478" s="173"/>
      <c r="F478" s="174"/>
      <c r="G478" s="11"/>
      <c r="H478" s="14"/>
      <c r="I478" s="120"/>
      <c r="J478" s="126"/>
    </row>
    <row r="479" spans="2:10">
      <c r="B479" s="118"/>
      <c r="C479" s="10"/>
      <c r="D479" s="129"/>
      <c r="E479" s="173"/>
      <c r="F479" s="174"/>
      <c r="G479" s="11"/>
      <c r="H479" s="14"/>
      <c r="I479" s="120"/>
      <c r="J479" s="126"/>
    </row>
    <row r="480" spans="2:10">
      <c r="B480" s="118"/>
      <c r="C480" s="10"/>
      <c r="D480" s="129"/>
      <c r="E480" s="173"/>
      <c r="F480" s="174"/>
      <c r="G480" s="11"/>
      <c r="H480" s="14"/>
      <c r="I480" s="120"/>
      <c r="J480" s="126"/>
    </row>
    <row r="481" spans="2:10">
      <c r="B481" s="118"/>
      <c r="C481" s="10"/>
      <c r="D481" s="129"/>
      <c r="E481" s="173"/>
      <c r="F481" s="174"/>
      <c r="G481" s="11"/>
      <c r="H481" s="14"/>
      <c r="I481" s="120"/>
      <c r="J481" s="126"/>
    </row>
    <row r="482" spans="2:10">
      <c r="B482" s="118"/>
      <c r="C482" s="10"/>
      <c r="D482" s="129"/>
      <c r="E482" s="173"/>
      <c r="F482" s="174"/>
      <c r="G482" s="11"/>
      <c r="H482" s="14"/>
      <c r="I482" s="120"/>
      <c r="J482" s="126"/>
    </row>
    <row r="483" spans="2:10">
      <c r="B483" s="118"/>
      <c r="C483" s="10"/>
      <c r="D483" s="129"/>
      <c r="E483" s="173"/>
      <c r="F483" s="174"/>
      <c r="G483" s="11"/>
      <c r="H483" s="14"/>
      <c r="I483" s="120"/>
      <c r="J483" s="126"/>
    </row>
    <row r="484" spans="2:10">
      <c r="B484" s="118"/>
      <c r="C484" s="10"/>
      <c r="D484" s="129"/>
      <c r="E484" s="173"/>
      <c r="F484" s="174"/>
      <c r="G484" s="11"/>
      <c r="H484" s="14"/>
      <c r="I484" s="120"/>
      <c r="J484" s="126"/>
    </row>
    <row r="485" spans="2:10">
      <c r="B485" s="118"/>
      <c r="C485" s="10"/>
      <c r="D485" s="129"/>
      <c r="E485" s="173"/>
      <c r="F485" s="174"/>
      <c r="G485" s="11"/>
      <c r="H485" s="14"/>
      <c r="I485" s="120"/>
      <c r="J485" s="126"/>
    </row>
    <row r="486" spans="2:10">
      <c r="B486" s="118"/>
      <c r="C486" s="10"/>
      <c r="D486" s="129"/>
      <c r="E486" s="173"/>
      <c r="F486" s="174"/>
      <c r="G486" s="11"/>
      <c r="H486" s="14"/>
      <c r="I486" s="120"/>
      <c r="J486" s="126"/>
    </row>
    <row r="487" spans="2:10">
      <c r="B487" s="118"/>
      <c r="C487" s="10"/>
      <c r="D487" s="129"/>
      <c r="E487" s="173"/>
      <c r="F487" s="174"/>
      <c r="G487" s="11"/>
      <c r="H487" s="14"/>
      <c r="I487" s="120"/>
      <c r="J487" s="126"/>
    </row>
    <row r="488" spans="2:10">
      <c r="B488" s="118"/>
      <c r="C488" s="10"/>
      <c r="D488" s="129"/>
      <c r="E488" s="173"/>
      <c r="F488" s="174"/>
      <c r="G488" s="11"/>
      <c r="H488" s="14"/>
      <c r="I488" s="120"/>
      <c r="J488" s="126"/>
    </row>
    <row r="489" spans="2:10">
      <c r="B489" s="118"/>
      <c r="C489" s="10"/>
      <c r="D489" s="129"/>
      <c r="E489" s="173"/>
      <c r="F489" s="174"/>
      <c r="G489" s="11"/>
      <c r="H489" s="14"/>
      <c r="I489" s="120"/>
      <c r="J489" s="126"/>
    </row>
    <row r="490" spans="2:10">
      <c r="B490" s="118"/>
      <c r="C490" s="10"/>
      <c r="D490" s="129"/>
      <c r="E490" s="173"/>
      <c r="F490" s="174"/>
      <c r="G490" s="11"/>
      <c r="H490" s="14"/>
      <c r="I490" s="120"/>
      <c r="J490" s="126"/>
    </row>
    <row r="491" spans="2:10">
      <c r="B491" s="118"/>
      <c r="C491" s="10"/>
      <c r="D491" s="129"/>
      <c r="E491" s="173"/>
      <c r="F491" s="174"/>
      <c r="G491" s="11"/>
      <c r="H491" s="14"/>
      <c r="I491" s="120"/>
      <c r="J491" s="126"/>
    </row>
    <row r="492" spans="2:10">
      <c r="B492" s="118"/>
      <c r="C492" s="10"/>
      <c r="D492" s="129"/>
      <c r="E492" s="173"/>
      <c r="F492" s="174"/>
      <c r="G492" s="11"/>
      <c r="H492" s="14"/>
      <c r="I492" s="120"/>
      <c r="J492" s="126"/>
    </row>
    <row r="493" spans="2:10">
      <c r="B493" s="118"/>
      <c r="C493" s="10"/>
      <c r="D493" s="129"/>
      <c r="E493" s="173"/>
      <c r="F493" s="174"/>
      <c r="G493" s="11"/>
      <c r="H493" s="14"/>
      <c r="I493" s="120"/>
      <c r="J493" s="126"/>
    </row>
    <row r="494" spans="2:10">
      <c r="B494" s="118"/>
      <c r="C494" s="10"/>
      <c r="D494" s="129"/>
      <c r="E494" s="173"/>
      <c r="F494" s="174"/>
      <c r="G494" s="11"/>
      <c r="H494" s="14"/>
      <c r="I494" s="120"/>
      <c r="J494" s="126"/>
    </row>
    <row r="495" spans="2:10">
      <c r="B495" s="118"/>
      <c r="C495" s="10"/>
      <c r="D495" s="129"/>
      <c r="E495" s="173"/>
      <c r="F495" s="174"/>
      <c r="G495" s="11"/>
      <c r="H495" s="14"/>
      <c r="I495" s="120"/>
      <c r="J495" s="126"/>
    </row>
    <row r="496" spans="2:10">
      <c r="B496" s="118"/>
      <c r="C496" s="10"/>
      <c r="D496" s="129"/>
      <c r="E496" s="173"/>
      <c r="F496" s="174"/>
      <c r="G496" s="11"/>
      <c r="H496" s="14"/>
      <c r="I496" s="120"/>
      <c r="J496" s="126"/>
    </row>
    <row r="497" spans="2:10">
      <c r="B497" s="118"/>
      <c r="C497" s="10"/>
      <c r="D497" s="129"/>
      <c r="E497" s="173"/>
      <c r="F497" s="174"/>
      <c r="G497" s="11"/>
      <c r="H497" s="14"/>
      <c r="I497" s="120"/>
      <c r="J497" s="126"/>
    </row>
    <row r="498" spans="2:10">
      <c r="B498" s="118"/>
      <c r="C498" s="10"/>
      <c r="D498" s="129"/>
      <c r="E498" s="173"/>
      <c r="F498" s="174"/>
      <c r="G498" s="11"/>
      <c r="H498" s="14"/>
      <c r="I498" s="120"/>
      <c r="J498" s="126"/>
    </row>
    <row r="499" spans="2:10">
      <c r="B499" s="118"/>
      <c r="C499" s="10"/>
      <c r="D499" s="129"/>
      <c r="E499" s="173"/>
      <c r="F499" s="174"/>
      <c r="G499" s="11"/>
      <c r="H499" s="14"/>
      <c r="I499" s="120"/>
      <c r="J499" s="126"/>
    </row>
    <row r="500" spans="2:10">
      <c r="B500" s="118"/>
      <c r="C500" s="10"/>
      <c r="D500" s="129"/>
      <c r="E500" s="173"/>
      <c r="F500" s="174"/>
      <c r="G500" s="11"/>
      <c r="H500" s="14"/>
      <c r="I500" s="120"/>
      <c r="J500" s="126"/>
    </row>
    <row r="501" spans="2:10">
      <c r="B501" s="118"/>
      <c r="C501" s="10"/>
      <c r="D501" s="129"/>
      <c r="E501" s="173"/>
      <c r="F501" s="174"/>
      <c r="G501" s="11"/>
      <c r="H501" s="14"/>
      <c r="I501" s="120"/>
      <c r="J501" s="126"/>
    </row>
    <row r="502" spans="2:10">
      <c r="B502" s="118"/>
      <c r="C502" s="10"/>
      <c r="D502" s="129"/>
      <c r="E502" s="173"/>
      <c r="F502" s="174"/>
      <c r="G502" s="11"/>
      <c r="H502" s="14"/>
      <c r="I502" s="120"/>
      <c r="J502" s="126"/>
    </row>
    <row r="503" spans="2:10">
      <c r="B503" s="118"/>
      <c r="C503" s="10"/>
      <c r="D503" s="129"/>
      <c r="E503" s="173"/>
      <c r="F503" s="174"/>
      <c r="G503" s="11"/>
      <c r="H503" s="14"/>
      <c r="I503" s="120"/>
      <c r="J503" s="126"/>
    </row>
    <row r="504" spans="2:10">
      <c r="B504" s="118"/>
      <c r="C504" s="10"/>
      <c r="D504" s="129"/>
      <c r="E504" s="173"/>
      <c r="F504" s="174"/>
      <c r="G504" s="11"/>
      <c r="H504" s="14"/>
      <c r="I504" s="120"/>
      <c r="J504" s="126"/>
    </row>
    <row r="505" spans="2:10">
      <c r="B505" s="118"/>
      <c r="C505" s="10"/>
      <c r="D505" s="129"/>
      <c r="E505" s="173"/>
      <c r="F505" s="174"/>
      <c r="G505" s="11"/>
      <c r="H505" s="14"/>
      <c r="I505" s="120"/>
      <c r="J505" s="126"/>
    </row>
    <row r="506" spans="2:10">
      <c r="B506" s="118"/>
      <c r="C506" s="10"/>
      <c r="D506" s="129"/>
      <c r="E506" s="173"/>
      <c r="F506" s="174"/>
      <c r="G506" s="11"/>
      <c r="H506" s="14"/>
      <c r="I506" s="120"/>
      <c r="J506" s="126"/>
    </row>
    <row r="507" spans="2:10">
      <c r="B507" s="118"/>
      <c r="C507" s="10"/>
      <c r="D507" s="129"/>
      <c r="E507" s="173"/>
      <c r="F507" s="174"/>
      <c r="G507" s="11"/>
      <c r="H507" s="14"/>
      <c r="I507" s="120"/>
      <c r="J507" s="126"/>
    </row>
    <row r="508" spans="2:10">
      <c r="B508" s="118"/>
      <c r="C508" s="10"/>
      <c r="D508" s="129"/>
      <c r="E508" s="173"/>
      <c r="F508" s="174"/>
      <c r="G508" s="11"/>
      <c r="H508" s="14"/>
      <c r="I508" s="120"/>
      <c r="J508" s="126"/>
    </row>
    <row r="509" spans="2:10">
      <c r="B509" s="118"/>
      <c r="C509" s="10"/>
      <c r="D509" s="129"/>
      <c r="E509" s="173"/>
      <c r="F509" s="174"/>
      <c r="G509" s="11"/>
      <c r="H509" s="14"/>
      <c r="I509" s="120"/>
      <c r="J509" s="126"/>
    </row>
    <row r="510" spans="2:10">
      <c r="B510" s="118"/>
      <c r="C510" s="10"/>
      <c r="D510" s="129"/>
      <c r="E510" s="173"/>
      <c r="F510" s="174"/>
      <c r="G510" s="11"/>
      <c r="H510" s="14"/>
      <c r="I510" s="120"/>
      <c r="J510" s="126"/>
    </row>
    <row r="511" spans="2:10">
      <c r="B511" s="118"/>
      <c r="C511" s="10"/>
      <c r="D511" s="129"/>
      <c r="E511" s="173"/>
      <c r="F511" s="174"/>
      <c r="G511" s="11"/>
      <c r="H511" s="14"/>
      <c r="I511" s="120"/>
      <c r="J511" s="126"/>
    </row>
    <row r="512" spans="2:10">
      <c r="B512" s="118"/>
      <c r="C512" s="10"/>
      <c r="D512" s="129"/>
      <c r="E512" s="173"/>
      <c r="F512" s="174"/>
      <c r="G512" s="11"/>
      <c r="H512" s="14"/>
      <c r="I512" s="120"/>
      <c r="J512" s="126"/>
    </row>
    <row r="513" spans="2:10">
      <c r="B513" s="118"/>
      <c r="C513" s="10"/>
      <c r="D513" s="129"/>
      <c r="E513" s="173"/>
      <c r="F513" s="174"/>
      <c r="G513" s="11"/>
      <c r="H513" s="14"/>
      <c r="I513" s="120"/>
      <c r="J513" s="126"/>
    </row>
    <row r="514" spans="2:10">
      <c r="B514" s="118"/>
      <c r="C514" s="10"/>
      <c r="D514" s="129"/>
      <c r="E514" s="173"/>
      <c r="F514" s="174"/>
      <c r="G514" s="11"/>
      <c r="H514" s="14"/>
      <c r="I514" s="120"/>
      <c r="J514" s="126"/>
    </row>
    <row r="515" spans="2:10">
      <c r="B515" s="118"/>
      <c r="C515" s="10"/>
      <c r="D515" s="129"/>
      <c r="E515" s="173"/>
      <c r="F515" s="174"/>
      <c r="G515" s="11"/>
      <c r="H515" s="14"/>
      <c r="I515" s="120"/>
      <c r="J515" s="126"/>
    </row>
    <row r="516" spans="2:10">
      <c r="B516" s="118"/>
      <c r="C516" s="10"/>
      <c r="D516" s="129"/>
      <c r="E516" s="173"/>
      <c r="F516" s="174"/>
      <c r="G516" s="11"/>
      <c r="H516" s="14"/>
      <c r="I516" s="120"/>
      <c r="J516" s="126"/>
    </row>
    <row r="517" spans="2:10">
      <c r="B517" s="118"/>
      <c r="C517" s="10"/>
      <c r="D517" s="129"/>
      <c r="E517" s="173"/>
      <c r="F517" s="174"/>
      <c r="G517" s="11"/>
      <c r="H517" s="14"/>
      <c r="I517" s="120"/>
      <c r="J517" s="126"/>
    </row>
    <row r="518" spans="2:10">
      <c r="B518" s="118"/>
      <c r="C518" s="10"/>
      <c r="D518" s="129"/>
      <c r="E518" s="173"/>
      <c r="F518" s="174"/>
      <c r="G518" s="11"/>
      <c r="H518" s="14"/>
      <c r="I518" s="120"/>
      <c r="J518" s="126"/>
    </row>
    <row r="519" spans="2:10">
      <c r="B519" s="118"/>
      <c r="C519" s="10"/>
      <c r="D519" s="129"/>
      <c r="E519" s="173"/>
      <c r="F519" s="174"/>
      <c r="G519" s="11"/>
      <c r="H519" s="14"/>
      <c r="I519" s="120"/>
      <c r="J519" s="126"/>
    </row>
    <row r="520" spans="2:10">
      <c r="B520" s="118"/>
      <c r="C520" s="10"/>
      <c r="D520" s="129"/>
      <c r="E520" s="173"/>
      <c r="F520" s="174"/>
      <c r="G520" s="11"/>
      <c r="H520" s="14"/>
      <c r="I520" s="120"/>
      <c r="J520" s="126"/>
    </row>
    <row r="521" spans="2:10">
      <c r="B521" s="118"/>
      <c r="C521" s="10"/>
      <c r="D521" s="129"/>
      <c r="E521" s="173"/>
      <c r="F521" s="174"/>
      <c r="G521" s="11"/>
      <c r="H521" s="14"/>
      <c r="I521" s="120"/>
      <c r="J521" s="126"/>
    </row>
    <row r="522" spans="2:10">
      <c r="B522" s="118"/>
      <c r="C522" s="10"/>
      <c r="D522" s="129"/>
      <c r="E522" s="173"/>
      <c r="F522" s="174"/>
      <c r="G522" s="11"/>
      <c r="H522" s="14"/>
      <c r="I522" s="120"/>
      <c r="J522" s="126"/>
    </row>
    <row r="523" spans="2:10">
      <c r="B523" s="118"/>
      <c r="C523" s="10"/>
      <c r="D523" s="129"/>
      <c r="E523" s="173"/>
      <c r="F523" s="174"/>
      <c r="G523" s="11"/>
      <c r="H523" s="14"/>
      <c r="I523" s="120"/>
      <c r="J523" s="126"/>
    </row>
    <row r="524" spans="2:10">
      <c r="B524" s="118"/>
      <c r="C524" s="10"/>
      <c r="D524" s="129"/>
      <c r="E524" s="173"/>
      <c r="F524" s="174"/>
      <c r="G524" s="11"/>
      <c r="H524" s="14"/>
      <c r="I524" s="120"/>
      <c r="J524" s="126"/>
    </row>
    <row r="525" spans="2:10">
      <c r="B525" s="118"/>
      <c r="C525" s="10"/>
      <c r="D525" s="129"/>
      <c r="E525" s="173"/>
      <c r="F525" s="174"/>
      <c r="G525" s="11"/>
      <c r="H525" s="14"/>
      <c r="I525" s="120"/>
      <c r="J525" s="126"/>
    </row>
    <row r="526" spans="2:10">
      <c r="B526" s="118"/>
      <c r="C526" s="10"/>
      <c r="D526" s="129"/>
      <c r="E526" s="173"/>
      <c r="F526" s="174"/>
      <c r="G526" s="11"/>
      <c r="H526" s="14"/>
      <c r="I526" s="120"/>
      <c r="J526" s="126"/>
    </row>
    <row r="527" spans="2:10">
      <c r="B527" s="118"/>
      <c r="C527" s="10"/>
      <c r="D527" s="129"/>
      <c r="E527" s="173"/>
      <c r="F527" s="174"/>
      <c r="G527" s="11"/>
      <c r="H527" s="14"/>
      <c r="I527" s="120"/>
      <c r="J527" s="126"/>
    </row>
    <row r="528" spans="2:10">
      <c r="B528" s="118"/>
      <c r="C528" s="10"/>
      <c r="D528" s="129"/>
      <c r="E528" s="173"/>
      <c r="F528" s="174"/>
      <c r="G528" s="11"/>
      <c r="H528" s="14"/>
      <c r="I528" s="120"/>
      <c r="J528" s="126"/>
    </row>
    <row r="529" spans="2:10">
      <c r="B529" s="118"/>
      <c r="C529" s="10"/>
      <c r="D529" s="129"/>
      <c r="E529" s="173"/>
      <c r="F529" s="174"/>
      <c r="G529" s="11"/>
      <c r="H529" s="14"/>
      <c r="I529" s="120"/>
      <c r="J529" s="126"/>
    </row>
    <row r="530" spans="2:10">
      <c r="B530" s="118"/>
      <c r="C530" s="10"/>
      <c r="D530" s="129"/>
      <c r="E530" s="173"/>
      <c r="F530" s="174"/>
      <c r="G530" s="11"/>
      <c r="H530" s="14"/>
      <c r="I530" s="120"/>
      <c r="J530" s="126"/>
    </row>
    <row r="531" spans="2:10">
      <c r="B531" s="118"/>
      <c r="C531" s="10"/>
      <c r="D531" s="129"/>
      <c r="E531" s="173"/>
      <c r="F531" s="174"/>
      <c r="G531" s="11"/>
      <c r="H531" s="14"/>
      <c r="I531" s="120"/>
      <c r="J531" s="126"/>
    </row>
    <row r="532" spans="2:10">
      <c r="B532" s="118"/>
      <c r="C532" s="10"/>
      <c r="D532" s="129"/>
      <c r="E532" s="173"/>
      <c r="F532" s="174"/>
      <c r="G532" s="11"/>
      <c r="H532" s="14"/>
      <c r="I532" s="120"/>
      <c r="J532" s="126"/>
    </row>
    <row r="533" spans="2:10">
      <c r="B533" s="118"/>
      <c r="C533" s="10"/>
      <c r="D533" s="129"/>
      <c r="E533" s="173"/>
      <c r="F533" s="174"/>
      <c r="G533" s="11"/>
      <c r="H533" s="14"/>
      <c r="I533" s="120"/>
      <c r="J533" s="126"/>
    </row>
    <row r="534" spans="2:10">
      <c r="B534" s="118"/>
      <c r="C534" s="10"/>
      <c r="D534" s="129"/>
      <c r="E534" s="173"/>
      <c r="F534" s="174"/>
      <c r="G534" s="11"/>
      <c r="H534" s="14"/>
      <c r="I534" s="120"/>
      <c r="J534" s="126"/>
    </row>
    <row r="535" spans="2:10">
      <c r="B535" s="118"/>
      <c r="C535" s="10"/>
      <c r="D535" s="129"/>
      <c r="E535" s="173"/>
      <c r="F535" s="174"/>
      <c r="G535" s="11"/>
      <c r="H535" s="14"/>
      <c r="I535" s="120"/>
      <c r="J535" s="126"/>
    </row>
    <row r="536" spans="2:10">
      <c r="B536" s="118"/>
      <c r="C536" s="10"/>
      <c r="D536" s="129"/>
      <c r="E536" s="173"/>
      <c r="F536" s="174"/>
      <c r="G536" s="11"/>
      <c r="H536" s="14"/>
      <c r="I536" s="120"/>
      <c r="J536" s="126"/>
    </row>
    <row r="537" spans="2:10">
      <c r="B537" s="118"/>
      <c r="C537" s="10"/>
      <c r="D537" s="129"/>
      <c r="E537" s="173"/>
      <c r="F537" s="174"/>
      <c r="G537" s="11"/>
      <c r="H537" s="14"/>
      <c r="I537" s="120"/>
      <c r="J537" s="126"/>
    </row>
    <row r="538" spans="2:10">
      <c r="B538" s="118"/>
      <c r="C538" s="10"/>
      <c r="D538" s="129"/>
      <c r="E538" s="173"/>
      <c r="F538" s="174"/>
      <c r="G538" s="11"/>
      <c r="H538" s="14"/>
      <c r="I538" s="120"/>
      <c r="J538" s="126"/>
    </row>
    <row r="539" spans="2:10">
      <c r="B539" s="118"/>
      <c r="C539" s="10"/>
      <c r="D539" s="129"/>
      <c r="E539" s="173"/>
      <c r="F539" s="174"/>
      <c r="G539" s="11"/>
      <c r="H539" s="14"/>
      <c r="I539" s="120"/>
      <c r="J539" s="126"/>
    </row>
    <row r="540" spans="2:10">
      <c r="B540" s="118"/>
      <c r="C540" s="10"/>
      <c r="D540" s="129"/>
      <c r="E540" s="173"/>
      <c r="F540" s="174"/>
      <c r="G540" s="11"/>
      <c r="H540" s="14"/>
      <c r="I540" s="120"/>
      <c r="J540" s="126"/>
    </row>
    <row r="541" spans="2:10">
      <c r="B541" s="118"/>
      <c r="C541" s="10"/>
      <c r="D541" s="129"/>
      <c r="E541" s="173"/>
      <c r="F541" s="174"/>
      <c r="G541" s="11"/>
      <c r="H541" s="14"/>
      <c r="I541" s="120"/>
      <c r="J541" s="126"/>
    </row>
    <row r="542" spans="2:10">
      <c r="B542" s="118"/>
      <c r="C542" s="10"/>
      <c r="D542" s="129"/>
      <c r="E542" s="173"/>
      <c r="F542" s="174"/>
      <c r="G542" s="11"/>
      <c r="H542" s="14"/>
      <c r="I542" s="120"/>
      <c r="J542" s="126"/>
    </row>
    <row r="543" spans="2:10">
      <c r="B543" s="118"/>
      <c r="C543" s="10"/>
      <c r="D543" s="129"/>
      <c r="E543" s="173"/>
      <c r="F543" s="174"/>
      <c r="G543" s="11"/>
      <c r="H543" s="14"/>
      <c r="I543" s="120"/>
      <c r="J543" s="126"/>
    </row>
    <row r="544" spans="2:10">
      <c r="B544" s="118"/>
      <c r="C544" s="10"/>
      <c r="D544" s="129"/>
      <c r="E544" s="173"/>
      <c r="F544" s="174"/>
      <c r="G544" s="11"/>
      <c r="H544" s="14"/>
      <c r="I544" s="120"/>
      <c r="J544" s="126"/>
    </row>
    <row r="545" spans="2:10">
      <c r="B545" s="118"/>
      <c r="C545" s="10"/>
      <c r="D545" s="129"/>
      <c r="E545" s="173"/>
      <c r="F545" s="174"/>
      <c r="G545" s="11"/>
      <c r="H545" s="14"/>
      <c r="I545" s="120"/>
      <c r="J545" s="126"/>
    </row>
    <row r="546" spans="2:10">
      <c r="B546" s="118"/>
      <c r="C546" s="10"/>
      <c r="D546" s="129"/>
      <c r="E546" s="173"/>
      <c r="F546" s="174"/>
      <c r="G546" s="11"/>
      <c r="H546" s="14"/>
      <c r="I546" s="120"/>
      <c r="J546" s="126"/>
    </row>
    <row r="547" spans="2:10">
      <c r="B547" s="118"/>
      <c r="C547" s="10"/>
      <c r="D547" s="129"/>
      <c r="E547" s="173"/>
      <c r="F547" s="174"/>
      <c r="G547" s="11"/>
      <c r="H547" s="14"/>
      <c r="I547" s="120"/>
      <c r="J547" s="126"/>
    </row>
    <row r="548" spans="2:10">
      <c r="B548" s="118"/>
      <c r="C548" s="10"/>
      <c r="D548" s="129"/>
      <c r="E548" s="173"/>
      <c r="F548" s="174"/>
      <c r="G548" s="11"/>
      <c r="H548" s="14"/>
      <c r="I548" s="120"/>
      <c r="J548" s="126"/>
    </row>
    <row r="549" spans="2:10">
      <c r="B549" s="118"/>
      <c r="C549" s="10"/>
      <c r="D549" s="129"/>
      <c r="E549" s="173"/>
      <c r="F549" s="174"/>
      <c r="G549" s="11"/>
      <c r="H549" s="14"/>
      <c r="I549" s="120"/>
      <c r="J549" s="126"/>
    </row>
    <row r="550" spans="2:10">
      <c r="B550" s="118"/>
      <c r="C550" s="10"/>
      <c r="D550" s="129"/>
      <c r="E550" s="173"/>
      <c r="F550" s="174"/>
      <c r="G550" s="11"/>
      <c r="H550" s="14"/>
      <c r="I550" s="120"/>
      <c r="J550" s="126"/>
    </row>
    <row r="551" spans="2:10">
      <c r="B551" s="118"/>
      <c r="C551" s="10"/>
      <c r="D551" s="129"/>
      <c r="E551" s="173"/>
      <c r="F551" s="174"/>
      <c r="G551" s="11"/>
      <c r="H551" s="14"/>
      <c r="I551" s="120"/>
      <c r="J551" s="126"/>
    </row>
    <row r="552" spans="2:10">
      <c r="B552" s="118"/>
      <c r="C552" s="10"/>
      <c r="D552" s="129"/>
      <c r="E552" s="173"/>
      <c r="F552" s="174"/>
      <c r="G552" s="11"/>
      <c r="H552" s="14"/>
      <c r="I552" s="120"/>
      <c r="J552" s="126"/>
    </row>
    <row r="553" spans="2:10">
      <c r="B553" s="118"/>
      <c r="C553" s="10"/>
      <c r="D553" s="129"/>
      <c r="E553" s="173"/>
      <c r="F553" s="174"/>
      <c r="G553" s="11"/>
      <c r="H553" s="14"/>
      <c r="I553" s="120"/>
      <c r="J553" s="126"/>
    </row>
    <row r="554" spans="2:10">
      <c r="B554" s="118"/>
      <c r="C554" s="10"/>
      <c r="D554" s="129"/>
      <c r="E554" s="173"/>
      <c r="F554" s="174"/>
      <c r="G554" s="11"/>
      <c r="H554" s="14"/>
      <c r="I554" s="120"/>
      <c r="J554" s="126"/>
    </row>
    <row r="555" spans="2:10">
      <c r="B555" s="118"/>
      <c r="C555" s="10"/>
      <c r="D555" s="129"/>
      <c r="E555" s="173"/>
      <c r="F555" s="174"/>
      <c r="G555" s="11"/>
      <c r="H555" s="14"/>
      <c r="I555" s="120"/>
      <c r="J555" s="126"/>
    </row>
    <row r="556" spans="2:10">
      <c r="B556" s="118"/>
      <c r="C556" s="10"/>
      <c r="D556" s="129"/>
      <c r="E556" s="173"/>
      <c r="F556" s="174"/>
      <c r="G556" s="11"/>
      <c r="H556" s="14"/>
      <c r="I556" s="120"/>
      <c r="J556" s="126"/>
    </row>
    <row r="557" spans="2:10">
      <c r="B557" s="118"/>
      <c r="C557" s="10"/>
      <c r="D557" s="129"/>
      <c r="E557" s="173"/>
      <c r="F557" s="174"/>
      <c r="G557" s="11"/>
      <c r="H557" s="14"/>
      <c r="I557" s="120"/>
      <c r="J557" s="126"/>
    </row>
    <row r="558" spans="2:10">
      <c r="B558" s="118"/>
      <c r="C558" s="10"/>
      <c r="D558" s="129"/>
      <c r="E558" s="173"/>
      <c r="F558" s="174"/>
      <c r="G558" s="11"/>
      <c r="H558" s="14"/>
      <c r="I558" s="120"/>
      <c r="J558" s="126"/>
    </row>
    <row r="559" spans="2:10">
      <c r="B559" s="118"/>
      <c r="C559" s="10"/>
      <c r="D559" s="129"/>
      <c r="E559" s="173"/>
      <c r="F559" s="174"/>
      <c r="G559" s="11"/>
      <c r="H559" s="14"/>
      <c r="I559" s="120"/>
      <c r="J559" s="126"/>
    </row>
    <row r="560" spans="2:10">
      <c r="B560" s="118"/>
      <c r="C560" s="10"/>
      <c r="D560" s="129"/>
      <c r="E560" s="173"/>
      <c r="F560" s="174"/>
      <c r="G560" s="11"/>
      <c r="H560" s="14"/>
      <c r="I560" s="120"/>
      <c r="J560" s="126"/>
    </row>
    <row r="561" spans="2:10">
      <c r="B561" s="118"/>
      <c r="C561" s="10"/>
      <c r="D561" s="129"/>
      <c r="E561" s="173"/>
      <c r="F561" s="174"/>
      <c r="G561" s="11"/>
      <c r="H561" s="14"/>
      <c r="I561" s="120"/>
      <c r="J561" s="126"/>
    </row>
    <row r="562" spans="2:10">
      <c r="B562" s="118"/>
      <c r="C562" s="10"/>
      <c r="D562" s="129"/>
      <c r="E562" s="173"/>
      <c r="F562" s="174"/>
      <c r="G562" s="11"/>
      <c r="H562" s="14"/>
      <c r="I562" s="120"/>
      <c r="J562" s="126"/>
    </row>
    <row r="563" spans="2:10">
      <c r="B563" s="118"/>
      <c r="C563" s="10"/>
      <c r="D563" s="129"/>
      <c r="E563" s="173"/>
      <c r="F563" s="174"/>
      <c r="G563" s="11"/>
      <c r="H563" s="14"/>
      <c r="I563" s="120"/>
      <c r="J563" s="126"/>
    </row>
    <row r="564" spans="2:10">
      <c r="B564" s="118"/>
      <c r="C564" s="10"/>
      <c r="D564" s="129"/>
      <c r="E564" s="173"/>
      <c r="F564" s="174"/>
      <c r="G564" s="11"/>
      <c r="H564" s="14"/>
      <c r="I564" s="120"/>
      <c r="J564" s="126"/>
    </row>
    <row r="565" spans="2:10">
      <c r="B565" s="118"/>
      <c r="C565" s="10"/>
      <c r="D565" s="129"/>
      <c r="E565" s="173"/>
      <c r="F565" s="174"/>
      <c r="G565" s="11"/>
      <c r="H565" s="14"/>
      <c r="I565" s="120"/>
      <c r="J565" s="126"/>
    </row>
    <row r="566" spans="2:10">
      <c r="B566" s="118"/>
      <c r="C566" s="10"/>
      <c r="D566" s="129"/>
      <c r="E566" s="173"/>
      <c r="F566" s="174"/>
      <c r="G566" s="11"/>
      <c r="H566" s="14"/>
      <c r="I566" s="120"/>
      <c r="J566" s="126"/>
    </row>
    <row r="567" spans="2:10">
      <c r="B567" s="118"/>
      <c r="C567" s="10"/>
      <c r="D567" s="129"/>
      <c r="E567" s="173"/>
      <c r="F567" s="174"/>
      <c r="G567" s="11"/>
      <c r="H567" s="14"/>
      <c r="I567" s="120"/>
      <c r="J567" s="126"/>
    </row>
    <row r="568" spans="2:10">
      <c r="B568" s="118"/>
      <c r="C568" s="10"/>
      <c r="D568" s="129"/>
      <c r="E568" s="173"/>
      <c r="F568" s="174"/>
      <c r="G568" s="11"/>
      <c r="H568" s="14"/>
      <c r="I568" s="120"/>
      <c r="J568" s="126"/>
    </row>
    <row r="569" spans="2:10">
      <c r="B569" s="118"/>
      <c r="C569" s="10"/>
      <c r="D569" s="129"/>
      <c r="E569" s="173"/>
      <c r="F569" s="174"/>
      <c r="G569" s="11"/>
      <c r="H569" s="14"/>
      <c r="I569" s="120"/>
      <c r="J569" s="126"/>
    </row>
    <row r="570" spans="2:10">
      <c r="B570" s="118"/>
      <c r="C570" s="10"/>
      <c r="D570" s="129"/>
      <c r="E570" s="173"/>
      <c r="F570" s="174"/>
      <c r="G570" s="11"/>
      <c r="H570" s="14"/>
      <c r="I570" s="120"/>
      <c r="J570" s="126"/>
    </row>
    <row r="571" spans="2:10">
      <c r="B571" s="118"/>
      <c r="C571" s="10"/>
      <c r="D571" s="129"/>
      <c r="E571" s="173"/>
      <c r="F571" s="174"/>
      <c r="G571" s="11"/>
      <c r="H571" s="14"/>
      <c r="I571" s="120"/>
      <c r="J571" s="126"/>
    </row>
    <row r="572" spans="2:10">
      <c r="B572" s="118"/>
      <c r="C572" s="10"/>
      <c r="D572" s="129"/>
      <c r="E572" s="173"/>
      <c r="F572" s="174"/>
      <c r="G572" s="11"/>
      <c r="H572" s="14"/>
      <c r="I572" s="120"/>
      <c r="J572" s="126"/>
    </row>
    <row r="573" spans="2:10">
      <c r="B573" s="118"/>
      <c r="C573" s="10"/>
      <c r="D573" s="129"/>
      <c r="E573" s="173"/>
      <c r="F573" s="174"/>
      <c r="G573" s="11"/>
      <c r="H573" s="14"/>
      <c r="I573" s="120"/>
      <c r="J573" s="126"/>
    </row>
    <row r="574" spans="2:10">
      <c r="B574" s="118"/>
      <c r="C574" s="10"/>
      <c r="D574" s="129"/>
      <c r="E574" s="173"/>
      <c r="F574" s="174"/>
      <c r="G574" s="11"/>
      <c r="H574" s="14"/>
      <c r="I574" s="120"/>
      <c r="J574" s="126"/>
    </row>
    <row r="575" spans="2:10">
      <c r="B575" s="118"/>
      <c r="C575" s="10"/>
      <c r="D575" s="129"/>
      <c r="E575" s="173"/>
      <c r="F575" s="174"/>
      <c r="G575" s="11"/>
      <c r="H575" s="14"/>
      <c r="I575" s="120"/>
      <c r="J575" s="126"/>
    </row>
    <row r="576" spans="2:10">
      <c r="B576" s="118"/>
      <c r="C576" s="10"/>
      <c r="D576" s="129"/>
      <c r="E576" s="173"/>
      <c r="F576" s="174"/>
      <c r="G576" s="11"/>
      <c r="H576" s="14"/>
      <c r="I576" s="120"/>
      <c r="J576" s="126"/>
    </row>
    <row r="577" spans="2:10">
      <c r="B577" s="118"/>
      <c r="C577" s="10"/>
      <c r="D577" s="129"/>
      <c r="E577" s="173"/>
      <c r="F577" s="174"/>
      <c r="G577" s="11"/>
      <c r="H577" s="14"/>
      <c r="I577" s="120"/>
      <c r="J577" s="126"/>
    </row>
    <row r="578" spans="2:10">
      <c r="B578" s="118"/>
      <c r="C578" s="10"/>
      <c r="D578" s="129"/>
      <c r="E578" s="173"/>
      <c r="F578" s="174"/>
      <c r="G578" s="11"/>
      <c r="H578" s="14"/>
      <c r="I578" s="120"/>
      <c r="J578" s="126"/>
    </row>
    <row r="579" spans="2:10">
      <c r="B579" s="118"/>
      <c r="C579" s="10"/>
      <c r="D579" s="129"/>
      <c r="E579" s="173"/>
      <c r="F579" s="174"/>
      <c r="G579" s="11"/>
      <c r="H579" s="14"/>
      <c r="I579" s="120"/>
      <c r="J579" s="126"/>
    </row>
    <row r="580" spans="2:10">
      <c r="B580" s="118"/>
      <c r="C580" s="10"/>
      <c r="D580" s="129"/>
      <c r="E580" s="173"/>
      <c r="F580" s="174"/>
      <c r="G580" s="11"/>
      <c r="H580" s="14"/>
      <c r="I580" s="120"/>
      <c r="J580" s="126"/>
    </row>
    <row r="581" spans="2:10">
      <c r="B581" s="118"/>
      <c r="C581" s="10"/>
      <c r="D581" s="129"/>
      <c r="E581" s="173"/>
      <c r="F581" s="174"/>
      <c r="G581" s="11"/>
      <c r="H581" s="14"/>
      <c r="I581" s="120"/>
      <c r="J581" s="126"/>
    </row>
    <row r="582" spans="2:10">
      <c r="B582" s="118"/>
      <c r="C582" s="10"/>
      <c r="D582" s="129"/>
      <c r="E582" s="173"/>
      <c r="F582" s="174"/>
      <c r="G582" s="11"/>
      <c r="H582" s="14"/>
      <c r="I582" s="120"/>
      <c r="J582" s="126"/>
    </row>
    <row r="583" spans="2:10">
      <c r="B583" s="118"/>
      <c r="C583" s="10"/>
      <c r="D583" s="129"/>
      <c r="E583" s="173"/>
      <c r="F583" s="174"/>
      <c r="G583" s="11"/>
      <c r="H583" s="14"/>
      <c r="I583" s="120"/>
      <c r="J583" s="126"/>
    </row>
    <row r="584" spans="2:10">
      <c r="B584" s="118"/>
      <c r="C584" s="10"/>
      <c r="D584" s="129"/>
      <c r="E584" s="173"/>
      <c r="F584" s="174"/>
      <c r="G584" s="11"/>
      <c r="H584" s="14"/>
      <c r="I584" s="120"/>
      <c r="J584" s="126"/>
    </row>
    <row r="585" spans="2:10">
      <c r="B585" s="118"/>
      <c r="C585" s="10"/>
      <c r="D585" s="129"/>
      <c r="E585" s="173"/>
      <c r="F585" s="174"/>
      <c r="G585" s="11"/>
      <c r="H585" s="14"/>
      <c r="I585" s="120"/>
      <c r="J585" s="126"/>
    </row>
    <row r="586" spans="2:10">
      <c r="B586" s="118"/>
      <c r="C586" s="10"/>
      <c r="D586" s="129"/>
      <c r="E586" s="173"/>
      <c r="F586" s="174"/>
      <c r="G586" s="11"/>
      <c r="H586" s="14"/>
      <c r="I586" s="120"/>
      <c r="J586" s="126"/>
    </row>
    <row r="587" spans="2:10">
      <c r="B587" s="118"/>
      <c r="C587" s="10"/>
      <c r="D587" s="129"/>
      <c r="E587" s="173"/>
      <c r="F587" s="174"/>
      <c r="G587" s="11"/>
      <c r="H587" s="14"/>
      <c r="I587" s="120"/>
      <c r="J587" s="126"/>
    </row>
    <row r="588" spans="2:10">
      <c r="B588" s="118"/>
      <c r="C588" s="10"/>
      <c r="D588" s="129"/>
      <c r="E588" s="173"/>
      <c r="F588" s="174"/>
      <c r="G588" s="11"/>
      <c r="H588" s="14"/>
      <c r="I588" s="120"/>
      <c r="J588" s="126"/>
    </row>
    <row r="589" spans="2:10">
      <c r="B589" s="118"/>
      <c r="C589" s="10"/>
      <c r="D589" s="129"/>
      <c r="E589" s="173"/>
      <c r="F589" s="174"/>
      <c r="G589" s="11"/>
      <c r="H589" s="14"/>
      <c r="I589" s="120"/>
      <c r="J589" s="126"/>
    </row>
    <row r="590" spans="2:10">
      <c r="B590" s="118"/>
      <c r="C590" s="10"/>
      <c r="D590" s="129"/>
      <c r="E590" s="173"/>
      <c r="F590" s="174"/>
      <c r="G590" s="11"/>
      <c r="H590" s="14"/>
      <c r="I590" s="120"/>
      <c r="J590" s="126"/>
    </row>
    <row r="591" spans="2:10">
      <c r="B591" s="118"/>
      <c r="C591" s="10"/>
      <c r="D591" s="129"/>
      <c r="E591" s="173"/>
      <c r="F591" s="174"/>
      <c r="G591" s="11"/>
      <c r="H591" s="14"/>
      <c r="I591" s="120"/>
      <c r="J591" s="126"/>
    </row>
    <row r="592" spans="2:10">
      <c r="B592" s="118"/>
      <c r="C592" s="10"/>
      <c r="D592" s="129"/>
      <c r="E592" s="173"/>
      <c r="F592" s="174"/>
      <c r="G592" s="11"/>
      <c r="H592" s="14"/>
      <c r="I592" s="120"/>
      <c r="J592" s="126"/>
    </row>
    <row r="593" spans="2:10">
      <c r="B593" s="118"/>
      <c r="C593" s="10"/>
      <c r="D593" s="129"/>
      <c r="E593" s="173"/>
      <c r="F593" s="174"/>
      <c r="G593" s="11"/>
      <c r="H593" s="14"/>
      <c r="I593" s="120"/>
      <c r="J593" s="126"/>
    </row>
    <row r="594" spans="2:10">
      <c r="B594" s="118"/>
      <c r="C594" s="10"/>
      <c r="D594" s="129"/>
      <c r="E594" s="173"/>
      <c r="F594" s="174"/>
      <c r="G594" s="11"/>
      <c r="H594" s="14"/>
      <c r="I594" s="120"/>
      <c r="J594" s="126"/>
    </row>
    <row r="595" spans="2:10">
      <c r="B595" s="118"/>
      <c r="C595" s="10"/>
      <c r="D595" s="129"/>
      <c r="E595" s="173"/>
      <c r="F595" s="174"/>
      <c r="G595" s="11"/>
      <c r="H595" s="14"/>
      <c r="I595" s="120"/>
      <c r="J595" s="126"/>
    </row>
    <row r="596" spans="2:10">
      <c r="B596" s="118"/>
      <c r="C596" s="10"/>
      <c r="D596" s="129"/>
      <c r="E596" s="173"/>
      <c r="F596" s="174"/>
      <c r="G596" s="11"/>
      <c r="H596" s="14"/>
      <c r="I596" s="120"/>
      <c r="J596" s="126"/>
    </row>
    <row r="597" spans="2:10">
      <c r="B597" s="118"/>
      <c r="C597" s="10"/>
      <c r="D597" s="129"/>
      <c r="E597" s="173"/>
      <c r="F597" s="174"/>
      <c r="G597" s="11"/>
      <c r="H597" s="14"/>
      <c r="I597" s="120"/>
      <c r="J597" s="126"/>
    </row>
    <row r="598" spans="2:10">
      <c r="B598" s="118"/>
      <c r="C598" s="10"/>
      <c r="D598" s="129"/>
      <c r="E598" s="173"/>
      <c r="F598" s="174"/>
      <c r="G598" s="11"/>
      <c r="H598" s="14"/>
      <c r="I598" s="120"/>
      <c r="J598" s="126"/>
    </row>
    <row r="599" spans="2:10">
      <c r="B599" s="118"/>
      <c r="C599" s="10"/>
      <c r="D599" s="129"/>
      <c r="E599" s="173"/>
      <c r="F599" s="174"/>
      <c r="G599" s="11"/>
      <c r="H599" s="14"/>
      <c r="I599" s="120"/>
      <c r="J599" s="126"/>
    </row>
    <row r="600" spans="2:10">
      <c r="B600" s="118"/>
      <c r="C600" s="10"/>
      <c r="D600" s="129"/>
      <c r="E600" s="173"/>
      <c r="F600" s="174"/>
      <c r="G600" s="11"/>
      <c r="H600" s="14"/>
      <c r="I600" s="120"/>
      <c r="J600" s="126"/>
    </row>
    <row r="601" spans="2:10">
      <c r="B601" s="118"/>
      <c r="C601" s="10"/>
      <c r="D601" s="129"/>
      <c r="E601" s="173"/>
      <c r="F601" s="174"/>
      <c r="G601" s="11"/>
      <c r="H601" s="14"/>
      <c r="I601" s="120"/>
      <c r="J601" s="126"/>
    </row>
    <row r="602" spans="2:10">
      <c r="B602" s="118"/>
      <c r="C602" s="10"/>
      <c r="D602" s="129"/>
      <c r="E602" s="173"/>
      <c r="F602" s="174"/>
      <c r="G602" s="11"/>
      <c r="H602" s="14"/>
      <c r="I602" s="120"/>
      <c r="J602" s="126"/>
    </row>
    <row r="603" spans="2:10">
      <c r="B603" s="118"/>
      <c r="C603" s="10"/>
      <c r="D603" s="129"/>
      <c r="E603" s="173"/>
      <c r="F603" s="174"/>
      <c r="G603" s="11"/>
      <c r="H603" s="14"/>
      <c r="I603" s="120"/>
      <c r="J603" s="126"/>
    </row>
    <row r="604" spans="2:10">
      <c r="B604" s="118"/>
      <c r="C604" s="10"/>
      <c r="D604" s="129"/>
      <c r="E604" s="173"/>
      <c r="F604" s="174"/>
      <c r="G604" s="11"/>
      <c r="H604" s="14"/>
      <c r="I604" s="120"/>
      <c r="J604" s="126"/>
    </row>
    <row r="605" spans="2:10">
      <c r="B605" s="118"/>
      <c r="C605" s="10"/>
      <c r="D605" s="129"/>
      <c r="E605" s="173"/>
      <c r="F605" s="174"/>
      <c r="G605" s="11"/>
      <c r="H605" s="14"/>
      <c r="I605" s="120"/>
      <c r="J605" s="126"/>
    </row>
    <row r="606" spans="2:10">
      <c r="B606" s="118"/>
      <c r="C606" s="10"/>
      <c r="D606" s="129"/>
      <c r="E606" s="173"/>
      <c r="F606" s="174"/>
      <c r="G606" s="11"/>
      <c r="H606" s="14"/>
      <c r="I606" s="120"/>
      <c r="J606" s="126"/>
    </row>
    <row r="607" spans="2:10">
      <c r="B607" s="118"/>
      <c r="C607" s="10"/>
      <c r="D607" s="129"/>
      <c r="E607" s="173"/>
      <c r="F607" s="174"/>
      <c r="G607" s="11"/>
      <c r="H607" s="14"/>
      <c r="I607" s="120"/>
      <c r="J607" s="126"/>
    </row>
    <row r="608" spans="2:10">
      <c r="B608" s="118"/>
      <c r="C608" s="10"/>
      <c r="D608" s="129"/>
      <c r="E608" s="173"/>
      <c r="F608" s="174"/>
      <c r="G608" s="11"/>
      <c r="H608" s="14"/>
      <c r="I608" s="120"/>
      <c r="J608" s="126"/>
    </row>
    <row r="609" spans="2:10">
      <c r="B609" s="118"/>
      <c r="C609" s="10"/>
      <c r="D609" s="129"/>
      <c r="E609" s="173"/>
      <c r="F609" s="174"/>
      <c r="G609" s="11"/>
      <c r="H609" s="14"/>
      <c r="I609" s="120"/>
      <c r="J609" s="126"/>
    </row>
    <row r="610" spans="2:10">
      <c r="B610" s="118"/>
      <c r="C610" s="10"/>
      <c r="D610" s="129"/>
      <c r="E610" s="173"/>
      <c r="F610" s="174"/>
      <c r="G610" s="11"/>
      <c r="H610" s="14"/>
      <c r="I610" s="120"/>
      <c r="J610" s="126"/>
    </row>
    <row r="611" spans="2:10">
      <c r="B611" s="118"/>
      <c r="C611" s="10"/>
      <c r="D611" s="129"/>
      <c r="E611" s="173"/>
      <c r="F611" s="174"/>
      <c r="G611" s="11"/>
      <c r="H611" s="14"/>
      <c r="I611" s="120"/>
      <c r="J611" s="126"/>
    </row>
    <row r="612" spans="2:10">
      <c r="B612" s="118"/>
      <c r="C612" s="10"/>
      <c r="D612" s="129"/>
      <c r="E612" s="173"/>
      <c r="F612" s="174"/>
      <c r="G612" s="11"/>
      <c r="H612" s="14"/>
      <c r="I612" s="120"/>
      <c r="J612" s="126"/>
    </row>
    <row r="613" spans="2:10">
      <c r="B613" s="118"/>
      <c r="C613" s="10"/>
      <c r="D613" s="129"/>
      <c r="E613" s="173"/>
      <c r="F613" s="174"/>
      <c r="G613" s="11"/>
      <c r="H613" s="14"/>
      <c r="I613" s="120"/>
      <c r="J613" s="126"/>
    </row>
    <row r="614" spans="2:10">
      <c r="B614" s="118"/>
      <c r="C614" s="10"/>
      <c r="D614" s="129"/>
      <c r="E614" s="173"/>
      <c r="F614" s="174"/>
      <c r="G614" s="11"/>
      <c r="H614" s="14"/>
      <c r="I614" s="120"/>
      <c r="J614" s="126"/>
    </row>
    <row r="615" spans="2:10">
      <c r="B615" s="118"/>
      <c r="C615" s="10"/>
      <c r="D615" s="129"/>
      <c r="E615" s="173"/>
      <c r="F615" s="174"/>
      <c r="G615" s="11"/>
      <c r="H615" s="14"/>
      <c r="I615" s="120"/>
      <c r="J615" s="126"/>
    </row>
    <row r="616" spans="2:10">
      <c r="B616" s="118"/>
      <c r="C616" s="10"/>
      <c r="D616" s="129"/>
      <c r="E616" s="173"/>
      <c r="F616" s="174"/>
      <c r="G616" s="11"/>
      <c r="H616" s="14"/>
      <c r="I616" s="120"/>
      <c r="J616" s="126"/>
    </row>
    <row r="617" spans="2:10">
      <c r="B617" s="118"/>
      <c r="C617" s="10"/>
      <c r="D617" s="129"/>
      <c r="E617" s="173"/>
      <c r="F617" s="174"/>
      <c r="G617" s="11"/>
      <c r="H617" s="14"/>
      <c r="I617" s="120"/>
      <c r="J617" s="126"/>
    </row>
    <row r="618" spans="2:10">
      <c r="B618" s="118"/>
      <c r="C618" s="10"/>
      <c r="D618" s="129"/>
      <c r="E618" s="173"/>
      <c r="F618" s="174"/>
      <c r="G618" s="11"/>
      <c r="H618" s="14"/>
      <c r="I618" s="120"/>
      <c r="J618" s="126"/>
    </row>
    <row r="619" spans="2:10">
      <c r="B619" s="118"/>
      <c r="C619" s="10"/>
      <c r="D619" s="129"/>
      <c r="E619" s="173"/>
      <c r="F619" s="174"/>
      <c r="G619" s="11"/>
      <c r="H619" s="14"/>
      <c r="I619" s="120"/>
      <c r="J619" s="126"/>
    </row>
    <row r="620" spans="2:10">
      <c r="B620" s="118"/>
      <c r="C620" s="10"/>
      <c r="D620" s="129"/>
      <c r="E620" s="173"/>
      <c r="F620" s="174"/>
      <c r="G620" s="11"/>
      <c r="H620" s="14"/>
      <c r="I620" s="120"/>
      <c r="J620" s="126"/>
    </row>
    <row r="621" spans="2:10">
      <c r="B621" s="118"/>
      <c r="C621" s="10"/>
      <c r="D621" s="129"/>
      <c r="E621" s="173"/>
      <c r="F621" s="174"/>
      <c r="G621" s="11"/>
      <c r="H621" s="14"/>
      <c r="I621" s="120"/>
      <c r="J621" s="126"/>
    </row>
    <row r="622" spans="2:10">
      <c r="B622" s="118"/>
      <c r="C622" s="10"/>
      <c r="D622" s="129"/>
      <c r="E622" s="173"/>
      <c r="F622" s="174"/>
      <c r="G622" s="11"/>
      <c r="H622" s="14"/>
      <c r="I622" s="120"/>
      <c r="J622" s="126"/>
    </row>
    <row r="623" spans="2:10">
      <c r="B623" s="118"/>
      <c r="C623" s="10"/>
      <c r="D623" s="129"/>
      <c r="E623" s="173"/>
      <c r="F623" s="174"/>
      <c r="G623" s="11"/>
      <c r="H623" s="14"/>
      <c r="I623" s="120"/>
      <c r="J623" s="126"/>
    </row>
    <row r="624" spans="2:10">
      <c r="B624" s="118"/>
      <c r="C624" s="10"/>
      <c r="D624" s="129"/>
      <c r="E624" s="173"/>
      <c r="F624" s="174"/>
      <c r="G624" s="11"/>
      <c r="H624" s="14"/>
      <c r="I624" s="120"/>
      <c r="J624" s="126"/>
    </row>
    <row r="625" spans="2:10">
      <c r="B625" s="118"/>
      <c r="C625" s="10"/>
      <c r="D625" s="129"/>
      <c r="E625" s="173"/>
      <c r="F625" s="174"/>
      <c r="G625" s="11"/>
      <c r="H625" s="14"/>
      <c r="I625" s="120"/>
      <c r="J625" s="126"/>
    </row>
    <row r="626" spans="2:10">
      <c r="B626" s="118"/>
      <c r="C626" s="10"/>
      <c r="D626" s="129"/>
      <c r="E626" s="173"/>
      <c r="F626" s="174"/>
      <c r="G626" s="11"/>
      <c r="H626" s="14"/>
      <c r="I626" s="120"/>
      <c r="J626" s="126"/>
    </row>
    <row r="627" spans="2:10">
      <c r="B627" s="118"/>
      <c r="C627" s="10"/>
      <c r="D627" s="129"/>
      <c r="E627" s="173"/>
      <c r="F627" s="174"/>
      <c r="G627" s="11"/>
      <c r="H627" s="14"/>
      <c r="I627" s="120"/>
      <c r="J627" s="126"/>
    </row>
    <row r="628" spans="2:10">
      <c r="B628" s="118"/>
      <c r="C628" s="10"/>
      <c r="D628" s="129"/>
      <c r="E628" s="173"/>
      <c r="F628" s="174"/>
      <c r="G628" s="11"/>
      <c r="H628" s="14"/>
      <c r="I628" s="120"/>
      <c r="J628" s="126"/>
    </row>
    <row r="629" spans="2:10">
      <c r="B629" s="118"/>
      <c r="C629" s="10"/>
      <c r="D629" s="129"/>
      <c r="E629" s="173"/>
      <c r="F629" s="174"/>
      <c r="G629" s="11"/>
      <c r="H629" s="14"/>
      <c r="I629" s="120"/>
      <c r="J629" s="126"/>
    </row>
    <row r="630" spans="2:10">
      <c r="B630" s="118"/>
      <c r="C630" s="10"/>
      <c r="D630" s="129"/>
      <c r="E630" s="173"/>
      <c r="F630" s="174"/>
      <c r="G630" s="11"/>
      <c r="H630" s="14"/>
      <c r="I630" s="120"/>
      <c r="J630" s="126"/>
    </row>
    <row r="631" spans="2:10">
      <c r="B631" s="118"/>
      <c r="C631" s="10"/>
      <c r="D631" s="129"/>
      <c r="E631" s="173"/>
      <c r="F631" s="174"/>
      <c r="G631" s="11"/>
      <c r="H631" s="14"/>
      <c r="I631" s="120"/>
      <c r="J631" s="126"/>
    </row>
    <row r="632" spans="2:10">
      <c r="B632" s="118"/>
      <c r="C632" s="10"/>
      <c r="D632" s="129"/>
      <c r="E632" s="173"/>
      <c r="F632" s="174"/>
      <c r="G632" s="11"/>
      <c r="H632" s="14"/>
      <c r="I632" s="120"/>
      <c r="J632" s="126"/>
    </row>
    <row r="633" spans="2:10">
      <c r="B633" s="118"/>
      <c r="C633" s="10"/>
      <c r="D633" s="129"/>
      <c r="E633" s="173"/>
      <c r="F633" s="174"/>
      <c r="G633" s="11"/>
      <c r="H633" s="14"/>
      <c r="I633" s="120"/>
      <c r="J633" s="126"/>
    </row>
    <row r="634" spans="2:10">
      <c r="B634" s="118"/>
      <c r="C634" s="10"/>
      <c r="D634" s="129"/>
      <c r="E634" s="173"/>
      <c r="F634" s="174"/>
      <c r="G634" s="11"/>
      <c r="H634" s="14"/>
      <c r="I634" s="120"/>
      <c r="J634" s="126"/>
    </row>
    <row r="635" spans="2:10">
      <c r="B635" s="118"/>
      <c r="C635" s="10"/>
      <c r="D635" s="129"/>
      <c r="E635" s="173"/>
      <c r="F635" s="174"/>
      <c r="G635" s="11"/>
      <c r="H635" s="14"/>
      <c r="I635" s="120"/>
      <c r="J635" s="126"/>
    </row>
    <row r="636" spans="2:10">
      <c r="B636" s="118"/>
      <c r="C636" s="10"/>
      <c r="D636" s="129"/>
      <c r="E636" s="173"/>
      <c r="F636" s="174"/>
      <c r="G636" s="11"/>
      <c r="H636" s="14"/>
      <c r="I636" s="120"/>
      <c r="J636" s="126"/>
    </row>
    <row r="637" spans="2:10">
      <c r="B637" s="118"/>
      <c r="C637" s="10"/>
      <c r="D637" s="129"/>
      <c r="E637" s="173"/>
      <c r="F637" s="174"/>
      <c r="G637" s="11"/>
      <c r="H637" s="14"/>
      <c r="I637" s="120"/>
      <c r="J637" s="126"/>
    </row>
    <row r="638" spans="2:10">
      <c r="B638" s="118"/>
      <c r="C638" s="10"/>
      <c r="D638" s="129"/>
      <c r="E638" s="173"/>
      <c r="F638" s="174"/>
      <c r="G638" s="11"/>
      <c r="H638" s="14"/>
      <c r="I638" s="120"/>
      <c r="J638" s="126"/>
    </row>
    <row r="639" spans="2:10">
      <c r="B639" s="118"/>
      <c r="C639" s="10"/>
      <c r="D639" s="129"/>
      <c r="E639" s="173"/>
      <c r="F639" s="174"/>
      <c r="G639" s="11"/>
      <c r="H639" s="14"/>
      <c r="I639" s="120"/>
      <c r="J639" s="126"/>
    </row>
    <row r="640" spans="2:10">
      <c r="B640" s="118"/>
      <c r="C640" s="10"/>
      <c r="D640" s="129"/>
      <c r="E640" s="173"/>
      <c r="F640" s="174"/>
      <c r="G640" s="11"/>
      <c r="H640" s="14"/>
      <c r="I640" s="120"/>
      <c r="J640" s="126"/>
    </row>
    <row r="641" spans="2:10">
      <c r="B641" s="118"/>
      <c r="C641" s="10"/>
      <c r="D641" s="129"/>
      <c r="E641" s="173"/>
      <c r="F641" s="174"/>
      <c r="G641" s="11"/>
      <c r="H641" s="14"/>
      <c r="I641" s="120"/>
      <c r="J641" s="126"/>
    </row>
    <row r="642" spans="2:10">
      <c r="B642" s="118"/>
      <c r="C642" s="10"/>
      <c r="D642" s="129"/>
      <c r="E642" s="173"/>
      <c r="F642" s="174"/>
      <c r="G642" s="11"/>
      <c r="H642" s="14"/>
      <c r="I642" s="120"/>
      <c r="J642" s="126"/>
    </row>
    <row r="643" spans="2:10">
      <c r="B643" s="118"/>
      <c r="C643" s="10"/>
      <c r="D643" s="129"/>
      <c r="E643" s="173"/>
      <c r="F643" s="174"/>
      <c r="G643" s="11"/>
      <c r="H643" s="14"/>
      <c r="I643" s="120"/>
      <c r="J643" s="126"/>
    </row>
    <row r="644" spans="2:10">
      <c r="B644" s="118"/>
      <c r="C644" s="10"/>
      <c r="D644" s="129"/>
      <c r="E644" s="173"/>
      <c r="F644" s="174"/>
      <c r="G644" s="11"/>
      <c r="H644" s="14"/>
      <c r="I644" s="120"/>
      <c r="J644" s="126"/>
    </row>
    <row r="645" spans="2:10">
      <c r="B645" s="118"/>
      <c r="C645" s="10"/>
      <c r="D645" s="129"/>
      <c r="E645" s="173"/>
      <c r="F645" s="174"/>
      <c r="G645" s="11"/>
      <c r="H645" s="14"/>
      <c r="I645" s="120"/>
      <c r="J645" s="126"/>
    </row>
    <row r="646" spans="2:10">
      <c r="B646" s="118"/>
      <c r="C646" s="10"/>
      <c r="D646" s="129"/>
      <c r="E646" s="173"/>
      <c r="F646" s="174"/>
      <c r="G646" s="11"/>
      <c r="H646" s="14"/>
      <c r="I646" s="120"/>
      <c r="J646" s="126"/>
    </row>
    <row r="647" spans="2:10">
      <c r="B647" s="118"/>
      <c r="C647" s="10"/>
      <c r="D647" s="129"/>
      <c r="E647" s="173"/>
      <c r="F647" s="174"/>
      <c r="G647" s="11"/>
      <c r="H647" s="14"/>
      <c r="I647" s="120"/>
      <c r="J647" s="126"/>
    </row>
    <row r="648" spans="2:10">
      <c r="B648" s="118"/>
      <c r="C648" s="10"/>
      <c r="D648" s="129"/>
      <c r="E648" s="173"/>
      <c r="F648" s="174"/>
      <c r="G648" s="11"/>
      <c r="H648" s="14"/>
      <c r="I648" s="120"/>
      <c r="J648" s="126"/>
    </row>
    <row r="649" spans="2:10">
      <c r="B649" s="118"/>
      <c r="C649" s="10"/>
      <c r="D649" s="129"/>
      <c r="E649" s="173"/>
      <c r="F649" s="174"/>
      <c r="G649" s="11"/>
      <c r="H649" s="14"/>
      <c r="I649" s="120"/>
      <c r="J649" s="126"/>
    </row>
    <row r="650" spans="2:10">
      <c r="B650" s="118"/>
      <c r="C650" s="10"/>
      <c r="D650" s="129"/>
      <c r="E650" s="173"/>
      <c r="F650" s="174"/>
      <c r="G650" s="11"/>
      <c r="H650" s="14"/>
      <c r="I650" s="120"/>
      <c r="J650" s="126"/>
    </row>
    <row r="651" spans="2:10">
      <c r="B651" s="118"/>
      <c r="C651" s="10"/>
      <c r="D651" s="129"/>
      <c r="E651" s="173"/>
      <c r="F651" s="174"/>
      <c r="G651" s="11"/>
      <c r="H651" s="14"/>
      <c r="I651" s="120"/>
      <c r="J651" s="126"/>
    </row>
    <row r="652" spans="2:10">
      <c r="B652" s="118"/>
      <c r="C652" s="10"/>
      <c r="D652" s="129"/>
      <c r="E652" s="173"/>
      <c r="F652" s="174"/>
      <c r="G652" s="11"/>
      <c r="H652" s="14"/>
      <c r="I652" s="120"/>
      <c r="J652" s="126"/>
    </row>
    <row r="653" spans="2:10">
      <c r="B653" s="118"/>
      <c r="C653" s="10"/>
      <c r="D653" s="129"/>
      <c r="E653" s="173"/>
      <c r="F653" s="174"/>
      <c r="G653" s="11"/>
      <c r="H653" s="14"/>
      <c r="I653" s="120"/>
      <c r="J653" s="126"/>
    </row>
    <row r="654" spans="2:10">
      <c r="B654" s="118"/>
      <c r="C654" s="10"/>
      <c r="D654" s="129"/>
      <c r="E654" s="173"/>
      <c r="F654" s="174"/>
      <c r="G654" s="11"/>
      <c r="H654" s="14"/>
      <c r="I654" s="120"/>
      <c r="J654" s="126"/>
    </row>
    <row r="655" spans="2:10">
      <c r="B655" s="118"/>
      <c r="C655" s="10"/>
      <c r="D655" s="129"/>
      <c r="E655" s="173"/>
      <c r="F655" s="174"/>
      <c r="G655" s="11"/>
      <c r="H655" s="14"/>
      <c r="I655" s="120"/>
      <c r="J655" s="126"/>
    </row>
    <row r="656" spans="2:10">
      <c r="B656" s="118"/>
      <c r="C656" s="10"/>
      <c r="D656" s="129"/>
      <c r="E656" s="173"/>
      <c r="F656" s="174"/>
      <c r="G656" s="11"/>
      <c r="H656" s="14"/>
      <c r="I656" s="120"/>
      <c r="J656" s="126"/>
    </row>
    <row r="657" spans="2:10">
      <c r="B657" s="118"/>
      <c r="C657" s="10"/>
      <c r="D657" s="129"/>
      <c r="E657" s="173"/>
      <c r="F657" s="174"/>
      <c r="G657" s="11"/>
      <c r="H657" s="14"/>
      <c r="I657" s="120"/>
      <c r="J657" s="126"/>
    </row>
    <row r="658" spans="2:10">
      <c r="B658" s="118"/>
      <c r="C658" s="10"/>
      <c r="D658" s="129"/>
      <c r="E658" s="173"/>
      <c r="F658" s="174"/>
      <c r="G658" s="11"/>
      <c r="H658" s="14"/>
      <c r="I658" s="120"/>
      <c r="J658" s="126"/>
    </row>
    <row r="659" spans="2:10">
      <c r="B659" s="118"/>
      <c r="C659" s="10"/>
      <c r="D659" s="129"/>
      <c r="E659" s="173"/>
      <c r="F659" s="174"/>
      <c r="G659" s="11"/>
      <c r="H659" s="14"/>
      <c r="I659" s="120"/>
      <c r="J659" s="126"/>
    </row>
    <row r="660" spans="2:10">
      <c r="B660" s="118"/>
      <c r="C660" s="10"/>
      <c r="D660" s="129"/>
      <c r="E660" s="173"/>
      <c r="F660" s="174"/>
      <c r="G660" s="11"/>
      <c r="H660" s="14"/>
      <c r="I660" s="120"/>
      <c r="J660" s="126"/>
    </row>
    <row r="661" spans="2:10">
      <c r="B661" s="118"/>
      <c r="C661" s="10"/>
      <c r="D661" s="129"/>
      <c r="E661" s="173"/>
      <c r="F661" s="174"/>
      <c r="G661" s="11"/>
      <c r="H661" s="14"/>
      <c r="I661" s="120"/>
      <c r="J661" s="126"/>
    </row>
    <row r="662" spans="2:10">
      <c r="B662" s="118"/>
      <c r="C662" s="10"/>
      <c r="D662" s="129"/>
      <c r="E662" s="173"/>
      <c r="F662" s="174"/>
      <c r="G662" s="11"/>
      <c r="H662" s="14"/>
      <c r="I662" s="120"/>
      <c r="J662" s="126"/>
    </row>
    <row r="663" spans="2:10">
      <c r="B663" s="118"/>
      <c r="C663" s="10"/>
      <c r="D663" s="129"/>
      <c r="E663" s="173"/>
      <c r="F663" s="174"/>
      <c r="G663" s="11"/>
      <c r="H663" s="14"/>
      <c r="I663" s="120"/>
      <c r="J663" s="126"/>
    </row>
    <row r="664" spans="2:10">
      <c r="B664" s="118"/>
      <c r="C664" s="10"/>
      <c r="D664" s="129"/>
      <c r="E664" s="173"/>
      <c r="F664" s="174"/>
      <c r="G664" s="11"/>
      <c r="H664" s="14"/>
      <c r="I664" s="120"/>
      <c r="J664" s="126"/>
    </row>
    <row r="665" spans="2:10">
      <c r="B665" s="118"/>
      <c r="C665" s="10"/>
      <c r="D665" s="129"/>
      <c r="E665" s="173"/>
      <c r="F665" s="174"/>
      <c r="G665" s="11"/>
      <c r="H665" s="14"/>
      <c r="I665" s="120"/>
      <c r="J665" s="126"/>
    </row>
    <row r="666" spans="2:10">
      <c r="B666" s="118"/>
      <c r="C666" s="10"/>
      <c r="D666" s="129"/>
      <c r="E666" s="173"/>
      <c r="F666" s="174"/>
      <c r="G666" s="11"/>
      <c r="H666" s="14"/>
      <c r="I666" s="120"/>
      <c r="J666" s="126"/>
    </row>
    <row r="667" spans="2:10">
      <c r="B667" s="118"/>
      <c r="C667" s="10"/>
      <c r="D667" s="129"/>
      <c r="E667" s="173"/>
      <c r="F667" s="174"/>
      <c r="G667" s="11"/>
      <c r="H667" s="14"/>
      <c r="I667" s="120"/>
      <c r="J667" s="126"/>
    </row>
    <row r="668" spans="2:10">
      <c r="B668" s="118"/>
      <c r="C668" s="10"/>
      <c r="D668" s="129"/>
      <c r="E668" s="173"/>
      <c r="F668" s="174"/>
      <c r="G668" s="11"/>
      <c r="H668" s="14"/>
      <c r="I668" s="120"/>
      <c r="J668" s="126"/>
    </row>
    <row r="669" spans="2:10">
      <c r="B669" s="118"/>
      <c r="C669" s="10"/>
      <c r="D669" s="129"/>
      <c r="E669" s="173"/>
      <c r="F669" s="174"/>
      <c r="G669" s="11"/>
      <c r="H669" s="14"/>
      <c r="I669" s="120"/>
      <c r="J669" s="126"/>
    </row>
    <row r="670" spans="2:10">
      <c r="B670" s="118"/>
      <c r="C670" s="10"/>
      <c r="D670" s="129"/>
      <c r="E670" s="173"/>
      <c r="F670" s="174"/>
      <c r="G670" s="11"/>
      <c r="H670" s="14"/>
      <c r="I670" s="120"/>
      <c r="J670" s="126"/>
    </row>
    <row r="671" spans="2:10">
      <c r="B671" s="118"/>
      <c r="C671" s="10"/>
      <c r="D671" s="129"/>
      <c r="E671" s="173"/>
      <c r="F671" s="174"/>
      <c r="G671" s="11"/>
      <c r="H671" s="14"/>
      <c r="I671" s="120"/>
      <c r="J671" s="126"/>
    </row>
    <row r="672" spans="2:10">
      <c r="B672" s="118"/>
      <c r="C672" s="10"/>
      <c r="D672" s="129"/>
      <c r="E672" s="173"/>
      <c r="F672" s="174"/>
      <c r="G672" s="11"/>
      <c r="H672" s="14"/>
      <c r="I672" s="120"/>
      <c r="J672" s="126"/>
    </row>
    <row r="673" spans="2:10">
      <c r="B673" s="118"/>
      <c r="C673" s="10"/>
      <c r="D673" s="129"/>
      <c r="E673" s="173"/>
      <c r="F673" s="174"/>
      <c r="G673" s="11"/>
      <c r="H673" s="14"/>
      <c r="I673" s="120"/>
      <c r="J673" s="126"/>
    </row>
    <row r="674" spans="2:10">
      <c r="B674" s="118"/>
      <c r="C674" s="10"/>
      <c r="D674" s="129"/>
      <c r="E674" s="173"/>
      <c r="F674" s="174"/>
      <c r="G674" s="11"/>
      <c r="H674" s="14"/>
      <c r="I674" s="120"/>
      <c r="J674" s="126"/>
    </row>
    <row r="675" spans="2:10">
      <c r="B675" s="118"/>
      <c r="C675" s="10"/>
      <c r="D675" s="129"/>
      <c r="E675" s="173"/>
      <c r="F675" s="174"/>
      <c r="G675" s="11"/>
      <c r="H675" s="14"/>
      <c r="I675" s="120"/>
      <c r="J675" s="126"/>
    </row>
    <row r="676" spans="2:10">
      <c r="B676" s="118"/>
      <c r="C676" s="10"/>
      <c r="D676" s="129"/>
      <c r="E676" s="173"/>
      <c r="F676" s="174"/>
      <c r="G676" s="11"/>
      <c r="H676" s="14"/>
      <c r="I676" s="120"/>
      <c r="J676" s="126"/>
    </row>
    <row r="677" spans="2:10">
      <c r="B677" s="118"/>
      <c r="C677" s="10"/>
      <c r="D677" s="129"/>
      <c r="E677" s="173"/>
      <c r="F677" s="174"/>
      <c r="G677" s="11"/>
      <c r="H677" s="14"/>
      <c r="I677" s="120"/>
      <c r="J677" s="126"/>
    </row>
    <row r="678" spans="2:10">
      <c r="B678" s="118"/>
      <c r="C678" s="10"/>
      <c r="D678" s="129"/>
      <c r="E678" s="173"/>
      <c r="F678" s="174"/>
      <c r="G678" s="11"/>
      <c r="H678" s="14"/>
      <c r="I678" s="120"/>
      <c r="J678" s="126"/>
    </row>
    <row r="679" spans="2:10">
      <c r="B679" s="118"/>
      <c r="C679" s="10"/>
      <c r="D679" s="129"/>
      <c r="E679" s="173"/>
      <c r="F679" s="174"/>
      <c r="G679" s="11"/>
      <c r="H679" s="14"/>
      <c r="I679" s="120"/>
      <c r="J679" s="126"/>
    </row>
    <row r="680" spans="2:10">
      <c r="B680" s="118"/>
      <c r="C680" s="10"/>
      <c r="D680" s="129"/>
      <c r="E680" s="173"/>
      <c r="F680" s="174"/>
      <c r="G680" s="11"/>
      <c r="H680" s="14"/>
      <c r="I680" s="120"/>
      <c r="J680" s="126"/>
    </row>
    <row r="681" spans="2:10">
      <c r="B681" s="118"/>
      <c r="C681" s="10"/>
      <c r="D681" s="129"/>
      <c r="E681" s="173"/>
      <c r="F681" s="174"/>
      <c r="G681" s="11"/>
      <c r="H681" s="14"/>
      <c r="I681" s="120"/>
      <c r="J681" s="126"/>
    </row>
    <row r="682" spans="2:10">
      <c r="B682" s="118"/>
      <c r="C682" s="10"/>
      <c r="D682" s="129"/>
      <c r="E682" s="173"/>
      <c r="F682" s="174"/>
      <c r="G682" s="11"/>
      <c r="H682" s="14"/>
      <c r="I682" s="120"/>
      <c r="J682" s="126"/>
    </row>
    <row r="683" spans="2:10">
      <c r="B683" s="118"/>
      <c r="C683" s="10"/>
      <c r="D683" s="129"/>
      <c r="E683" s="173"/>
      <c r="F683" s="174"/>
      <c r="G683" s="11"/>
      <c r="H683" s="14"/>
      <c r="I683" s="120"/>
      <c r="J683" s="126"/>
    </row>
    <row r="684" spans="2:10">
      <c r="B684" s="118"/>
      <c r="C684" s="10"/>
      <c r="D684" s="129"/>
      <c r="E684" s="173"/>
      <c r="F684" s="174"/>
      <c r="G684" s="11"/>
      <c r="H684" s="14"/>
      <c r="I684" s="120"/>
      <c r="J684" s="126"/>
    </row>
    <row r="685" spans="2:10">
      <c r="B685" s="118"/>
      <c r="C685" s="10"/>
      <c r="D685" s="129"/>
      <c r="E685" s="173"/>
      <c r="F685" s="174"/>
      <c r="G685" s="11"/>
      <c r="H685" s="14"/>
      <c r="I685" s="120"/>
      <c r="J685" s="126"/>
    </row>
    <row r="686" spans="2:10">
      <c r="B686" s="118"/>
      <c r="C686" s="10"/>
      <c r="D686" s="129"/>
      <c r="E686" s="173"/>
      <c r="F686" s="174"/>
      <c r="G686" s="11"/>
      <c r="H686" s="14"/>
      <c r="I686" s="120"/>
      <c r="J686" s="126"/>
    </row>
    <row r="687" spans="2:10">
      <c r="B687" s="118"/>
      <c r="C687" s="10"/>
      <c r="D687" s="129"/>
      <c r="E687" s="173"/>
      <c r="F687" s="174"/>
      <c r="G687" s="11"/>
      <c r="H687" s="14"/>
      <c r="I687" s="120"/>
      <c r="J687" s="126"/>
    </row>
    <row r="688" spans="2:10">
      <c r="B688" s="118"/>
      <c r="C688" s="10"/>
      <c r="D688" s="129"/>
      <c r="E688" s="173"/>
      <c r="F688" s="174"/>
      <c r="G688" s="11"/>
      <c r="H688" s="14"/>
      <c r="I688" s="120"/>
      <c r="J688" s="126"/>
    </row>
    <row r="689" spans="2:10">
      <c r="B689" s="118"/>
      <c r="C689" s="10"/>
      <c r="D689" s="129"/>
      <c r="E689" s="173"/>
      <c r="F689" s="174"/>
      <c r="G689" s="11"/>
      <c r="H689" s="14"/>
      <c r="I689" s="120"/>
      <c r="J689" s="126"/>
    </row>
    <row r="690" spans="2:10">
      <c r="B690" s="118"/>
      <c r="C690" s="10"/>
      <c r="D690" s="129"/>
      <c r="E690" s="173"/>
      <c r="F690" s="174"/>
      <c r="G690" s="11"/>
      <c r="H690" s="14"/>
      <c r="I690" s="120"/>
      <c r="J690" s="126"/>
    </row>
    <row r="691" spans="2:10">
      <c r="B691" s="118"/>
      <c r="C691" s="10"/>
      <c r="D691" s="129"/>
      <c r="E691" s="173"/>
      <c r="F691" s="174"/>
      <c r="G691" s="11"/>
      <c r="H691" s="14"/>
      <c r="I691" s="120"/>
      <c r="J691" s="126"/>
    </row>
    <row r="692" spans="2:10">
      <c r="B692" s="118"/>
      <c r="C692" s="10"/>
      <c r="D692" s="129"/>
      <c r="E692" s="173"/>
      <c r="F692" s="174"/>
      <c r="G692" s="11"/>
      <c r="H692" s="14"/>
      <c r="I692" s="120"/>
      <c r="J692" s="126"/>
    </row>
    <row r="693" spans="2:10">
      <c r="B693" s="118"/>
      <c r="C693" s="10"/>
      <c r="D693" s="129"/>
      <c r="E693" s="173"/>
      <c r="F693" s="174"/>
      <c r="G693" s="11"/>
      <c r="H693" s="14"/>
      <c r="I693" s="120"/>
      <c r="J693" s="126"/>
    </row>
    <row r="694" spans="2:10">
      <c r="B694" s="118"/>
      <c r="C694" s="10"/>
      <c r="D694" s="129"/>
      <c r="E694" s="173"/>
      <c r="F694" s="174"/>
      <c r="G694" s="11"/>
      <c r="H694" s="14"/>
      <c r="I694" s="120"/>
      <c r="J694" s="126"/>
    </row>
    <row r="695" spans="2:10">
      <c r="B695" s="118"/>
      <c r="C695" s="10"/>
      <c r="D695" s="129"/>
      <c r="E695" s="173"/>
      <c r="F695" s="174"/>
      <c r="G695" s="11"/>
      <c r="H695" s="14"/>
      <c r="I695" s="120"/>
      <c r="J695" s="126"/>
    </row>
    <row r="696" spans="2:10">
      <c r="B696" s="118"/>
      <c r="C696" s="10"/>
      <c r="D696" s="129"/>
      <c r="E696" s="173"/>
      <c r="F696" s="174"/>
      <c r="G696" s="11"/>
      <c r="H696" s="14"/>
      <c r="I696" s="120"/>
      <c r="J696" s="126"/>
    </row>
    <row r="697" spans="2:10">
      <c r="B697" s="118"/>
      <c r="C697" s="10"/>
      <c r="D697" s="129"/>
      <c r="E697" s="173"/>
      <c r="F697" s="174"/>
      <c r="G697" s="11"/>
      <c r="H697" s="14"/>
      <c r="I697" s="120"/>
      <c r="J697" s="126"/>
    </row>
    <row r="698" spans="2:10">
      <c r="B698" s="118"/>
      <c r="C698" s="10"/>
      <c r="D698" s="129"/>
      <c r="E698" s="173"/>
      <c r="F698" s="174"/>
      <c r="G698" s="11"/>
      <c r="H698" s="14"/>
      <c r="I698" s="120"/>
      <c r="J698" s="126"/>
    </row>
    <row r="699" spans="2:10">
      <c r="B699" s="118"/>
      <c r="C699" s="10"/>
      <c r="D699" s="129"/>
      <c r="E699" s="173"/>
      <c r="F699" s="174"/>
      <c r="G699" s="11"/>
      <c r="H699" s="14"/>
      <c r="I699" s="120"/>
      <c r="J699" s="126"/>
    </row>
    <row r="700" spans="2:10">
      <c r="B700" s="118"/>
      <c r="C700" s="10"/>
      <c r="D700" s="129"/>
      <c r="E700" s="173"/>
      <c r="F700" s="174"/>
      <c r="G700" s="11"/>
      <c r="H700" s="14"/>
      <c r="I700" s="120"/>
      <c r="J700" s="126"/>
    </row>
    <row r="701" spans="2:10">
      <c r="B701" s="118"/>
      <c r="C701" s="10"/>
      <c r="D701" s="129"/>
      <c r="E701" s="173"/>
      <c r="F701" s="174"/>
      <c r="G701" s="11"/>
      <c r="H701" s="14"/>
      <c r="I701" s="120"/>
      <c r="J701" s="126"/>
    </row>
    <row r="702" spans="2:10">
      <c r="B702" s="118"/>
      <c r="C702" s="10"/>
      <c r="D702" s="129"/>
      <c r="E702" s="173"/>
      <c r="F702" s="174"/>
      <c r="G702" s="11"/>
      <c r="H702" s="14"/>
      <c r="I702" s="120"/>
      <c r="J702" s="126"/>
    </row>
    <row r="703" spans="2:10">
      <c r="B703" s="118"/>
      <c r="C703" s="10"/>
      <c r="D703" s="129"/>
      <c r="E703" s="173"/>
      <c r="F703" s="174"/>
      <c r="G703" s="11"/>
      <c r="H703" s="14"/>
      <c r="I703" s="120"/>
      <c r="J703" s="126"/>
    </row>
    <row r="704" spans="2:10">
      <c r="B704" s="118"/>
      <c r="C704" s="10"/>
      <c r="D704" s="129"/>
      <c r="E704" s="173"/>
      <c r="F704" s="174"/>
      <c r="G704" s="11"/>
      <c r="H704" s="14"/>
      <c r="I704" s="120"/>
      <c r="J704" s="126"/>
    </row>
    <row r="705" spans="2:10">
      <c r="B705" s="118"/>
      <c r="C705" s="10"/>
      <c r="D705" s="129"/>
      <c r="E705" s="173"/>
      <c r="F705" s="174"/>
      <c r="G705" s="11"/>
      <c r="H705" s="14"/>
      <c r="I705" s="120"/>
      <c r="J705" s="126"/>
    </row>
    <row r="706" spans="2:10">
      <c r="B706" s="118"/>
      <c r="C706" s="10"/>
      <c r="D706" s="129"/>
      <c r="E706" s="173"/>
      <c r="F706" s="174"/>
      <c r="G706" s="11"/>
      <c r="H706" s="14"/>
      <c r="I706" s="120"/>
      <c r="J706" s="126"/>
    </row>
    <row r="707" spans="2:10">
      <c r="B707" s="118"/>
      <c r="C707" s="10"/>
      <c r="D707" s="129"/>
      <c r="E707" s="173"/>
      <c r="F707" s="174"/>
      <c r="G707" s="11"/>
      <c r="H707" s="14"/>
      <c r="I707" s="120"/>
      <c r="J707" s="126"/>
    </row>
    <row r="708" spans="2:10">
      <c r="B708" s="118"/>
      <c r="C708" s="10"/>
      <c r="D708" s="129"/>
      <c r="E708" s="173"/>
      <c r="F708" s="174"/>
      <c r="G708" s="11"/>
      <c r="H708" s="14"/>
      <c r="I708" s="120"/>
      <c r="J708" s="126"/>
    </row>
    <row r="709" spans="2:10">
      <c r="B709" s="118"/>
      <c r="C709" s="10"/>
      <c r="D709" s="129"/>
      <c r="E709" s="173"/>
      <c r="F709" s="174"/>
      <c r="G709" s="11"/>
      <c r="H709" s="14"/>
      <c r="I709" s="120"/>
      <c r="J709" s="126"/>
    </row>
    <row r="710" spans="2:10">
      <c r="B710" s="118"/>
      <c r="C710" s="10"/>
      <c r="D710" s="129"/>
      <c r="E710" s="173"/>
      <c r="F710" s="174"/>
      <c r="G710" s="11"/>
      <c r="H710" s="14"/>
      <c r="I710" s="120"/>
      <c r="J710" s="126"/>
    </row>
    <row r="711" spans="2:10">
      <c r="B711" s="118"/>
      <c r="C711" s="10"/>
      <c r="D711" s="129"/>
      <c r="E711" s="173"/>
      <c r="F711" s="174"/>
      <c r="G711" s="11"/>
      <c r="H711" s="14"/>
      <c r="I711" s="120"/>
      <c r="J711" s="126"/>
    </row>
    <row r="712" spans="2:10">
      <c r="B712" s="118"/>
      <c r="C712" s="10"/>
      <c r="D712" s="129"/>
      <c r="E712" s="173"/>
      <c r="F712" s="174"/>
      <c r="G712" s="11"/>
      <c r="H712" s="14"/>
      <c r="I712" s="120"/>
      <c r="J712" s="126"/>
    </row>
    <row r="713" spans="2:10">
      <c r="B713" s="118"/>
      <c r="C713" s="10"/>
      <c r="D713" s="129"/>
      <c r="E713" s="173"/>
      <c r="F713" s="174"/>
      <c r="G713" s="11"/>
      <c r="H713" s="14"/>
      <c r="I713" s="120"/>
      <c r="J713" s="126"/>
    </row>
    <row r="714" spans="2:10">
      <c r="B714" s="118"/>
      <c r="C714" s="10"/>
      <c r="D714" s="129"/>
      <c r="E714" s="173"/>
      <c r="F714" s="174"/>
      <c r="G714" s="11"/>
      <c r="H714" s="14"/>
      <c r="I714" s="120"/>
      <c r="J714" s="126"/>
    </row>
    <row r="715" spans="2:10">
      <c r="B715" s="118"/>
      <c r="C715" s="10"/>
      <c r="D715" s="129"/>
      <c r="E715" s="173"/>
      <c r="F715" s="174"/>
      <c r="G715" s="11"/>
      <c r="H715" s="14"/>
      <c r="I715" s="120"/>
      <c r="J715" s="126"/>
    </row>
    <row r="716" spans="2:10">
      <c r="B716" s="118"/>
      <c r="C716" s="10"/>
      <c r="D716" s="129"/>
      <c r="E716" s="173"/>
      <c r="F716" s="174"/>
      <c r="G716" s="11"/>
      <c r="H716" s="14"/>
      <c r="I716" s="120"/>
      <c r="J716" s="126"/>
    </row>
    <row r="717" spans="2:10">
      <c r="B717" s="118"/>
      <c r="C717" s="10"/>
      <c r="D717" s="129"/>
      <c r="E717" s="173"/>
      <c r="F717" s="174"/>
      <c r="G717" s="11"/>
      <c r="H717" s="14"/>
      <c r="I717" s="120"/>
      <c r="J717" s="126"/>
    </row>
    <row r="718" spans="2:10">
      <c r="B718" s="118"/>
      <c r="C718" s="10"/>
      <c r="D718" s="129"/>
      <c r="E718" s="173"/>
      <c r="F718" s="174"/>
      <c r="G718" s="11"/>
      <c r="H718" s="14"/>
      <c r="I718" s="120"/>
      <c r="J718" s="126"/>
    </row>
    <row r="719" spans="2:10">
      <c r="B719" s="118"/>
      <c r="C719" s="10"/>
      <c r="D719" s="129"/>
      <c r="E719" s="173"/>
      <c r="F719" s="174"/>
      <c r="G719" s="11"/>
      <c r="H719" s="14"/>
      <c r="I719" s="120"/>
      <c r="J719" s="126"/>
    </row>
    <row r="720" spans="2:10">
      <c r="B720" s="118"/>
      <c r="C720" s="10"/>
      <c r="D720" s="129"/>
      <c r="E720" s="173"/>
      <c r="F720" s="174"/>
      <c r="G720" s="11"/>
      <c r="H720" s="14"/>
      <c r="I720" s="120"/>
      <c r="J720" s="126"/>
    </row>
    <row r="721" spans="2:10">
      <c r="B721" s="118"/>
      <c r="C721" s="10"/>
      <c r="D721" s="129"/>
      <c r="E721" s="173"/>
      <c r="F721" s="174"/>
      <c r="G721" s="11"/>
      <c r="H721" s="14"/>
      <c r="I721" s="120"/>
      <c r="J721" s="126"/>
    </row>
    <row r="722" spans="2:10">
      <c r="B722" s="118"/>
      <c r="C722" s="10"/>
      <c r="D722" s="129"/>
      <c r="E722" s="173"/>
      <c r="F722" s="174"/>
      <c r="G722" s="11"/>
      <c r="H722" s="14"/>
      <c r="I722" s="120"/>
      <c r="J722" s="126"/>
    </row>
    <row r="723" spans="2:10">
      <c r="B723" s="118"/>
      <c r="C723" s="10"/>
      <c r="D723" s="129"/>
      <c r="E723" s="173"/>
      <c r="F723" s="174"/>
      <c r="G723" s="11"/>
      <c r="H723" s="14"/>
      <c r="I723" s="120"/>
      <c r="J723" s="126"/>
    </row>
    <row r="724" spans="2:10">
      <c r="B724" s="118"/>
      <c r="C724" s="10"/>
      <c r="D724" s="129"/>
      <c r="E724" s="173"/>
      <c r="F724" s="174"/>
      <c r="G724" s="11"/>
      <c r="H724" s="14"/>
      <c r="I724" s="120"/>
      <c r="J724" s="126"/>
    </row>
    <row r="725" spans="2:10">
      <c r="B725" s="118"/>
      <c r="C725" s="10"/>
      <c r="D725" s="129"/>
      <c r="E725" s="173"/>
      <c r="F725" s="174"/>
      <c r="G725" s="11"/>
      <c r="H725" s="14"/>
      <c r="I725" s="120"/>
      <c r="J725" s="126"/>
    </row>
    <row r="726" spans="2:10">
      <c r="B726" s="118"/>
      <c r="C726" s="10"/>
      <c r="D726" s="129"/>
      <c r="E726" s="173"/>
      <c r="F726" s="174"/>
      <c r="G726" s="11"/>
      <c r="H726" s="14"/>
      <c r="I726" s="120"/>
      <c r="J726" s="126"/>
    </row>
    <row r="727" spans="2:10">
      <c r="B727" s="118"/>
      <c r="C727" s="10"/>
      <c r="D727" s="129"/>
      <c r="E727" s="173"/>
      <c r="F727" s="174"/>
      <c r="G727" s="11"/>
      <c r="H727" s="14"/>
      <c r="I727" s="120"/>
      <c r="J727" s="126"/>
    </row>
    <row r="728" spans="2:10">
      <c r="B728" s="118"/>
      <c r="C728" s="10"/>
      <c r="D728" s="129"/>
      <c r="E728" s="173"/>
      <c r="F728" s="174"/>
      <c r="G728" s="11"/>
      <c r="H728" s="14"/>
      <c r="I728" s="120"/>
      <c r="J728" s="126"/>
    </row>
    <row r="729" spans="2:10">
      <c r="B729" s="118"/>
      <c r="C729" s="10"/>
      <c r="D729" s="129"/>
      <c r="E729" s="173"/>
      <c r="F729" s="174"/>
      <c r="G729" s="11"/>
      <c r="H729" s="14"/>
      <c r="I729" s="120"/>
      <c r="J729" s="126"/>
    </row>
    <row r="730" spans="2:10">
      <c r="B730" s="118"/>
      <c r="C730" s="10"/>
      <c r="D730" s="129"/>
      <c r="E730" s="173"/>
      <c r="F730" s="174"/>
      <c r="G730" s="11"/>
      <c r="H730" s="14"/>
      <c r="I730" s="120"/>
      <c r="J730" s="126"/>
    </row>
    <row r="731" spans="2:10">
      <c r="B731" s="118"/>
      <c r="C731" s="10"/>
      <c r="D731" s="129"/>
      <c r="E731" s="173"/>
      <c r="F731" s="174"/>
      <c r="G731" s="11"/>
      <c r="H731" s="14"/>
      <c r="I731" s="120"/>
      <c r="J731" s="126"/>
    </row>
    <row r="732" spans="2:10">
      <c r="B732" s="118"/>
      <c r="C732" s="10"/>
      <c r="D732" s="129"/>
      <c r="E732" s="173"/>
      <c r="F732" s="174"/>
      <c r="G732" s="11"/>
      <c r="H732" s="14"/>
      <c r="I732" s="120"/>
      <c r="J732" s="126"/>
    </row>
    <row r="733" spans="2:10">
      <c r="B733" s="118"/>
      <c r="C733" s="10"/>
      <c r="D733" s="129"/>
      <c r="E733" s="173"/>
      <c r="F733" s="174"/>
      <c r="G733" s="11"/>
      <c r="H733" s="14"/>
      <c r="I733" s="120"/>
      <c r="J733" s="126"/>
    </row>
    <row r="734" spans="2:10">
      <c r="B734" s="118"/>
      <c r="C734" s="10"/>
      <c r="D734" s="129"/>
      <c r="E734" s="173"/>
      <c r="F734" s="174"/>
      <c r="G734" s="11"/>
      <c r="H734" s="14"/>
      <c r="I734" s="120"/>
      <c r="J734" s="126"/>
    </row>
    <row r="735" spans="2:10">
      <c r="B735" s="118"/>
      <c r="C735" s="10"/>
      <c r="D735" s="129"/>
      <c r="E735" s="173"/>
      <c r="F735" s="174"/>
      <c r="G735" s="11"/>
      <c r="H735" s="14"/>
      <c r="I735" s="120"/>
      <c r="J735" s="126"/>
    </row>
    <row r="736" spans="2:10">
      <c r="B736" s="118"/>
      <c r="C736" s="10"/>
      <c r="D736" s="129"/>
      <c r="E736" s="173"/>
      <c r="F736" s="174"/>
      <c r="G736" s="11"/>
      <c r="H736" s="14"/>
      <c r="I736" s="120"/>
      <c r="J736" s="126"/>
    </row>
    <row r="737" spans="2:10">
      <c r="B737" s="118"/>
      <c r="C737" s="10"/>
      <c r="D737" s="129"/>
      <c r="E737" s="173"/>
      <c r="F737" s="174"/>
      <c r="G737" s="11"/>
      <c r="H737" s="14"/>
      <c r="I737" s="120"/>
      <c r="J737" s="126"/>
    </row>
    <row r="738" spans="2:10">
      <c r="B738" s="118"/>
      <c r="C738" s="10"/>
      <c r="D738" s="129"/>
      <c r="E738" s="173"/>
      <c r="F738" s="174"/>
      <c r="G738" s="11"/>
      <c r="H738" s="14"/>
      <c r="I738" s="120"/>
      <c r="J738" s="126"/>
    </row>
    <row r="739" spans="2:10">
      <c r="B739" s="118"/>
      <c r="C739" s="10"/>
      <c r="D739" s="129"/>
      <c r="E739" s="173"/>
      <c r="F739" s="174"/>
      <c r="G739" s="11"/>
      <c r="H739" s="14"/>
      <c r="I739" s="120"/>
      <c r="J739" s="126"/>
    </row>
    <row r="740" spans="2:10">
      <c r="B740" s="118"/>
      <c r="C740" s="10"/>
      <c r="D740" s="129"/>
      <c r="E740" s="173"/>
      <c r="F740" s="174"/>
      <c r="G740" s="11"/>
      <c r="H740" s="14"/>
      <c r="I740" s="120"/>
      <c r="J740" s="126"/>
    </row>
    <row r="741" spans="2:10">
      <c r="B741" s="118"/>
      <c r="C741" s="10"/>
      <c r="D741" s="129"/>
      <c r="E741" s="173"/>
      <c r="F741" s="174"/>
      <c r="G741" s="11"/>
      <c r="H741" s="14"/>
      <c r="I741" s="120"/>
      <c r="J741" s="126"/>
    </row>
    <row r="742" spans="2:10">
      <c r="B742" s="118"/>
      <c r="C742" s="10"/>
      <c r="D742" s="129"/>
      <c r="E742" s="173"/>
      <c r="F742" s="174"/>
      <c r="G742" s="11"/>
      <c r="H742" s="14"/>
      <c r="I742" s="120"/>
      <c r="J742" s="126"/>
    </row>
    <row r="743" spans="2:10">
      <c r="B743" s="118"/>
      <c r="C743" s="10"/>
      <c r="D743" s="129"/>
      <c r="E743" s="173"/>
      <c r="F743" s="174"/>
      <c r="G743" s="11"/>
      <c r="H743" s="14"/>
      <c r="I743" s="120"/>
      <c r="J743" s="126"/>
    </row>
    <row r="744" spans="2:10">
      <c r="B744" s="118"/>
      <c r="C744" s="10"/>
      <c r="D744" s="129"/>
      <c r="E744" s="173"/>
      <c r="F744" s="174"/>
      <c r="G744" s="11"/>
      <c r="H744" s="14"/>
      <c r="I744" s="120"/>
      <c r="J744" s="126"/>
    </row>
    <row r="745" spans="2:10">
      <c r="B745" s="118"/>
      <c r="C745" s="10"/>
      <c r="D745" s="129"/>
      <c r="E745" s="173"/>
      <c r="F745" s="174"/>
      <c r="G745" s="11"/>
      <c r="H745" s="14"/>
      <c r="I745" s="120"/>
      <c r="J745" s="126"/>
    </row>
    <row r="746" spans="2:10">
      <c r="B746" s="118"/>
      <c r="C746" s="10"/>
      <c r="D746" s="129"/>
      <c r="E746" s="173"/>
      <c r="F746" s="174"/>
      <c r="G746" s="11"/>
      <c r="H746" s="14"/>
      <c r="I746" s="120"/>
      <c r="J746" s="126"/>
    </row>
    <row r="747" spans="2:10">
      <c r="B747" s="118"/>
      <c r="C747" s="10"/>
      <c r="D747" s="129"/>
      <c r="E747" s="173"/>
      <c r="F747" s="174"/>
      <c r="G747" s="11"/>
      <c r="H747" s="14"/>
      <c r="I747" s="120"/>
      <c r="J747" s="126"/>
    </row>
    <row r="748" spans="2:10">
      <c r="B748" s="118"/>
      <c r="C748" s="10"/>
      <c r="D748" s="129"/>
      <c r="E748" s="173"/>
      <c r="F748" s="174"/>
      <c r="G748" s="11"/>
      <c r="H748" s="14"/>
      <c r="I748" s="120"/>
      <c r="J748" s="126"/>
    </row>
    <row r="749" spans="2:10">
      <c r="B749" s="118"/>
      <c r="C749" s="10"/>
      <c r="D749" s="129"/>
      <c r="E749" s="173"/>
      <c r="F749" s="174"/>
      <c r="G749" s="11"/>
      <c r="H749" s="14"/>
      <c r="I749" s="120"/>
      <c r="J749" s="126"/>
    </row>
    <row r="750" spans="2:10">
      <c r="B750" s="118"/>
      <c r="C750" s="10"/>
      <c r="D750" s="129"/>
      <c r="E750" s="173"/>
      <c r="F750" s="174"/>
      <c r="G750" s="11"/>
      <c r="H750" s="14"/>
      <c r="I750" s="120"/>
      <c r="J750" s="126"/>
    </row>
    <row r="751" spans="2:10">
      <c r="B751" s="118"/>
      <c r="C751" s="10"/>
      <c r="D751" s="129"/>
      <c r="E751" s="173"/>
      <c r="F751" s="174"/>
      <c r="G751" s="11"/>
      <c r="H751" s="14"/>
      <c r="I751" s="120"/>
      <c r="J751" s="126"/>
    </row>
    <row r="752" spans="2:10">
      <c r="B752" s="118"/>
      <c r="C752" s="10"/>
      <c r="D752" s="129"/>
      <c r="E752" s="173"/>
      <c r="F752" s="174"/>
      <c r="G752" s="11"/>
      <c r="H752" s="14"/>
      <c r="I752" s="120"/>
      <c r="J752" s="126"/>
    </row>
    <row r="753" spans="2:10">
      <c r="B753" s="118"/>
      <c r="C753" s="10"/>
      <c r="D753" s="129"/>
      <c r="E753" s="173"/>
      <c r="F753" s="174"/>
      <c r="G753" s="11"/>
      <c r="H753" s="14"/>
      <c r="I753" s="120"/>
      <c r="J753" s="126"/>
    </row>
    <row r="754" spans="2:10">
      <c r="B754" s="118"/>
      <c r="C754" s="10"/>
      <c r="D754" s="129"/>
      <c r="E754" s="173"/>
      <c r="F754" s="174"/>
      <c r="G754" s="11"/>
      <c r="H754" s="14"/>
      <c r="I754" s="120"/>
      <c r="J754" s="126"/>
    </row>
    <row r="755" spans="2:10">
      <c r="B755" s="118"/>
      <c r="C755" s="10"/>
      <c r="D755" s="129"/>
      <c r="E755" s="173"/>
      <c r="F755" s="174"/>
      <c r="G755" s="11"/>
      <c r="H755" s="14"/>
      <c r="I755" s="120"/>
      <c r="J755" s="126"/>
    </row>
    <row r="756" spans="2:10">
      <c r="B756" s="118"/>
      <c r="C756" s="10"/>
      <c r="D756" s="129"/>
      <c r="E756" s="173"/>
      <c r="F756" s="174"/>
      <c r="G756" s="11"/>
      <c r="H756" s="14"/>
      <c r="I756" s="120"/>
      <c r="J756" s="126"/>
    </row>
    <row r="757" spans="2:10">
      <c r="B757" s="118"/>
      <c r="C757" s="10"/>
      <c r="D757" s="129"/>
      <c r="E757" s="173"/>
      <c r="F757" s="174"/>
      <c r="G757" s="11"/>
      <c r="H757" s="14"/>
      <c r="I757" s="120"/>
      <c r="J757" s="126"/>
    </row>
    <row r="758" spans="2:10">
      <c r="B758" s="118"/>
      <c r="C758" s="10"/>
      <c r="D758" s="129"/>
      <c r="E758" s="173"/>
      <c r="F758" s="174"/>
      <c r="G758" s="11"/>
      <c r="H758" s="14"/>
      <c r="I758" s="120"/>
      <c r="J758" s="126"/>
    </row>
    <row r="759" spans="2:10">
      <c r="B759" s="118"/>
      <c r="C759" s="10"/>
      <c r="D759" s="129"/>
      <c r="E759" s="173"/>
      <c r="F759" s="174"/>
      <c r="G759" s="11"/>
      <c r="H759" s="14"/>
      <c r="I759" s="120"/>
      <c r="J759" s="126"/>
    </row>
    <row r="760" spans="2:10">
      <c r="B760" s="118"/>
      <c r="C760" s="10"/>
      <c r="D760" s="129"/>
      <c r="E760" s="173"/>
      <c r="F760" s="174"/>
      <c r="G760" s="11"/>
      <c r="H760" s="14"/>
      <c r="I760" s="120"/>
      <c r="J760" s="126"/>
    </row>
    <row r="761" spans="2:10">
      <c r="B761" s="118"/>
      <c r="C761" s="10"/>
      <c r="D761" s="129"/>
      <c r="E761" s="173"/>
      <c r="F761" s="174"/>
      <c r="G761" s="11"/>
      <c r="H761" s="14"/>
      <c r="I761" s="120"/>
      <c r="J761" s="126"/>
    </row>
    <row r="762" spans="2:10">
      <c r="B762" s="118"/>
      <c r="C762" s="10"/>
      <c r="D762" s="129"/>
      <c r="E762" s="173"/>
      <c r="F762" s="174"/>
      <c r="G762" s="11"/>
      <c r="H762" s="14"/>
      <c r="I762" s="120"/>
      <c r="J762" s="126"/>
    </row>
    <row r="763" spans="2:10">
      <c r="B763" s="118"/>
      <c r="C763" s="10"/>
      <c r="D763" s="129"/>
      <c r="E763" s="173"/>
      <c r="F763" s="174"/>
      <c r="G763" s="11"/>
      <c r="H763" s="14"/>
      <c r="I763" s="120"/>
      <c r="J763" s="126"/>
    </row>
    <row r="764" spans="2:10">
      <c r="B764" s="118"/>
      <c r="C764" s="10"/>
      <c r="D764" s="129"/>
      <c r="E764" s="173"/>
      <c r="F764" s="174"/>
      <c r="G764" s="11"/>
      <c r="H764" s="14"/>
      <c r="I764" s="120"/>
      <c r="J764" s="126"/>
    </row>
    <row r="765" spans="2:10">
      <c r="B765" s="118"/>
      <c r="C765" s="10"/>
      <c r="D765" s="129"/>
      <c r="E765" s="173"/>
      <c r="F765" s="174"/>
      <c r="G765" s="11"/>
      <c r="H765" s="14"/>
      <c r="I765" s="120"/>
      <c r="J765" s="126"/>
    </row>
    <row r="766" spans="2:10">
      <c r="B766" s="118"/>
      <c r="C766" s="10"/>
      <c r="D766" s="129"/>
      <c r="E766" s="173"/>
      <c r="F766" s="174"/>
      <c r="G766" s="11"/>
      <c r="H766" s="14"/>
      <c r="I766" s="120"/>
      <c r="J766" s="126"/>
    </row>
    <row r="767" spans="2:10">
      <c r="B767" s="118"/>
      <c r="C767" s="10"/>
      <c r="D767" s="129"/>
      <c r="E767" s="173"/>
      <c r="F767" s="174"/>
      <c r="G767" s="11"/>
      <c r="H767" s="14"/>
      <c r="I767" s="120"/>
      <c r="J767" s="126"/>
    </row>
    <row r="768" spans="2:10">
      <c r="B768" s="118"/>
      <c r="C768" s="10"/>
      <c r="D768" s="129"/>
      <c r="E768" s="173"/>
      <c r="F768" s="174"/>
      <c r="G768" s="11"/>
      <c r="H768" s="14"/>
      <c r="I768" s="120"/>
      <c r="J768" s="126"/>
    </row>
    <row r="769" spans="2:10">
      <c r="B769" s="118"/>
      <c r="C769" s="10"/>
      <c r="D769" s="129"/>
      <c r="E769" s="173"/>
      <c r="F769" s="174"/>
      <c r="G769" s="11"/>
      <c r="H769" s="14"/>
      <c r="I769" s="120"/>
      <c r="J769" s="126"/>
    </row>
    <row r="770" spans="2:10">
      <c r="B770" s="118"/>
      <c r="C770" s="10"/>
      <c r="D770" s="129"/>
      <c r="E770" s="173"/>
      <c r="F770" s="174"/>
      <c r="G770" s="11"/>
      <c r="H770" s="14"/>
      <c r="I770" s="120"/>
      <c r="J770" s="126"/>
    </row>
    <row r="771" spans="2:10">
      <c r="B771" s="118"/>
      <c r="C771" s="10"/>
      <c r="D771" s="129"/>
      <c r="E771" s="173"/>
      <c r="F771" s="174"/>
      <c r="G771" s="11"/>
      <c r="H771" s="14"/>
      <c r="I771" s="120"/>
      <c r="J771" s="126"/>
    </row>
    <row r="772" spans="2:10">
      <c r="B772" s="118"/>
      <c r="C772" s="10"/>
      <c r="D772" s="129"/>
      <c r="E772" s="173"/>
      <c r="F772" s="174"/>
      <c r="G772" s="11"/>
      <c r="H772" s="14"/>
      <c r="I772" s="120"/>
      <c r="J772" s="126"/>
    </row>
    <row r="773" spans="2:10">
      <c r="B773" s="118"/>
      <c r="C773" s="10"/>
      <c r="D773" s="129"/>
      <c r="E773" s="173"/>
      <c r="F773" s="174"/>
      <c r="G773" s="11"/>
      <c r="H773" s="14"/>
      <c r="I773" s="120"/>
      <c r="J773" s="126"/>
    </row>
    <row r="774" spans="2:10">
      <c r="B774" s="118"/>
      <c r="C774" s="10"/>
      <c r="D774" s="129"/>
      <c r="E774" s="173"/>
      <c r="F774" s="174"/>
      <c r="G774" s="11"/>
      <c r="H774" s="14"/>
      <c r="I774" s="120"/>
      <c r="J774" s="126"/>
    </row>
    <row r="775" spans="2:10">
      <c r="B775" s="118"/>
      <c r="C775" s="10"/>
      <c r="D775" s="129"/>
      <c r="E775" s="173"/>
      <c r="F775" s="174"/>
      <c r="G775" s="11"/>
      <c r="H775" s="14"/>
      <c r="I775" s="120"/>
      <c r="J775" s="126"/>
    </row>
    <row r="776" spans="2:10">
      <c r="B776" s="118"/>
      <c r="C776" s="10"/>
      <c r="D776" s="129"/>
      <c r="E776" s="173"/>
      <c r="F776" s="174"/>
      <c r="G776" s="11"/>
      <c r="H776" s="14"/>
      <c r="I776" s="120"/>
      <c r="J776" s="126"/>
    </row>
    <row r="777" spans="2:10">
      <c r="B777" s="118"/>
      <c r="C777" s="10"/>
      <c r="D777" s="129"/>
      <c r="E777" s="173"/>
      <c r="F777" s="174"/>
      <c r="G777" s="11"/>
      <c r="H777" s="14"/>
      <c r="I777" s="120"/>
      <c r="J777" s="126"/>
    </row>
    <row r="778" spans="2:10">
      <c r="B778" s="118"/>
      <c r="C778" s="10"/>
      <c r="D778" s="129"/>
      <c r="E778" s="173"/>
      <c r="F778" s="174"/>
      <c r="G778" s="11"/>
      <c r="H778" s="14"/>
      <c r="I778" s="120"/>
      <c r="J778" s="126"/>
    </row>
    <row r="779" spans="2:10">
      <c r="B779" s="118"/>
      <c r="C779" s="10"/>
      <c r="D779" s="129"/>
      <c r="E779" s="173"/>
      <c r="F779" s="174"/>
      <c r="G779" s="11"/>
      <c r="H779" s="14"/>
      <c r="I779" s="120"/>
      <c r="J779" s="126"/>
    </row>
    <row r="780" spans="2:10">
      <c r="B780" s="118"/>
      <c r="C780" s="10"/>
      <c r="D780" s="129"/>
      <c r="E780" s="173"/>
      <c r="F780" s="174"/>
      <c r="G780" s="11"/>
      <c r="H780" s="14"/>
      <c r="I780" s="120"/>
      <c r="J780" s="126"/>
    </row>
    <row r="781" spans="2:10">
      <c r="B781" s="118"/>
      <c r="C781" s="10"/>
      <c r="D781" s="129"/>
      <c r="E781" s="173"/>
      <c r="F781" s="174"/>
      <c r="G781" s="11"/>
      <c r="H781" s="14"/>
      <c r="I781" s="120"/>
      <c r="J781" s="126"/>
    </row>
    <row r="782" spans="2:10">
      <c r="B782" s="118"/>
      <c r="C782" s="10"/>
      <c r="D782" s="129"/>
      <c r="E782" s="173"/>
      <c r="F782" s="174"/>
      <c r="G782" s="11"/>
      <c r="H782" s="14"/>
      <c r="I782" s="120"/>
      <c r="J782" s="126"/>
    </row>
    <row r="783" spans="2:10">
      <c r="B783" s="118"/>
      <c r="C783" s="10"/>
      <c r="D783" s="129"/>
      <c r="E783" s="173"/>
      <c r="F783" s="174"/>
      <c r="G783" s="11"/>
      <c r="H783" s="14"/>
      <c r="I783" s="120"/>
      <c r="J783" s="126"/>
    </row>
    <row r="784" spans="2:10">
      <c r="B784" s="118"/>
      <c r="C784" s="10"/>
      <c r="D784" s="129"/>
      <c r="E784" s="173"/>
      <c r="F784" s="174"/>
      <c r="G784" s="11"/>
      <c r="H784" s="14"/>
      <c r="I784" s="120"/>
      <c r="J784" s="126"/>
    </row>
    <row r="785" spans="2:10">
      <c r="B785" s="118"/>
      <c r="C785" s="10"/>
      <c r="D785" s="129"/>
      <c r="E785" s="173"/>
      <c r="F785" s="174"/>
      <c r="G785" s="11"/>
      <c r="H785" s="14"/>
      <c r="I785" s="120"/>
      <c r="J785" s="126"/>
    </row>
    <row r="786" spans="2:10">
      <c r="B786" s="118"/>
      <c r="C786" s="10"/>
      <c r="D786" s="129"/>
      <c r="E786" s="173"/>
      <c r="F786" s="174"/>
      <c r="G786" s="11"/>
      <c r="H786" s="14"/>
      <c r="I786" s="120"/>
      <c r="J786" s="126"/>
    </row>
    <row r="787" spans="2:10">
      <c r="B787" s="118"/>
      <c r="C787" s="10"/>
      <c r="D787" s="129"/>
      <c r="E787" s="173"/>
      <c r="F787" s="174"/>
      <c r="G787" s="11"/>
      <c r="H787" s="14"/>
      <c r="I787" s="120"/>
      <c r="J787" s="126"/>
    </row>
    <row r="788" spans="2:10">
      <c r="B788" s="118"/>
      <c r="C788" s="10"/>
      <c r="D788" s="129"/>
      <c r="E788" s="173"/>
      <c r="F788" s="174"/>
      <c r="G788" s="11"/>
      <c r="H788" s="14"/>
      <c r="I788" s="120"/>
      <c r="J788" s="126"/>
    </row>
    <row r="789" spans="2:10">
      <c r="B789" s="118"/>
      <c r="C789" s="10"/>
      <c r="D789" s="129"/>
      <c r="E789" s="173"/>
      <c r="F789" s="174"/>
      <c r="G789" s="11"/>
      <c r="H789" s="14"/>
      <c r="I789" s="120"/>
      <c r="J789" s="126"/>
    </row>
    <row r="790" spans="2:10">
      <c r="B790" s="118"/>
      <c r="C790" s="10"/>
      <c r="D790" s="129"/>
      <c r="E790" s="173"/>
      <c r="F790" s="174"/>
      <c r="G790" s="11"/>
      <c r="H790" s="14"/>
      <c r="I790" s="120"/>
      <c r="J790" s="126"/>
    </row>
    <row r="791" spans="2:10">
      <c r="B791" s="118"/>
      <c r="C791" s="10"/>
      <c r="D791" s="129"/>
      <c r="E791" s="173"/>
      <c r="F791" s="174"/>
      <c r="G791" s="11"/>
      <c r="H791" s="14"/>
      <c r="I791" s="120"/>
      <c r="J791" s="126"/>
    </row>
    <row r="792" spans="2:10">
      <c r="B792" s="118"/>
      <c r="C792" s="10"/>
      <c r="D792" s="129"/>
      <c r="E792" s="173"/>
      <c r="F792" s="174"/>
      <c r="G792" s="11"/>
      <c r="H792" s="14"/>
      <c r="I792" s="120"/>
      <c r="J792" s="126"/>
    </row>
    <row r="793" spans="2:10">
      <c r="B793" s="118"/>
      <c r="C793" s="10"/>
      <c r="D793" s="129"/>
      <c r="E793" s="173"/>
      <c r="F793" s="174"/>
      <c r="G793" s="11"/>
      <c r="H793" s="14"/>
      <c r="I793" s="120"/>
      <c r="J793" s="126"/>
    </row>
    <row r="794" spans="2:10">
      <c r="B794" s="118"/>
      <c r="C794" s="10"/>
      <c r="D794" s="129"/>
      <c r="E794" s="173"/>
      <c r="F794" s="174"/>
      <c r="G794" s="11"/>
      <c r="H794" s="14"/>
      <c r="I794" s="120"/>
      <c r="J794" s="126"/>
    </row>
    <row r="795" spans="2:10">
      <c r="B795" s="118"/>
      <c r="C795" s="10"/>
      <c r="D795" s="129"/>
      <c r="E795" s="173"/>
      <c r="F795" s="174"/>
      <c r="G795" s="11"/>
      <c r="H795" s="14"/>
      <c r="I795" s="120"/>
      <c r="J795" s="126"/>
    </row>
    <row r="796" spans="2:10">
      <c r="B796" s="118"/>
      <c r="C796" s="10"/>
      <c r="D796" s="129"/>
      <c r="E796" s="173"/>
      <c r="F796" s="174"/>
      <c r="G796" s="11"/>
      <c r="H796" s="14"/>
      <c r="I796" s="120"/>
      <c r="J796" s="126"/>
    </row>
    <row r="797" spans="2:10">
      <c r="B797" s="118"/>
      <c r="C797" s="10"/>
      <c r="D797" s="129"/>
      <c r="E797" s="173"/>
      <c r="F797" s="174"/>
      <c r="G797" s="11"/>
      <c r="H797" s="14"/>
      <c r="I797" s="120"/>
      <c r="J797" s="126"/>
    </row>
    <row r="798" spans="2:10">
      <c r="B798" s="118"/>
      <c r="C798" s="10"/>
      <c r="D798" s="129"/>
      <c r="E798" s="173"/>
      <c r="F798" s="174"/>
      <c r="G798" s="11"/>
      <c r="H798" s="14"/>
      <c r="I798" s="120"/>
      <c r="J798" s="126"/>
    </row>
    <row r="799" spans="2:10">
      <c r="B799" s="118"/>
      <c r="C799" s="10"/>
      <c r="D799" s="129"/>
      <c r="E799" s="173"/>
      <c r="F799" s="174"/>
      <c r="G799" s="11"/>
      <c r="H799" s="14"/>
      <c r="I799" s="120"/>
      <c r="J799" s="126"/>
    </row>
    <row r="800" spans="2:10">
      <c r="B800" s="118"/>
      <c r="C800" s="10"/>
      <c r="D800" s="129"/>
      <c r="E800" s="173"/>
      <c r="F800" s="174"/>
      <c r="G800" s="11"/>
      <c r="H800" s="14"/>
      <c r="I800" s="120"/>
      <c r="J800" s="126"/>
    </row>
    <row r="801" spans="2:10">
      <c r="B801" s="118"/>
      <c r="C801" s="10"/>
      <c r="D801" s="129"/>
      <c r="E801" s="173"/>
      <c r="F801" s="174"/>
      <c r="G801" s="11"/>
      <c r="H801" s="14"/>
      <c r="I801" s="120"/>
      <c r="J801" s="126"/>
    </row>
    <row r="802" spans="2:10">
      <c r="B802" s="118"/>
      <c r="C802" s="10"/>
      <c r="D802" s="129"/>
      <c r="E802" s="173"/>
      <c r="F802" s="174"/>
      <c r="G802" s="11"/>
      <c r="H802" s="14"/>
      <c r="I802" s="120"/>
      <c r="J802" s="126"/>
    </row>
    <row r="803" spans="2:10">
      <c r="B803" s="118"/>
      <c r="C803" s="10"/>
      <c r="D803" s="129"/>
      <c r="E803" s="173"/>
      <c r="F803" s="174"/>
      <c r="G803" s="11"/>
      <c r="H803" s="14"/>
      <c r="I803" s="120"/>
      <c r="J803" s="126"/>
    </row>
    <row r="804" spans="2:10">
      <c r="B804" s="118"/>
      <c r="C804" s="10"/>
      <c r="D804" s="129"/>
      <c r="E804" s="173"/>
      <c r="F804" s="174"/>
      <c r="G804" s="11"/>
      <c r="H804" s="14"/>
      <c r="I804" s="120"/>
      <c r="J804" s="126"/>
    </row>
    <row r="805" spans="2:10">
      <c r="B805" s="118"/>
      <c r="C805" s="10"/>
      <c r="D805" s="129"/>
      <c r="E805" s="173"/>
      <c r="F805" s="174"/>
      <c r="G805" s="11"/>
      <c r="H805" s="14"/>
      <c r="I805" s="120"/>
      <c r="J805" s="126"/>
    </row>
    <row r="806" spans="2:10">
      <c r="B806" s="118"/>
      <c r="C806" s="10"/>
      <c r="D806" s="129"/>
      <c r="E806" s="173"/>
      <c r="F806" s="174"/>
      <c r="G806" s="11"/>
      <c r="H806" s="14"/>
      <c r="I806" s="120"/>
      <c r="J806" s="126"/>
    </row>
    <row r="807" spans="2:10">
      <c r="B807" s="118"/>
      <c r="C807" s="10"/>
      <c r="D807" s="129"/>
      <c r="E807" s="173"/>
      <c r="F807" s="174"/>
      <c r="G807" s="11"/>
      <c r="H807" s="14"/>
      <c r="I807" s="120"/>
      <c r="J807" s="126"/>
    </row>
    <row r="808" spans="2:10">
      <c r="B808" s="118"/>
      <c r="C808" s="10"/>
      <c r="D808" s="129"/>
      <c r="E808" s="173"/>
      <c r="F808" s="174"/>
      <c r="G808" s="11"/>
      <c r="H808" s="14"/>
      <c r="I808" s="120"/>
      <c r="J808" s="126"/>
    </row>
    <row r="809" spans="2:10">
      <c r="B809" s="118"/>
      <c r="C809" s="10"/>
      <c r="D809" s="129"/>
      <c r="E809" s="173"/>
      <c r="F809" s="174"/>
      <c r="G809" s="11"/>
      <c r="H809" s="14"/>
      <c r="I809" s="120"/>
      <c r="J809" s="126"/>
    </row>
    <row r="810" spans="2:10">
      <c r="B810" s="118"/>
      <c r="C810" s="10"/>
      <c r="D810" s="129"/>
      <c r="E810" s="173"/>
      <c r="F810" s="174"/>
      <c r="G810" s="11"/>
      <c r="H810" s="14"/>
      <c r="I810" s="120"/>
      <c r="J810" s="126"/>
    </row>
    <row r="811" spans="2:10">
      <c r="B811" s="118"/>
      <c r="C811" s="10"/>
      <c r="D811" s="129"/>
      <c r="E811" s="173"/>
      <c r="F811" s="174"/>
      <c r="G811" s="11"/>
      <c r="H811" s="14"/>
      <c r="I811" s="120"/>
      <c r="J811" s="126"/>
    </row>
    <row r="812" spans="2:10">
      <c r="B812" s="118"/>
      <c r="C812" s="10"/>
      <c r="D812" s="129"/>
      <c r="E812" s="173"/>
      <c r="F812" s="174"/>
      <c r="G812" s="11"/>
      <c r="H812" s="14"/>
      <c r="I812" s="120"/>
      <c r="J812" s="126"/>
    </row>
    <row r="813" spans="2:10">
      <c r="B813" s="118"/>
      <c r="C813" s="10"/>
      <c r="D813" s="129"/>
      <c r="E813" s="173"/>
      <c r="F813" s="174"/>
      <c r="G813" s="11"/>
      <c r="H813" s="14"/>
      <c r="I813" s="120"/>
      <c r="J813" s="126"/>
    </row>
    <row r="814" spans="2:10">
      <c r="B814" s="118"/>
      <c r="C814" s="10"/>
      <c r="D814" s="129"/>
      <c r="E814" s="173"/>
      <c r="F814" s="174"/>
      <c r="G814" s="11"/>
      <c r="H814" s="14"/>
      <c r="I814" s="120"/>
      <c r="J814" s="126"/>
    </row>
    <row r="815" spans="2:10">
      <c r="B815" s="118"/>
      <c r="C815" s="10"/>
      <c r="D815" s="129"/>
      <c r="E815" s="173"/>
      <c r="F815" s="174"/>
      <c r="G815" s="11"/>
      <c r="H815" s="14"/>
      <c r="I815" s="120"/>
      <c r="J815" s="126"/>
    </row>
    <row r="816" spans="2:10">
      <c r="B816" s="118"/>
      <c r="C816" s="10"/>
      <c r="D816" s="129"/>
      <c r="E816" s="173"/>
      <c r="F816" s="174"/>
      <c r="G816" s="11"/>
      <c r="H816" s="14"/>
      <c r="I816" s="120"/>
      <c r="J816" s="126"/>
    </row>
    <row r="817" spans="2:10">
      <c r="B817" s="118"/>
      <c r="C817" s="10"/>
      <c r="D817" s="129"/>
      <c r="E817" s="173"/>
      <c r="F817" s="174"/>
      <c r="G817" s="11"/>
      <c r="H817" s="14"/>
      <c r="I817" s="120"/>
      <c r="J817" s="126"/>
    </row>
    <row r="818" spans="2:10">
      <c r="B818" s="118"/>
      <c r="C818" s="10"/>
      <c r="D818" s="129"/>
      <c r="E818" s="173"/>
      <c r="F818" s="174"/>
      <c r="G818" s="11"/>
      <c r="H818" s="14"/>
      <c r="I818" s="120"/>
      <c r="J818" s="126"/>
    </row>
    <row r="819" spans="2:10">
      <c r="B819" s="118"/>
      <c r="C819" s="10"/>
      <c r="D819" s="129"/>
      <c r="E819" s="173"/>
      <c r="F819" s="174"/>
      <c r="G819" s="11"/>
      <c r="H819" s="14"/>
      <c r="I819" s="120"/>
      <c r="J819" s="126"/>
    </row>
    <row r="820" spans="2:10">
      <c r="B820" s="118"/>
      <c r="C820" s="10"/>
      <c r="D820" s="129"/>
      <c r="E820" s="173"/>
      <c r="F820" s="174"/>
      <c r="G820" s="11"/>
      <c r="H820" s="14"/>
      <c r="I820" s="120"/>
      <c r="J820" s="126"/>
    </row>
    <row r="821" spans="2:10">
      <c r="B821" s="118"/>
      <c r="C821" s="10"/>
      <c r="D821" s="129"/>
      <c r="E821" s="173"/>
      <c r="F821" s="174"/>
      <c r="G821" s="11"/>
      <c r="H821" s="14"/>
      <c r="I821" s="120"/>
      <c r="J821" s="126"/>
    </row>
    <row r="822" spans="2:10">
      <c r="B822" s="118"/>
      <c r="C822" s="10"/>
      <c r="D822" s="129"/>
      <c r="E822" s="173"/>
      <c r="F822" s="174"/>
      <c r="G822" s="11"/>
      <c r="H822" s="14"/>
      <c r="I822" s="120"/>
      <c r="J822" s="126"/>
    </row>
    <row r="823" spans="2:10">
      <c r="B823" s="118"/>
      <c r="C823" s="10"/>
      <c r="D823" s="129"/>
      <c r="E823" s="173"/>
      <c r="F823" s="174"/>
      <c r="G823" s="11"/>
      <c r="H823" s="14"/>
      <c r="I823" s="120"/>
      <c r="J823" s="126"/>
    </row>
    <row r="824" spans="2:10">
      <c r="B824" s="118"/>
      <c r="C824" s="10"/>
      <c r="D824" s="129"/>
      <c r="E824" s="173"/>
      <c r="F824" s="174"/>
      <c r="G824" s="11"/>
      <c r="H824" s="14"/>
      <c r="I824" s="120"/>
      <c r="J824" s="126"/>
    </row>
    <row r="825" spans="2:10">
      <c r="B825" s="118"/>
      <c r="C825" s="10"/>
      <c r="D825" s="129"/>
      <c r="E825" s="173"/>
      <c r="F825" s="174"/>
      <c r="G825" s="11"/>
      <c r="H825" s="14"/>
      <c r="I825" s="120"/>
      <c r="J825" s="126"/>
    </row>
    <row r="826" spans="2:10">
      <c r="B826" s="118"/>
      <c r="C826" s="10"/>
      <c r="D826" s="129"/>
      <c r="E826" s="173"/>
      <c r="F826" s="174"/>
      <c r="G826" s="11"/>
      <c r="H826" s="14"/>
      <c r="I826" s="120"/>
      <c r="J826" s="126"/>
    </row>
    <row r="827" spans="2:10">
      <c r="B827" s="118"/>
      <c r="C827" s="10"/>
      <c r="D827" s="129"/>
      <c r="E827" s="173"/>
      <c r="F827" s="174"/>
      <c r="G827" s="11"/>
      <c r="H827" s="14"/>
      <c r="I827" s="120"/>
      <c r="J827" s="126"/>
    </row>
    <row r="828" spans="2:10">
      <c r="B828" s="118"/>
      <c r="C828" s="10"/>
      <c r="D828" s="129"/>
      <c r="E828" s="173"/>
      <c r="F828" s="174"/>
      <c r="G828" s="11"/>
      <c r="H828" s="14"/>
      <c r="I828" s="120"/>
      <c r="J828" s="126"/>
    </row>
    <row r="829" spans="2:10">
      <c r="B829" s="118"/>
      <c r="C829" s="10"/>
      <c r="D829" s="129"/>
      <c r="E829" s="173"/>
      <c r="F829" s="174"/>
      <c r="G829" s="11"/>
      <c r="H829" s="14"/>
      <c r="I829" s="120"/>
      <c r="J829" s="126"/>
    </row>
    <row r="830" spans="2:10">
      <c r="B830" s="118"/>
      <c r="C830" s="10"/>
      <c r="D830" s="129"/>
      <c r="E830" s="173"/>
      <c r="F830" s="174"/>
      <c r="G830" s="11"/>
      <c r="H830" s="14"/>
      <c r="I830" s="120"/>
      <c r="J830" s="126"/>
    </row>
    <row r="831" spans="2:10">
      <c r="B831" s="118"/>
      <c r="C831" s="10"/>
      <c r="D831" s="129"/>
      <c r="E831" s="173"/>
      <c r="F831" s="174"/>
      <c r="G831" s="11"/>
      <c r="H831" s="14"/>
      <c r="I831" s="120"/>
      <c r="J831" s="126"/>
    </row>
    <row r="832" spans="2:10">
      <c r="B832" s="118"/>
      <c r="C832" s="10"/>
      <c r="D832" s="129"/>
      <c r="E832" s="173"/>
      <c r="F832" s="174"/>
      <c r="G832" s="11"/>
      <c r="H832" s="14"/>
      <c r="I832" s="120"/>
      <c r="J832" s="126"/>
    </row>
    <row r="833" spans="2:10">
      <c r="B833" s="118"/>
      <c r="C833" s="10"/>
      <c r="D833" s="129"/>
      <c r="E833" s="173"/>
      <c r="F833" s="174"/>
      <c r="G833" s="11"/>
      <c r="H833" s="14"/>
      <c r="I833" s="120"/>
      <c r="J833" s="126"/>
    </row>
    <row r="834" spans="2:10">
      <c r="B834" s="118"/>
      <c r="C834" s="10"/>
      <c r="D834" s="129"/>
      <c r="E834" s="173"/>
      <c r="F834" s="174"/>
      <c r="G834" s="11"/>
      <c r="H834" s="14"/>
      <c r="I834" s="120"/>
      <c r="J834" s="126"/>
    </row>
    <row r="835" spans="2:10">
      <c r="B835" s="118"/>
      <c r="C835" s="10"/>
      <c r="D835" s="129"/>
      <c r="E835" s="173"/>
      <c r="F835" s="174"/>
      <c r="G835" s="11"/>
      <c r="H835" s="14"/>
      <c r="I835" s="120"/>
      <c r="J835" s="126"/>
    </row>
    <row r="836" spans="2:10">
      <c r="B836" s="118"/>
      <c r="C836" s="10"/>
      <c r="D836" s="129"/>
      <c r="E836" s="173"/>
      <c r="F836" s="174"/>
      <c r="G836" s="11"/>
      <c r="H836" s="14"/>
      <c r="I836" s="120"/>
      <c r="J836" s="126"/>
    </row>
    <row r="837" spans="2:10">
      <c r="B837" s="118"/>
      <c r="C837" s="10"/>
      <c r="D837" s="129"/>
      <c r="E837" s="173"/>
      <c r="F837" s="174"/>
      <c r="G837" s="11"/>
      <c r="H837" s="14"/>
      <c r="I837" s="120"/>
      <c r="J837" s="126"/>
    </row>
    <row r="838" spans="2:10">
      <c r="B838" s="118"/>
      <c r="C838" s="10"/>
      <c r="D838" s="129"/>
      <c r="E838" s="173"/>
      <c r="F838" s="174"/>
      <c r="G838" s="11"/>
      <c r="H838" s="14"/>
      <c r="I838" s="120"/>
      <c r="J838" s="126"/>
    </row>
    <row r="839" spans="2:10">
      <c r="B839" s="118"/>
      <c r="C839" s="10"/>
      <c r="D839" s="129"/>
      <c r="E839" s="173"/>
      <c r="F839" s="174"/>
      <c r="G839" s="11"/>
      <c r="H839" s="14"/>
      <c r="I839" s="120"/>
      <c r="J839" s="126"/>
    </row>
    <row r="840" spans="2:10">
      <c r="B840" s="118"/>
      <c r="C840" s="10"/>
      <c r="D840" s="129"/>
      <c r="E840" s="173"/>
      <c r="F840" s="174"/>
      <c r="G840" s="11"/>
      <c r="H840" s="14"/>
      <c r="I840" s="120"/>
      <c r="J840" s="126"/>
    </row>
    <row r="841" spans="2:10">
      <c r="B841" s="118"/>
      <c r="C841" s="10"/>
      <c r="D841" s="129"/>
      <c r="E841" s="173"/>
      <c r="F841" s="174"/>
      <c r="G841" s="11"/>
      <c r="H841" s="14"/>
      <c r="I841" s="120"/>
      <c r="J841" s="126"/>
    </row>
    <row r="842" spans="2:10">
      <c r="B842" s="118"/>
      <c r="C842" s="10"/>
      <c r="D842" s="129"/>
      <c r="E842" s="173"/>
      <c r="F842" s="174"/>
      <c r="G842" s="11"/>
      <c r="H842" s="14"/>
      <c r="I842" s="120"/>
      <c r="J842" s="126"/>
    </row>
    <row r="843" spans="2:10">
      <c r="B843" s="118"/>
      <c r="C843" s="10"/>
      <c r="D843" s="129"/>
      <c r="E843" s="173"/>
      <c r="F843" s="174"/>
      <c r="G843" s="11"/>
      <c r="H843" s="14"/>
      <c r="I843" s="120"/>
      <c r="J843" s="126"/>
    </row>
    <row r="844" spans="2:10">
      <c r="B844" s="118"/>
      <c r="C844" s="10"/>
      <c r="D844" s="129"/>
      <c r="E844" s="173"/>
      <c r="F844" s="174"/>
      <c r="G844" s="11"/>
      <c r="H844" s="14"/>
      <c r="I844" s="120"/>
      <c r="J844" s="126"/>
    </row>
    <row r="845" spans="2:10">
      <c r="B845" s="118"/>
      <c r="C845" s="10"/>
      <c r="D845" s="129"/>
      <c r="E845" s="173"/>
      <c r="F845" s="174"/>
      <c r="G845" s="11"/>
      <c r="H845" s="14"/>
      <c r="I845" s="120"/>
      <c r="J845" s="126"/>
    </row>
    <row r="846" spans="2:10">
      <c r="B846" s="118"/>
      <c r="C846" s="10"/>
      <c r="D846" s="129"/>
      <c r="E846" s="173"/>
      <c r="F846" s="174"/>
      <c r="G846" s="11"/>
      <c r="H846" s="14"/>
      <c r="I846" s="120"/>
      <c r="J846" s="126"/>
    </row>
    <row r="847" spans="2:10">
      <c r="B847" s="118"/>
      <c r="C847" s="10"/>
      <c r="D847" s="129"/>
      <c r="E847" s="173"/>
      <c r="F847" s="174"/>
      <c r="G847" s="11"/>
      <c r="H847" s="14"/>
      <c r="I847" s="120"/>
      <c r="J847" s="126"/>
    </row>
    <row r="848" spans="2:10">
      <c r="B848" s="118"/>
      <c r="C848" s="10"/>
      <c r="D848" s="129"/>
      <c r="E848" s="173"/>
      <c r="F848" s="174"/>
      <c r="G848" s="11"/>
      <c r="H848" s="14"/>
      <c r="I848" s="120"/>
      <c r="J848" s="126"/>
    </row>
    <row r="849" spans="2:10">
      <c r="B849" s="118"/>
      <c r="C849" s="10"/>
      <c r="D849" s="129"/>
      <c r="E849" s="173"/>
      <c r="F849" s="174"/>
      <c r="G849" s="11"/>
      <c r="H849" s="14"/>
      <c r="I849" s="120"/>
      <c r="J849" s="126"/>
    </row>
    <row r="850" spans="2:10">
      <c r="B850" s="118"/>
      <c r="C850" s="10"/>
      <c r="D850" s="129"/>
      <c r="E850" s="173"/>
      <c r="F850" s="174"/>
      <c r="G850" s="11"/>
      <c r="H850" s="14"/>
      <c r="I850" s="120"/>
      <c r="J850" s="126"/>
    </row>
    <row r="851" spans="2:10">
      <c r="B851" s="118"/>
      <c r="C851" s="10"/>
      <c r="D851" s="129"/>
      <c r="E851" s="173"/>
      <c r="F851" s="174"/>
      <c r="G851" s="11"/>
      <c r="H851" s="14"/>
      <c r="I851" s="120"/>
      <c r="J851" s="126"/>
    </row>
    <row r="852" spans="2:10">
      <c r="B852" s="118"/>
      <c r="C852" s="10"/>
      <c r="D852" s="129"/>
      <c r="E852" s="173"/>
      <c r="F852" s="174"/>
      <c r="G852" s="11"/>
      <c r="H852" s="14"/>
      <c r="I852" s="120"/>
      <c r="J852" s="126"/>
    </row>
    <row r="853" spans="2:10">
      <c r="B853" s="118"/>
      <c r="C853" s="10"/>
      <c r="D853" s="129"/>
      <c r="E853" s="173"/>
      <c r="F853" s="174"/>
      <c r="G853" s="11"/>
      <c r="H853" s="14"/>
      <c r="I853" s="120"/>
      <c r="J853" s="126"/>
    </row>
    <row r="854" spans="2:10">
      <c r="B854" s="118"/>
      <c r="C854" s="10"/>
      <c r="D854" s="129"/>
      <c r="E854" s="173"/>
      <c r="F854" s="174"/>
      <c r="G854" s="11"/>
      <c r="H854" s="14"/>
      <c r="I854" s="120"/>
      <c r="J854" s="126"/>
    </row>
    <row r="855" spans="2:10">
      <c r="B855" s="118"/>
      <c r="C855" s="10"/>
      <c r="D855" s="129"/>
      <c r="E855" s="173"/>
      <c r="F855" s="174"/>
      <c r="G855" s="11"/>
      <c r="H855" s="14"/>
      <c r="I855" s="120"/>
      <c r="J855" s="126"/>
    </row>
    <row r="856" spans="2:10">
      <c r="B856" s="118"/>
      <c r="C856" s="10"/>
      <c r="D856" s="129"/>
      <c r="E856" s="173"/>
      <c r="F856" s="174"/>
      <c r="G856" s="11"/>
      <c r="H856" s="14"/>
      <c r="I856" s="120"/>
      <c r="J856" s="126"/>
    </row>
    <row r="857" spans="2:10">
      <c r="B857" s="118"/>
      <c r="C857" s="10"/>
      <c r="D857" s="129"/>
      <c r="E857" s="173"/>
      <c r="F857" s="174"/>
      <c r="G857" s="11"/>
      <c r="H857" s="14"/>
      <c r="I857" s="120"/>
      <c r="J857" s="126"/>
    </row>
    <row r="858" spans="2:10">
      <c r="B858" s="118"/>
      <c r="C858" s="10"/>
      <c r="D858" s="129"/>
      <c r="E858" s="173"/>
      <c r="F858" s="174"/>
      <c r="G858" s="11"/>
      <c r="H858" s="14"/>
      <c r="I858" s="120"/>
      <c r="J858" s="126"/>
    </row>
    <row r="859" spans="2:10">
      <c r="B859" s="118"/>
      <c r="C859" s="10"/>
      <c r="D859" s="129"/>
      <c r="E859" s="173"/>
      <c r="F859" s="174"/>
      <c r="G859" s="11"/>
      <c r="H859" s="14"/>
      <c r="I859" s="120"/>
      <c r="J859" s="126"/>
    </row>
    <row r="860" spans="2:10">
      <c r="B860" s="118"/>
      <c r="C860" s="10"/>
      <c r="D860" s="129"/>
      <c r="E860" s="173"/>
      <c r="F860" s="174"/>
      <c r="G860" s="11"/>
      <c r="H860" s="14"/>
      <c r="I860" s="120"/>
      <c r="J860" s="126"/>
    </row>
    <row r="861" spans="2:10">
      <c r="B861" s="118"/>
      <c r="C861" s="10"/>
      <c r="D861" s="129"/>
      <c r="E861" s="173"/>
      <c r="F861" s="174"/>
      <c r="G861" s="11"/>
      <c r="H861" s="14"/>
      <c r="I861" s="120"/>
      <c r="J861" s="126"/>
    </row>
    <row r="862" spans="2:10">
      <c r="B862" s="118"/>
      <c r="C862" s="10"/>
      <c r="D862" s="129"/>
      <c r="E862" s="173"/>
      <c r="F862" s="174"/>
      <c r="G862" s="11"/>
      <c r="H862" s="14"/>
      <c r="I862" s="120"/>
      <c r="J862" s="126"/>
    </row>
    <row r="863" spans="2:10">
      <c r="B863" s="118"/>
      <c r="C863" s="10"/>
      <c r="D863" s="129"/>
      <c r="E863" s="173"/>
      <c r="F863" s="174"/>
      <c r="G863" s="11"/>
      <c r="H863" s="14"/>
      <c r="I863" s="120"/>
      <c r="J863" s="126"/>
    </row>
    <row r="864" spans="2:10">
      <c r="B864" s="118"/>
      <c r="C864" s="10"/>
      <c r="D864" s="129"/>
      <c r="E864" s="173"/>
      <c r="F864" s="174"/>
      <c r="G864" s="11"/>
      <c r="H864" s="14"/>
      <c r="I864" s="120"/>
      <c r="J864" s="126"/>
    </row>
    <row r="865" spans="2:10">
      <c r="B865" s="118"/>
      <c r="C865" s="10"/>
      <c r="D865" s="129"/>
      <c r="E865" s="173"/>
      <c r="F865" s="174"/>
      <c r="G865" s="11"/>
      <c r="H865" s="14"/>
      <c r="I865" s="120"/>
      <c r="J865" s="126"/>
    </row>
    <row r="866" spans="2:10">
      <c r="B866" s="118"/>
      <c r="C866" s="10"/>
      <c r="D866" s="129"/>
      <c r="E866" s="173"/>
      <c r="F866" s="174"/>
      <c r="G866" s="11"/>
      <c r="H866" s="14"/>
      <c r="I866" s="120"/>
      <c r="J866" s="126"/>
    </row>
    <row r="867" spans="2:10">
      <c r="B867" s="118"/>
      <c r="C867" s="10"/>
      <c r="D867" s="129"/>
      <c r="E867" s="173"/>
      <c r="F867" s="174"/>
      <c r="G867" s="11"/>
      <c r="H867" s="14"/>
      <c r="I867" s="120"/>
      <c r="J867" s="126"/>
    </row>
    <row r="868" spans="2:10">
      <c r="B868" s="118"/>
      <c r="C868" s="10"/>
      <c r="D868" s="129"/>
      <c r="E868" s="173"/>
      <c r="F868" s="174"/>
      <c r="G868" s="11"/>
      <c r="H868" s="14"/>
      <c r="I868" s="120"/>
      <c r="J868" s="126"/>
    </row>
    <row r="869" spans="2:10">
      <c r="B869" s="118"/>
      <c r="C869" s="10"/>
      <c r="D869" s="129"/>
      <c r="E869" s="173"/>
      <c r="F869" s="174"/>
      <c r="G869" s="11"/>
      <c r="H869" s="14"/>
      <c r="I869" s="120"/>
      <c r="J869" s="126"/>
    </row>
    <row r="870" spans="2:10">
      <c r="B870" s="118"/>
      <c r="C870" s="10"/>
      <c r="D870" s="129"/>
      <c r="E870" s="173"/>
      <c r="F870" s="174"/>
      <c r="G870" s="11"/>
      <c r="H870" s="14"/>
      <c r="I870" s="120"/>
      <c r="J870" s="126"/>
    </row>
    <row r="871" spans="2:10">
      <c r="B871" s="118"/>
      <c r="C871" s="10"/>
      <c r="D871" s="129"/>
      <c r="E871" s="173"/>
      <c r="F871" s="174"/>
      <c r="G871" s="11"/>
      <c r="H871" s="14"/>
      <c r="I871" s="120"/>
      <c r="J871" s="126"/>
    </row>
    <row r="872" spans="2:10">
      <c r="B872" s="118"/>
      <c r="C872" s="10"/>
      <c r="D872" s="129"/>
      <c r="E872" s="173"/>
      <c r="F872" s="174"/>
      <c r="G872" s="11"/>
      <c r="H872" s="14"/>
      <c r="I872" s="120"/>
      <c r="J872" s="126"/>
    </row>
    <row r="873" spans="2:10">
      <c r="B873" s="118"/>
      <c r="C873" s="10"/>
      <c r="D873" s="129"/>
      <c r="E873" s="173"/>
      <c r="F873" s="174"/>
      <c r="G873" s="11"/>
      <c r="H873" s="14"/>
      <c r="I873" s="120"/>
      <c r="J873" s="126"/>
    </row>
    <row r="874" spans="2:10">
      <c r="B874" s="118"/>
      <c r="C874" s="10"/>
      <c r="D874" s="129"/>
      <c r="E874" s="173"/>
      <c r="F874" s="174"/>
      <c r="G874" s="11"/>
      <c r="H874" s="14"/>
      <c r="I874" s="120"/>
      <c r="J874" s="126"/>
    </row>
    <row r="875" spans="2:10">
      <c r="B875" s="118"/>
      <c r="C875" s="10"/>
      <c r="D875" s="129"/>
      <c r="E875" s="173"/>
      <c r="F875" s="174"/>
      <c r="G875" s="11"/>
      <c r="H875" s="14"/>
      <c r="I875" s="120"/>
      <c r="J875" s="126"/>
    </row>
    <row r="876" spans="2:10">
      <c r="B876" s="118"/>
      <c r="C876" s="10"/>
      <c r="D876" s="129"/>
      <c r="E876" s="173"/>
      <c r="F876" s="174"/>
      <c r="G876" s="11"/>
      <c r="H876" s="14"/>
      <c r="I876" s="120"/>
      <c r="J876" s="126"/>
    </row>
    <row r="877" spans="2:10">
      <c r="B877" s="118"/>
      <c r="C877" s="10"/>
      <c r="D877" s="129"/>
      <c r="E877" s="173"/>
      <c r="F877" s="174"/>
      <c r="G877" s="11"/>
      <c r="H877" s="14"/>
      <c r="I877" s="120"/>
      <c r="J877" s="126"/>
    </row>
    <row r="878" spans="2:10">
      <c r="B878" s="118"/>
      <c r="C878" s="10"/>
      <c r="D878" s="129"/>
      <c r="E878" s="173"/>
      <c r="F878" s="174"/>
      <c r="G878" s="11"/>
      <c r="H878" s="14"/>
      <c r="I878" s="120"/>
      <c r="J878" s="126"/>
    </row>
    <row r="879" spans="2:10">
      <c r="B879" s="118"/>
      <c r="C879" s="10"/>
      <c r="D879" s="129"/>
      <c r="E879" s="173"/>
      <c r="F879" s="174"/>
      <c r="G879" s="11"/>
      <c r="H879" s="14"/>
      <c r="I879" s="120"/>
      <c r="J879" s="126"/>
    </row>
    <row r="880" spans="2:10">
      <c r="B880" s="118"/>
      <c r="C880" s="10"/>
      <c r="D880" s="129"/>
      <c r="E880" s="173"/>
      <c r="F880" s="174"/>
      <c r="G880" s="11"/>
      <c r="H880" s="14"/>
      <c r="I880" s="120"/>
      <c r="J880" s="126"/>
    </row>
    <row r="881" spans="2:10">
      <c r="B881" s="118"/>
      <c r="C881" s="10"/>
      <c r="D881" s="129"/>
      <c r="E881" s="173"/>
      <c r="F881" s="174"/>
      <c r="G881" s="11"/>
      <c r="H881" s="14"/>
      <c r="I881" s="120"/>
      <c r="J881" s="126"/>
    </row>
    <row r="882" spans="2:10">
      <c r="B882" s="118"/>
      <c r="C882" s="10"/>
      <c r="D882" s="129"/>
      <c r="E882" s="173"/>
      <c r="F882" s="174"/>
      <c r="G882" s="11"/>
      <c r="H882" s="14"/>
      <c r="I882" s="120"/>
      <c r="J882" s="126"/>
    </row>
    <row r="883" spans="2:10">
      <c r="B883" s="118"/>
      <c r="C883" s="10"/>
      <c r="D883" s="129"/>
      <c r="E883" s="173"/>
      <c r="F883" s="174"/>
      <c r="G883" s="11"/>
      <c r="H883" s="14"/>
      <c r="I883" s="120"/>
      <c r="J883" s="126"/>
    </row>
    <row r="884" spans="2:10">
      <c r="B884" s="118"/>
      <c r="C884" s="10"/>
      <c r="D884" s="129"/>
      <c r="E884" s="173"/>
      <c r="F884" s="174"/>
      <c r="G884" s="11"/>
      <c r="H884" s="14"/>
      <c r="I884" s="120"/>
      <c r="J884" s="126"/>
    </row>
    <row r="885" spans="2:10">
      <c r="B885" s="118"/>
      <c r="C885" s="10"/>
      <c r="D885" s="129"/>
      <c r="E885" s="173"/>
      <c r="F885" s="174"/>
      <c r="G885" s="11"/>
      <c r="H885" s="14"/>
      <c r="I885" s="120"/>
      <c r="J885" s="126"/>
    </row>
    <row r="886" spans="2:10">
      <c r="B886" s="118"/>
      <c r="C886" s="10"/>
      <c r="D886" s="129"/>
      <c r="E886" s="173"/>
      <c r="F886" s="174"/>
      <c r="G886" s="11"/>
      <c r="H886" s="14"/>
      <c r="I886" s="120"/>
      <c r="J886" s="126"/>
    </row>
    <row r="887" spans="2:10">
      <c r="B887" s="118"/>
      <c r="C887" s="10"/>
      <c r="D887" s="129"/>
      <c r="E887" s="173"/>
      <c r="F887" s="174"/>
      <c r="G887" s="11"/>
      <c r="H887" s="14"/>
      <c r="I887" s="120"/>
      <c r="J887" s="126"/>
    </row>
    <row r="888" spans="2:10">
      <c r="B888" s="118"/>
      <c r="C888" s="10"/>
      <c r="D888" s="129"/>
      <c r="E888" s="173"/>
      <c r="F888" s="174"/>
      <c r="G888" s="11"/>
      <c r="H888" s="14"/>
      <c r="I888" s="120"/>
      <c r="J888" s="126"/>
    </row>
    <row r="889" spans="2:10">
      <c r="B889" s="118"/>
      <c r="C889" s="10"/>
      <c r="D889" s="129"/>
      <c r="E889" s="173"/>
      <c r="F889" s="174"/>
      <c r="G889" s="11"/>
      <c r="H889" s="14"/>
      <c r="I889" s="120"/>
      <c r="J889" s="126"/>
    </row>
    <row r="890" spans="2:10">
      <c r="B890" s="118"/>
      <c r="C890" s="10"/>
      <c r="D890" s="129"/>
      <c r="E890" s="173"/>
      <c r="F890" s="174"/>
      <c r="G890" s="11"/>
      <c r="H890" s="14"/>
      <c r="I890" s="120"/>
      <c r="J890" s="126"/>
    </row>
    <row r="891" spans="2:10">
      <c r="B891" s="118"/>
      <c r="C891" s="10"/>
      <c r="D891" s="129"/>
      <c r="E891" s="173"/>
      <c r="F891" s="174"/>
      <c r="G891" s="11"/>
      <c r="H891" s="14"/>
      <c r="I891" s="120"/>
      <c r="J891" s="126"/>
    </row>
    <row r="892" spans="2:10">
      <c r="B892" s="118"/>
      <c r="C892" s="10"/>
      <c r="D892" s="129"/>
      <c r="E892" s="173"/>
      <c r="F892" s="174"/>
      <c r="G892" s="11"/>
      <c r="H892" s="14"/>
      <c r="I892" s="120"/>
      <c r="J892" s="126"/>
    </row>
    <row r="893" spans="2:10">
      <c r="B893" s="118"/>
      <c r="C893" s="10"/>
      <c r="D893" s="129"/>
      <c r="E893" s="173"/>
      <c r="F893" s="174"/>
      <c r="G893" s="11"/>
      <c r="H893" s="14"/>
      <c r="I893" s="120"/>
      <c r="J893" s="126"/>
    </row>
    <row r="894" spans="2:10">
      <c r="B894" s="118"/>
      <c r="C894" s="10"/>
      <c r="D894" s="129"/>
      <c r="E894" s="173"/>
      <c r="F894" s="174"/>
      <c r="G894" s="11"/>
      <c r="H894" s="14"/>
      <c r="I894" s="120"/>
      <c r="J894" s="126"/>
    </row>
    <row r="895" spans="2:10">
      <c r="B895" s="118"/>
      <c r="C895" s="10"/>
      <c r="D895" s="129"/>
      <c r="E895" s="173"/>
      <c r="F895" s="174"/>
      <c r="G895" s="11"/>
      <c r="H895" s="14"/>
      <c r="I895" s="120"/>
      <c r="J895" s="126"/>
    </row>
    <row r="896" spans="2:10">
      <c r="B896" s="118"/>
      <c r="C896" s="10"/>
      <c r="D896" s="129"/>
      <c r="E896" s="173"/>
      <c r="F896" s="174"/>
      <c r="G896" s="11"/>
      <c r="H896" s="14"/>
      <c r="I896" s="120"/>
      <c r="J896" s="126"/>
    </row>
    <row r="897" spans="2:10">
      <c r="B897" s="118"/>
      <c r="C897" s="10"/>
      <c r="D897" s="129"/>
      <c r="E897" s="173"/>
      <c r="F897" s="174"/>
      <c r="G897" s="11"/>
      <c r="H897" s="14"/>
      <c r="I897" s="120"/>
      <c r="J897" s="126"/>
    </row>
    <row r="898" spans="2:10">
      <c r="B898" s="118"/>
      <c r="C898" s="10"/>
      <c r="D898" s="129"/>
      <c r="E898" s="173"/>
      <c r="F898" s="174"/>
      <c r="G898" s="11"/>
      <c r="H898" s="14"/>
      <c r="I898" s="120"/>
      <c r="J898" s="126"/>
    </row>
    <row r="899" spans="2:10">
      <c r="B899" s="118"/>
      <c r="C899" s="10"/>
      <c r="D899" s="129"/>
      <c r="E899" s="173"/>
      <c r="F899" s="174"/>
      <c r="G899" s="11"/>
      <c r="H899" s="14"/>
      <c r="I899" s="120"/>
      <c r="J899" s="126"/>
    </row>
    <row r="900" spans="2:10">
      <c r="B900" s="118"/>
      <c r="C900" s="10"/>
      <c r="D900" s="129"/>
      <c r="E900" s="173"/>
      <c r="F900" s="174"/>
      <c r="G900" s="11"/>
      <c r="H900" s="14"/>
      <c r="I900" s="120"/>
      <c r="J900" s="126"/>
    </row>
    <row r="901" spans="2:10">
      <c r="B901" s="118"/>
      <c r="C901" s="10"/>
      <c r="D901" s="129"/>
      <c r="E901" s="173"/>
      <c r="F901" s="174"/>
      <c r="G901" s="11"/>
      <c r="H901" s="14"/>
      <c r="I901" s="120"/>
      <c r="J901" s="126"/>
    </row>
    <row r="902" spans="2:10">
      <c r="B902" s="118"/>
      <c r="C902" s="10"/>
      <c r="D902" s="129"/>
      <c r="E902" s="173"/>
      <c r="F902" s="174"/>
      <c r="G902" s="11"/>
      <c r="H902" s="14"/>
      <c r="I902" s="120"/>
      <c r="J902" s="126"/>
    </row>
    <row r="903" spans="2:10">
      <c r="B903" s="118"/>
      <c r="C903" s="10"/>
      <c r="D903" s="129"/>
      <c r="E903" s="173"/>
      <c r="F903" s="174"/>
      <c r="G903" s="11"/>
      <c r="H903" s="14"/>
      <c r="I903" s="120"/>
      <c r="J903" s="126"/>
    </row>
    <row r="904" spans="2:10">
      <c r="B904" s="118"/>
      <c r="C904" s="10"/>
      <c r="D904" s="129"/>
      <c r="E904" s="173"/>
      <c r="F904" s="174"/>
      <c r="G904" s="11"/>
      <c r="H904" s="14"/>
      <c r="I904" s="120"/>
      <c r="J904" s="126"/>
    </row>
    <row r="905" spans="2:10">
      <c r="B905" s="118"/>
      <c r="C905" s="10"/>
      <c r="D905" s="129"/>
      <c r="E905" s="173"/>
      <c r="F905" s="174"/>
      <c r="G905" s="11"/>
      <c r="H905" s="14"/>
      <c r="I905" s="120"/>
      <c r="J905" s="126"/>
    </row>
    <row r="906" spans="2:10">
      <c r="B906" s="118"/>
      <c r="C906" s="10"/>
      <c r="D906" s="129"/>
      <c r="E906" s="173"/>
      <c r="F906" s="174"/>
      <c r="G906" s="11"/>
      <c r="H906" s="14"/>
      <c r="I906" s="120"/>
      <c r="J906" s="126"/>
    </row>
    <row r="907" spans="2:10">
      <c r="B907" s="118"/>
      <c r="C907" s="10"/>
      <c r="D907" s="129"/>
      <c r="E907" s="173"/>
      <c r="F907" s="174"/>
      <c r="G907" s="11"/>
      <c r="H907" s="14"/>
      <c r="I907" s="120"/>
      <c r="J907" s="126"/>
    </row>
    <row r="908" spans="2:10">
      <c r="B908" s="118"/>
      <c r="C908" s="10"/>
      <c r="D908" s="129"/>
      <c r="E908" s="173"/>
      <c r="F908" s="174"/>
      <c r="G908" s="11"/>
      <c r="H908" s="14"/>
      <c r="I908" s="120"/>
      <c r="J908" s="126"/>
    </row>
    <row r="909" spans="2:10">
      <c r="B909" s="118"/>
      <c r="C909" s="10"/>
      <c r="D909" s="129"/>
      <c r="E909" s="173"/>
      <c r="F909" s="174"/>
      <c r="G909" s="11"/>
      <c r="H909" s="14"/>
      <c r="I909" s="120"/>
      <c r="J909" s="126"/>
    </row>
    <row r="910" spans="2:10">
      <c r="B910" s="118"/>
      <c r="C910" s="10"/>
      <c r="D910" s="129"/>
      <c r="E910" s="173"/>
      <c r="F910" s="174"/>
      <c r="G910" s="11"/>
      <c r="H910" s="14"/>
      <c r="I910" s="120"/>
      <c r="J910" s="126"/>
    </row>
    <row r="911" spans="2:10">
      <c r="B911" s="118"/>
      <c r="C911" s="10"/>
      <c r="D911" s="129"/>
      <c r="E911" s="173"/>
      <c r="F911" s="174"/>
      <c r="G911" s="11"/>
      <c r="H911" s="14"/>
      <c r="I911" s="120"/>
      <c r="J911" s="126"/>
    </row>
    <row r="912" spans="2:10">
      <c r="B912" s="118"/>
      <c r="C912" s="10"/>
      <c r="D912" s="129"/>
      <c r="E912" s="173"/>
      <c r="F912" s="174"/>
      <c r="G912" s="11"/>
      <c r="H912" s="14"/>
      <c r="I912" s="120"/>
      <c r="J912" s="126"/>
    </row>
    <row r="913" spans="2:10">
      <c r="B913" s="118"/>
      <c r="C913" s="10"/>
      <c r="D913" s="129"/>
      <c r="E913" s="173"/>
      <c r="F913" s="174"/>
      <c r="G913" s="11"/>
      <c r="H913" s="14"/>
      <c r="I913" s="120"/>
      <c r="J913" s="126"/>
    </row>
    <row r="914" spans="2:10">
      <c r="B914" s="118"/>
      <c r="C914" s="10"/>
      <c r="D914" s="129"/>
      <c r="E914" s="173"/>
      <c r="F914" s="174"/>
      <c r="G914" s="11"/>
      <c r="H914" s="14"/>
      <c r="I914" s="120"/>
      <c r="J914" s="126"/>
    </row>
    <row r="915" spans="2:10">
      <c r="B915" s="118"/>
      <c r="C915" s="10"/>
      <c r="D915" s="129"/>
      <c r="E915" s="173"/>
      <c r="F915" s="174"/>
      <c r="G915" s="11"/>
      <c r="H915" s="14"/>
      <c r="I915" s="120"/>
      <c r="J915" s="126"/>
    </row>
    <row r="916" spans="2:10">
      <c r="B916" s="118"/>
      <c r="C916" s="10"/>
      <c r="D916" s="129"/>
      <c r="E916" s="173"/>
      <c r="F916" s="174"/>
      <c r="G916" s="11"/>
      <c r="H916" s="14"/>
      <c r="I916" s="120"/>
      <c r="J916" s="126"/>
    </row>
    <row r="917" spans="2:10">
      <c r="B917" s="118"/>
      <c r="C917" s="10"/>
      <c r="D917" s="129"/>
      <c r="E917" s="173"/>
      <c r="F917" s="174"/>
      <c r="G917" s="11"/>
      <c r="H917" s="14"/>
      <c r="I917" s="120"/>
      <c r="J917" s="126"/>
    </row>
    <row r="918" spans="2:10">
      <c r="B918" s="118"/>
      <c r="C918" s="10"/>
      <c r="D918" s="129"/>
      <c r="E918" s="173"/>
      <c r="F918" s="174"/>
      <c r="G918" s="11"/>
      <c r="H918" s="14"/>
      <c r="I918" s="120"/>
      <c r="J918" s="126"/>
    </row>
    <row r="919" spans="2:10">
      <c r="B919" s="118"/>
      <c r="C919" s="10"/>
      <c r="D919" s="129"/>
      <c r="E919" s="173"/>
      <c r="F919" s="174"/>
      <c r="G919" s="11"/>
      <c r="H919" s="14"/>
      <c r="I919" s="120"/>
      <c r="J919" s="126"/>
    </row>
    <row r="920" spans="2:10">
      <c r="B920" s="118"/>
      <c r="C920" s="10"/>
      <c r="D920" s="129"/>
      <c r="E920" s="173"/>
      <c r="F920" s="174"/>
      <c r="G920" s="11"/>
      <c r="H920" s="14"/>
      <c r="I920" s="120"/>
      <c r="J920" s="126"/>
    </row>
    <row r="921" spans="2:10">
      <c r="B921" s="118"/>
      <c r="C921" s="10"/>
      <c r="D921" s="129"/>
      <c r="E921" s="173"/>
      <c r="F921" s="174"/>
      <c r="G921" s="11"/>
      <c r="H921" s="14"/>
      <c r="I921" s="120"/>
      <c r="J921" s="126"/>
    </row>
    <row r="922" spans="2:10">
      <c r="B922" s="118"/>
      <c r="C922" s="10"/>
      <c r="D922" s="129"/>
      <c r="E922" s="173"/>
      <c r="F922" s="174"/>
      <c r="G922" s="11"/>
      <c r="H922" s="14"/>
      <c r="I922" s="120"/>
      <c r="J922" s="126"/>
    </row>
    <row r="923" spans="2:10">
      <c r="B923" s="118"/>
      <c r="C923" s="10"/>
      <c r="D923" s="129"/>
      <c r="E923" s="173"/>
      <c r="F923" s="174"/>
      <c r="G923" s="11"/>
      <c r="H923" s="14"/>
      <c r="I923" s="120"/>
      <c r="J923" s="126"/>
    </row>
    <row r="924" spans="2:10">
      <c r="B924" s="118"/>
      <c r="C924" s="10"/>
      <c r="D924" s="129"/>
      <c r="E924" s="173"/>
      <c r="F924" s="174"/>
      <c r="G924" s="11"/>
      <c r="H924" s="14"/>
      <c r="I924" s="120"/>
      <c r="J924" s="126"/>
    </row>
    <row r="925" spans="2:10">
      <c r="B925" s="118"/>
      <c r="C925" s="10"/>
      <c r="D925" s="129"/>
      <c r="E925" s="173"/>
      <c r="F925" s="174"/>
      <c r="G925" s="11"/>
      <c r="H925" s="14"/>
      <c r="I925" s="120"/>
      <c r="J925" s="126"/>
    </row>
    <row r="926" spans="2:10">
      <c r="B926" s="118"/>
      <c r="C926" s="10"/>
      <c r="D926" s="129"/>
      <c r="E926" s="173"/>
      <c r="F926" s="174"/>
      <c r="G926" s="11"/>
      <c r="H926" s="14"/>
      <c r="I926" s="120"/>
      <c r="J926" s="126"/>
    </row>
    <row r="927" spans="2:10">
      <c r="B927" s="118"/>
      <c r="C927" s="10"/>
      <c r="D927" s="129"/>
      <c r="E927" s="173"/>
      <c r="F927" s="174"/>
      <c r="G927" s="11"/>
      <c r="H927" s="14"/>
      <c r="I927" s="120"/>
      <c r="J927" s="126"/>
    </row>
    <row r="928" spans="2:10">
      <c r="B928" s="118"/>
      <c r="C928" s="10"/>
      <c r="D928" s="129"/>
      <c r="E928" s="173"/>
      <c r="F928" s="174"/>
      <c r="G928" s="11"/>
      <c r="H928" s="14"/>
      <c r="I928" s="120"/>
      <c r="J928" s="126"/>
    </row>
    <row r="929" spans="2:10">
      <c r="B929" s="118"/>
      <c r="C929" s="10"/>
      <c r="D929" s="129"/>
      <c r="E929" s="173"/>
      <c r="F929" s="174"/>
      <c r="G929" s="11"/>
      <c r="H929" s="14"/>
      <c r="I929" s="120"/>
      <c r="J929" s="126"/>
    </row>
    <row r="930" spans="2:10">
      <c r="B930" s="118"/>
      <c r="C930" s="10"/>
      <c r="D930" s="129"/>
      <c r="E930" s="173"/>
      <c r="F930" s="174"/>
      <c r="G930" s="11"/>
      <c r="H930" s="14"/>
      <c r="I930" s="120"/>
      <c r="J930" s="126"/>
    </row>
    <row r="931" spans="2:10">
      <c r="B931" s="118"/>
      <c r="C931" s="10"/>
      <c r="D931" s="129"/>
      <c r="E931" s="173"/>
      <c r="F931" s="174"/>
      <c r="G931" s="11"/>
      <c r="H931" s="14"/>
      <c r="I931" s="120"/>
      <c r="J931" s="126"/>
    </row>
    <row r="932" spans="2:10">
      <c r="B932" s="118"/>
      <c r="C932" s="10"/>
      <c r="D932" s="129"/>
      <c r="E932" s="173"/>
      <c r="F932" s="174"/>
      <c r="G932" s="11"/>
      <c r="H932" s="14"/>
      <c r="I932" s="120"/>
      <c r="J932" s="126"/>
    </row>
    <row r="933" spans="2:10">
      <c r="B933" s="118"/>
      <c r="C933" s="10"/>
      <c r="D933" s="129"/>
      <c r="E933" s="173"/>
      <c r="F933" s="174"/>
      <c r="G933" s="11"/>
      <c r="H933" s="14"/>
      <c r="I933" s="120"/>
      <c r="J933" s="126"/>
    </row>
    <row r="934" spans="2:10">
      <c r="B934" s="118"/>
      <c r="C934" s="10"/>
      <c r="D934" s="129"/>
      <c r="E934" s="173"/>
      <c r="F934" s="174"/>
      <c r="G934" s="11"/>
      <c r="H934" s="14"/>
      <c r="I934" s="120"/>
      <c r="J934" s="126"/>
    </row>
    <row r="935" spans="2:10">
      <c r="B935" s="118"/>
      <c r="C935" s="10"/>
      <c r="D935" s="129"/>
      <c r="E935" s="173"/>
      <c r="F935" s="174"/>
      <c r="G935" s="11"/>
      <c r="H935" s="14"/>
      <c r="I935" s="120"/>
      <c r="J935" s="126"/>
    </row>
    <row r="936" spans="2:10">
      <c r="B936" s="118"/>
      <c r="C936" s="10"/>
      <c r="D936" s="129"/>
      <c r="E936" s="173"/>
      <c r="F936" s="174"/>
      <c r="G936" s="11"/>
      <c r="H936" s="14"/>
      <c r="I936" s="120"/>
      <c r="J936" s="126"/>
    </row>
    <row r="937" spans="2:10">
      <c r="B937" s="118"/>
      <c r="C937" s="10"/>
      <c r="D937" s="129"/>
      <c r="E937" s="173"/>
      <c r="F937" s="174"/>
      <c r="G937" s="11"/>
      <c r="H937" s="14"/>
      <c r="I937" s="120"/>
      <c r="J937" s="126"/>
    </row>
    <row r="938" spans="2:10">
      <c r="B938" s="118"/>
      <c r="C938" s="10"/>
      <c r="D938" s="129"/>
      <c r="E938" s="173"/>
      <c r="F938" s="174"/>
      <c r="G938" s="11"/>
      <c r="H938" s="14"/>
      <c r="I938" s="120"/>
      <c r="J938" s="126"/>
    </row>
    <row r="939" spans="2:10">
      <c r="B939" s="118"/>
      <c r="C939" s="10"/>
      <c r="D939" s="129"/>
      <c r="E939" s="173"/>
      <c r="F939" s="174"/>
      <c r="G939" s="11"/>
      <c r="H939" s="14"/>
      <c r="I939" s="120"/>
      <c r="J939" s="126"/>
    </row>
    <row r="940" spans="2:10">
      <c r="B940" s="118"/>
      <c r="C940" s="10"/>
      <c r="D940" s="129"/>
      <c r="E940" s="173"/>
      <c r="F940" s="174"/>
      <c r="G940" s="11"/>
      <c r="H940" s="14"/>
      <c r="I940" s="120"/>
      <c r="J940" s="126"/>
    </row>
    <row r="941" spans="2:10">
      <c r="B941" s="118"/>
      <c r="C941" s="10"/>
      <c r="D941" s="129"/>
      <c r="E941" s="173"/>
      <c r="F941" s="174"/>
      <c r="G941" s="11"/>
      <c r="H941" s="14"/>
      <c r="I941" s="120"/>
      <c r="J941" s="126"/>
    </row>
    <row r="942" spans="2:10">
      <c r="B942" s="118"/>
      <c r="C942" s="10"/>
      <c r="D942" s="129"/>
      <c r="E942" s="173"/>
      <c r="F942" s="174"/>
      <c r="G942" s="11"/>
      <c r="H942" s="14"/>
      <c r="I942" s="120"/>
      <c r="J942" s="126"/>
    </row>
    <row r="943" spans="2:10">
      <c r="B943" s="118"/>
      <c r="C943" s="10"/>
      <c r="D943" s="129"/>
      <c r="E943" s="173"/>
      <c r="F943" s="174"/>
      <c r="G943" s="11"/>
      <c r="H943" s="14"/>
      <c r="I943" s="120"/>
      <c r="J943" s="126"/>
    </row>
    <row r="944" spans="2:10">
      <c r="B944" s="118"/>
      <c r="C944" s="10"/>
      <c r="D944" s="129"/>
      <c r="E944" s="173"/>
      <c r="F944" s="174"/>
      <c r="G944" s="11"/>
      <c r="H944" s="14"/>
      <c r="I944" s="120"/>
      <c r="J944" s="126"/>
    </row>
    <row r="945" spans="2:10">
      <c r="B945" s="118"/>
      <c r="C945" s="10"/>
      <c r="D945" s="129"/>
      <c r="E945" s="173"/>
      <c r="F945" s="174"/>
      <c r="G945" s="11"/>
      <c r="H945" s="14"/>
      <c r="I945" s="120"/>
      <c r="J945" s="126"/>
    </row>
    <row r="946" spans="2:10">
      <c r="B946" s="118"/>
      <c r="C946" s="10"/>
      <c r="D946" s="129"/>
      <c r="E946" s="173"/>
      <c r="F946" s="174"/>
      <c r="G946" s="11"/>
      <c r="H946" s="14"/>
      <c r="I946" s="120"/>
      <c r="J946" s="126"/>
    </row>
    <row r="947" spans="2:10">
      <c r="B947" s="118"/>
      <c r="C947" s="10"/>
      <c r="D947" s="129"/>
      <c r="E947" s="173"/>
      <c r="F947" s="174"/>
      <c r="G947" s="11"/>
      <c r="H947" s="14"/>
      <c r="I947" s="120"/>
      <c r="J947" s="126"/>
    </row>
    <row r="948" spans="2:10">
      <c r="B948" s="118"/>
      <c r="C948" s="10"/>
      <c r="D948" s="129"/>
      <c r="E948" s="173"/>
      <c r="F948" s="174"/>
      <c r="G948" s="11"/>
      <c r="H948" s="14"/>
      <c r="I948" s="120"/>
      <c r="J948" s="126"/>
    </row>
    <row r="949" spans="2:10">
      <c r="B949" s="118"/>
      <c r="C949" s="10"/>
      <c r="D949" s="129"/>
      <c r="E949" s="173"/>
      <c r="F949" s="174"/>
      <c r="G949" s="11"/>
      <c r="H949" s="14"/>
      <c r="I949" s="120"/>
      <c r="J949" s="126"/>
    </row>
    <row r="950" spans="2:10">
      <c r="B950" s="118"/>
      <c r="C950" s="10"/>
      <c r="D950" s="129"/>
      <c r="E950" s="173"/>
      <c r="F950" s="174"/>
      <c r="G950" s="11"/>
      <c r="H950" s="14"/>
      <c r="I950" s="120"/>
      <c r="J950" s="126"/>
    </row>
    <row r="951" spans="2:10">
      <c r="B951" s="118"/>
      <c r="C951" s="10"/>
      <c r="D951" s="129"/>
      <c r="E951" s="173"/>
      <c r="F951" s="174"/>
      <c r="G951" s="11"/>
      <c r="H951" s="14"/>
      <c r="I951" s="120"/>
      <c r="J951" s="126"/>
    </row>
    <row r="952" spans="2:10">
      <c r="B952" s="118"/>
      <c r="C952" s="10"/>
      <c r="D952" s="129"/>
      <c r="E952" s="173"/>
      <c r="F952" s="174"/>
      <c r="G952" s="11"/>
      <c r="H952" s="14"/>
      <c r="I952" s="120"/>
      <c r="J952" s="126"/>
    </row>
    <row r="953" spans="2:10">
      <c r="B953" s="118"/>
      <c r="C953" s="10"/>
      <c r="D953" s="129"/>
      <c r="E953" s="173"/>
      <c r="F953" s="174"/>
      <c r="G953" s="11"/>
      <c r="H953" s="14"/>
      <c r="I953" s="120"/>
      <c r="J953" s="126"/>
    </row>
    <row r="954" spans="2:10">
      <c r="B954" s="118"/>
      <c r="C954" s="10"/>
      <c r="D954" s="129"/>
      <c r="E954" s="173"/>
      <c r="F954" s="174"/>
      <c r="G954" s="11"/>
      <c r="H954" s="14"/>
      <c r="I954" s="120"/>
      <c r="J954" s="126"/>
    </row>
    <row r="955" spans="2:10">
      <c r="B955" s="118"/>
      <c r="C955" s="10"/>
      <c r="D955" s="129"/>
      <c r="E955" s="173"/>
      <c r="F955" s="174"/>
      <c r="G955" s="11"/>
      <c r="H955" s="14"/>
      <c r="I955" s="120"/>
      <c r="J955" s="126"/>
    </row>
    <row r="956" spans="2:10">
      <c r="B956" s="118"/>
      <c r="C956" s="10"/>
      <c r="D956" s="129"/>
      <c r="E956" s="173"/>
      <c r="F956" s="174"/>
      <c r="G956" s="11"/>
      <c r="H956" s="14"/>
      <c r="I956" s="120"/>
      <c r="J956" s="126"/>
    </row>
    <row r="957" spans="2:10">
      <c r="B957" s="118"/>
      <c r="C957" s="10"/>
      <c r="D957" s="129"/>
      <c r="E957" s="173"/>
      <c r="F957" s="174"/>
      <c r="G957" s="11"/>
      <c r="H957" s="14"/>
      <c r="I957" s="120"/>
      <c r="J957" s="126"/>
    </row>
    <row r="958" spans="2:10">
      <c r="B958" s="118"/>
      <c r="C958" s="10"/>
      <c r="D958" s="129"/>
      <c r="E958" s="173"/>
      <c r="F958" s="174"/>
      <c r="G958" s="11"/>
      <c r="H958" s="14"/>
      <c r="I958" s="120"/>
      <c r="J958" s="126"/>
    </row>
    <row r="959" spans="2:10">
      <c r="B959" s="118"/>
      <c r="C959" s="10"/>
      <c r="D959" s="129"/>
      <c r="E959" s="173"/>
      <c r="F959" s="174"/>
      <c r="G959" s="11"/>
      <c r="H959" s="14"/>
      <c r="I959" s="120"/>
      <c r="J959" s="126"/>
    </row>
    <row r="960" spans="2:10">
      <c r="B960" s="118"/>
      <c r="C960" s="10"/>
      <c r="D960" s="129"/>
      <c r="E960" s="173"/>
      <c r="F960" s="174"/>
      <c r="G960" s="11"/>
      <c r="H960" s="14"/>
      <c r="I960" s="120"/>
      <c r="J960" s="126"/>
    </row>
    <row r="961" spans="2:10">
      <c r="B961" s="118"/>
      <c r="C961" s="10"/>
      <c r="D961" s="129"/>
      <c r="E961" s="173"/>
      <c r="F961" s="174"/>
      <c r="G961" s="11"/>
      <c r="H961" s="14"/>
      <c r="I961" s="120"/>
      <c r="J961" s="126"/>
    </row>
    <row r="962" spans="2:10">
      <c r="B962" s="118"/>
      <c r="C962" s="10"/>
      <c r="D962" s="129"/>
      <c r="E962" s="173"/>
      <c r="F962" s="174"/>
      <c r="G962" s="11"/>
      <c r="H962" s="14"/>
      <c r="I962" s="120"/>
      <c r="J962" s="126"/>
    </row>
    <row r="963" spans="2:10">
      <c r="B963" s="118"/>
      <c r="C963" s="10"/>
      <c r="D963" s="129"/>
      <c r="E963" s="173"/>
      <c r="F963" s="174"/>
      <c r="G963" s="11"/>
      <c r="H963" s="14"/>
      <c r="I963" s="120"/>
      <c r="J963" s="126"/>
    </row>
    <row r="964" spans="2:10">
      <c r="B964" s="118"/>
      <c r="C964" s="10"/>
      <c r="D964" s="129"/>
      <c r="E964" s="173"/>
      <c r="F964" s="174"/>
      <c r="G964" s="11"/>
      <c r="H964" s="14"/>
      <c r="I964" s="120"/>
      <c r="J964" s="126"/>
    </row>
    <row r="965" spans="2:10">
      <c r="B965" s="118"/>
      <c r="C965" s="10"/>
      <c r="D965" s="129"/>
      <c r="E965" s="173"/>
      <c r="F965" s="174"/>
      <c r="G965" s="11"/>
      <c r="H965" s="14"/>
      <c r="I965" s="120"/>
      <c r="J965" s="126"/>
    </row>
    <row r="966" spans="2:10">
      <c r="B966" s="118"/>
      <c r="C966" s="10"/>
      <c r="D966" s="129"/>
      <c r="E966" s="173"/>
      <c r="F966" s="174"/>
      <c r="G966" s="11"/>
      <c r="H966" s="14"/>
      <c r="I966" s="120"/>
      <c r="J966" s="126"/>
    </row>
    <row r="967" spans="2:10">
      <c r="B967" s="118"/>
      <c r="C967" s="10"/>
      <c r="D967" s="129"/>
      <c r="E967" s="173"/>
      <c r="F967" s="174"/>
      <c r="G967" s="11"/>
      <c r="H967" s="14"/>
      <c r="I967" s="120"/>
      <c r="J967" s="126"/>
    </row>
    <row r="968" spans="2:10">
      <c r="B968" s="118"/>
      <c r="C968" s="10"/>
      <c r="D968" s="129"/>
      <c r="E968" s="173"/>
      <c r="F968" s="174"/>
      <c r="G968" s="11"/>
      <c r="H968" s="14"/>
      <c r="I968" s="120"/>
      <c r="J968" s="126"/>
    </row>
    <row r="969" spans="2:10">
      <c r="B969" s="118"/>
      <c r="C969" s="10"/>
      <c r="D969" s="129"/>
      <c r="E969" s="173"/>
      <c r="F969" s="174"/>
      <c r="G969" s="11"/>
      <c r="H969" s="14"/>
      <c r="I969" s="120"/>
      <c r="J969" s="126"/>
    </row>
    <row r="970" spans="2:10">
      <c r="B970" s="118"/>
      <c r="C970" s="10"/>
      <c r="D970" s="129"/>
      <c r="E970" s="173"/>
      <c r="F970" s="174"/>
      <c r="G970" s="11"/>
      <c r="H970" s="14"/>
      <c r="I970" s="120"/>
      <c r="J970" s="126"/>
    </row>
    <row r="971" spans="2:10">
      <c r="B971" s="118"/>
      <c r="C971" s="10"/>
      <c r="D971" s="129"/>
      <c r="E971" s="173"/>
      <c r="F971" s="174"/>
      <c r="G971" s="11"/>
      <c r="H971" s="14"/>
      <c r="I971" s="120"/>
      <c r="J971" s="126"/>
    </row>
    <row r="972" spans="2:10">
      <c r="B972" s="118"/>
      <c r="C972" s="10"/>
      <c r="D972" s="129"/>
      <c r="E972" s="173"/>
      <c r="F972" s="174"/>
      <c r="G972" s="11"/>
      <c r="H972" s="14"/>
      <c r="I972" s="120"/>
      <c r="J972" s="126"/>
    </row>
    <row r="973" spans="2:10">
      <c r="B973" s="118"/>
      <c r="C973" s="10"/>
      <c r="D973" s="129"/>
      <c r="E973" s="173"/>
      <c r="F973" s="174"/>
      <c r="G973" s="11"/>
      <c r="H973" s="14"/>
      <c r="I973" s="120"/>
      <c r="J973" s="126"/>
    </row>
    <row r="974" spans="2:10">
      <c r="B974" s="118"/>
      <c r="C974" s="10"/>
      <c r="D974" s="129"/>
      <c r="E974" s="173"/>
      <c r="F974" s="174"/>
      <c r="G974" s="11"/>
      <c r="H974" s="14"/>
      <c r="I974" s="120"/>
      <c r="J974" s="126"/>
    </row>
    <row r="975" spans="2:10">
      <c r="B975" s="118"/>
      <c r="C975" s="10"/>
      <c r="D975" s="129"/>
      <c r="E975" s="173"/>
      <c r="F975" s="174"/>
      <c r="G975" s="11"/>
      <c r="H975" s="14"/>
      <c r="I975" s="120"/>
      <c r="J975" s="126"/>
    </row>
    <row r="976" spans="2:10">
      <c r="B976" s="118"/>
      <c r="C976" s="10"/>
      <c r="D976" s="129"/>
      <c r="E976" s="173"/>
      <c r="F976" s="174"/>
      <c r="G976" s="11"/>
      <c r="H976" s="14"/>
      <c r="I976" s="120"/>
      <c r="J976" s="126"/>
    </row>
    <row r="977" spans="2:10">
      <c r="B977" s="118"/>
      <c r="C977" s="10"/>
      <c r="D977" s="129"/>
      <c r="E977" s="173"/>
      <c r="F977" s="174"/>
      <c r="G977" s="11"/>
      <c r="H977" s="14"/>
      <c r="I977" s="120"/>
      <c r="J977" s="126"/>
    </row>
    <row r="978" spans="2:10">
      <c r="B978" s="118"/>
      <c r="C978" s="10"/>
      <c r="D978" s="129"/>
      <c r="E978" s="173"/>
      <c r="F978" s="174"/>
      <c r="G978" s="11"/>
      <c r="H978" s="14"/>
      <c r="I978" s="120"/>
      <c r="J978" s="126"/>
    </row>
    <row r="979" spans="2:10">
      <c r="B979" s="118"/>
      <c r="C979" s="10"/>
      <c r="D979" s="129"/>
      <c r="E979" s="173"/>
      <c r="F979" s="174"/>
      <c r="G979" s="11"/>
      <c r="H979" s="14"/>
      <c r="I979" s="120"/>
      <c r="J979" s="126"/>
    </row>
    <row r="980" spans="2:10">
      <c r="B980" s="118"/>
      <c r="C980" s="10"/>
      <c r="D980" s="129"/>
      <c r="E980" s="173"/>
      <c r="F980" s="174"/>
      <c r="G980" s="11"/>
      <c r="H980" s="14"/>
      <c r="I980" s="120"/>
      <c r="J980" s="126"/>
    </row>
    <row r="981" spans="2:10">
      <c r="B981" s="118"/>
      <c r="C981" s="10"/>
      <c r="D981" s="129"/>
      <c r="E981" s="173"/>
      <c r="F981" s="174"/>
      <c r="G981" s="11"/>
      <c r="H981" s="14"/>
      <c r="I981" s="120"/>
      <c r="J981" s="126"/>
    </row>
    <row r="982" spans="2:10">
      <c r="B982" s="118"/>
      <c r="C982" s="10"/>
      <c r="D982" s="129"/>
      <c r="E982" s="173"/>
      <c r="F982" s="174"/>
      <c r="G982" s="11"/>
      <c r="H982" s="14"/>
      <c r="I982" s="120"/>
      <c r="J982" s="126"/>
    </row>
    <row r="983" spans="2:10">
      <c r="B983" s="118"/>
      <c r="C983" s="10"/>
      <c r="D983" s="129"/>
      <c r="E983" s="173"/>
      <c r="F983" s="174"/>
      <c r="G983" s="11"/>
      <c r="H983" s="14"/>
      <c r="I983" s="120"/>
      <c r="J983" s="126"/>
    </row>
    <row r="984" spans="2:10">
      <c r="B984" s="118"/>
      <c r="C984" s="10"/>
      <c r="D984" s="129"/>
      <c r="E984" s="173"/>
      <c r="F984" s="174"/>
      <c r="G984" s="11"/>
      <c r="H984" s="14"/>
      <c r="I984" s="120"/>
      <c r="J984" s="126"/>
    </row>
    <row r="985" spans="2:10">
      <c r="B985" s="118"/>
      <c r="C985" s="10"/>
      <c r="D985" s="129"/>
      <c r="E985" s="173"/>
      <c r="F985" s="174"/>
      <c r="G985" s="11"/>
      <c r="H985" s="14"/>
      <c r="I985" s="120"/>
      <c r="J985" s="126"/>
    </row>
    <row r="986" spans="2:10">
      <c r="B986" s="118"/>
      <c r="C986" s="10"/>
      <c r="D986" s="129"/>
      <c r="E986" s="173"/>
      <c r="F986" s="174"/>
      <c r="G986" s="11"/>
      <c r="H986" s="14"/>
      <c r="I986" s="120"/>
      <c r="J986" s="126"/>
    </row>
    <row r="987" spans="2:10">
      <c r="B987" s="118"/>
      <c r="C987" s="10"/>
      <c r="D987" s="129"/>
      <c r="E987" s="173"/>
      <c r="F987" s="174"/>
      <c r="G987" s="11"/>
      <c r="H987" s="14"/>
      <c r="I987" s="120"/>
      <c r="J987" s="126"/>
    </row>
    <row r="988" spans="2:10">
      <c r="B988" s="118"/>
      <c r="C988" s="10"/>
      <c r="D988" s="129"/>
      <c r="E988" s="173"/>
      <c r="F988" s="174"/>
      <c r="G988" s="11"/>
      <c r="H988" s="14"/>
      <c r="I988" s="120"/>
      <c r="J988" s="126"/>
    </row>
    <row r="989" spans="2:10">
      <c r="B989" s="118"/>
      <c r="C989" s="10"/>
      <c r="D989" s="129"/>
      <c r="E989" s="173"/>
      <c r="F989" s="174"/>
      <c r="G989" s="11"/>
      <c r="H989" s="14"/>
      <c r="I989" s="120"/>
      <c r="J989" s="126"/>
    </row>
    <row r="990" spans="2:10">
      <c r="B990" s="118"/>
      <c r="C990" s="10"/>
      <c r="D990" s="129"/>
      <c r="E990" s="173"/>
      <c r="F990" s="174"/>
      <c r="G990" s="11"/>
      <c r="H990" s="14"/>
      <c r="I990" s="120"/>
      <c r="J990" s="126"/>
    </row>
    <row r="991" spans="2:10">
      <c r="B991" s="118"/>
      <c r="C991" s="10"/>
      <c r="D991" s="129"/>
      <c r="E991" s="173"/>
      <c r="F991" s="174"/>
      <c r="G991" s="11"/>
      <c r="H991" s="14"/>
      <c r="I991" s="120"/>
      <c r="J991" s="126"/>
    </row>
    <row r="992" spans="2:10">
      <c r="B992" s="118"/>
      <c r="C992" s="10"/>
      <c r="D992" s="129"/>
      <c r="E992" s="173"/>
      <c r="F992" s="174"/>
      <c r="G992" s="11"/>
      <c r="H992" s="14"/>
      <c r="I992" s="120"/>
      <c r="J992" s="126"/>
    </row>
    <row r="993" spans="2:10">
      <c r="B993" s="118"/>
      <c r="C993" s="10"/>
      <c r="D993" s="129"/>
      <c r="E993" s="173"/>
      <c r="F993" s="174"/>
      <c r="G993" s="11"/>
      <c r="H993" s="14"/>
      <c r="I993" s="120"/>
      <c r="J993" s="126"/>
    </row>
    <row r="994" spans="2:10">
      <c r="B994" s="118"/>
      <c r="C994" s="10"/>
      <c r="D994" s="129"/>
      <c r="E994" s="173"/>
      <c r="F994" s="174"/>
      <c r="G994" s="11"/>
      <c r="H994" s="14"/>
      <c r="I994" s="120"/>
      <c r="J994" s="126"/>
    </row>
    <row r="995" spans="2:10">
      <c r="B995" s="118"/>
      <c r="C995" s="10"/>
      <c r="D995" s="129"/>
      <c r="E995" s="173"/>
      <c r="F995" s="174"/>
      <c r="G995" s="11"/>
      <c r="H995" s="14"/>
      <c r="I995" s="120"/>
      <c r="J995" s="126"/>
    </row>
    <row r="996" spans="2:10">
      <c r="B996" s="118"/>
      <c r="C996" s="10"/>
      <c r="D996" s="129"/>
      <c r="E996" s="173"/>
      <c r="F996" s="174"/>
      <c r="G996" s="11"/>
      <c r="H996" s="14"/>
      <c r="I996" s="120"/>
      <c r="J996" s="126"/>
    </row>
    <row r="997" spans="2:10">
      <c r="B997" s="118"/>
      <c r="C997" s="10"/>
      <c r="D997" s="129"/>
      <c r="E997" s="173"/>
      <c r="F997" s="174"/>
      <c r="G997" s="11"/>
      <c r="H997" s="14"/>
      <c r="I997" s="120"/>
      <c r="J997" s="126"/>
    </row>
    <row r="998" spans="2:10">
      <c r="B998" s="118"/>
      <c r="C998" s="10"/>
      <c r="D998" s="129"/>
      <c r="E998" s="173"/>
      <c r="F998" s="174"/>
      <c r="G998" s="11"/>
      <c r="H998" s="14"/>
      <c r="I998" s="120"/>
      <c r="J998" s="126"/>
    </row>
    <row r="999" spans="2:10">
      <c r="B999" s="118"/>
      <c r="C999" s="10"/>
      <c r="D999" s="129"/>
      <c r="E999" s="173"/>
      <c r="F999" s="174"/>
      <c r="G999" s="11"/>
      <c r="H999" s="14"/>
      <c r="I999" s="120"/>
      <c r="J999" s="126"/>
    </row>
    <row r="1000" spans="2:10">
      <c r="B1000" s="118"/>
      <c r="C1000" s="10"/>
      <c r="D1000" s="129"/>
      <c r="E1000" s="173"/>
      <c r="F1000" s="174"/>
      <c r="G1000" s="11"/>
      <c r="H1000" s="14"/>
      <c r="I1000" s="120"/>
      <c r="J1000" s="126"/>
    </row>
    <row r="1001" spans="2:10">
      <c r="B1001" s="118"/>
      <c r="C1001" s="10"/>
      <c r="D1001" s="129"/>
      <c r="E1001" s="173"/>
      <c r="F1001" s="174"/>
      <c r="G1001" s="11"/>
      <c r="H1001" s="14"/>
      <c r="I1001" s="120"/>
      <c r="J1001" s="126"/>
    </row>
    <row r="1002" spans="2:10">
      <c r="B1002" s="118"/>
      <c r="C1002" s="10"/>
      <c r="D1002" s="129"/>
      <c r="E1002" s="173"/>
      <c r="F1002" s="174"/>
      <c r="G1002" s="11"/>
      <c r="H1002" s="14"/>
      <c r="I1002" s="120"/>
      <c r="J1002" s="126"/>
    </row>
    <row r="1003" spans="2:10">
      <c r="B1003" s="118"/>
      <c r="C1003" s="10"/>
      <c r="D1003" s="129"/>
      <c r="E1003" s="173"/>
      <c r="F1003" s="174"/>
      <c r="G1003" s="11"/>
      <c r="H1003" s="14"/>
      <c r="I1003" s="120"/>
      <c r="J1003" s="126"/>
    </row>
    <row r="1004" spans="2:10">
      <c r="B1004" s="118"/>
      <c r="C1004" s="10"/>
      <c r="D1004" s="129"/>
      <c r="E1004" s="173"/>
      <c r="F1004" s="174"/>
      <c r="G1004" s="11"/>
      <c r="H1004" s="14"/>
      <c r="I1004" s="120"/>
      <c r="J1004" s="126"/>
    </row>
    <row r="1005" spans="2:10">
      <c r="B1005" s="118"/>
      <c r="C1005" s="10"/>
      <c r="D1005" s="129"/>
      <c r="E1005" s="173"/>
      <c r="F1005" s="174"/>
      <c r="G1005" s="11"/>
      <c r="H1005" s="14"/>
      <c r="I1005" s="120"/>
      <c r="J1005" s="126"/>
    </row>
    <row r="1006" spans="2:10">
      <c r="B1006" s="118"/>
      <c r="C1006" s="10"/>
      <c r="D1006" s="129"/>
      <c r="E1006" s="173"/>
      <c r="F1006" s="174"/>
      <c r="G1006" s="11"/>
      <c r="H1006" s="14"/>
      <c r="I1006" s="120"/>
      <c r="J1006" s="126"/>
    </row>
    <row r="1007" spans="2:10">
      <c r="B1007" s="118"/>
      <c r="C1007" s="10"/>
      <c r="D1007" s="129"/>
      <c r="E1007" s="173"/>
      <c r="F1007" s="174"/>
      <c r="G1007" s="11"/>
      <c r="H1007" s="14"/>
      <c r="I1007" s="120"/>
      <c r="J1007" s="126"/>
    </row>
    <row r="1008" spans="2:10">
      <c r="B1008" s="118"/>
      <c r="C1008" s="10"/>
      <c r="D1008" s="129"/>
      <c r="E1008" s="173"/>
      <c r="F1008" s="174"/>
      <c r="G1008" s="11"/>
      <c r="H1008" s="14"/>
      <c r="I1008" s="120"/>
      <c r="J1008" s="126"/>
    </row>
    <row r="1009" spans="2:10">
      <c r="B1009" s="118"/>
      <c r="C1009" s="10"/>
      <c r="D1009" s="129"/>
      <c r="E1009" s="173"/>
      <c r="F1009" s="174"/>
      <c r="G1009" s="11"/>
      <c r="H1009" s="14"/>
      <c r="I1009" s="120"/>
      <c r="J1009" s="126"/>
    </row>
    <row r="1010" spans="2:10">
      <c r="B1010" s="118"/>
      <c r="C1010" s="10"/>
      <c r="D1010" s="129"/>
      <c r="E1010" s="173"/>
      <c r="F1010" s="174"/>
      <c r="G1010" s="11"/>
      <c r="H1010" s="14"/>
      <c r="I1010" s="120"/>
      <c r="J1010" s="126"/>
    </row>
    <row r="1011" spans="2:10">
      <c r="B1011" s="118"/>
      <c r="C1011" s="10"/>
      <c r="D1011" s="129"/>
      <c r="E1011" s="173"/>
      <c r="F1011" s="174"/>
      <c r="G1011" s="11"/>
      <c r="H1011" s="14"/>
      <c r="I1011" s="120"/>
      <c r="J1011" s="126"/>
    </row>
    <row r="1012" spans="2:10">
      <c r="B1012" s="118"/>
      <c r="C1012" s="10"/>
      <c r="D1012" s="129"/>
      <c r="E1012" s="173"/>
      <c r="F1012" s="174"/>
      <c r="G1012" s="11"/>
      <c r="H1012" s="14"/>
      <c r="I1012" s="120"/>
      <c r="J1012" s="126"/>
    </row>
    <row r="1013" spans="2:10">
      <c r="B1013" s="118"/>
      <c r="C1013" s="10"/>
      <c r="D1013" s="129"/>
      <c r="E1013" s="173"/>
      <c r="F1013" s="174"/>
      <c r="G1013" s="11"/>
      <c r="H1013" s="14"/>
      <c r="I1013" s="120"/>
      <c r="J1013" s="126"/>
    </row>
    <row r="1014" spans="2:10">
      <c r="B1014" s="118"/>
      <c r="C1014" s="10"/>
      <c r="D1014" s="129"/>
      <c r="E1014" s="173"/>
      <c r="F1014" s="174"/>
      <c r="G1014" s="11"/>
      <c r="H1014" s="14"/>
      <c r="I1014" s="120"/>
      <c r="J1014" s="126"/>
    </row>
    <row r="1015" spans="2:10">
      <c r="B1015" s="118"/>
      <c r="C1015" s="10"/>
      <c r="D1015" s="129"/>
      <c r="E1015" s="173"/>
      <c r="F1015" s="174"/>
      <c r="G1015" s="11"/>
      <c r="H1015" s="14"/>
      <c r="I1015" s="120"/>
      <c r="J1015" s="126"/>
    </row>
    <row r="1016" spans="2:10">
      <c r="B1016" s="118"/>
      <c r="C1016" s="10"/>
      <c r="D1016" s="129"/>
      <c r="E1016" s="173"/>
      <c r="F1016" s="174"/>
      <c r="G1016" s="11"/>
      <c r="H1016" s="14"/>
      <c r="I1016" s="120"/>
      <c r="J1016" s="126"/>
    </row>
    <row r="1017" spans="2:10">
      <c r="B1017" s="118"/>
      <c r="C1017" s="10"/>
      <c r="D1017" s="129"/>
      <c r="E1017" s="173"/>
      <c r="F1017" s="174"/>
      <c r="G1017" s="11"/>
      <c r="H1017" s="14"/>
      <c r="I1017" s="120"/>
      <c r="J1017" s="126"/>
    </row>
    <row r="1018" spans="2:10">
      <c r="B1018" s="118"/>
      <c r="C1018" s="10"/>
      <c r="D1018" s="129"/>
      <c r="E1018" s="173"/>
      <c r="F1018" s="174"/>
      <c r="G1018" s="11"/>
      <c r="H1018" s="14"/>
      <c r="I1018" s="120"/>
      <c r="J1018" s="126"/>
    </row>
    <row r="1019" spans="2:10">
      <c r="B1019" s="118"/>
      <c r="C1019" s="10"/>
      <c r="D1019" s="129"/>
      <c r="E1019" s="173"/>
      <c r="F1019" s="174"/>
      <c r="G1019" s="11"/>
      <c r="H1019" s="14"/>
      <c r="I1019" s="120"/>
      <c r="J1019" s="126"/>
    </row>
    <row r="1020" spans="2:10">
      <c r="B1020" s="118"/>
      <c r="C1020" s="10"/>
      <c r="D1020" s="129"/>
      <c r="E1020" s="173"/>
      <c r="F1020" s="174"/>
      <c r="G1020" s="11"/>
      <c r="H1020" s="14"/>
      <c r="I1020" s="120"/>
      <c r="J1020" s="126"/>
    </row>
    <row r="1021" spans="2:10">
      <c r="B1021" s="118"/>
      <c r="C1021" s="10"/>
      <c r="D1021" s="129"/>
      <c r="E1021" s="173"/>
      <c r="F1021" s="174"/>
      <c r="G1021" s="11"/>
      <c r="H1021" s="14"/>
      <c r="I1021" s="120"/>
      <c r="J1021" s="126"/>
    </row>
    <row r="1022" spans="2:10">
      <c r="B1022" s="118"/>
      <c r="C1022" s="10"/>
      <c r="D1022" s="129"/>
      <c r="E1022" s="173"/>
      <c r="F1022" s="174"/>
      <c r="G1022" s="11"/>
      <c r="H1022" s="14"/>
      <c r="I1022" s="120"/>
      <c r="J1022" s="126"/>
    </row>
    <row r="1023" spans="2:10">
      <c r="B1023" s="118"/>
      <c r="C1023" s="10"/>
      <c r="D1023" s="129"/>
      <c r="E1023" s="173"/>
      <c r="F1023" s="174"/>
      <c r="G1023" s="11"/>
      <c r="H1023" s="14"/>
      <c r="I1023" s="120"/>
      <c r="J1023" s="126"/>
    </row>
    <row r="1024" spans="2:10">
      <c r="B1024" s="118"/>
      <c r="C1024" s="10"/>
      <c r="D1024" s="129"/>
      <c r="E1024" s="173"/>
      <c r="F1024" s="174"/>
      <c r="G1024" s="11"/>
      <c r="H1024" s="14"/>
      <c r="I1024" s="120"/>
      <c r="J1024" s="126"/>
    </row>
    <row r="1025" spans="2:10">
      <c r="B1025" s="118"/>
      <c r="C1025" s="10"/>
      <c r="D1025" s="129"/>
      <c r="E1025" s="173"/>
      <c r="F1025" s="174"/>
      <c r="G1025" s="11"/>
      <c r="H1025" s="14"/>
      <c r="I1025" s="120"/>
      <c r="J1025" s="126"/>
    </row>
    <row r="1026" spans="2:10">
      <c r="B1026" s="118"/>
      <c r="C1026" s="10"/>
      <c r="D1026" s="129"/>
      <c r="E1026" s="173"/>
      <c r="F1026" s="174"/>
      <c r="G1026" s="11"/>
      <c r="H1026" s="14"/>
      <c r="I1026" s="120"/>
      <c r="J1026" s="126"/>
    </row>
    <row r="1027" spans="2:10">
      <c r="B1027" s="118"/>
      <c r="C1027" s="10"/>
      <c r="D1027" s="129"/>
      <c r="E1027" s="173"/>
      <c r="F1027" s="174"/>
      <c r="G1027" s="11"/>
      <c r="H1027" s="14"/>
      <c r="I1027" s="120"/>
      <c r="J1027" s="126"/>
    </row>
    <row r="1028" spans="2:10">
      <c r="B1028" s="118"/>
      <c r="C1028" s="10"/>
      <c r="D1028" s="129"/>
      <c r="E1028" s="173"/>
      <c r="F1028" s="174"/>
      <c r="G1028" s="11"/>
      <c r="H1028" s="14"/>
      <c r="I1028" s="120"/>
      <c r="J1028" s="126"/>
    </row>
    <row r="1029" spans="2:10">
      <c r="B1029" s="118"/>
      <c r="C1029" s="10"/>
      <c r="D1029" s="129"/>
      <c r="E1029" s="173"/>
      <c r="F1029" s="174"/>
      <c r="G1029" s="11"/>
      <c r="H1029" s="14"/>
      <c r="I1029" s="120"/>
      <c r="J1029" s="126"/>
    </row>
    <row r="1030" spans="2:10">
      <c r="B1030" s="118"/>
      <c r="C1030" s="10"/>
      <c r="D1030" s="129"/>
      <c r="E1030" s="173"/>
      <c r="F1030" s="174"/>
      <c r="G1030" s="11"/>
      <c r="H1030" s="14"/>
      <c r="I1030" s="120"/>
      <c r="J1030" s="126"/>
    </row>
    <row r="1031" spans="2:10">
      <c r="B1031" s="118"/>
      <c r="C1031" s="10"/>
      <c r="D1031" s="129"/>
      <c r="E1031" s="173"/>
      <c r="F1031" s="174"/>
      <c r="G1031" s="11"/>
      <c r="H1031" s="14"/>
      <c r="I1031" s="120"/>
      <c r="J1031" s="126"/>
    </row>
    <row r="1032" spans="2:10">
      <c r="B1032" s="118"/>
      <c r="C1032" s="10"/>
      <c r="D1032" s="129"/>
      <c r="E1032" s="173"/>
      <c r="F1032" s="174"/>
      <c r="G1032" s="11"/>
      <c r="H1032" s="14"/>
      <c r="I1032" s="120"/>
      <c r="J1032" s="126"/>
    </row>
  </sheetData>
  <mergeCells count="1015">
    <mergeCell ref="E1032:F1032"/>
    <mergeCell ref="E1027:F1027"/>
    <mergeCell ref="E1028:F1028"/>
    <mergeCell ref="E1029:F1029"/>
    <mergeCell ref="E1030:F1030"/>
    <mergeCell ref="E1031:F1031"/>
    <mergeCell ref="E1022:F1022"/>
    <mergeCell ref="E1023:F1023"/>
    <mergeCell ref="E1024:F1024"/>
    <mergeCell ref="E1025:F1025"/>
    <mergeCell ref="E1026:F1026"/>
    <mergeCell ref="E1017:F1017"/>
    <mergeCell ref="E1018:F1018"/>
    <mergeCell ref="E1019:F1019"/>
    <mergeCell ref="E1020:F1020"/>
    <mergeCell ref="E1021:F1021"/>
    <mergeCell ref="E1012:F1012"/>
    <mergeCell ref="E1013:F1013"/>
    <mergeCell ref="E1014:F1014"/>
    <mergeCell ref="E1015:F1015"/>
    <mergeCell ref="E1016:F1016"/>
    <mergeCell ref="E1007:F1007"/>
    <mergeCell ref="E1008:F1008"/>
    <mergeCell ref="E1009:F1009"/>
    <mergeCell ref="E1010:F1010"/>
    <mergeCell ref="E1011:F1011"/>
    <mergeCell ref="E1002:F1002"/>
    <mergeCell ref="E1003:F1003"/>
    <mergeCell ref="E1004:F1004"/>
    <mergeCell ref="E1005:F1005"/>
    <mergeCell ref="E1006:F1006"/>
    <mergeCell ref="E997:F997"/>
    <mergeCell ref="E998:F998"/>
    <mergeCell ref="E999:F999"/>
    <mergeCell ref="E1000:F1000"/>
    <mergeCell ref="E1001:F1001"/>
    <mergeCell ref="E992:F992"/>
    <mergeCell ref="E993:F993"/>
    <mergeCell ref="E994:F994"/>
    <mergeCell ref="E995:F995"/>
    <mergeCell ref="E996:F996"/>
    <mergeCell ref="E987:F987"/>
    <mergeCell ref="E988:F988"/>
    <mergeCell ref="E989:F989"/>
    <mergeCell ref="E990:F990"/>
    <mergeCell ref="E991:F991"/>
    <mergeCell ref="E982:F982"/>
    <mergeCell ref="E983:F983"/>
    <mergeCell ref="E984:F984"/>
    <mergeCell ref="E985:F985"/>
    <mergeCell ref="E986:F986"/>
    <mergeCell ref="E977:F977"/>
    <mergeCell ref="E978:F978"/>
    <mergeCell ref="E979:F979"/>
    <mergeCell ref="E980:F980"/>
    <mergeCell ref="E981:F981"/>
    <mergeCell ref="E972:F972"/>
    <mergeCell ref="E973:F973"/>
    <mergeCell ref="E974:F974"/>
    <mergeCell ref="E975:F975"/>
    <mergeCell ref="E976:F976"/>
    <mergeCell ref="E967:F967"/>
    <mergeCell ref="E968:F968"/>
    <mergeCell ref="E969:F969"/>
    <mergeCell ref="E970:F970"/>
    <mergeCell ref="E971:F971"/>
    <mergeCell ref="E962:F962"/>
    <mergeCell ref="E963:F963"/>
    <mergeCell ref="E964:F964"/>
    <mergeCell ref="E965:F965"/>
    <mergeCell ref="E966:F966"/>
    <mergeCell ref="E957:F957"/>
    <mergeCell ref="E958:F958"/>
    <mergeCell ref="E959:F959"/>
    <mergeCell ref="E960:F960"/>
    <mergeCell ref="E961:F961"/>
    <mergeCell ref="E952:F952"/>
    <mergeCell ref="E953:F953"/>
    <mergeCell ref="E954:F954"/>
    <mergeCell ref="E955:F955"/>
    <mergeCell ref="E956:F956"/>
    <mergeCell ref="E947:F947"/>
    <mergeCell ref="E948:F948"/>
    <mergeCell ref="E949:F949"/>
    <mergeCell ref="E950:F950"/>
    <mergeCell ref="E951:F951"/>
    <mergeCell ref="E942:F942"/>
    <mergeCell ref="E943:F943"/>
    <mergeCell ref="E944:F944"/>
    <mergeCell ref="E945:F945"/>
    <mergeCell ref="E946:F946"/>
    <mergeCell ref="E937:F937"/>
    <mergeCell ref="E938:F938"/>
    <mergeCell ref="E939:F939"/>
    <mergeCell ref="E940:F940"/>
    <mergeCell ref="E941:F941"/>
    <mergeCell ref="E932:F932"/>
    <mergeCell ref="E933:F933"/>
    <mergeCell ref="E934:F934"/>
    <mergeCell ref="E935:F935"/>
    <mergeCell ref="E936:F936"/>
    <mergeCell ref="E927:F927"/>
    <mergeCell ref="E928:F928"/>
    <mergeCell ref="E929:F929"/>
    <mergeCell ref="E930:F930"/>
    <mergeCell ref="E931:F931"/>
    <mergeCell ref="E922:F922"/>
    <mergeCell ref="E923:F923"/>
    <mergeCell ref="E924:F924"/>
    <mergeCell ref="E925:F925"/>
    <mergeCell ref="E926:F926"/>
    <mergeCell ref="E917:F917"/>
    <mergeCell ref="E918:F918"/>
    <mergeCell ref="E919:F919"/>
    <mergeCell ref="E920:F920"/>
    <mergeCell ref="E921:F921"/>
    <mergeCell ref="E912:F912"/>
    <mergeCell ref="E913:F913"/>
    <mergeCell ref="E914:F914"/>
    <mergeCell ref="E915:F915"/>
    <mergeCell ref="E916:F916"/>
    <mergeCell ref="E907:F907"/>
    <mergeCell ref="E908:F908"/>
    <mergeCell ref="E909:F909"/>
    <mergeCell ref="E910:F910"/>
    <mergeCell ref="E911:F911"/>
    <mergeCell ref="E902:F902"/>
    <mergeCell ref="E903:F903"/>
    <mergeCell ref="E904:F904"/>
    <mergeCell ref="E905:F905"/>
    <mergeCell ref="E906:F906"/>
    <mergeCell ref="E897:F897"/>
    <mergeCell ref="E898:F898"/>
    <mergeCell ref="E899:F899"/>
    <mergeCell ref="E900:F900"/>
    <mergeCell ref="E901:F901"/>
    <mergeCell ref="E892:F892"/>
    <mergeCell ref="E893:F893"/>
    <mergeCell ref="E894:F894"/>
    <mergeCell ref="E895:F895"/>
    <mergeCell ref="E896:F896"/>
    <mergeCell ref="E887:F887"/>
    <mergeCell ref="E888:F888"/>
    <mergeCell ref="E889:F889"/>
    <mergeCell ref="E890:F890"/>
    <mergeCell ref="E891:F891"/>
    <mergeCell ref="E882:F882"/>
    <mergeCell ref="E883:F883"/>
    <mergeCell ref="E884:F884"/>
    <mergeCell ref="E885:F885"/>
    <mergeCell ref="E886:F886"/>
    <mergeCell ref="E877:F877"/>
    <mergeCell ref="E878:F878"/>
    <mergeCell ref="E879:F879"/>
    <mergeCell ref="E880:F880"/>
    <mergeCell ref="E881:F881"/>
    <mergeCell ref="E872:F872"/>
    <mergeCell ref="E873:F873"/>
    <mergeCell ref="E874:F874"/>
    <mergeCell ref="E875:F875"/>
    <mergeCell ref="E876:F876"/>
    <mergeCell ref="E867:F867"/>
    <mergeCell ref="E868:F868"/>
    <mergeCell ref="E869:F869"/>
    <mergeCell ref="E870:F870"/>
    <mergeCell ref="E871:F871"/>
    <mergeCell ref="E862:F862"/>
    <mergeCell ref="E863:F863"/>
    <mergeCell ref="E864:F864"/>
    <mergeCell ref="E865:F865"/>
    <mergeCell ref="E866:F866"/>
    <mergeCell ref="E857:F857"/>
    <mergeCell ref="E858:F858"/>
    <mergeCell ref="E859:F859"/>
    <mergeCell ref="E860:F860"/>
    <mergeCell ref="E861:F861"/>
    <mergeCell ref="E852:F852"/>
    <mergeCell ref="E853:F853"/>
    <mergeCell ref="E854:F854"/>
    <mergeCell ref="E855:F855"/>
    <mergeCell ref="E856:F856"/>
    <mergeCell ref="E847:F847"/>
    <mergeCell ref="E848:F848"/>
    <mergeCell ref="E849:F849"/>
    <mergeCell ref="E850:F850"/>
    <mergeCell ref="E851:F851"/>
    <mergeCell ref="E842:F842"/>
    <mergeCell ref="E843:F843"/>
    <mergeCell ref="E844:F844"/>
    <mergeCell ref="E845:F845"/>
    <mergeCell ref="E846:F846"/>
    <mergeCell ref="E837:F837"/>
    <mergeCell ref="E838:F838"/>
    <mergeCell ref="E839:F839"/>
    <mergeCell ref="E840:F840"/>
    <mergeCell ref="E841:F841"/>
    <mergeCell ref="E832:F832"/>
    <mergeCell ref="E833:F833"/>
    <mergeCell ref="E834:F834"/>
    <mergeCell ref="E835:F835"/>
    <mergeCell ref="E836:F836"/>
    <mergeCell ref="E827:F827"/>
    <mergeCell ref="E828:F828"/>
    <mergeCell ref="E829:F829"/>
    <mergeCell ref="E830:F830"/>
    <mergeCell ref="E831:F831"/>
    <mergeCell ref="E822:F822"/>
    <mergeCell ref="E823:F823"/>
    <mergeCell ref="E824:F824"/>
    <mergeCell ref="E825:F825"/>
    <mergeCell ref="E826:F826"/>
    <mergeCell ref="E817:F817"/>
    <mergeCell ref="E818:F818"/>
    <mergeCell ref="E819:F819"/>
    <mergeCell ref="E820:F820"/>
    <mergeCell ref="E821:F821"/>
    <mergeCell ref="E812:F812"/>
    <mergeCell ref="E813:F813"/>
    <mergeCell ref="E814:F814"/>
    <mergeCell ref="E815:F815"/>
    <mergeCell ref="E816:F816"/>
    <mergeCell ref="E807:F807"/>
    <mergeCell ref="E808:F808"/>
    <mergeCell ref="E809:F809"/>
    <mergeCell ref="E810:F810"/>
    <mergeCell ref="E811:F811"/>
    <mergeCell ref="E802:F802"/>
    <mergeCell ref="E803:F803"/>
    <mergeCell ref="E804:F804"/>
    <mergeCell ref="E805:F805"/>
    <mergeCell ref="E806:F806"/>
    <mergeCell ref="E797:F797"/>
    <mergeCell ref="E798:F798"/>
    <mergeCell ref="E799:F799"/>
    <mergeCell ref="E800:F800"/>
    <mergeCell ref="E801:F801"/>
    <mergeCell ref="E792:F792"/>
    <mergeCell ref="E793:F793"/>
    <mergeCell ref="E794:F794"/>
    <mergeCell ref="E795:F795"/>
    <mergeCell ref="E796:F796"/>
    <mergeCell ref="E787:F787"/>
    <mergeCell ref="E788:F788"/>
    <mergeCell ref="E789:F789"/>
    <mergeCell ref="E790:F790"/>
    <mergeCell ref="E791:F791"/>
    <mergeCell ref="E782:F782"/>
    <mergeCell ref="E783:F783"/>
    <mergeCell ref="E784:F784"/>
    <mergeCell ref="E785:F785"/>
    <mergeCell ref="E786:F786"/>
    <mergeCell ref="E777:F777"/>
    <mergeCell ref="E778:F778"/>
    <mergeCell ref="E779:F779"/>
    <mergeCell ref="E780:F780"/>
    <mergeCell ref="E781:F781"/>
    <mergeCell ref="E772:F772"/>
    <mergeCell ref="E773:F773"/>
    <mergeCell ref="E774:F774"/>
    <mergeCell ref="E775:F775"/>
    <mergeCell ref="E776:F776"/>
    <mergeCell ref="E767:F767"/>
    <mergeCell ref="E768:F768"/>
    <mergeCell ref="E769:F769"/>
    <mergeCell ref="E770:F770"/>
    <mergeCell ref="E771:F771"/>
    <mergeCell ref="E762:F762"/>
    <mergeCell ref="E763:F763"/>
    <mergeCell ref="E764:F764"/>
    <mergeCell ref="E765:F765"/>
    <mergeCell ref="E766:F766"/>
    <mergeCell ref="E757:F757"/>
    <mergeCell ref="E758:F758"/>
    <mergeCell ref="E759:F759"/>
    <mergeCell ref="E760:F760"/>
    <mergeCell ref="E761:F761"/>
    <mergeCell ref="E752:F752"/>
    <mergeCell ref="E753:F753"/>
    <mergeCell ref="E754:F754"/>
    <mergeCell ref="E755:F755"/>
    <mergeCell ref="E756:F756"/>
    <mergeCell ref="E747:F747"/>
    <mergeCell ref="E748:F748"/>
    <mergeCell ref="E749:F749"/>
    <mergeCell ref="E750:F750"/>
    <mergeCell ref="E751:F751"/>
    <mergeCell ref="E742:F742"/>
    <mergeCell ref="E743:F743"/>
    <mergeCell ref="E744:F744"/>
    <mergeCell ref="E745:F745"/>
    <mergeCell ref="E746:F746"/>
    <mergeCell ref="E737:F737"/>
    <mergeCell ref="E738:F738"/>
    <mergeCell ref="E739:F739"/>
    <mergeCell ref="E740:F740"/>
    <mergeCell ref="E741:F741"/>
    <mergeCell ref="E732:F732"/>
    <mergeCell ref="E733:F733"/>
    <mergeCell ref="E734:F734"/>
    <mergeCell ref="E735:F735"/>
    <mergeCell ref="E736:F736"/>
    <mergeCell ref="E727:F727"/>
    <mergeCell ref="E728:F728"/>
    <mergeCell ref="E729:F729"/>
    <mergeCell ref="E730:F730"/>
    <mergeCell ref="E731:F731"/>
    <mergeCell ref="E722:F722"/>
    <mergeCell ref="E723:F723"/>
    <mergeCell ref="E724:F724"/>
    <mergeCell ref="E725:F725"/>
    <mergeCell ref="E726:F726"/>
    <mergeCell ref="E717:F717"/>
    <mergeCell ref="E718:F718"/>
    <mergeCell ref="E719:F719"/>
    <mergeCell ref="E720:F720"/>
    <mergeCell ref="E721:F721"/>
    <mergeCell ref="E712:F712"/>
    <mergeCell ref="E713:F713"/>
    <mergeCell ref="E714:F714"/>
    <mergeCell ref="E715:F715"/>
    <mergeCell ref="E716:F716"/>
    <mergeCell ref="E707:F707"/>
    <mergeCell ref="E708:F708"/>
    <mergeCell ref="E709:F709"/>
    <mergeCell ref="E710:F710"/>
    <mergeCell ref="E711:F711"/>
    <mergeCell ref="E702:F702"/>
    <mergeCell ref="E703:F703"/>
    <mergeCell ref="E704:F704"/>
    <mergeCell ref="E705:F705"/>
    <mergeCell ref="E706:F706"/>
    <mergeCell ref="E697:F697"/>
    <mergeCell ref="E698:F698"/>
    <mergeCell ref="E699:F699"/>
    <mergeCell ref="E700:F700"/>
    <mergeCell ref="E701:F701"/>
    <mergeCell ref="E692:F692"/>
    <mergeCell ref="E693:F693"/>
    <mergeCell ref="E694:F694"/>
    <mergeCell ref="E695:F695"/>
    <mergeCell ref="E696:F696"/>
    <mergeCell ref="E687:F687"/>
    <mergeCell ref="E688:F688"/>
    <mergeCell ref="E689:F689"/>
    <mergeCell ref="E690:F690"/>
    <mergeCell ref="E691:F691"/>
    <mergeCell ref="E682:F682"/>
    <mergeCell ref="E683:F683"/>
    <mergeCell ref="E684:F684"/>
    <mergeCell ref="E685:F685"/>
    <mergeCell ref="E686:F686"/>
    <mergeCell ref="E677:F677"/>
    <mergeCell ref="E678:F678"/>
    <mergeCell ref="E679:F679"/>
    <mergeCell ref="E680:F680"/>
    <mergeCell ref="E681:F681"/>
    <mergeCell ref="E672:F672"/>
    <mergeCell ref="E673:F673"/>
    <mergeCell ref="E674:F674"/>
    <mergeCell ref="E675:F675"/>
    <mergeCell ref="E676:F676"/>
    <mergeCell ref="E667:F667"/>
    <mergeCell ref="E668:F668"/>
    <mergeCell ref="E669:F669"/>
    <mergeCell ref="E670:F670"/>
    <mergeCell ref="E671:F671"/>
    <mergeCell ref="E662:F662"/>
    <mergeCell ref="E663:F663"/>
    <mergeCell ref="E664:F664"/>
    <mergeCell ref="E665:F665"/>
    <mergeCell ref="E666:F666"/>
    <mergeCell ref="E657:F657"/>
    <mergeCell ref="E658:F658"/>
    <mergeCell ref="E659:F659"/>
    <mergeCell ref="E660:F660"/>
    <mergeCell ref="E661:F661"/>
    <mergeCell ref="E652:F652"/>
    <mergeCell ref="E653:F653"/>
    <mergeCell ref="E654:F654"/>
    <mergeCell ref="E655:F655"/>
    <mergeCell ref="E656:F656"/>
    <mergeCell ref="E647:F647"/>
    <mergeCell ref="E648:F648"/>
    <mergeCell ref="E649:F649"/>
    <mergeCell ref="E650:F650"/>
    <mergeCell ref="E651:F651"/>
    <mergeCell ref="E642:F642"/>
    <mergeCell ref="E643:F643"/>
    <mergeCell ref="E644:F644"/>
    <mergeCell ref="E645:F645"/>
    <mergeCell ref="E646:F646"/>
    <mergeCell ref="E637:F637"/>
    <mergeCell ref="E638:F638"/>
    <mergeCell ref="E639:F639"/>
    <mergeCell ref="E640:F640"/>
    <mergeCell ref="E641:F641"/>
    <mergeCell ref="E632:F632"/>
    <mergeCell ref="E633:F633"/>
    <mergeCell ref="E634:F634"/>
    <mergeCell ref="E635:F635"/>
    <mergeCell ref="E636:F636"/>
    <mergeCell ref="E627:F627"/>
    <mergeCell ref="E628:F628"/>
    <mergeCell ref="E629:F629"/>
    <mergeCell ref="E630:F630"/>
    <mergeCell ref="E631:F631"/>
    <mergeCell ref="E622:F622"/>
    <mergeCell ref="E623:F623"/>
    <mergeCell ref="E624:F624"/>
    <mergeCell ref="E625:F625"/>
    <mergeCell ref="E626:F626"/>
    <mergeCell ref="E617:F617"/>
    <mergeCell ref="E618:F618"/>
    <mergeCell ref="E619:F619"/>
    <mergeCell ref="E620:F620"/>
    <mergeCell ref="E621:F621"/>
    <mergeCell ref="E612:F612"/>
    <mergeCell ref="E613:F613"/>
    <mergeCell ref="E614:F614"/>
    <mergeCell ref="E615:F615"/>
    <mergeCell ref="E616:F616"/>
    <mergeCell ref="E607:F607"/>
    <mergeCell ref="E608:F608"/>
    <mergeCell ref="E609:F609"/>
    <mergeCell ref="E610:F610"/>
    <mergeCell ref="E611:F611"/>
    <mergeCell ref="E602:F602"/>
    <mergeCell ref="E603:F603"/>
    <mergeCell ref="E604:F604"/>
    <mergeCell ref="E605:F605"/>
    <mergeCell ref="E606:F606"/>
    <mergeCell ref="E597:F597"/>
    <mergeCell ref="E598:F598"/>
    <mergeCell ref="E599:F599"/>
    <mergeCell ref="E600:F600"/>
    <mergeCell ref="E601:F601"/>
    <mergeCell ref="E592:F592"/>
    <mergeCell ref="E593:F593"/>
    <mergeCell ref="E594:F594"/>
    <mergeCell ref="E595:F595"/>
    <mergeCell ref="E596:F596"/>
    <mergeCell ref="E587:F587"/>
    <mergeCell ref="E588:F588"/>
    <mergeCell ref="E589:F589"/>
    <mergeCell ref="E590:F590"/>
    <mergeCell ref="E591:F591"/>
    <mergeCell ref="E582:F582"/>
    <mergeCell ref="E583:F583"/>
    <mergeCell ref="E584:F584"/>
    <mergeCell ref="E585:F585"/>
    <mergeCell ref="E586:F586"/>
    <mergeCell ref="E577:F577"/>
    <mergeCell ref="E578:F578"/>
    <mergeCell ref="E579:F579"/>
    <mergeCell ref="E580:F580"/>
    <mergeCell ref="E581:F581"/>
    <mergeCell ref="E572:F572"/>
    <mergeCell ref="E573:F573"/>
    <mergeCell ref="E574:F574"/>
    <mergeCell ref="E575:F575"/>
    <mergeCell ref="E576:F576"/>
    <mergeCell ref="E567:F567"/>
    <mergeCell ref="E568:F568"/>
    <mergeCell ref="E569:F569"/>
    <mergeCell ref="E570:F570"/>
    <mergeCell ref="E571:F571"/>
    <mergeCell ref="E562:F562"/>
    <mergeCell ref="E563:F563"/>
    <mergeCell ref="E564:F564"/>
    <mergeCell ref="E565:F565"/>
    <mergeCell ref="E566:F566"/>
    <mergeCell ref="E557:F557"/>
    <mergeCell ref="E558:F558"/>
    <mergeCell ref="E559:F559"/>
    <mergeCell ref="E560:F560"/>
    <mergeCell ref="E561:F561"/>
    <mergeCell ref="E552:F552"/>
    <mergeCell ref="E553:F553"/>
    <mergeCell ref="E554:F554"/>
    <mergeCell ref="E555:F555"/>
    <mergeCell ref="E556:F556"/>
    <mergeCell ref="E547:F547"/>
    <mergeCell ref="E548:F548"/>
    <mergeCell ref="E549:F549"/>
    <mergeCell ref="E550:F550"/>
    <mergeCell ref="E551:F551"/>
    <mergeCell ref="E542:F542"/>
    <mergeCell ref="E543:F543"/>
    <mergeCell ref="E544:F544"/>
    <mergeCell ref="E545:F545"/>
    <mergeCell ref="E546:F546"/>
    <mergeCell ref="E537:F537"/>
    <mergeCell ref="E538:F538"/>
    <mergeCell ref="E539:F539"/>
    <mergeCell ref="E540:F540"/>
    <mergeCell ref="E541:F541"/>
    <mergeCell ref="E532:F532"/>
    <mergeCell ref="E533:F533"/>
    <mergeCell ref="E534:F534"/>
    <mergeCell ref="E535:F535"/>
    <mergeCell ref="E536:F536"/>
    <mergeCell ref="E527:F527"/>
    <mergeCell ref="E528:F528"/>
    <mergeCell ref="E529:F529"/>
    <mergeCell ref="E530:F530"/>
    <mergeCell ref="E531:F531"/>
    <mergeCell ref="E522:F522"/>
    <mergeCell ref="E523:F523"/>
    <mergeCell ref="E524:F524"/>
    <mergeCell ref="E525:F525"/>
    <mergeCell ref="E526:F526"/>
    <mergeCell ref="E517:F517"/>
    <mergeCell ref="E518:F518"/>
    <mergeCell ref="E519:F519"/>
    <mergeCell ref="E520:F520"/>
    <mergeCell ref="E521:F521"/>
    <mergeCell ref="E512:F512"/>
    <mergeCell ref="E513:F513"/>
    <mergeCell ref="E514:F514"/>
    <mergeCell ref="E515:F515"/>
    <mergeCell ref="E516:F516"/>
    <mergeCell ref="E507:F507"/>
    <mergeCell ref="E508:F508"/>
    <mergeCell ref="E509:F509"/>
    <mergeCell ref="E510:F510"/>
    <mergeCell ref="E511:F511"/>
    <mergeCell ref="E502:F502"/>
    <mergeCell ref="E503:F503"/>
    <mergeCell ref="E504:F504"/>
    <mergeCell ref="E505:F505"/>
    <mergeCell ref="E506:F506"/>
    <mergeCell ref="E497:F497"/>
    <mergeCell ref="E498:F498"/>
    <mergeCell ref="E499:F499"/>
    <mergeCell ref="E500:F500"/>
    <mergeCell ref="E501:F501"/>
    <mergeCell ref="E492:F492"/>
    <mergeCell ref="E493:F493"/>
    <mergeCell ref="E494:F494"/>
    <mergeCell ref="E495:F495"/>
    <mergeCell ref="E496:F496"/>
    <mergeCell ref="E487:F487"/>
    <mergeCell ref="E488:F488"/>
    <mergeCell ref="E489:F489"/>
    <mergeCell ref="E490:F490"/>
    <mergeCell ref="E491:F491"/>
    <mergeCell ref="E482:F482"/>
    <mergeCell ref="E483:F483"/>
    <mergeCell ref="E484:F484"/>
    <mergeCell ref="E485:F485"/>
    <mergeCell ref="E486:F486"/>
    <mergeCell ref="E477:F477"/>
    <mergeCell ref="E478:F478"/>
    <mergeCell ref="E479:F479"/>
    <mergeCell ref="E480:F480"/>
    <mergeCell ref="E481:F481"/>
    <mergeCell ref="E472:F472"/>
    <mergeCell ref="E473:F473"/>
    <mergeCell ref="E474:F474"/>
    <mergeCell ref="E475:F475"/>
    <mergeCell ref="E476:F476"/>
    <mergeCell ref="E467:F467"/>
    <mergeCell ref="E468:F468"/>
    <mergeCell ref="E469:F469"/>
    <mergeCell ref="E470:F470"/>
    <mergeCell ref="E471:F471"/>
    <mergeCell ref="E462:F462"/>
    <mergeCell ref="E463:F463"/>
    <mergeCell ref="E464:F464"/>
    <mergeCell ref="E465:F465"/>
    <mergeCell ref="E466:F466"/>
    <mergeCell ref="E457:F457"/>
    <mergeCell ref="E458:F458"/>
    <mergeCell ref="E459:F459"/>
    <mergeCell ref="E460:F460"/>
    <mergeCell ref="E461:F461"/>
    <mergeCell ref="E452:F452"/>
    <mergeCell ref="E453:F453"/>
    <mergeCell ref="E454:F454"/>
    <mergeCell ref="E455:F455"/>
    <mergeCell ref="E456:F456"/>
    <mergeCell ref="E447:F447"/>
    <mergeCell ref="E448:F448"/>
    <mergeCell ref="E449:F449"/>
    <mergeCell ref="E450:F450"/>
    <mergeCell ref="E451:F451"/>
    <mergeCell ref="E442:F442"/>
    <mergeCell ref="E443:F443"/>
    <mergeCell ref="E444:F444"/>
    <mergeCell ref="E445:F445"/>
    <mergeCell ref="E446:F446"/>
    <mergeCell ref="E437:F437"/>
    <mergeCell ref="E438:F438"/>
    <mergeCell ref="E439:F439"/>
    <mergeCell ref="E440:F440"/>
    <mergeCell ref="E441:F441"/>
    <mergeCell ref="E432:F432"/>
    <mergeCell ref="E433:F433"/>
    <mergeCell ref="E434:F434"/>
    <mergeCell ref="E435:F435"/>
    <mergeCell ref="E436:F436"/>
    <mergeCell ref="E427:F427"/>
    <mergeCell ref="E428:F428"/>
    <mergeCell ref="E429:F429"/>
    <mergeCell ref="E430:F430"/>
    <mergeCell ref="E431:F431"/>
    <mergeCell ref="E422:F422"/>
    <mergeCell ref="E423:F423"/>
    <mergeCell ref="E424:F424"/>
    <mergeCell ref="E425:F425"/>
    <mergeCell ref="E426:F426"/>
    <mergeCell ref="E417:F417"/>
    <mergeCell ref="E418:F418"/>
    <mergeCell ref="E419:F419"/>
    <mergeCell ref="E420:F420"/>
    <mergeCell ref="E421:F421"/>
    <mergeCell ref="E412:F412"/>
    <mergeCell ref="E413:F413"/>
    <mergeCell ref="E414:F414"/>
    <mergeCell ref="E415:F415"/>
    <mergeCell ref="E416:F416"/>
    <mergeCell ref="E407:F407"/>
    <mergeCell ref="E408:F408"/>
    <mergeCell ref="E409:F409"/>
    <mergeCell ref="E410:F410"/>
    <mergeCell ref="E411:F411"/>
    <mergeCell ref="E402:F402"/>
    <mergeCell ref="E403:F403"/>
    <mergeCell ref="E404:F404"/>
    <mergeCell ref="E405:F405"/>
    <mergeCell ref="E406:F406"/>
    <mergeCell ref="E397:F397"/>
    <mergeCell ref="E398:F398"/>
    <mergeCell ref="E399:F399"/>
    <mergeCell ref="E400:F400"/>
    <mergeCell ref="E401:F401"/>
    <mergeCell ref="E392:F392"/>
    <mergeCell ref="E393:F393"/>
    <mergeCell ref="E394:F394"/>
    <mergeCell ref="E395:F395"/>
    <mergeCell ref="E396:F396"/>
    <mergeCell ref="E387:F387"/>
    <mergeCell ref="E388:F388"/>
    <mergeCell ref="E389:F389"/>
    <mergeCell ref="E390:F390"/>
    <mergeCell ref="E391:F391"/>
    <mergeCell ref="E382:F382"/>
    <mergeCell ref="E383:F383"/>
    <mergeCell ref="E384:F384"/>
    <mergeCell ref="E385:F385"/>
    <mergeCell ref="E386:F386"/>
    <mergeCell ref="E377:F377"/>
    <mergeCell ref="E378:F378"/>
    <mergeCell ref="E379:F379"/>
    <mergeCell ref="E380:F380"/>
    <mergeCell ref="E381:F381"/>
    <mergeCell ref="E372:F372"/>
    <mergeCell ref="E373:F373"/>
    <mergeCell ref="E374:F374"/>
    <mergeCell ref="E375:F375"/>
    <mergeCell ref="E376:F376"/>
    <mergeCell ref="E367:F367"/>
    <mergeCell ref="E368:F368"/>
    <mergeCell ref="E369:F369"/>
    <mergeCell ref="E370:F370"/>
    <mergeCell ref="E371:F371"/>
    <mergeCell ref="E362:F362"/>
    <mergeCell ref="E363:F363"/>
    <mergeCell ref="E364:F364"/>
    <mergeCell ref="E365:F365"/>
    <mergeCell ref="E366:F366"/>
    <mergeCell ref="E357:F357"/>
    <mergeCell ref="E358:F358"/>
    <mergeCell ref="E359:F359"/>
    <mergeCell ref="E360:F360"/>
    <mergeCell ref="E361:F361"/>
    <mergeCell ref="E352:F352"/>
    <mergeCell ref="E353:F353"/>
    <mergeCell ref="E354:F354"/>
    <mergeCell ref="E355:F355"/>
    <mergeCell ref="E356:F356"/>
    <mergeCell ref="E347:F347"/>
    <mergeCell ref="E348:F348"/>
    <mergeCell ref="E349:F349"/>
    <mergeCell ref="E350:F350"/>
    <mergeCell ref="E351:F351"/>
    <mergeCell ref="E342:F342"/>
    <mergeCell ref="E343:F343"/>
    <mergeCell ref="E344:F344"/>
    <mergeCell ref="E345:F345"/>
    <mergeCell ref="E346:F346"/>
    <mergeCell ref="E337:F337"/>
    <mergeCell ref="E338:F338"/>
    <mergeCell ref="E339:F339"/>
    <mergeCell ref="E340:F340"/>
    <mergeCell ref="E341:F341"/>
    <mergeCell ref="E332:F332"/>
    <mergeCell ref="E333:F333"/>
    <mergeCell ref="E334:F334"/>
    <mergeCell ref="E335:F335"/>
    <mergeCell ref="E336:F336"/>
    <mergeCell ref="E327:F327"/>
    <mergeCell ref="E328:F328"/>
    <mergeCell ref="E329:F329"/>
    <mergeCell ref="E330:F330"/>
    <mergeCell ref="E331:F331"/>
    <mergeCell ref="E322:F322"/>
    <mergeCell ref="E323:F323"/>
    <mergeCell ref="E324:F324"/>
    <mergeCell ref="E325:F325"/>
    <mergeCell ref="E326:F326"/>
    <mergeCell ref="E317:F317"/>
    <mergeCell ref="E318:F318"/>
    <mergeCell ref="E319:F319"/>
    <mergeCell ref="E320:F320"/>
    <mergeCell ref="E321:F321"/>
    <mergeCell ref="E312:F312"/>
    <mergeCell ref="E313:F313"/>
    <mergeCell ref="E314:F314"/>
    <mergeCell ref="E315:F315"/>
    <mergeCell ref="E316:F316"/>
    <mergeCell ref="E307:F307"/>
    <mergeCell ref="E308:F308"/>
    <mergeCell ref="E309:F309"/>
    <mergeCell ref="E310:F310"/>
    <mergeCell ref="E311:F311"/>
    <mergeCell ref="E302:F302"/>
    <mergeCell ref="E303:F303"/>
    <mergeCell ref="E304:F304"/>
    <mergeCell ref="E305:F305"/>
    <mergeCell ref="E306:F306"/>
    <mergeCell ref="E297:F297"/>
    <mergeCell ref="E298:F298"/>
    <mergeCell ref="E299:F299"/>
    <mergeCell ref="E300:F300"/>
    <mergeCell ref="E301:F301"/>
    <mergeCell ref="E292:F292"/>
    <mergeCell ref="E293:F293"/>
    <mergeCell ref="E294:F294"/>
    <mergeCell ref="E295:F295"/>
    <mergeCell ref="E296:F296"/>
    <mergeCell ref="E287:F287"/>
    <mergeCell ref="E288:F288"/>
    <mergeCell ref="E289:F289"/>
    <mergeCell ref="E290:F290"/>
    <mergeCell ref="E291:F291"/>
    <mergeCell ref="E282:F282"/>
    <mergeCell ref="E283:F283"/>
    <mergeCell ref="E284:F284"/>
    <mergeCell ref="E285:F285"/>
    <mergeCell ref="E286:F286"/>
    <mergeCell ref="E277:F277"/>
    <mergeCell ref="E278:F278"/>
    <mergeCell ref="E279:F279"/>
    <mergeCell ref="E280:F280"/>
    <mergeCell ref="E281:F281"/>
    <mergeCell ref="E272:F272"/>
    <mergeCell ref="E273:F273"/>
    <mergeCell ref="E274:F274"/>
    <mergeCell ref="E275:F275"/>
    <mergeCell ref="E276:F276"/>
    <mergeCell ref="E267:F267"/>
    <mergeCell ref="E268:F268"/>
    <mergeCell ref="E269:F269"/>
    <mergeCell ref="E270:F270"/>
    <mergeCell ref="E271:F271"/>
    <mergeCell ref="E262:F262"/>
    <mergeCell ref="E263:F263"/>
    <mergeCell ref="E264:F264"/>
    <mergeCell ref="E265:F265"/>
    <mergeCell ref="E266:F266"/>
    <mergeCell ref="E257:F257"/>
    <mergeCell ref="E258:F258"/>
    <mergeCell ref="E259:F259"/>
    <mergeCell ref="E260:F260"/>
    <mergeCell ref="E261:F261"/>
    <mergeCell ref="E252:F252"/>
    <mergeCell ref="E253:F253"/>
    <mergeCell ref="E254:F254"/>
    <mergeCell ref="E255:F255"/>
    <mergeCell ref="E256:F256"/>
    <mergeCell ref="E247:F247"/>
    <mergeCell ref="E248:F248"/>
    <mergeCell ref="E249:F249"/>
    <mergeCell ref="E250:F250"/>
    <mergeCell ref="E251:F251"/>
    <mergeCell ref="E242:F242"/>
    <mergeCell ref="E243:F243"/>
    <mergeCell ref="E244:F244"/>
    <mergeCell ref="E245:F245"/>
    <mergeCell ref="E246:F246"/>
    <mergeCell ref="E237:F237"/>
    <mergeCell ref="E238:F238"/>
    <mergeCell ref="E239:F239"/>
    <mergeCell ref="E240:F240"/>
    <mergeCell ref="E241:F241"/>
    <mergeCell ref="E232:F232"/>
    <mergeCell ref="E233:F233"/>
    <mergeCell ref="E234:F234"/>
    <mergeCell ref="E235:F235"/>
    <mergeCell ref="E236:F236"/>
    <mergeCell ref="E227:F227"/>
    <mergeCell ref="E228:F228"/>
    <mergeCell ref="E229:F229"/>
    <mergeCell ref="E230:F230"/>
    <mergeCell ref="E231:F231"/>
    <mergeCell ref="E222:F222"/>
    <mergeCell ref="E223:F223"/>
    <mergeCell ref="E224:F224"/>
    <mergeCell ref="E225:F225"/>
    <mergeCell ref="E226:F226"/>
    <mergeCell ref="E217:F217"/>
    <mergeCell ref="E218:F218"/>
    <mergeCell ref="E219:F219"/>
    <mergeCell ref="E220:F220"/>
    <mergeCell ref="E221:F221"/>
    <mergeCell ref="E212:F212"/>
    <mergeCell ref="E213:F213"/>
    <mergeCell ref="E214:F214"/>
    <mergeCell ref="E215:F215"/>
    <mergeCell ref="E216:F216"/>
    <mergeCell ref="E207:F207"/>
    <mergeCell ref="E208:F208"/>
    <mergeCell ref="E209:F209"/>
    <mergeCell ref="E210:F210"/>
    <mergeCell ref="E211:F211"/>
    <mergeCell ref="E202:F202"/>
    <mergeCell ref="E203:F203"/>
    <mergeCell ref="E204:F204"/>
    <mergeCell ref="E205:F205"/>
    <mergeCell ref="E206:F206"/>
    <mergeCell ref="E197:F197"/>
    <mergeCell ref="E198:F198"/>
    <mergeCell ref="E199:F199"/>
    <mergeCell ref="E200:F200"/>
    <mergeCell ref="E201:F201"/>
    <mergeCell ref="E192:F192"/>
    <mergeCell ref="E193:F193"/>
    <mergeCell ref="E194:F194"/>
    <mergeCell ref="E195:F195"/>
    <mergeCell ref="E196:F196"/>
    <mergeCell ref="E187:F187"/>
    <mergeCell ref="E188:F188"/>
    <mergeCell ref="E189:F189"/>
    <mergeCell ref="E190:F190"/>
    <mergeCell ref="E191:F191"/>
    <mergeCell ref="E182:F182"/>
    <mergeCell ref="E183:F183"/>
    <mergeCell ref="E184:F184"/>
    <mergeCell ref="E185:F185"/>
    <mergeCell ref="E186:F186"/>
    <mergeCell ref="E177:F177"/>
    <mergeCell ref="E178:F178"/>
    <mergeCell ref="E179:F179"/>
    <mergeCell ref="E180:F180"/>
    <mergeCell ref="E181:F181"/>
    <mergeCell ref="E172:F172"/>
    <mergeCell ref="E173:F173"/>
    <mergeCell ref="E174:F174"/>
    <mergeCell ref="E175:F175"/>
    <mergeCell ref="E176:F176"/>
    <mergeCell ref="E167:F167"/>
    <mergeCell ref="E168:F168"/>
    <mergeCell ref="E169:F169"/>
    <mergeCell ref="E170:F170"/>
    <mergeCell ref="E171:F171"/>
    <mergeCell ref="E162:F162"/>
    <mergeCell ref="E163:F163"/>
    <mergeCell ref="E164:F164"/>
    <mergeCell ref="E165:F165"/>
    <mergeCell ref="E166:F166"/>
    <mergeCell ref="E157:F157"/>
    <mergeCell ref="E158:F158"/>
    <mergeCell ref="E159:F159"/>
    <mergeCell ref="E160:F160"/>
    <mergeCell ref="E161:F161"/>
    <mergeCell ref="E152:F152"/>
    <mergeCell ref="E153:F153"/>
    <mergeCell ref="E154:F154"/>
    <mergeCell ref="E155:F155"/>
    <mergeCell ref="E156:F156"/>
    <mergeCell ref="E147:F147"/>
    <mergeCell ref="E148:F148"/>
    <mergeCell ref="E149:F149"/>
    <mergeCell ref="E150:F150"/>
    <mergeCell ref="E151:F151"/>
    <mergeCell ref="E142:F142"/>
    <mergeCell ref="E143:F143"/>
    <mergeCell ref="E144:F144"/>
    <mergeCell ref="E145:F145"/>
    <mergeCell ref="E146:F146"/>
    <mergeCell ref="E137:F137"/>
    <mergeCell ref="E138:F138"/>
    <mergeCell ref="E139:F139"/>
    <mergeCell ref="E140:F140"/>
    <mergeCell ref="E141:F141"/>
    <mergeCell ref="E132:F132"/>
    <mergeCell ref="E133:F133"/>
    <mergeCell ref="E134:F134"/>
    <mergeCell ref="E135:F135"/>
    <mergeCell ref="E136:F136"/>
    <mergeCell ref="E127:F127"/>
    <mergeCell ref="E128:F128"/>
    <mergeCell ref="E129:F129"/>
    <mergeCell ref="E130:F130"/>
    <mergeCell ref="E131:F131"/>
    <mergeCell ref="E122:F122"/>
    <mergeCell ref="E123:F123"/>
    <mergeCell ref="E124:F124"/>
    <mergeCell ref="E125:F125"/>
    <mergeCell ref="E126:F126"/>
    <mergeCell ref="E117:F117"/>
    <mergeCell ref="E118:F118"/>
    <mergeCell ref="E119:F119"/>
    <mergeCell ref="E120:F120"/>
    <mergeCell ref="E121:F121"/>
    <mergeCell ref="E112:F112"/>
    <mergeCell ref="E113:F113"/>
    <mergeCell ref="E114:F114"/>
    <mergeCell ref="E115:F115"/>
    <mergeCell ref="E116:F116"/>
    <mergeCell ref="E107:F107"/>
    <mergeCell ref="E108:F108"/>
    <mergeCell ref="E109:F109"/>
    <mergeCell ref="E110:F110"/>
    <mergeCell ref="E111:F111"/>
    <mergeCell ref="E102:F102"/>
    <mergeCell ref="E103:F103"/>
    <mergeCell ref="E104:F104"/>
    <mergeCell ref="E105:F105"/>
    <mergeCell ref="E106:F106"/>
    <mergeCell ref="E97:F97"/>
    <mergeCell ref="E98:F98"/>
    <mergeCell ref="E99:F99"/>
    <mergeCell ref="E100:F100"/>
    <mergeCell ref="E101:F101"/>
    <mergeCell ref="E92:F92"/>
    <mergeCell ref="E93:F93"/>
    <mergeCell ref="E94:F94"/>
    <mergeCell ref="E95:F95"/>
    <mergeCell ref="E96:F96"/>
    <mergeCell ref="E47:F47"/>
    <mergeCell ref="E48:F48"/>
    <mergeCell ref="E49:F49"/>
    <mergeCell ref="E50:F50"/>
    <mergeCell ref="E51:F51"/>
    <mergeCell ref="E42:F42"/>
    <mergeCell ref="E43:F43"/>
    <mergeCell ref="E44:F44"/>
    <mergeCell ref="E45:F45"/>
    <mergeCell ref="E87:F87"/>
    <mergeCell ref="E88:F88"/>
    <mergeCell ref="E89:F89"/>
    <mergeCell ref="E90:F90"/>
    <mergeCell ref="E91:F91"/>
    <mergeCell ref="E82:F82"/>
    <mergeCell ref="E83:F83"/>
    <mergeCell ref="E84:F84"/>
    <mergeCell ref="E85:F85"/>
    <mergeCell ref="E86:F86"/>
    <mergeCell ref="E77:F77"/>
    <mergeCell ref="E78:F78"/>
    <mergeCell ref="E79:F79"/>
    <mergeCell ref="E80:F80"/>
    <mergeCell ref="E81:F81"/>
    <mergeCell ref="E72:F72"/>
    <mergeCell ref="E73:F73"/>
    <mergeCell ref="E74:F74"/>
    <mergeCell ref="E75:F75"/>
    <mergeCell ref="E76:F76"/>
    <mergeCell ref="E67:F67"/>
    <mergeCell ref="E68:F68"/>
    <mergeCell ref="E69:F69"/>
    <mergeCell ref="E70:F70"/>
    <mergeCell ref="E71:F71"/>
    <mergeCell ref="E62:F62"/>
    <mergeCell ref="E63:F63"/>
    <mergeCell ref="E64:F64"/>
    <mergeCell ref="E65:F65"/>
    <mergeCell ref="E66:F66"/>
    <mergeCell ref="E57:F57"/>
    <mergeCell ref="E58:F58"/>
    <mergeCell ref="E59:F59"/>
    <mergeCell ref="E60:F60"/>
    <mergeCell ref="E61:F61"/>
    <mergeCell ref="E52:F52"/>
    <mergeCell ref="E53:F53"/>
    <mergeCell ref="E54:F54"/>
    <mergeCell ref="E55:F55"/>
    <mergeCell ref="E56:F56"/>
    <mergeCell ref="E46:F46"/>
    <mergeCell ref="B38:I38"/>
    <mergeCell ref="E39:F39"/>
    <mergeCell ref="E40:F40"/>
    <mergeCell ref="E41:F41"/>
    <mergeCell ref="E37:F37"/>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36:F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49"/>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0.25</v>
      </c>
      <c r="O1" t="s">
        <v>187</v>
      </c>
    </row>
    <row r="2" spans="1:15" ht="15.75" customHeight="1">
      <c r="A2" s="125"/>
      <c r="B2" s="135" t="s">
        <v>139</v>
      </c>
      <c r="C2" s="131"/>
      <c r="D2" s="131"/>
      <c r="E2" s="131"/>
      <c r="F2" s="131"/>
      <c r="G2" s="131"/>
      <c r="H2" s="131"/>
      <c r="I2" s="131"/>
      <c r="J2" s="131"/>
      <c r="K2" s="136" t="s">
        <v>145</v>
      </c>
      <c r="L2" s="126"/>
      <c r="N2">
        <v>388.53000000000003</v>
      </c>
      <c r="O2" t="s">
        <v>188</v>
      </c>
    </row>
    <row r="3" spans="1:15" ht="12.75" customHeight="1">
      <c r="A3" s="125"/>
      <c r="B3" s="132" t="s">
        <v>140</v>
      </c>
      <c r="C3" s="131"/>
      <c r="D3" s="131"/>
      <c r="E3" s="131"/>
      <c r="F3" s="131"/>
      <c r="G3" s="131"/>
      <c r="H3" s="131"/>
      <c r="I3" s="131"/>
      <c r="J3" s="131"/>
      <c r="K3" s="131"/>
      <c r="L3" s="126"/>
      <c r="N3">
        <v>388.53000000000003</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722</v>
      </c>
      <c r="I10" s="131"/>
      <c r="J10" s="131"/>
      <c r="K10" s="175">
        <f>IF(Invoice!J10&lt;&gt;"",Invoice!J10,"")</f>
        <v>51047</v>
      </c>
      <c r="L10" s="126"/>
    </row>
    <row r="11" spans="1:15" ht="12.75" customHeight="1">
      <c r="A11" s="125"/>
      <c r="B11" s="125" t="s">
        <v>718</v>
      </c>
      <c r="C11" s="131"/>
      <c r="D11" s="131"/>
      <c r="E11" s="131"/>
      <c r="F11" s="126"/>
      <c r="G11" s="127"/>
      <c r="H11" s="127" t="s">
        <v>718</v>
      </c>
      <c r="I11" s="131"/>
      <c r="J11" s="131"/>
      <c r="K11" s="176"/>
      <c r="L11" s="126"/>
    </row>
    <row r="12" spans="1:15" ht="12.75" customHeight="1">
      <c r="A12" s="125"/>
      <c r="B12" s="125" t="s">
        <v>719</v>
      </c>
      <c r="C12" s="131"/>
      <c r="D12" s="131"/>
      <c r="E12" s="131"/>
      <c r="F12" s="126"/>
      <c r="G12" s="127"/>
      <c r="H12" s="127" t="s">
        <v>723</v>
      </c>
      <c r="I12" s="131"/>
      <c r="J12" s="131"/>
      <c r="K12" s="131"/>
      <c r="L12" s="126"/>
    </row>
    <row r="13" spans="1:15" ht="12.75" customHeight="1">
      <c r="A13" s="125"/>
      <c r="B13" s="125" t="s">
        <v>720</v>
      </c>
      <c r="C13" s="131"/>
      <c r="D13" s="131"/>
      <c r="E13" s="131"/>
      <c r="F13" s="126"/>
      <c r="G13" s="127"/>
      <c r="H13" s="127" t="s">
        <v>724</v>
      </c>
      <c r="I13" s="131"/>
      <c r="J13" s="131"/>
      <c r="K13" s="110" t="s">
        <v>16</v>
      </c>
      <c r="L13" s="126"/>
    </row>
    <row r="14" spans="1:15" ht="15" customHeight="1">
      <c r="A14" s="125"/>
      <c r="B14" s="125" t="s">
        <v>721</v>
      </c>
      <c r="C14" s="131"/>
      <c r="D14" s="131"/>
      <c r="E14" s="131"/>
      <c r="F14" s="126"/>
      <c r="G14" s="127"/>
      <c r="H14" s="127" t="s">
        <v>721</v>
      </c>
      <c r="I14" s="131"/>
      <c r="J14" s="131"/>
      <c r="K14" s="177">
        <f>Invoice!J14</f>
        <v>45154</v>
      </c>
      <c r="L14" s="126"/>
    </row>
    <row r="15" spans="1:15" ht="15" customHeight="1">
      <c r="A15" s="125"/>
      <c r="B15" s="143"/>
      <c r="C15" s="7"/>
      <c r="D15" s="7"/>
      <c r="E15" s="7"/>
      <c r="F15" s="8"/>
      <c r="G15" s="127"/>
      <c r="H15" s="144" t="s">
        <v>755</v>
      </c>
      <c r="I15" s="131"/>
      <c r="J15" s="131"/>
      <c r="K15" s="178"/>
      <c r="L15" s="126"/>
    </row>
    <row r="16" spans="1:15" ht="15" customHeight="1">
      <c r="A16" s="125"/>
      <c r="B16" s="131"/>
      <c r="C16" s="131"/>
      <c r="D16" s="131"/>
      <c r="E16" s="131"/>
      <c r="F16" s="131"/>
      <c r="G16" s="131"/>
      <c r="H16" s="131"/>
      <c r="I16" s="134" t="s">
        <v>147</v>
      </c>
      <c r="J16" s="134" t="s">
        <v>147</v>
      </c>
      <c r="K16" s="140" t="s">
        <v>948</v>
      </c>
      <c r="L16" s="126"/>
    </row>
    <row r="17" spans="1:12" ht="12.75" customHeight="1">
      <c r="A17" s="125"/>
      <c r="B17" s="131" t="s">
        <v>725</v>
      </c>
      <c r="C17" s="131"/>
      <c r="D17" s="131"/>
      <c r="E17" s="131"/>
      <c r="F17" s="131"/>
      <c r="G17" s="131"/>
      <c r="H17" s="131"/>
      <c r="I17" s="134" t="s">
        <v>148</v>
      </c>
      <c r="J17" s="134" t="s">
        <v>148</v>
      </c>
      <c r="K17" s="140" t="str">
        <f>IF(Invoice!J17&lt;&gt;"",Invoice!J17,"")</f>
        <v>Leo</v>
      </c>
      <c r="L17" s="126"/>
    </row>
    <row r="18" spans="1:12" ht="18" customHeight="1">
      <c r="A18" s="125"/>
      <c r="B18" s="131" t="s">
        <v>726</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79" t="s">
        <v>207</v>
      </c>
      <c r="G20" s="180"/>
      <c r="H20" s="111" t="s">
        <v>174</v>
      </c>
      <c r="I20" s="111" t="s">
        <v>208</v>
      </c>
      <c r="J20" s="111" t="s">
        <v>208</v>
      </c>
      <c r="K20" s="111" t="s">
        <v>26</v>
      </c>
      <c r="L20" s="126"/>
    </row>
    <row r="21" spans="1:12">
      <c r="A21" s="125"/>
      <c r="B21" s="141"/>
      <c r="C21" s="141"/>
      <c r="D21" s="141"/>
      <c r="E21" s="142"/>
      <c r="F21" s="179"/>
      <c r="G21" s="180"/>
      <c r="H21" s="145" t="s">
        <v>757</v>
      </c>
      <c r="I21" s="141"/>
      <c r="J21" s="141"/>
      <c r="K21" s="141"/>
      <c r="L21" s="126"/>
    </row>
    <row r="22" spans="1:12" ht="25.5">
      <c r="A22" s="125"/>
      <c r="B22" s="141"/>
      <c r="C22" s="141"/>
      <c r="D22" s="141"/>
      <c r="E22" s="142"/>
      <c r="F22" s="179"/>
      <c r="G22" s="180"/>
      <c r="H22" s="145" t="s">
        <v>765</v>
      </c>
      <c r="I22" s="141"/>
      <c r="J22" s="141"/>
      <c r="K22" s="141"/>
      <c r="L22" s="126"/>
    </row>
    <row r="23" spans="1:12" ht="24">
      <c r="A23" s="125"/>
      <c r="B23" s="118">
        <f>'Tax Invoice'!D18</f>
        <v>1</v>
      </c>
      <c r="C23" s="10" t="s">
        <v>727</v>
      </c>
      <c r="D23" s="10" t="s">
        <v>747</v>
      </c>
      <c r="E23" s="129" t="s">
        <v>213</v>
      </c>
      <c r="F23" s="173" t="s">
        <v>31</v>
      </c>
      <c r="G23" s="174"/>
      <c r="H23" s="11" t="s">
        <v>758</v>
      </c>
      <c r="I23" s="14">
        <f t="shared" ref="I23:I86" si="0">J23*$N$1</f>
        <v>4.2175000000000002</v>
      </c>
      <c r="J23" s="14">
        <v>16.87</v>
      </c>
      <c r="K23" s="120">
        <f t="shared" ref="K23:K86" si="1">I23*B23</f>
        <v>4.2175000000000002</v>
      </c>
      <c r="L23" s="126"/>
    </row>
    <row r="24" spans="1:12" ht="24">
      <c r="A24" s="125"/>
      <c r="B24" s="118">
        <f>'Tax Invoice'!D19</f>
        <v>1</v>
      </c>
      <c r="C24" s="10" t="s">
        <v>727</v>
      </c>
      <c r="D24" s="10" t="s">
        <v>747</v>
      </c>
      <c r="E24" s="129" t="s">
        <v>213</v>
      </c>
      <c r="F24" s="173" t="s">
        <v>32</v>
      </c>
      <c r="G24" s="174"/>
      <c r="H24" s="11" t="s">
        <v>758</v>
      </c>
      <c r="I24" s="14">
        <f t="shared" si="0"/>
        <v>4.2175000000000002</v>
      </c>
      <c r="J24" s="14">
        <v>16.87</v>
      </c>
      <c r="K24" s="120">
        <f t="shared" si="1"/>
        <v>4.2175000000000002</v>
      </c>
      <c r="L24" s="126"/>
    </row>
    <row r="25" spans="1:12" ht="24">
      <c r="A25" s="125"/>
      <c r="B25" s="118">
        <f>'Tax Invoice'!D20</f>
        <v>1</v>
      </c>
      <c r="C25" s="10" t="s">
        <v>729</v>
      </c>
      <c r="D25" s="10" t="s">
        <v>748</v>
      </c>
      <c r="E25" s="129" t="s">
        <v>213</v>
      </c>
      <c r="F25" s="173" t="s">
        <v>30</v>
      </c>
      <c r="G25" s="174"/>
      <c r="H25" s="11" t="s">
        <v>759</v>
      </c>
      <c r="I25" s="14">
        <f t="shared" si="0"/>
        <v>4.2175000000000002</v>
      </c>
      <c r="J25" s="14">
        <v>16.87</v>
      </c>
      <c r="K25" s="120">
        <f t="shared" si="1"/>
        <v>4.2175000000000002</v>
      </c>
      <c r="L25" s="126"/>
    </row>
    <row r="26" spans="1:12" ht="24">
      <c r="A26" s="125"/>
      <c r="B26" s="118">
        <f>'Tax Invoice'!D21</f>
        <v>1</v>
      </c>
      <c r="C26" s="10" t="s">
        <v>729</v>
      </c>
      <c r="D26" s="10" t="s">
        <v>748</v>
      </c>
      <c r="E26" s="129" t="s">
        <v>213</v>
      </c>
      <c r="F26" s="173" t="s">
        <v>32</v>
      </c>
      <c r="G26" s="174"/>
      <c r="H26" s="11" t="s">
        <v>759</v>
      </c>
      <c r="I26" s="14">
        <f t="shared" si="0"/>
        <v>4.2175000000000002</v>
      </c>
      <c r="J26" s="14">
        <v>16.87</v>
      </c>
      <c r="K26" s="120">
        <f t="shared" si="1"/>
        <v>4.2175000000000002</v>
      </c>
      <c r="L26" s="126"/>
    </row>
    <row r="27" spans="1:12" ht="24">
      <c r="A27" s="125"/>
      <c r="B27" s="118">
        <f>'Tax Invoice'!D22</f>
        <v>1</v>
      </c>
      <c r="C27" s="10" t="s">
        <v>729</v>
      </c>
      <c r="D27" s="10" t="s">
        <v>749</v>
      </c>
      <c r="E27" s="129" t="s">
        <v>248</v>
      </c>
      <c r="F27" s="173" t="s">
        <v>31</v>
      </c>
      <c r="G27" s="174"/>
      <c r="H27" s="11" t="s">
        <v>759</v>
      </c>
      <c r="I27" s="14">
        <f t="shared" si="0"/>
        <v>7.79</v>
      </c>
      <c r="J27" s="14">
        <v>31.16</v>
      </c>
      <c r="K27" s="120">
        <f t="shared" si="1"/>
        <v>7.79</v>
      </c>
      <c r="L27" s="126"/>
    </row>
    <row r="28" spans="1:12" ht="24">
      <c r="A28" s="125"/>
      <c r="B28" s="118">
        <f>'Tax Invoice'!D23</f>
        <v>1</v>
      </c>
      <c r="C28" s="10" t="s">
        <v>731</v>
      </c>
      <c r="D28" s="10" t="s">
        <v>750</v>
      </c>
      <c r="E28" s="129" t="s">
        <v>732</v>
      </c>
      <c r="F28" s="173" t="s">
        <v>32</v>
      </c>
      <c r="G28" s="174"/>
      <c r="H28" s="11" t="s">
        <v>766</v>
      </c>
      <c r="I28" s="14">
        <f t="shared" si="0"/>
        <v>22.53</v>
      </c>
      <c r="J28" s="14">
        <v>90.12</v>
      </c>
      <c r="K28" s="120">
        <f t="shared" si="1"/>
        <v>22.53</v>
      </c>
      <c r="L28" s="126"/>
    </row>
    <row r="29" spans="1:12" ht="24">
      <c r="A29" s="125"/>
      <c r="B29" s="118">
        <f>'Tax Invoice'!D24</f>
        <v>1</v>
      </c>
      <c r="C29" s="10" t="s">
        <v>734</v>
      </c>
      <c r="D29" s="10" t="s">
        <v>751</v>
      </c>
      <c r="E29" s="129" t="s">
        <v>213</v>
      </c>
      <c r="F29" s="173" t="s">
        <v>30</v>
      </c>
      <c r="G29" s="174"/>
      <c r="H29" s="11" t="s">
        <v>760</v>
      </c>
      <c r="I29" s="14">
        <f t="shared" si="0"/>
        <v>4.7275</v>
      </c>
      <c r="J29" s="14">
        <v>18.91</v>
      </c>
      <c r="K29" s="120">
        <f t="shared" si="1"/>
        <v>4.7275</v>
      </c>
      <c r="L29" s="126"/>
    </row>
    <row r="30" spans="1:12" ht="24">
      <c r="A30" s="125"/>
      <c r="B30" s="118">
        <f>'Tax Invoice'!D25</f>
        <v>1</v>
      </c>
      <c r="C30" s="10" t="s">
        <v>734</v>
      </c>
      <c r="D30" s="10" t="s">
        <v>752</v>
      </c>
      <c r="E30" s="129" t="s">
        <v>248</v>
      </c>
      <c r="F30" s="173" t="s">
        <v>31</v>
      </c>
      <c r="G30" s="174"/>
      <c r="H30" s="11" t="s">
        <v>760</v>
      </c>
      <c r="I30" s="14">
        <f t="shared" si="0"/>
        <v>9.36</v>
      </c>
      <c r="J30" s="14">
        <v>37.44</v>
      </c>
      <c r="K30" s="120">
        <f t="shared" si="1"/>
        <v>9.36</v>
      </c>
      <c r="L30" s="126"/>
    </row>
    <row r="31" spans="1:12">
      <c r="A31" s="125"/>
      <c r="B31" s="118">
        <f>'Tax Invoice'!D26</f>
        <v>25</v>
      </c>
      <c r="C31" s="10" t="s">
        <v>736</v>
      </c>
      <c r="D31" s="10" t="s">
        <v>736</v>
      </c>
      <c r="E31" s="129" t="s">
        <v>31</v>
      </c>
      <c r="F31" s="173"/>
      <c r="G31" s="174"/>
      <c r="H31" s="11" t="s">
        <v>761</v>
      </c>
      <c r="I31" s="14">
        <f t="shared" si="0"/>
        <v>0.34749999999999998</v>
      </c>
      <c r="J31" s="14">
        <v>1.39</v>
      </c>
      <c r="K31" s="120">
        <f t="shared" si="1"/>
        <v>8.6875</v>
      </c>
      <c r="L31" s="126"/>
    </row>
    <row r="32" spans="1:12" ht="36">
      <c r="A32" s="125"/>
      <c r="B32" s="118">
        <f>'Tax Invoice'!D27</f>
        <v>5</v>
      </c>
      <c r="C32" s="10" t="s">
        <v>738</v>
      </c>
      <c r="D32" s="10" t="s">
        <v>738</v>
      </c>
      <c r="E32" s="129" t="s">
        <v>739</v>
      </c>
      <c r="F32" s="173"/>
      <c r="G32" s="174"/>
      <c r="H32" s="11" t="s">
        <v>762</v>
      </c>
      <c r="I32" s="14">
        <f t="shared" si="0"/>
        <v>0.72</v>
      </c>
      <c r="J32" s="14">
        <v>2.88</v>
      </c>
      <c r="K32" s="120">
        <f t="shared" si="1"/>
        <v>3.5999999999999996</v>
      </c>
      <c r="L32" s="126"/>
    </row>
    <row r="33" spans="1:12">
      <c r="A33" s="125"/>
      <c r="B33" s="118">
        <f>'Tax Invoice'!D28</f>
        <v>10</v>
      </c>
      <c r="C33" s="10" t="s">
        <v>741</v>
      </c>
      <c r="D33" s="10" t="s">
        <v>741</v>
      </c>
      <c r="E33" s="129" t="s">
        <v>53</v>
      </c>
      <c r="F33" s="173"/>
      <c r="G33" s="174"/>
      <c r="H33" s="11" t="s">
        <v>767</v>
      </c>
      <c r="I33" s="14">
        <f t="shared" si="0"/>
        <v>0.4975</v>
      </c>
      <c r="J33" s="14">
        <v>1.99</v>
      </c>
      <c r="K33" s="120">
        <f t="shared" si="1"/>
        <v>4.9749999999999996</v>
      </c>
      <c r="L33" s="126"/>
    </row>
    <row r="34" spans="1:12">
      <c r="A34" s="125"/>
      <c r="B34" s="118">
        <f>'Tax Invoice'!D29</f>
        <v>3</v>
      </c>
      <c r="C34" s="10" t="s">
        <v>743</v>
      </c>
      <c r="D34" s="10" t="s">
        <v>743</v>
      </c>
      <c r="E34" s="129" t="s">
        <v>28</v>
      </c>
      <c r="F34" s="173"/>
      <c r="G34" s="174"/>
      <c r="H34" s="11" t="s">
        <v>763</v>
      </c>
      <c r="I34" s="14">
        <f t="shared" si="0"/>
        <v>0.35749999999999998</v>
      </c>
      <c r="J34" s="14">
        <v>1.43</v>
      </c>
      <c r="K34" s="120">
        <f t="shared" si="1"/>
        <v>1.0725</v>
      </c>
      <c r="L34" s="126"/>
    </row>
    <row r="35" spans="1:12">
      <c r="A35" s="125"/>
      <c r="B35" s="118">
        <f>'Tax Invoice'!D30</f>
        <v>6</v>
      </c>
      <c r="C35" s="10" t="s">
        <v>743</v>
      </c>
      <c r="D35" s="10" t="s">
        <v>743</v>
      </c>
      <c r="E35" s="129" t="s">
        <v>30</v>
      </c>
      <c r="F35" s="173"/>
      <c r="G35" s="174"/>
      <c r="H35" s="11" t="s">
        <v>763</v>
      </c>
      <c r="I35" s="14">
        <f t="shared" si="0"/>
        <v>0.35749999999999998</v>
      </c>
      <c r="J35" s="14">
        <v>1.43</v>
      </c>
      <c r="K35" s="120">
        <f t="shared" si="1"/>
        <v>2.145</v>
      </c>
      <c r="L35" s="126"/>
    </row>
    <row r="36" spans="1:12">
      <c r="A36" s="125"/>
      <c r="B36" s="118">
        <f>'Tax Invoice'!D31</f>
        <v>20</v>
      </c>
      <c r="C36" s="10" t="s">
        <v>743</v>
      </c>
      <c r="D36" s="10" t="s">
        <v>743</v>
      </c>
      <c r="E36" s="129" t="s">
        <v>31</v>
      </c>
      <c r="F36" s="173"/>
      <c r="G36" s="174"/>
      <c r="H36" s="11" t="s">
        <v>763</v>
      </c>
      <c r="I36" s="14">
        <f t="shared" si="0"/>
        <v>0.35749999999999998</v>
      </c>
      <c r="J36" s="14">
        <v>1.43</v>
      </c>
      <c r="K36" s="120">
        <f t="shared" si="1"/>
        <v>7.1499999999999995</v>
      </c>
      <c r="L36" s="126"/>
    </row>
    <row r="37" spans="1:12">
      <c r="A37" s="125"/>
      <c r="B37" s="118">
        <f>'Tax Invoice'!D32</f>
        <v>10</v>
      </c>
      <c r="C37" s="10" t="s">
        <v>743</v>
      </c>
      <c r="D37" s="10" t="s">
        <v>743</v>
      </c>
      <c r="E37" s="129" t="s">
        <v>32</v>
      </c>
      <c r="F37" s="173"/>
      <c r="G37" s="174"/>
      <c r="H37" s="11" t="s">
        <v>763</v>
      </c>
      <c r="I37" s="14">
        <f t="shared" si="0"/>
        <v>0.35749999999999998</v>
      </c>
      <c r="J37" s="14">
        <v>1.43</v>
      </c>
      <c r="K37" s="120">
        <f t="shared" si="1"/>
        <v>3.5749999999999997</v>
      </c>
      <c r="L37" s="126"/>
    </row>
    <row r="38" spans="1:12" ht="15.75" thickBot="1">
      <c r="A38" s="125"/>
      <c r="B38" s="118">
        <f>'Tax Invoice'!D33</f>
        <v>15</v>
      </c>
      <c r="C38" s="10" t="s">
        <v>745</v>
      </c>
      <c r="D38" s="10" t="s">
        <v>745</v>
      </c>
      <c r="E38" s="129"/>
      <c r="F38" s="173"/>
      <c r="G38" s="174"/>
      <c r="H38" s="11" t="s">
        <v>764</v>
      </c>
      <c r="I38" s="14">
        <f t="shared" si="0"/>
        <v>0.31</v>
      </c>
      <c r="J38" s="14">
        <v>1.24</v>
      </c>
      <c r="K38" s="120">
        <f t="shared" si="1"/>
        <v>4.6500000000000004</v>
      </c>
      <c r="L38" s="126"/>
    </row>
    <row r="39" spans="1:12" ht="16.5" thickTop="1" thickBot="1">
      <c r="A39" s="125"/>
      <c r="B39" s="148"/>
      <c r="C39" s="149"/>
      <c r="D39" s="149"/>
      <c r="E39" s="149"/>
      <c r="F39" s="187"/>
      <c r="G39" s="187"/>
      <c r="H39" s="151" t="s">
        <v>949</v>
      </c>
      <c r="I39" s="149"/>
      <c r="J39" s="149"/>
      <c r="K39" s="150"/>
      <c r="L39" s="126"/>
    </row>
    <row r="40" spans="1:12" ht="24.75" thickTop="1">
      <c r="A40" s="125"/>
      <c r="B40" s="118">
        <f>Invoice!B39</f>
        <v>3</v>
      </c>
      <c r="C40" s="10" t="s">
        <v>770</v>
      </c>
      <c r="D40" s="129" t="s">
        <v>770</v>
      </c>
      <c r="E40" s="129" t="s">
        <v>33</v>
      </c>
      <c r="F40" s="173" t="s">
        <v>112</v>
      </c>
      <c r="G40" s="174"/>
      <c r="H40" s="11" t="s">
        <v>771</v>
      </c>
      <c r="I40" s="14">
        <f t="shared" si="0"/>
        <v>0.11</v>
      </c>
      <c r="J40" s="14">
        <v>0.44</v>
      </c>
      <c r="K40" s="120">
        <f t="shared" si="1"/>
        <v>0.33</v>
      </c>
      <c r="L40" s="126"/>
    </row>
    <row r="41" spans="1:12">
      <c r="A41" s="125"/>
      <c r="B41" s="118">
        <f>Invoice!B40</f>
        <v>2</v>
      </c>
      <c r="C41" s="10" t="s">
        <v>48</v>
      </c>
      <c r="D41" s="129" t="s">
        <v>48</v>
      </c>
      <c r="E41" s="129" t="s">
        <v>28</v>
      </c>
      <c r="F41" s="173"/>
      <c r="G41" s="174"/>
      <c r="H41" s="11" t="s">
        <v>957</v>
      </c>
      <c r="I41" s="14">
        <f t="shared" si="0"/>
        <v>4.4999999999999998E-2</v>
      </c>
      <c r="J41" s="14">
        <v>0.18</v>
      </c>
      <c r="K41" s="120">
        <f t="shared" si="1"/>
        <v>0.09</v>
      </c>
      <c r="L41" s="126"/>
    </row>
    <row r="42" spans="1:12">
      <c r="A42" s="125"/>
      <c r="B42" s="118">
        <f>Invoice!B41</f>
        <v>2</v>
      </c>
      <c r="C42" s="10" t="s">
        <v>48</v>
      </c>
      <c r="D42" s="129" t="s">
        <v>48</v>
      </c>
      <c r="E42" s="129" t="s">
        <v>30</v>
      </c>
      <c r="F42" s="173"/>
      <c r="G42" s="174"/>
      <c r="H42" s="11" t="s">
        <v>957</v>
      </c>
      <c r="I42" s="14">
        <f t="shared" si="0"/>
        <v>4.4999999999999998E-2</v>
      </c>
      <c r="J42" s="14">
        <v>0.18</v>
      </c>
      <c r="K42" s="120">
        <f t="shared" si="1"/>
        <v>0.09</v>
      </c>
      <c r="L42" s="126"/>
    </row>
    <row r="43" spans="1:12">
      <c r="A43" s="125"/>
      <c r="B43" s="118">
        <f>Invoice!B42</f>
        <v>5</v>
      </c>
      <c r="C43" s="10" t="s">
        <v>48</v>
      </c>
      <c r="D43" s="129" t="s">
        <v>48</v>
      </c>
      <c r="E43" s="129" t="s">
        <v>31</v>
      </c>
      <c r="F43" s="173"/>
      <c r="G43" s="174"/>
      <c r="H43" s="11" t="s">
        <v>957</v>
      </c>
      <c r="I43" s="14">
        <f t="shared" si="0"/>
        <v>4.4999999999999998E-2</v>
      </c>
      <c r="J43" s="14">
        <v>0.18</v>
      </c>
      <c r="K43" s="120">
        <f t="shared" si="1"/>
        <v>0.22499999999999998</v>
      </c>
      <c r="L43" s="126"/>
    </row>
    <row r="44" spans="1:12">
      <c r="A44" s="125"/>
      <c r="B44" s="118">
        <f>Invoice!B43</f>
        <v>5</v>
      </c>
      <c r="C44" s="10" t="s">
        <v>48</v>
      </c>
      <c r="D44" s="129" t="s">
        <v>48</v>
      </c>
      <c r="E44" s="129" t="s">
        <v>32</v>
      </c>
      <c r="F44" s="173"/>
      <c r="G44" s="174"/>
      <c r="H44" s="11" t="s">
        <v>957</v>
      </c>
      <c r="I44" s="14">
        <f t="shared" si="0"/>
        <v>4.4999999999999998E-2</v>
      </c>
      <c r="J44" s="14">
        <v>0.18</v>
      </c>
      <c r="K44" s="120">
        <f t="shared" si="1"/>
        <v>0.22499999999999998</v>
      </c>
      <c r="L44" s="126"/>
    </row>
    <row r="45" spans="1:12">
      <c r="A45" s="125"/>
      <c r="B45" s="118">
        <f>Invoice!B44</f>
        <v>2</v>
      </c>
      <c r="C45" s="10" t="s">
        <v>48</v>
      </c>
      <c r="D45" s="129" t="s">
        <v>48</v>
      </c>
      <c r="E45" s="129" t="s">
        <v>33</v>
      </c>
      <c r="F45" s="173"/>
      <c r="G45" s="174"/>
      <c r="H45" s="11" t="s">
        <v>957</v>
      </c>
      <c r="I45" s="14">
        <f t="shared" si="0"/>
        <v>4.4999999999999998E-2</v>
      </c>
      <c r="J45" s="14">
        <v>0.18</v>
      </c>
      <c r="K45" s="120">
        <f t="shared" si="1"/>
        <v>0.09</v>
      </c>
      <c r="L45" s="126"/>
    </row>
    <row r="46" spans="1:12">
      <c r="A46" s="125"/>
      <c r="B46" s="118">
        <f>Invoice!B45</f>
        <v>2</v>
      </c>
      <c r="C46" s="10" t="s">
        <v>773</v>
      </c>
      <c r="D46" s="129" t="s">
        <v>773</v>
      </c>
      <c r="E46" s="129" t="s">
        <v>33</v>
      </c>
      <c r="F46" s="173" t="s">
        <v>279</v>
      </c>
      <c r="G46" s="174"/>
      <c r="H46" s="11" t="s">
        <v>968</v>
      </c>
      <c r="I46" s="14">
        <f t="shared" si="0"/>
        <v>0.16750000000000001</v>
      </c>
      <c r="J46" s="14">
        <v>0.67</v>
      </c>
      <c r="K46" s="120">
        <f t="shared" si="1"/>
        <v>0.33500000000000002</v>
      </c>
      <c r="L46" s="126"/>
    </row>
    <row r="47" spans="1:12">
      <c r="A47" s="125"/>
      <c r="B47" s="118">
        <f>Invoice!B46</f>
        <v>2</v>
      </c>
      <c r="C47" s="10" t="s">
        <v>773</v>
      </c>
      <c r="D47" s="129" t="s">
        <v>773</v>
      </c>
      <c r="E47" s="129" t="s">
        <v>33</v>
      </c>
      <c r="F47" s="173" t="s">
        <v>277</v>
      </c>
      <c r="G47" s="174"/>
      <c r="H47" s="11" t="s">
        <v>968</v>
      </c>
      <c r="I47" s="14">
        <f t="shared" si="0"/>
        <v>0.16750000000000001</v>
      </c>
      <c r="J47" s="14">
        <v>0.67</v>
      </c>
      <c r="K47" s="120">
        <f t="shared" si="1"/>
        <v>0.33500000000000002</v>
      </c>
      <c r="L47" s="126"/>
    </row>
    <row r="48" spans="1:12">
      <c r="A48" s="125"/>
      <c r="B48" s="118">
        <f>Invoice!B47</f>
        <v>2</v>
      </c>
      <c r="C48" s="10" t="s">
        <v>773</v>
      </c>
      <c r="D48" s="129" t="s">
        <v>773</v>
      </c>
      <c r="E48" s="129" t="s">
        <v>33</v>
      </c>
      <c r="F48" s="173" t="s">
        <v>278</v>
      </c>
      <c r="G48" s="174"/>
      <c r="H48" s="11" t="s">
        <v>968</v>
      </c>
      <c r="I48" s="14">
        <f t="shared" si="0"/>
        <v>0.16750000000000001</v>
      </c>
      <c r="J48" s="14">
        <v>0.67</v>
      </c>
      <c r="K48" s="120">
        <f t="shared" si="1"/>
        <v>0.33500000000000002</v>
      </c>
      <c r="L48" s="126"/>
    </row>
    <row r="49" spans="1:12">
      <c r="A49" s="125"/>
      <c r="B49" s="118">
        <f>Invoice!B48</f>
        <v>2</v>
      </c>
      <c r="C49" s="10" t="s">
        <v>773</v>
      </c>
      <c r="D49" s="129" t="s">
        <v>773</v>
      </c>
      <c r="E49" s="129" t="s">
        <v>33</v>
      </c>
      <c r="F49" s="173" t="s">
        <v>775</v>
      </c>
      <c r="G49" s="174"/>
      <c r="H49" s="11" t="s">
        <v>968</v>
      </c>
      <c r="I49" s="14">
        <f t="shared" si="0"/>
        <v>0.16750000000000001</v>
      </c>
      <c r="J49" s="14">
        <v>0.67</v>
      </c>
      <c r="K49" s="120">
        <f t="shared" si="1"/>
        <v>0.33500000000000002</v>
      </c>
      <c r="L49" s="126"/>
    </row>
    <row r="50" spans="1:12" ht="24">
      <c r="A50" s="125"/>
      <c r="B50" s="118">
        <f>Invoice!B49</f>
        <v>2</v>
      </c>
      <c r="C50" s="10" t="s">
        <v>776</v>
      </c>
      <c r="D50" s="129" t="s">
        <v>776</v>
      </c>
      <c r="E50" s="129" t="s">
        <v>32</v>
      </c>
      <c r="F50" s="173" t="s">
        <v>115</v>
      </c>
      <c r="G50" s="174"/>
      <c r="H50" s="11" t="s">
        <v>1011</v>
      </c>
      <c r="I50" s="14">
        <f t="shared" si="0"/>
        <v>0.94</v>
      </c>
      <c r="J50" s="14">
        <v>3.76</v>
      </c>
      <c r="K50" s="120">
        <f t="shared" si="1"/>
        <v>1.88</v>
      </c>
      <c r="L50" s="126"/>
    </row>
    <row r="51" spans="1:12" ht="24">
      <c r="A51" s="125"/>
      <c r="B51" s="118">
        <f>Invoice!B50</f>
        <v>2</v>
      </c>
      <c r="C51" s="10" t="s">
        <v>776</v>
      </c>
      <c r="D51" s="129" t="s">
        <v>776</v>
      </c>
      <c r="E51" s="129" t="s">
        <v>32</v>
      </c>
      <c r="F51" s="173" t="s">
        <v>490</v>
      </c>
      <c r="G51" s="174"/>
      <c r="H51" s="11" t="s">
        <v>1011</v>
      </c>
      <c r="I51" s="14">
        <f t="shared" si="0"/>
        <v>0.94</v>
      </c>
      <c r="J51" s="14">
        <v>3.76</v>
      </c>
      <c r="K51" s="120">
        <f t="shared" si="1"/>
        <v>1.88</v>
      </c>
      <c r="L51" s="126"/>
    </row>
    <row r="52" spans="1:12" ht="24">
      <c r="A52" s="125"/>
      <c r="B52" s="118">
        <f>Invoice!B51</f>
        <v>2</v>
      </c>
      <c r="C52" s="10" t="s">
        <v>776</v>
      </c>
      <c r="D52" s="129" t="s">
        <v>776</v>
      </c>
      <c r="E52" s="129" t="s">
        <v>32</v>
      </c>
      <c r="F52" s="173" t="s">
        <v>778</v>
      </c>
      <c r="G52" s="174"/>
      <c r="H52" s="11" t="s">
        <v>1011</v>
      </c>
      <c r="I52" s="14">
        <f t="shared" si="0"/>
        <v>0.94</v>
      </c>
      <c r="J52" s="14">
        <v>3.76</v>
      </c>
      <c r="K52" s="120">
        <f t="shared" si="1"/>
        <v>1.88</v>
      </c>
      <c r="L52" s="126"/>
    </row>
    <row r="53" spans="1:12" ht="24">
      <c r="A53" s="125"/>
      <c r="B53" s="118">
        <f>Invoice!B52</f>
        <v>2</v>
      </c>
      <c r="C53" s="10" t="s">
        <v>776</v>
      </c>
      <c r="D53" s="129" t="s">
        <v>776</v>
      </c>
      <c r="E53" s="129" t="s">
        <v>32</v>
      </c>
      <c r="F53" s="173" t="s">
        <v>779</v>
      </c>
      <c r="G53" s="174"/>
      <c r="H53" s="11" t="s">
        <v>1011</v>
      </c>
      <c r="I53" s="14">
        <f t="shared" si="0"/>
        <v>0.94</v>
      </c>
      <c r="J53" s="14">
        <v>3.76</v>
      </c>
      <c r="K53" s="120">
        <f t="shared" si="1"/>
        <v>1.88</v>
      </c>
      <c r="L53" s="126"/>
    </row>
    <row r="54" spans="1:12" ht="24">
      <c r="A54" s="125"/>
      <c r="B54" s="118">
        <f>Invoice!B53</f>
        <v>1</v>
      </c>
      <c r="C54" s="10" t="s">
        <v>776</v>
      </c>
      <c r="D54" s="129" t="s">
        <v>776</v>
      </c>
      <c r="E54" s="129" t="s">
        <v>33</v>
      </c>
      <c r="F54" s="173" t="s">
        <v>115</v>
      </c>
      <c r="G54" s="174"/>
      <c r="H54" s="11" t="s">
        <v>1011</v>
      </c>
      <c r="I54" s="14">
        <f t="shared" si="0"/>
        <v>0.94</v>
      </c>
      <c r="J54" s="14">
        <v>3.76</v>
      </c>
      <c r="K54" s="120">
        <f t="shared" si="1"/>
        <v>0.94</v>
      </c>
      <c r="L54" s="126"/>
    </row>
    <row r="55" spans="1:12" ht="24">
      <c r="A55" s="125"/>
      <c r="B55" s="118">
        <f>Invoice!B54</f>
        <v>1</v>
      </c>
      <c r="C55" s="10" t="s">
        <v>776</v>
      </c>
      <c r="D55" s="129" t="s">
        <v>776</v>
      </c>
      <c r="E55" s="129" t="s">
        <v>33</v>
      </c>
      <c r="F55" s="173" t="s">
        <v>490</v>
      </c>
      <c r="G55" s="174"/>
      <c r="H55" s="11" t="s">
        <v>1011</v>
      </c>
      <c r="I55" s="14">
        <f t="shared" si="0"/>
        <v>0.94</v>
      </c>
      <c r="J55" s="14">
        <v>3.76</v>
      </c>
      <c r="K55" s="120">
        <f t="shared" si="1"/>
        <v>0.94</v>
      </c>
      <c r="L55" s="126"/>
    </row>
    <row r="56" spans="1:12" ht="24">
      <c r="A56" s="125"/>
      <c r="B56" s="118">
        <f>Invoice!B55</f>
        <v>1</v>
      </c>
      <c r="C56" s="10" t="s">
        <v>776</v>
      </c>
      <c r="D56" s="129" t="s">
        <v>776</v>
      </c>
      <c r="E56" s="129" t="s">
        <v>33</v>
      </c>
      <c r="F56" s="173" t="s">
        <v>778</v>
      </c>
      <c r="G56" s="174"/>
      <c r="H56" s="11" t="s">
        <v>1011</v>
      </c>
      <c r="I56" s="14">
        <f t="shared" si="0"/>
        <v>0.94</v>
      </c>
      <c r="J56" s="14">
        <v>3.76</v>
      </c>
      <c r="K56" s="120">
        <f t="shared" si="1"/>
        <v>0.94</v>
      </c>
      <c r="L56" s="126"/>
    </row>
    <row r="57" spans="1:12" ht="24">
      <c r="A57" s="125"/>
      <c r="B57" s="118">
        <f>Invoice!B56</f>
        <v>1</v>
      </c>
      <c r="C57" s="10" t="s">
        <v>776</v>
      </c>
      <c r="D57" s="129" t="s">
        <v>776</v>
      </c>
      <c r="E57" s="129" t="s">
        <v>33</v>
      </c>
      <c r="F57" s="173" t="s">
        <v>779</v>
      </c>
      <c r="G57" s="174"/>
      <c r="H57" s="11" t="s">
        <v>1011</v>
      </c>
      <c r="I57" s="14">
        <f t="shared" si="0"/>
        <v>0.94</v>
      </c>
      <c r="J57" s="14">
        <v>3.76</v>
      </c>
      <c r="K57" s="120">
        <f t="shared" si="1"/>
        <v>0.94</v>
      </c>
      <c r="L57" s="126"/>
    </row>
    <row r="58" spans="1:12" ht="14.25" customHeight="1">
      <c r="A58" s="125"/>
      <c r="B58" s="118">
        <f>Invoice!B57</f>
        <v>2</v>
      </c>
      <c r="C58" s="10" t="s">
        <v>780</v>
      </c>
      <c r="D58" s="129" t="s">
        <v>780</v>
      </c>
      <c r="E58" s="129" t="s">
        <v>112</v>
      </c>
      <c r="F58" s="173"/>
      <c r="G58" s="174"/>
      <c r="H58" s="11" t="s">
        <v>781</v>
      </c>
      <c r="I58" s="14">
        <f t="shared" si="0"/>
        <v>6.5000000000000002E-2</v>
      </c>
      <c r="J58" s="14">
        <v>0.26</v>
      </c>
      <c r="K58" s="120">
        <f t="shared" si="1"/>
        <v>0.13</v>
      </c>
      <c r="L58" s="126"/>
    </row>
    <row r="59" spans="1:12" ht="14.25" customHeight="1">
      <c r="A59" s="125"/>
      <c r="B59" s="118">
        <f>Invoice!B58</f>
        <v>2</v>
      </c>
      <c r="C59" s="10" t="s">
        <v>780</v>
      </c>
      <c r="D59" s="129" t="s">
        <v>780</v>
      </c>
      <c r="E59" s="129" t="s">
        <v>216</v>
      </c>
      <c r="F59" s="173"/>
      <c r="G59" s="174"/>
      <c r="H59" s="11" t="s">
        <v>781</v>
      </c>
      <c r="I59" s="14">
        <f t="shared" si="0"/>
        <v>6.5000000000000002E-2</v>
      </c>
      <c r="J59" s="14">
        <v>0.26</v>
      </c>
      <c r="K59" s="120">
        <f t="shared" si="1"/>
        <v>0.13</v>
      </c>
      <c r="L59" s="126"/>
    </row>
    <row r="60" spans="1:12" ht="14.25" customHeight="1">
      <c r="A60" s="125"/>
      <c r="B60" s="118">
        <f>Invoice!B59</f>
        <v>2</v>
      </c>
      <c r="C60" s="10" t="s">
        <v>780</v>
      </c>
      <c r="D60" s="129" t="s">
        <v>780</v>
      </c>
      <c r="E60" s="129" t="s">
        <v>218</v>
      </c>
      <c r="F60" s="173"/>
      <c r="G60" s="174"/>
      <c r="H60" s="11" t="s">
        <v>781</v>
      </c>
      <c r="I60" s="14">
        <f t="shared" si="0"/>
        <v>6.5000000000000002E-2</v>
      </c>
      <c r="J60" s="14">
        <v>0.26</v>
      </c>
      <c r="K60" s="120">
        <f t="shared" si="1"/>
        <v>0.13</v>
      </c>
      <c r="L60" s="126"/>
    </row>
    <row r="61" spans="1:12" ht="24">
      <c r="A61" s="125"/>
      <c r="B61" s="118">
        <f>Invoice!B60</f>
        <v>1</v>
      </c>
      <c r="C61" s="10" t="s">
        <v>782</v>
      </c>
      <c r="D61" s="129" t="s">
        <v>783</v>
      </c>
      <c r="E61" s="129" t="s">
        <v>279</v>
      </c>
      <c r="F61" s="173" t="s">
        <v>28</v>
      </c>
      <c r="G61" s="174"/>
      <c r="H61" s="11" t="s">
        <v>955</v>
      </c>
      <c r="I61" s="14">
        <f t="shared" si="0"/>
        <v>0.155</v>
      </c>
      <c r="J61" s="14">
        <v>0.62</v>
      </c>
      <c r="K61" s="120">
        <f t="shared" si="1"/>
        <v>0.155</v>
      </c>
      <c r="L61" s="126"/>
    </row>
    <row r="62" spans="1:12" ht="24">
      <c r="A62" s="125"/>
      <c r="B62" s="118">
        <f>Invoice!B61</f>
        <v>1</v>
      </c>
      <c r="C62" s="10" t="s">
        <v>782</v>
      </c>
      <c r="D62" s="129" t="s">
        <v>783</v>
      </c>
      <c r="E62" s="129" t="s">
        <v>679</v>
      </c>
      <c r="F62" s="173" t="s">
        <v>28</v>
      </c>
      <c r="G62" s="174"/>
      <c r="H62" s="11" t="s">
        <v>955</v>
      </c>
      <c r="I62" s="14">
        <f t="shared" si="0"/>
        <v>0.155</v>
      </c>
      <c r="J62" s="14">
        <v>0.62</v>
      </c>
      <c r="K62" s="120">
        <f t="shared" si="1"/>
        <v>0.155</v>
      </c>
      <c r="L62" s="126"/>
    </row>
    <row r="63" spans="1:12" ht="24">
      <c r="A63" s="125"/>
      <c r="B63" s="118">
        <f>Invoice!B62</f>
        <v>1</v>
      </c>
      <c r="C63" s="10" t="s">
        <v>782</v>
      </c>
      <c r="D63" s="129" t="s">
        <v>783</v>
      </c>
      <c r="E63" s="129" t="s">
        <v>277</v>
      </c>
      <c r="F63" s="173" t="s">
        <v>28</v>
      </c>
      <c r="G63" s="174"/>
      <c r="H63" s="11" t="s">
        <v>955</v>
      </c>
      <c r="I63" s="14">
        <f t="shared" si="0"/>
        <v>0.155</v>
      </c>
      <c r="J63" s="14">
        <v>0.62</v>
      </c>
      <c r="K63" s="120">
        <f t="shared" si="1"/>
        <v>0.155</v>
      </c>
      <c r="L63" s="126"/>
    </row>
    <row r="64" spans="1:12" ht="24">
      <c r="A64" s="125"/>
      <c r="B64" s="118">
        <f>Invoice!B63</f>
        <v>1</v>
      </c>
      <c r="C64" s="10" t="s">
        <v>782</v>
      </c>
      <c r="D64" s="129" t="s">
        <v>783</v>
      </c>
      <c r="E64" s="129" t="s">
        <v>278</v>
      </c>
      <c r="F64" s="173" t="s">
        <v>28</v>
      </c>
      <c r="G64" s="174"/>
      <c r="H64" s="11" t="s">
        <v>955</v>
      </c>
      <c r="I64" s="14">
        <f t="shared" si="0"/>
        <v>0.155</v>
      </c>
      <c r="J64" s="14">
        <v>0.62</v>
      </c>
      <c r="K64" s="120">
        <f t="shared" si="1"/>
        <v>0.155</v>
      </c>
      <c r="L64" s="126"/>
    </row>
    <row r="65" spans="1:12" ht="24">
      <c r="A65" s="125"/>
      <c r="B65" s="118">
        <f>Invoice!B64</f>
        <v>1</v>
      </c>
      <c r="C65" s="10" t="s">
        <v>782</v>
      </c>
      <c r="D65" s="129" t="s">
        <v>783</v>
      </c>
      <c r="E65" s="129" t="s">
        <v>775</v>
      </c>
      <c r="F65" s="173" t="s">
        <v>28</v>
      </c>
      <c r="G65" s="174"/>
      <c r="H65" s="11" t="s">
        <v>955</v>
      </c>
      <c r="I65" s="14">
        <f t="shared" si="0"/>
        <v>0.155</v>
      </c>
      <c r="J65" s="14">
        <v>0.62</v>
      </c>
      <c r="K65" s="120">
        <f t="shared" si="1"/>
        <v>0.155</v>
      </c>
      <c r="L65" s="126"/>
    </row>
    <row r="66" spans="1:12" ht="24">
      <c r="A66" s="125"/>
      <c r="B66" s="118">
        <f>Invoice!B65</f>
        <v>2</v>
      </c>
      <c r="C66" s="10" t="s">
        <v>782</v>
      </c>
      <c r="D66" s="129" t="s">
        <v>782</v>
      </c>
      <c r="E66" s="129" t="s">
        <v>785</v>
      </c>
      <c r="F66" s="173" t="s">
        <v>786</v>
      </c>
      <c r="G66" s="174"/>
      <c r="H66" s="11" t="s">
        <v>955</v>
      </c>
      <c r="I66" s="14">
        <f t="shared" si="0"/>
        <v>4.4999999999999998E-2</v>
      </c>
      <c r="J66" s="14">
        <v>0.18</v>
      </c>
      <c r="K66" s="120">
        <f t="shared" si="1"/>
        <v>0.09</v>
      </c>
      <c r="L66" s="126"/>
    </row>
    <row r="67" spans="1:12" ht="24">
      <c r="A67" s="125"/>
      <c r="B67" s="118">
        <f>Invoice!B66</f>
        <v>1</v>
      </c>
      <c r="C67" s="10" t="s">
        <v>782</v>
      </c>
      <c r="D67" s="129" t="s">
        <v>782</v>
      </c>
      <c r="E67" s="129" t="s">
        <v>785</v>
      </c>
      <c r="F67" s="173" t="s">
        <v>28</v>
      </c>
      <c r="G67" s="174"/>
      <c r="H67" s="11" t="s">
        <v>955</v>
      </c>
      <c r="I67" s="14">
        <f t="shared" si="0"/>
        <v>4.4999999999999998E-2</v>
      </c>
      <c r="J67" s="14">
        <v>0.18</v>
      </c>
      <c r="K67" s="120">
        <f t="shared" si="1"/>
        <v>4.4999999999999998E-2</v>
      </c>
      <c r="L67" s="126"/>
    </row>
    <row r="68" spans="1:12" ht="24">
      <c r="A68" s="125"/>
      <c r="B68" s="118">
        <f>Invoice!B67</f>
        <v>5</v>
      </c>
      <c r="C68" s="10" t="s">
        <v>668</v>
      </c>
      <c r="D68" s="129" t="s">
        <v>668</v>
      </c>
      <c r="E68" s="129" t="s">
        <v>28</v>
      </c>
      <c r="F68" s="173" t="s">
        <v>112</v>
      </c>
      <c r="G68" s="174"/>
      <c r="H68" s="11" t="s">
        <v>1005</v>
      </c>
      <c r="I68" s="14">
        <f t="shared" si="0"/>
        <v>0.19</v>
      </c>
      <c r="J68" s="14">
        <v>0.76</v>
      </c>
      <c r="K68" s="120">
        <f t="shared" si="1"/>
        <v>0.95</v>
      </c>
      <c r="L68" s="126"/>
    </row>
    <row r="69" spans="1:12" ht="24">
      <c r="A69" s="125"/>
      <c r="B69" s="118">
        <f>Invoice!B68</f>
        <v>5</v>
      </c>
      <c r="C69" s="10" t="s">
        <v>668</v>
      </c>
      <c r="D69" s="129" t="s">
        <v>668</v>
      </c>
      <c r="E69" s="129" t="s">
        <v>30</v>
      </c>
      <c r="F69" s="173" t="s">
        <v>112</v>
      </c>
      <c r="G69" s="174"/>
      <c r="H69" s="11" t="s">
        <v>1005</v>
      </c>
      <c r="I69" s="14">
        <f t="shared" si="0"/>
        <v>0.19</v>
      </c>
      <c r="J69" s="14">
        <v>0.76</v>
      </c>
      <c r="K69" s="120">
        <f t="shared" si="1"/>
        <v>0.95</v>
      </c>
      <c r="L69" s="126"/>
    </row>
    <row r="70" spans="1:12" ht="24">
      <c r="A70" s="125"/>
      <c r="B70" s="118">
        <f>Invoice!B69</f>
        <v>3</v>
      </c>
      <c r="C70" s="10" t="s">
        <v>788</v>
      </c>
      <c r="D70" s="129" t="s">
        <v>788</v>
      </c>
      <c r="E70" s="129" t="s">
        <v>28</v>
      </c>
      <c r="F70" s="173" t="s">
        <v>112</v>
      </c>
      <c r="G70" s="174"/>
      <c r="H70" s="11" t="s">
        <v>958</v>
      </c>
      <c r="I70" s="14">
        <f t="shared" si="0"/>
        <v>0.24</v>
      </c>
      <c r="J70" s="14">
        <v>0.96</v>
      </c>
      <c r="K70" s="120">
        <f t="shared" si="1"/>
        <v>0.72</v>
      </c>
      <c r="L70" s="126"/>
    </row>
    <row r="71" spans="1:12" ht="24">
      <c r="A71" s="125"/>
      <c r="B71" s="118">
        <f>Invoice!B70</f>
        <v>3</v>
      </c>
      <c r="C71" s="10" t="s">
        <v>788</v>
      </c>
      <c r="D71" s="129" t="s">
        <v>788</v>
      </c>
      <c r="E71" s="129" t="s">
        <v>30</v>
      </c>
      <c r="F71" s="173" t="s">
        <v>112</v>
      </c>
      <c r="G71" s="174"/>
      <c r="H71" s="11" t="s">
        <v>958</v>
      </c>
      <c r="I71" s="14">
        <f t="shared" si="0"/>
        <v>0.24</v>
      </c>
      <c r="J71" s="14">
        <v>0.96</v>
      </c>
      <c r="K71" s="120">
        <f t="shared" si="1"/>
        <v>0.72</v>
      </c>
      <c r="L71" s="126"/>
    </row>
    <row r="72" spans="1:12" ht="24">
      <c r="A72" s="125"/>
      <c r="B72" s="118">
        <f>Invoice!B71</f>
        <v>3</v>
      </c>
      <c r="C72" s="10" t="s">
        <v>788</v>
      </c>
      <c r="D72" s="129" t="s">
        <v>788</v>
      </c>
      <c r="E72" s="129" t="s">
        <v>31</v>
      </c>
      <c r="F72" s="173" t="s">
        <v>112</v>
      </c>
      <c r="G72" s="174"/>
      <c r="H72" s="11" t="s">
        <v>958</v>
      </c>
      <c r="I72" s="14">
        <f t="shared" si="0"/>
        <v>0.24</v>
      </c>
      <c r="J72" s="14">
        <v>0.96</v>
      </c>
      <c r="K72" s="120">
        <f t="shared" si="1"/>
        <v>0.72</v>
      </c>
      <c r="L72" s="126"/>
    </row>
    <row r="73" spans="1:12" ht="24">
      <c r="A73" s="125"/>
      <c r="B73" s="118">
        <f>Invoice!B72</f>
        <v>3</v>
      </c>
      <c r="C73" s="10" t="s">
        <v>788</v>
      </c>
      <c r="D73" s="129" t="s">
        <v>788</v>
      </c>
      <c r="E73" s="129" t="s">
        <v>32</v>
      </c>
      <c r="F73" s="173" t="s">
        <v>112</v>
      </c>
      <c r="G73" s="174"/>
      <c r="H73" s="11" t="s">
        <v>958</v>
      </c>
      <c r="I73" s="14">
        <f t="shared" si="0"/>
        <v>0.24</v>
      </c>
      <c r="J73" s="14">
        <v>0.96</v>
      </c>
      <c r="K73" s="120">
        <f t="shared" si="1"/>
        <v>0.72</v>
      </c>
      <c r="L73" s="126"/>
    </row>
    <row r="74" spans="1:12" ht="36">
      <c r="A74" s="125"/>
      <c r="B74" s="118">
        <f>Invoice!B73</f>
        <v>1</v>
      </c>
      <c r="C74" s="10" t="s">
        <v>790</v>
      </c>
      <c r="D74" s="129" t="s">
        <v>791</v>
      </c>
      <c r="E74" s="129" t="s">
        <v>792</v>
      </c>
      <c r="F74" s="173" t="s">
        <v>245</v>
      </c>
      <c r="G74" s="174"/>
      <c r="H74" s="11" t="s">
        <v>1006</v>
      </c>
      <c r="I74" s="14">
        <f t="shared" si="0"/>
        <v>0.44750000000000001</v>
      </c>
      <c r="J74" s="14">
        <v>1.79</v>
      </c>
      <c r="K74" s="120">
        <f t="shared" si="1"/>
        <v>0.44750000000000001</v>
      </c>
      <c r="L74" s="126"/>
    </row>
    <row r="75" spans="1:12" ht="36">
      <c r="A75" s="125"/>
      <c r="B75" s="118">
        <f>Invoice!B74</f>
        <v>2</v>
      </c>
      <c r="C75" s="10" t="s">
        <v>790</v>
      </c>
      <c r="D75" s="129" t="s">
        <v>791</v>
      </c>
      <c r="E75" s="129" t="s">
        <v>794</v>
      </c>
      <c r="F75" s="173" t="s">
        <v>245</v>
      </c>
      <c r="G75" s="174"/>
      <c r="H75" s="11" t="s">
        <v>1006</v>
      </c>
      <c r="I75" s="14">
        <f t="shared" si="0"/>
        <v>0.44750000000000001</v>
      </c>
      <c r="J75" s="14">
        <v>1.79</v>
      </c>
      <c r="K75" s="120">
        <f t="shared" si="1"/>
        <v>0.89500000000000002</v>
      </c>
      <c r="L75" s="126"/>
    </row>
    <row r="76" spans="1:12" ht="36">
      <c r="A76" s="125"/>
      <c r="B76" s="118">
        <f>Invoice!B75</f>
        <v>1</v>
      </c>
      <c r="C76" s="10" t="s">
        <v>790</v>
      </c>
      <c r="D76" s="129" t="s">
        <v>791</v>
      </c>
      <c r="E76" s="129" t="s">
        <v>226</v>
      </c>
      <c r="F76" s="173" t="s">
        <v>245</v>
      </c>
      <c r="G76" s="174"/>
      <c r="H76" s="11" t="s">
        <v>1006</v>
      </c>
      <c r="I76" s="14">
        <f t="shared" si="0"/>
        <v>0.44750000000000001</v>
      </c>
      <c r="J76" s="14">
        <v>1.79</v>
      </c>
      <c r="K76" s="120">
        <f t="shared" si="1"/>
        <v>0.44750000000000001</v>
      </c>
      <c r="L76" s="126"/>
    </row>
    <row r="77" spans="1:12">
      <c r="A77" s="125"/>
      <c r="B77" s="118">
        <f>Invoice!B76</f>
        <v>5</v>
      </c>
      <c r="C77" s="10" t="s">
        <v>795</v>
      </c>
      <c r="D77" s="129" t="s">
        <v>795</v>
      </c>
      <c r="E77" s="129" t="s">
        <v>31</v>
      </c>
      <c r="F77" s="173"/>
      <c r="G77" s="174"/>
      <c r="H77" s="11" t="s">
        <v>959</v>
      </c>
      <c r="I77" s="14">
        <f t="shared" si="0"/>
        <v>3.7499999999999999E-2</v>
      </c>
      <c r="J77" s="14">
        <v>0.15</v>
      </c>
      <c r="K77" s="120">
        <f t="shared" si="1"/>
        <v>0.1875</v>
      </c>
      <c r="L77" s="126"/>
    </row>
    <row r="78" spans="1:12">
      <c r="A78" s="125"/>
      <c r="B78" s="118">
        <f>Invoice!B77</f>
        <v>5</v>
      </c>
      <c r="C78" s="10" t="s">
        <v>795</v>
      </c>
      <c r="D78" s="129" t="s">
        <v>795</v>
      </c>
      <c r="E78" s="129" t="s">
        <v>32</v>
      </c>
      <c r="F78" s="173"/>
      <c r="G78" s="174"/>
      <c r="H78" s="11" t="s">
        <v>959</v>
      </c>
      <c r="I78" s="14">
        <f t="shared" si="0"/>
        <v>3.7499999999999999E-2</v>
      </c>
      <c r="J78" s="14">
        <v>0.15</v>
      </c>
      <c r="K78" s="120">
        <f t="shared" si="1"/>
        <v>0.1875</v>
      </c>
      <c r="L78" s="126"/>
    </row>
    <row r="79" spans="1:12" ht="24">
      <c r="A79" s="125"/>
      <c r="B79" s="118">
        <f>Invoice!B78</f>
        <v>3</v>
      </c>
      <c r="C79" s="10" t="s">
        <v>797</v>
      </c>
      <c r="D79" s="129" t="s">
        <v>797</v>
      </c>
      <c r="E79" s="129" t="s">
        <v>30</v>
      </c>
      <c r="F79" s="173" t="s">
        <v>245</v>
      </c>
      <c r="G79" s="174"/>
      <c r="H79" s="11" t="s">
        <v>993</v>
      </c>
      <c r="I79" s="14">
        <f t="shared" si="0"/>
        <v>0.44750000000000001</v>
      </c>
      <c r="J79" s="14">
        <v>1.79</v>
      </c>
      <c r="K79" s="120">
        <f t="shared" si="1"/>
        <v>1.3425</v>
      </c>
      <c r="L79" s="126"/>
    </row>
    <row r="80" spans="1:12" ht="24">
      <c r="A80" s="125"/>
      <c r="B80" s="118">
        <f>Invoice!B79</f>
        <v>1</v>
      </c>
      <c r="C80" s="10" t="s">
        <v>797</v>
      </c>
      <c r="D80" s="129" t="s">
        <v>797</v>
      </c>
      <c r="E80" s="129" t="s">
        <v>30</v>
      </c>
      <c r="F80" s="173" t="s">
        <v>354</v>
      </c>
      <c r="G80" s="174"/>
      <c r="H80" s="11" t="s">
        <v>993</v>
      </c>
      <c r="I80" s="14">
        <f t="shared" si="0"/>
        <v>0.44750000000000001</v>
      </c>
      <c r="J80" s="14">
        <v>1.79</v>
      </c>
      <c r="K80" s="120">
        <f t="shared" si="1"/>
        <v>0.44750000000000001</v>
      </c>
      <c r="L80" s="126"/>
    </row>
    <row r="81" spans="1:12" ht="24">
      <c r="A81" s="125"/>
      <c r="B81" s="118">
        <f>Invoice!B80</f>
        <v>3</v>
      </c>
      <c r="C81" s="10" t="s">
        <v>797</v>
      </c>
      <c r="D81" s="129" t="s">
        <v>797</v>
      </c>
      <c r="E81" s="129" t="s">
        <v>31</v>
      </c>
      <c r="F81" s="173" t="s">
        <v>245</v>
      </c>
      <c r="G81" s="174"/>
      <c r="H81" s="11" t="s">
        <v>993</v>
      </c>
      <c r="I81" s="14">
        <f t="shared" si="0"/>
        <v>0.44750000000000001</v>
      </c>
      <c r="J81" s="14">
        <v>1.79</v>
      </c>
      <c r="K81" s="120">
        <f t="shared" si="1"/>
        <v>1.3425</v>
      </c>
      <c r="L81" s="126"/>
    </row>
    <row r="82" spans="1:12" ht="24">
      <c r="A82" s="125"/>
      <c r="B82" s="118">
        <f>Invoice!B81</f>
        <v>1</v>
      </c>
      <c r="C82" s="10" t="s">
        <v>797</v>
      </c>
      <c r="D82" s="129" t="s">
        <v>797</v>
      </c>
      <c r="E82" s="129" t="s">
        <v>31</v>
      </c>
      <c r="F82" s="173" t="s">
        <v>354</v>
      </c>
      <c r="G82" s="174"/>
      <c r="H82" s="11" t="s">
        <v>993</v>
      </c>
      <c r="I82" s="14">
        <f t="shared" si="0"/>
        <v>0.44750000000000001</v>
      </c>
      <c r="J82" s="14">
        <v>1.79</v>
      </c>
      <c r="K82" s="120">
        <f t="shared" si="1"/>
        <v>0.44750000000000001</v>
      </c>
      <c r="L82" s="126"/>
    </row>
    <row r="83" spans="1:12" ht="36">
      <c r="A83" s="125"/>
      <c r="B83" s="118">
        <f>Invoice!B82</f>
        <v>1</v>
      </c>
      <c r="C83" s="10" t="s">
        <v>799</v>
      </c>
      <c r="D83" s="129" t="s">
        <v>799</v>
      </c>
      <c r="E83" s="129" t="s">
        <v>279</v>
      </c>
      <c r="F83" s="173" t="s">
        <v>31</v>
      </c>
      <c r="G83" s="174"/>
      <c r="H83" s="11" t="s">
        <v>994</v>
      </c>
      <c r="I83" s="14">
        <f t="shared" si="0"/>
        <v>0.6</v>
      </c>
      <c r="J83" s="14">
        <v>2.4</v>
      </c>
      <c r="K83" s="120">
        <f t="shared" si="1"/>
        <v>0.6</v>
      </c>
      <c r="L83" s="126"/>
    </row>
    <row r="84" spans="1:12" ht="36">
      <c r="A84" s="125"/>
      <c r="B84" s="118">
        <f>Invoice!B83</f>
        <v>1</v>
      </c>
      <c r="C84" s="10" t="s">
        <v>799</v>
      </c>
      <c r="D84" s="129" t="s">
        <v>799</v>
      </c>
      <c r="E84" s="129" t="s">
        <v>277</v>
      </c>
      <c r="F84" s="173" t="s">
        <v>31</v>
      </c>
      <c r="G84" s="174"/>
      <c r="H84" s="11" t="s">
        <v>994</v>
      </c>
      <c r="I84" s="14">
        <f t="shared" si="0"/>
        <v>0.6</v>
      </c>
      <c r="J84" s="14">
        <v>2.4</v>
      </c>
      <c r="K84" s="120">
        <f t="shared" si="1"/>
        <v>0.6</v>
      </c>
      <c r="L84" s="126"/>
    </row>
    <row r="85" spans="1:12" ht="36" hidden="1">
      <c r="A85" s="125"/>
      <c r="B85" s="159">
        <f>Invoice!B84</f>
        <v>0</v>
      </c>
      <c r="C85" s="160" t="s">
        <v>799</v>
      </c>
      <c r="D85" s="161" t="s">
        <v>799</v>
      </c>
      <c r="E85" s="161" t="s">
        <v>278</v>
      </c>
      <c r="F85" s="185" t="s">
        <v>31</v>
      </c>
      <c r="G85" s="186"/>
      <c r="H85" s="162" t="s">
        <v>994</v>
      </c>
      <c r="I85" s="163">
        <f t="shared" si="0"/>
        <v>0.6</v>
      </c>
      <c r="J85" s="163">
        <v>2.4</v>
      </c>
      <c r="K85" s="164">
        <f t="shared" si="1"/>
        <v>0</v>
      </c>
      <c r="L85" s="126"/>
    </row>
    <row r="86" spans="1:12" ht="36">
      <c r="A86" s="125"/>
      <c r="B86" s="118">
        <f>Invoice!B85</f>
        <v>1</v>
      </c>
      <c r="C86" s="10" t="s">
        <v>799</v>
      </c>
      <c r="D86" s="129" t="s">
        <v>799</v>
      </c>
      <c r="E86" s="129" t="s">
        <v>775</v>
      </c>
      <c r="F86" s="173" t="s">
        <v>31</v>
      </c>
      <c r="G86" s="174"/>
      <c r="H86" s="11" t="s">
        <v>994</v>
      </c>
      <c r="I86" s="14">
        <f t="shared" si="0"/>
        <v>0.6</v>
      </c>
      <c r="J86" s="14">
        <v>2.4</v>
      </c>
      <c r="K86" s="120">
        <f t="shared" si="1"/>
        <v>0.6</v>
      </c>
      <c r="L86" s="126"/>
    </row>
    <row r="87" spans="1:12" ht="36">
      <c r="A87" s="125"/>
      <c r="B87" s="118">
        <f>Invoice!B86</f>
        <v>2</v>
      </c>
      <c r="C87" s="10" t="s">
        <v>801</v>
      </c>
      <c r="D87" s="129" t="s">
        <v>801</v>
      </c>
      <c r="E87" s="129" t="s">
        <v>279</v>
      </c>
      <c r="F87" s="173" t="s">
        <v>31</v>
      </c>
      <c r="G87" s="174"/>
      <c r="H87" s="11" t="s">
        <v>995</v>
      </c>
      <c r="I87" s="14">
        <f t="shared" ref="I87:I150" si="2">J87*$N$1</f>
        <v>0.55249999999999999</v>
      </c>
      <c r="J87" s="14">
        <v>2.21</v>
      </c>
      <c r="K87" s="120">
        <f t="shared" ref="K87:K150" si="3">I87*B87</f>
        <v>1.105</v>
      </c>
      <c r="L87" s="126"/>
    </row>
    <row r="88" spans="1:12" ht="36">
      <c r="A88" s="125"/>
      <c r="B88" s="118">
        <f>Invoice!B87</f>
        <v>2</v>
      </c>
      <c r="C88" s="10" t="s">
        <v>801</v>
      </c>
      <c r="D88" s="129" t="s">
        <v>801</v>
      </c>
      <c r="E88" s="129" t="s">
        <v>277</v>
      </c>
      <c r="F88" s="173" t="s">
        <v>31</v>
      </c>
      <c r="G88" s="174"/>
      <c r="H88" s="11" t="s">
        <v>995</v>
      </c>
      <c r="I88" s="14">
        <f t="shared" si="2"/>
        <v>0.55249999999999999</v>
      </c>
      <c r="J88" s="14">
        <v>2.21</v>
      </c>
      <c r="K88" s="120">
        <f t="shared" si="3"/>
        <v>1.105</v>
      </c>
      <c r="L88" s="126"/>
    </row>
    <row r="89" spans="1:12" ht="36" hidden="1">
      <c r="A89" s="125"/>
      <c r="B89" s="159">
        <f>Invoice!B88</f>
        <v>0</v>
      </c>
      <c r="C89" s="160" t="s">
        <v>801</v>
      </c>
      <c r="D89" s="161" t="s">
        <v>801</v>
      </c>
      <c r="E89" s="161" t="s">
        <v>278</v>
      </c>
      <c r="F89" s="185" t="s">
        <v>31</v>
      </c>
      <c r="G89" s="186"/>
      <c r="H89" s="162" t="s">
        <v>995</v>
      </c>
      <c r="I89" s="163">
        <f t="shared" si="2"/>
        <v>0.55249999999999999</v>
      </c>
      <c r="J89" s="163">
        <v>2.21</v>
      </c>
      <c r="K89" s="164">
        <f t="shared" si="3"/>
        <v>0</v>
      </c>
      <c r="L89" s="126"/>
    </row>
    <row r="90" spans="1:12" ht="36">
      <c r="A90" s="125"/>
      <c r="B90" s="118">
        <f>Invoice!B89</f>
        <v>2</v>
      </c>
      <c r="C90" s="10" t="s">
        <v>801</v>
      </c>
      <c r="D90" s="129" t="s">
        <v>801</v>
      </c>
      <c r="E90" s="129" t="s">
        <v>775</v>
      </c>
      <c r="F90" s="173" t="s">
        <v>31</v>
      </c>
      <c r="G90" s="174"/>
      <c r="H90" s="11" t="s">
        <v>995</v>
      </c>
      <c r="I90" s="14">
        <f t="shared" si="2"/>
        <v>0.55249999999999999</v>
      </c>
      <c r="J90" s="14">
        <v>2.21</v>
      </c>
      <c r="K90" s="120">
        <f t="shared" si="3"/>
        <v>1.105</v>
      </c>
      <c r="L90" s="126"/>
    </row>
    <row r="91" spans="1:12" ht="24">
      <c r="A91" s="125"/>
      <c r="B91" s="118">
        <f>Invoice!B90</f>
        <v>1</v>
      </c>
      <c r="C91" s="10" t="s">
        <v>803</v>
      </c>
      <c r="D91" s="129" t="s">
        <v>803</v>
      </c>
      <c r="E91" s="129" t="s">
        <v>216</v>
      </c>
      <c r="F91" s="173" t="s">
        <v>31</v>
      </c>
      <c r="G91" s="174"/>
      <c r="H91" s="11" t="s">
        <v>951</v>
      </c>
      <c r="I91" s="14">
        <f t="shared" si="2"/>
        <v>0.94</v>
      </c>
      <c r="J91" s="14">
        <v>3.76</v>
      </c>
      <c r="K91" s="120">
        <f t="shared" si="3"/>
        <v>0.94</v>
      </c>
      <c r="L91" s="126"/>
    </row>
    <row r="92" spans="1:12">
      <c r="A92" s="125"/>
      <c r="B92" s="118">
        <f>Invoice!B91</f>
        <v>2</v>
      </c>
      <c r="C92" s="10" t="s">
        <v>634</v>
      </c>
      <c r="D92" s="129" t="s">
        <v>634</v>
      </c>
      <c r="E92" s="129" t="s">
        <v>28</v>
      </c>
      <c r="F92" s="173"/>
      <c r="G92" s="174"/>
      <c r="H92" s="11" t="s">
        <v>960</v>
      </c>
      <c r="I92" s="14">
        <f t="shared" si="2"/>
        <v>0.11749999999999999</v>
      </c>
      <c r="J92" s="14">
        <v>0.47</v>
      </c>
      <c r="K92" s="120">
        <f t="shared" si="3"/>
        <v>0.23499999999999999</v>
      </c>
      <c r="L92" s="126"/>
    </row>
    <row r="93" spans="1:12">
      <c r="A93" s="125"/>
      <c r="B93" s="118">
        <f>Invoice!B92</f>
        <v>5</v>
      </c>
      <c r="C93" s="10" t="s">
        <v>634</v>
      </c>
      <c r="D93" s="129" t="s">
        <v>634</v>
      </c>
      <c r="E93" s="129" t="s">
        <v>30</v>
      </c>
      <c r="F93" s="173"/>
      <c r="G93" s="174"/>
      <c r="H93" s="11" t="s">
        <v>960</v>
      </c>
      <c r="I93" s="14">
        <f t="shared" si="2"/>
        <v>0.11749999999999999</v>
      </c>
      <c r="J93" s="14">
        <v>0.47</v>
      </c>
      <c r="K93" s="120">
        <f t="shared" si="3"/>
        <v>0.58749999999999991</v>
      </c>
      <c r="L93" s="126"/>
    </row>
    <row r="94" spans="1:12">
      <c r="A94" s="125"/>
      <c r="B94" s="118">
        <f>Invoice!B93</f>
        <v>2</v>
      </c>
      <c r="C94" s="10" t="s">
        <v>634</v>
      </c>
      <c r="D94" s="129" t="s">
        <v>634</v>
      </c>
      <c r="E94" s="129" t="s">
        <v>31</v>
      </c>
      <c r="F94" s="173"/>
      <c r="G94" s="174"/>
      <c r="H94" s="11" t="s">
        <v>960</v>
      </c>
      <c r="I94" s="14">
        <f t="shared" si="2"/>
        <v>0.11749999999999999</v>
      </c>
      <c r="J94" s="14">
        <v>0.47</v>
      </c>
      <c r="K94" s="120">
        <f t="shared" si="3"/>
        <v>0.23499999999999999</v>
      </c>
      <c r="L94" s="126"/>
    </row>
    <row r="95" spans="1:12">
      <c r="A95" s="125"/>
      <c r="B95" s="118">
        <f>Invoice!B94</f>
        <v>2</v>
      </c>
      <c r="C95" s="10" t="s">
        <v>805</v>
      </c>
      <c r="D95" s="129" t="s">
        <v>805</v>
      </c>
      <c r="E95" s="129" t="s">
        <v>30</v>
      </c>
      <c r="F95" s="173" t="s">
        <v>279</v>
      </c>
      <c r="G95" s="174"/>
      <c r="H95" s="11" t="s">
        <v>952</v>
      </c>
      <c r="I95" s="14">
        <f t="shared" si="2"/>
        <v>0.13</v>
      </c>
      <c r="J95" s="14">
        <v>0.52</v>
      </c>
      <c r="K95" s="120">
        <f t="shared" si="3"/>
        <v>0.26</v>
      </c>
      <c r="L95" s="126"/>
    </row>
    <row r="96" spans="1:12">
      <c r="A96" s="125"/>
      <c r="B96" s="118">
        <f>Invoice!B95</f>
        <v>2</v>
      </c>
      <c r="C96" s="10" t="s">
        <v>805</v>
      </c>
      <c r="D96" s="129" t="s">
        <v>805</v>
      </c>
      <c r="E96" s="129" t="s">
        <v>30</v>
      </c>
      <c r="F96" s="173" t="s">
        <v>679</v>
      </c>
      <c r="G96" s="174"/>
      <c r="H96" s="11" t="s">
        <v>952</v>
      </c>
      <c r="I96" s="14">
        <f t="shared" si="2"/>
        <v>0.13</v>
      </c>
      <c r="J96" s="14">
        <v>0.52</v>
      </c>
      <c r="K96" s="120">
        <f t="shared" si="3"/>
        <v>0.26</v>
      </c>
      <c r="L96" s="126"/>
    </row>
    <row r="97" spans="1:12">
      <c r="A97" s="125"/>
      <c r="B97" s="118">
        <f>Invoice!B96</f>
        <v>2</v>
      </c>
      <c r="C97" s="10" t="s">
        <v>805</v>
      </c>
      <c r="D97" s="129" t="s">
        <v>805</v>
      </c>
      <c r="E97" s="129" t="s">
        <v>30</v>
      </c>
      <c r="F97" s="173" t="s">
        <v>277</v>
      </c>
      <c r="G97" s="174"/>
      <c r="H97" s="11" t="s">
        <v>952</v>
      </c>
      <c r="I97" s="14">
        <f t="shared" si="2"/>
        <v>0.13</v>
      </c>
      <c r="J97" s="14">
        <v>0.52</v>
      </c>
      <c r="K97" s="120">
        <f t="shared" si="3"/>
        <v>0.26</v>
      </c>
      <c r="L97" s="126"/>
    </row>
    <row r="98" spans="1:12">
      <c r="A98" s="125"/>
      <c r="B98" s="118">
        <f>Invoice!B97</f>
        <v>2</v>
      </c>
      <c r="C98" s="10" t="s">
        <v>805</v>
      </c>
      <c r="D98" s="129" t="s">
        <v>805</v>
      </c>
      <c r="E98" s="129" t="s">
        <v>30</v>
      </c>
      <c r="F98" s="173" t="s">
        <v>278</v>
      </c>
      <c r="G98" s="174"/>
      <c r="H98" s="11" t="s">
        <v>952</v>
      </c>
      <c r="I98" s="14">
        <f t="shared" si="2"/>
        <v>0.13</v>
      </c>
      <c r="J98" s="14">
        <v>0.52</v>
      </c>
      <c r="K98" s="120">
        <f t="shared" si="3"/>
        <v>0.26</v>
      </c>
      <c r="L98" s="126"/>
    </row>
    <row r="99" spans="1:12">
      <c r="A99" s="125"/>
      <c r="B99" s="118">
        <f>Invoice!B98</f>
        <v>2</v>
      </c>
      <c r="C99" s="10" t="s">
        <v>805</v>
      </c>
      <c r="D99" s="129" t="s">
        <v>805</v>
      </c>
      <c r="E99" s="129" t="s">
        <v>30</v>
      </c>
      <c r="F99" s="173" t="s">
        <v>775</v>
      </c>
      <c r="G99" s="174"/>
      <c r="H99" s="11" t="s">
        <v>952</v>
      </c>
      <c r="I99" s="14">
        <f t="shared" si="2"/>
        <v>0.13</v>
      </c>
      <c r="J99" s="14">
        <v>0.52</v>
      </c>
      <c r="K99" s="120">
        <f t="shared" si="3"/>
        <v>0.26</v>
      </c>
      <c r="L99" s="126"/>
    </row>
    <row r="100" spans="1:12" ht="24">
      <c r="A100" s="125"/>
      <c r="B100" s="118">
        <f>Invoice!B99</f>
        <v>3</v>
      </c>
      <c r="C100" s="10" t="s">
        <v>807</v>
      </c>
      <c r="D100" s="129" t="s">
        <v>807</v>
      </c>
      <c r="E100" s="129" t="s">
        <v>277</v>
      </c>
      <c r="F100" s="173"/>
      <c r="G100" s="174"/>
      <c r="H100" s="11" t="s">
        <v>1007</v>
      </c>
      <c r="I100" s="14">
        <f t="shared" si="2"/>
        <v>0.16750000000000001</v>
      </c>
      <c r="J100" s="14">
        <v>0.67</v>
      </c>
      <c r="K100" s="120">
        <f t="shared" si="3"/>
        <v>0.50250000000000006</v>
      </c>
      <c r="L100" s="126"/>
    </row>
    <row r="101" spans="1:12" ht="24">
      <c r="A101" s="125"/>
      <c r="B101" s="118">
        <f>Invoice!B100</f>
        <v>2</v>
      </c>
      <c r="C101" s="10" t="s">
        <v>809</v>
      </c>
      <c r="D101" s="129" t="s">
        <v>809</v>
      </c>
      <c r="E101" s="129"/>
      <c r="F101" s="173"/>
      <c r="G101" s="174"/>
      <c r="H101" s="11" t="s">
        <v>990</v>
      </c>
      <c r="I101" s="14">
        <f t="shared" si="2"/>
        <v>0.16750000000000001</v>
      </c>
      <c r="J101" s="14">
        <v>0.67</v>
      </c>
      <c r="K101" s="120">
        <f t="shared" si="3"/>
        <v>0.33500000000000002</v>
      </c>
      <c r="L101" s="126"/>
    </row>
    <row r="102" spans="1:12" ht="24">
      <c r="A102" s="125"/>
      <c r="B102" s="118">
        <f>Invoice!B101</f>
        <v>2</v>
      </c>
      <c r="C102" s="10" t="s">
        <v>811</v>
      </c>
      <c r="D102" s="129" t="s">
        <v>811</v>
      </c>
      <c r="E102" s="129" t="s">
        <v>245</v>
      </c>
      <c r="F102" s="173"/>
      <c r="G102" s="174"/>
      <c r="H102" s="11" t="s">
        <v>987</v>
      </c>
      <c r="I102" s="14">
        <f t="shared" si="2"/>
        <v>0.24</v>
      </c>
      <c r="J102" s="14">
        <v>0.96</v>
      </c>
      <c r="K102" s="120">
        <f t="shared" si="3"/>
        <v>0.48</v>
      </c>
      <c r="L102" s="126"/>
    </row>
    <row r="103" spans="1:12" ht="24">
      <c r="A103" s="125"/>
      <c r="B103" s="118">
        <f>Invoice!B102</f>
        <v>2</v>
      </c>
      <c r="C103" s="10" t="s">
        <v>811</v>
      </c>
      <c r="D103" s="129" t="s">
        <v>811</v>
      </c>
      <c r="E103" s="129" t="s">
        <v>354</v>
      </c>
      <c r="F103" s="173"/>
      <c r="G103" s="174"/>
      <c r="H103" s="11" t="s">
        <v>987</v>
      </c>
      <c r="I103" s="14">
        <f t="shared" si="2"/>
        <v>0.24</v>
      </c>
      <c r="J103" s="14">
        <v>0.96</v>
      </c>
      <c r="K103" s="120">
        <f t="shared" si="3"/>
        <v>0.48</v>
      </c>
      <c r="L103" s="126"/>
    </row>
    <row r="104" spans="1:12" ht="24">
      <c r="A104" s="125"/>
      <c r="B104" s="118">
        <f>Invoice!B103</f>
        <v>2</v>
      </c>
      <c r="C104" s="10" t="s">
        <v>811</v>
      </c>
      <c r="D104" s="129" t="s">
        <v>811</v>
      </c>
      <c r="E104" s="129" t="s">
        <v>534</v>
      </c>
      <c r="F104" s="173"/>
      <c r="G104" s="174"/>
      <c r="H104" s="11" t="s">
        <v>987</v>
      </c>
      <c r="I104" s="14">
        <f t="shared" si="2"/>
        <v>0.24</v>
      </c>
      <c r="J104" s="14">
        <v>0.96</v>
      </c>
      <c r="K104" s="120">
        <f t="shared" si="3"/>
        <v>0.48</v>
      </c>
      <c r="L104" s="126"/>
    </row>
    <row r="105" spans="1:12" ht="24">
      <c r="A105" s="125"/>
      <c r="B105" s="118">
        <f>Invoice!B104</f>
        <v>2</v>
      </c>
      <c r="C105" s="10" t="s">
        <v>813</v>
      </c>
      <c r="D105" s="129" t="s">
        <v>813</v>
      </c>
      <c r="E105" s="129"/>
      <c r="F105" s="173"/>
      <c r="G105" s="174"/>
      <c r="H105" s="11" t="s">
        <v>991</v>
      </c>
      <c r="I105" s="14">
        <f t="shared" si="2"/>
        <v>0.32250000000000001</v>
      </c>
      <c r="J105" s="14">
        <v>1.29</v>
      </c>
      <c r="K105" s="120">
        <f t="shared" si="3"/>
        <v>0.64500000000000002</v>
      </c>
      <c r="L105" s="126"/>
    </row>
    <row r="106" spans="1:12" ht="24">
      <c r="A106" s="125"/>
      <c r="B106" s="118">
        <f>Invoice!B105</f>
        <v>2</v>
      </c>
      <c r="C106" s="10" t="s">
        <v>815</v>
      </c>
      <c r="D106" s="129" t="s">
        <v>816</v>
      </c>
      <c r="E106" s="129" t="s">
        <v>817</v>
      </c>
      <c r="F106" s="173" t="s">
        <v>112</v>
      </c>
      <c r="G106" s="174"/>
      <c r="H106" s="11" t="s">
        <v>818</v>
      </c>
      <c r="I106" s="14">
        <f t="shared" si="2"/>
        <v>0.48</v>
      </c>
      <c r="J106" s="14">
        <v>1.92</v>
      </c>
      <c r="K106" s="120">
        <f t="shared" si="3"/>
        <v>0.96</v>
      </c>
      <c r="L106" s="126"/>
    </row>
    <row r="107" spans="1:12" ht="24">
      <c r="A107" s="125"/>
      <c r="B107" s="118">
        <f>Invoice!B106</f>
        <v>2</v>
      </c>
      <c r="C107" s="10" t="s">
        <v>815</v>
      </c>
      <c r="D107" s="129" t="s">
        <v>819</v>
      </c>
      <c r="E107" s="129" t="s">
        <v>320</v>
      </c>
      <c r="F107" s="173" t="s">
        <v>112</v>
      </c>
      <c r="G107" s="174"/>
      <c r="H107" s="11" t="s">
        <v>818</v>
      </c>
      <c r="I107" s="14">
        <f t="shared" si="2"/>
        <v>0.72250000000000003</v>
      </c>
      <c r="J107" s="14">
        <v>2.89</v>
      </c>
      <c r="K107" s="120">
        <f t="shared" si="3"/>
        <v>1.4450000000000001</v>
      </c>
      <c r="L107" s="126"/>
    </row>
    <row r="108" spans="1:12" ht="24">
      <c r="A108" s="125"/>
      <c r="B108" s="118">
        <f>Invoice!B107</f>
        <v>2</v>
      </c>
      <c r="C108" s="10" t="s">
        <v>820</v>
      </c>
      <c r="D108" s="129" t="s">
        <v>821</v>
      </c>
      <c r="E108" s="129" t="s">
        <v>596</v>
      </c>
      <c r="F108" s="173"/>
      <c r="G108" s="174"/>
      <c r="H108" s="11" t="s">
        <v>996</v>
      </c>
      <c r="I108" s="14">
        <f t="shared" si="2"/>
        <v>0.27750000000000002</v>
      </c>
      <c r="J108" s="14">
        <v>1.1100000000000001</v>
      </c>
      <c r="K108" s="120">
        <f t="shared" si="3"/>
        <v>0.55500000000000005</v>
      </c>
      <c r="L108" s="126"/>
    </row>
    <row r="109" spans="1:12" ht="24">
      <c r="A109" s="125"/>
      <c r="B109" s="118">
        <f>Invoice!B108</f>
        <v>2</v>
      </c>
      <c r="C109" s="10" t="s">
        <v>820</v>
      </c>
      <c r="D109" s="129" t="s">
        <v>823</v>
      </c>
      <c r="E109" s="129" t="s">
        <v>578</v>
      </c>
      <c r="F109" s="173"/>
      <c r="G109" s="174"/>
      <c r="H109" s="11" t="s">
        <v>996</v>
      </c>
      <c r="I109" s="14">
        <f t="shared" si="2"/>
        <v>0.24</v>
      </c>
      <c r="J109" s="14">
        <v>0.96</v>
      </c>
      <c r="K109" s="120">
        <f t="shared" si="3"/>
        <v>0.48</v>
      </c>
      <c r="L109" s="126"/>
    </row>
    <row r="110" spans="1:12" ht="24">
      <c r="A110" s="125"/>
      <c r="B110" s="118">
        <f>Invoice!B109</f>
        <v>2</v>
      </c>
      <c r="C110" s="10" t="s">
        <v>820</v>
      </c>
      <c r="D110" s="129" t="s">
        <v>824</v>
      </c>
      <c r="E110" s="129" t="s">
        <v>825</v>
      </c>
      <c r="F110" s="173"/>
      <c r="G110" s="174"/>
      <c r="H110" s="11" t="s">
        <v>996</v>
      </c>
      <c r="I110" s="14">
        <f t="shared" si="2"/>
        <v>0.27750000000000002</v>
      </c>
      <c r="J110" s="14">
        <v>1.1100000000000001</v>
      </c>
      <c r="K110" s="120">
        <f t="shared" si="3"/>
        <v>0.55500000000000005</v>
      </c>
      <c r="L110" s="126"/>
    </row>
    <row r="111" spans="1:12" ht="24">
      <c r="A111" s="125"/>
      <c r="B111" s="118">
        <f>Invoice!B110</f>
        <v>2</v>
      </c>
      <c r="C111" s="10" t="s">
        <v>820</v>
      </c>
      <c r="D111" s="129" t="s">
        <v>826</v>
      </c>
      <c r="E111" s="129" t="s">
        <v>827</v>
      </c>
      <c r="F111" s="173"/>
      <c r="G111" s="174"/>
      <c r="H111" s="11" t="s">
        <v>996</v>
      </c>
      <c r="I111" s="14">
        <f t="shared" si="2"/>
        <v>0.35</v>
      </c>
      <c r="J111" s="14">
        <v>1.4</v>
      </c>
      <c r="K111" s="120">
        <f t="shared" si="3"/>
        <v>0.7</v>
      </c>
      <c r="L111" s="126"/>
    </row>
    <row r="112" spans="1:12" ht="24">
      <c r="A112" s="125"/>
      <c r="B112" s="118">
        <f>Invoice!B111</f>
        <v>2</v>
      </c>
      <c r="C112" s="10" t="s">
        <v>820</v>
      </c>
      <c r="D112" s="129" t="s">
        <v>828</v>
      </c>
      <c r="E112" s="129" t="s">
        <v>304</v>
      </c>
      <c r="F112" s="173"/>
      <c r="G112" s="174"/>
      <c r="H112" s="11" t="s">
        <v>996</v>
      </c>
      <c r="I112" s="14">
        <f t="shared" si="2"/>
        <v>0.42249999999999999</v>
      </c>
      <c r="J112" s="14">
        <v>1.69</v>
      </c>
      <c r="K112" s="120">
        <f t="shared" si="3"/>
        <v>0.84499999999999997</v>
      </c>
      <c r="L112" s="126"/>
    </row>
    <row r="113" spans="1:12" ht="24">
      <c r="A113" s="125"/>
      <c r="B113" s="118">
        <f>Invoice!B112</f>
        <v>2</v>
      </c>
      <c r="C113" s="10" t="s">
        <v>820</v>
      </c>
      <c r="D113" s="129" t="s">
        <v>829</v>
      </c>
      <c r="E113" s="129" t="s">
        <v>817</v>
      </c>
      <c r="F113" s="173"/>
      <c r="G113" s="174"/>
      <c r="H113" s="11" t="s">
        <v>996</v>
      </c>
      <c r="I113" s="14">
        <f t="shared" si="2"/>
        <v>0.47</v>
      </c>
      <c r="J113" s="14">
        <v>1.88</v>
      </c>
      <c r="K113" s="120">
        <f t="shared" si="3"/>
        <v>0.94</v>
      </c>
      <c r="L113" s="126"/>
    </row>
    <row r="114" spans="1:12" ht="24">
      <c r="A114" s="125"/>
      <c r="B114" s="118">
        <f>Invoice!B113</f>
        <v>2</v>
      </c>
      <c r="C114" s="10" t="s">
        <v>820</v>
      </c>
      <c r="D114" s="129" t="s">
        <v>830</v>
      </c>
      <c r="E114" s="129" t="s">
        <v>300</v>
      </c>
      <c r="F114" s="173"/>
      <c r="G114" s="174"/>
      <c r="H114" s="11" t="s">
        <v>996</v>
      </c>
      <c r="I114" s="14">
        <f t="shared" si="2"/>
        <v>0.5675</v>
      </c>
      <c r="J114" s="14">
        <v>2.27</v>
      </c>
      <c r="K114" s="120">
        <f t="shared" si="3"/>
        <v>1.135</v>
      </c>
      <c r="L114" s="126"/>
    </row>
    <row r="115" spans="1:12">
      <c r="A115" s="125"/>
      <c r="B115" s="118">
        <f>Invoice!B114</f>
        <v>2</v>
      </c>
      <c r="C115" s="10" t="s">
        <v>831</v>
      </c>
      <c r="D115" s="129" t="s">
        <v>832</v>
      </c>
      <c r="E115" s="129" t="s">
        <v>578</v>
      </c>
      <c r="F115" s="173" t="s">
        <v>833</v>
      </c>
      <c r="G115" s="174"/>
      <c r="H115" s="11" t="s">
        <v>999</v>
      </c>
      <c r="I115" s="14">
        <f t="shared" si="2"/>
        <v>0.28249999999999997</v>
      </c>
      <c r="J115" s="14">
        <v>1.1299999999999999</v>
      </c>
      <c r="K115" s="120">
        <f t="shared" si="3"/>
        <v>0.56499999999999995</v>
      </c>
      <c r="L115" s="126"/>
    </row>
    <row r="116" spans="1:12">
      <c r="A116" s="125"/>
      <c r="B116" s="118">
        <f>Invoice!B115</f>
        <v>2</v>
      </c>
      <c r="C116" s="10" t="s">
        <v>831</v>
      </c>
      <c r="D116" s="129" t="s">
        <v>835</v>
      </c>
      <c r="E116" s="129" t="s">
        <v>825</v>
      </c>
      <c r="F116" s="173" t="s">
        <v>833</v>
      </c>
      <c r="G116" s="174"/>
      <c r="H116" s="11" t="s">
        <v>999</v>
      </c>
      <c r="I116" s="14">
        <f t="shared" si="2"/>
        <v>0.32250000000000001</v>
      </c>
      <c r="J116" s="14">
        <v>1.29</v>
      </c>
      <c r="K116" s="120">
        <f t="shared" si="3"/>
        <v>0.64500000000000002</v>
      </c>
      <c r="L116" s="126"/>
    </row>
    <row r="117" spans="1:12">
      <c r="A117" s="125"/>
      <c r="B117" s="118">
        <f>Invoice!B116</f>
        <v>2</v>
      </c>
      <c r="C117" s="10" t="s">
        <v>831</v>
      </c>
      <c r="D117" s="129" t="s">
        <v>836</v>
      </c>
      <c r="E117" s="129" t="s">
        <v>827</v>
      </c>
      <c r="F117" s="173" t="s">
        <v>833</v>
      </c>
      <c r="G117" s="174"/>
      <c r="H117" s="11" t="s">
        <v>999</v>
      </c>
      <c r="I117" s="14">
        <f t="shared" si="2"/>
        <v>0.4</v>
      </c>
      <c r="J117" s="14">
        <v>1.6</v>
      </c>
      <c r="K117" s="120">
        <f t="shared" si="3"/>
        <v>0.8</v>
      </c>
      <c r="L117" s="126"/>
    </row>
    <row r="118" spans="1:12">
      <c r="A118" s="125"/>
      <c r="B118" s="118">
        <f>Invoice!B117</f>
        <v>2</v>
      </c>
      <c r="C118" s="10" t="s">
        <v>831</v>
      </c>
      <c r="D118" s="129" t="s">
        <v>837</v>
      </c>
      <c r="E118" s="129" t="s">
        <v>304</v>
      </c>
      <c r="F118" s="173" t="s">
        <v>833</v>
      </c>
      <c r="G118" s="174"/>
      <c r="H118" s="11" t="s">
        <v>999</v>
      </c>
      <c r="I118" s="14">
        <f t="shared" si="2"/>
        <v>0.4425</v>
      </c>
      <c r="J118" s="14">
        <v>1.77</v>
      </c>
      <c r="K118" s="120">
        <f t="shared" si="3"/>
        <v>0.88500000000000001</v>
      </c>
      <c r="L118" s="126"/>
    </row>
    <row r="119" spans="1:12">
      <c r="A119" s="125"/>
      <c r="B119" s="118">
        <f>Invoice!B118</f>
        <v>2</v>
      </c>
      <c r="C119" s="10" t="s">
        <v>831</v>
      </c>
      <c r="D119" s="129" t="s">
        <v>838</v>
      </c>
      <c r="E119" s="129" t="s">
        <v>817</v>
      </c>
      <c r="F119" s="173" t="s">
        <v>833</v>
      </c>
      <c r="G119" s="174"/>
      <c r="H119" s="11" t="s">
        <v>999</v>
      </c>
      <c r="I119" s="14">
        <f t="shared" si="2"/>
        <v>0.52</v>
      </c>
      <c r="J119" s="14">
        <v>2.08</v>
      </c>
      <c r="K119" s="120">
        <f t="shared" si="3"/>
        <v>1.04</v>
      </c>
      <c r="L119" s="126"/>
    </row>
    <row r="120" spans="1:12">
      <c r="A120" s="125"/>
      <c r="B120" s="118">
        <f>Invoice!B119</f>
        <v>1</v>
      </c>
      <c r="C120" s="10" t="s">
        <v>831</v>
      </c>
      <c r="D120" s="129" t="s">
        <v>839</v>
      </c>
      <c r="E120" s="129" t="s">
        <v>300</v>
      </c>
      <c r="F120" s="173" t="s">
        <v>833</v>
      </c>
      <c r="G120" s="174"/>
      <c r="H120" s="11" t="s">
        <v>999</v>
      </c>
      <c r="I120" s="14">
        <f t="shared" si="2"/>
        <v>0.6</v>
      </c>
      <c r="J120" s="14">
        <v>2.4</v>
      </c>
      <c r="K120" s="120">
        <f t="shared" si="3"/>
        <v>0.6</v>
      </c>
      <c r="L120" s="126"/>
    </row>
    <row r="121" spans="1:12">
      <c r="A121" s="125"/>
      <c r="B121" s="118">
        <f>Invoice!B120</f>
        <v>1</v>
      </c>
      <c r="C121" s="10" t="s">
        <v>831</v>
      </c>
      <c r="D121" s="129" t="s">
        <v>840</v>
      </c>
      <c r="E121" s="129" t="s">
        <v>841</v>
      </c>
      <c r="F121" s="173" t="s">
        <v>833</v>
      </c>
      <c r="G121" s="174"/>
      <c r="H121" s="11" t="s">
        <v>999</v>
      </c>
      <c r="I121" s="14">
        <f t="shared" si="2"/>
        <v>0.71250000000000002</v>
      </c>
      <c r="J121" s="14">
        <v>2.85</v>
      </c>
      <c r="K121" s="120">
        <f t="shared" si="3"/>
        <v>0.71250000000000002</v>
      </c>
      <c r="L121" s="126"/>
    </row>
    <row r="122" spans="1:12">
      <c r="A122" s="125"/>
      <c r="B122" s="118">
        <f>Invoice!B121</f>
        <v>1</v>
      </c>
      <c r="C122" s="10" t="s">
        <v>831</v>
      </c>
      <c r="D122" s="129" t="s">
        <v>842</v>
      </c>
      <c r="E122" s="129" t="s">
        <v>320</v>
      </c>
      <c r="F122" s="173" t="s">
        <v>833</v>
      </c>
      <c r="G122" s="174"/>
      <c r="H122" s="11" t="s">
        <v>999</v>
      </c>
      <c r="I122" s="14">
        <f t="shared" si="2"/>
        <v>0.83250000000000002</v>
      </c>
      <c r="J122" s="14">
        <v>3.33</v>
      </c>
      <c r="K122" s="120">
        <f t="shared" si="3"/>
        <v>0.83250000000000002</v>
      </c>
      <c r="L122" s="126"/>
    </row>
    <row r="123" spans="1:12" ht="48">
      <c r="A123" s="125"/>
      <c r="B123" s="118">
        <f>Invoice!B122</f>
        <v>2</v>
      </c>
      <c r="C123" s="10" t="s">
        <v>843</v>
      </c>
      <c r="D123" s="129" t="s">
        <v>843</v>
      </c>
      <c r="E123" s="129"/>
      <c r="F123" s="173"/>
      <c r="G123" s="174"/>
      <c r="H123" s="11" t="s">
        <v>1000</v>
      </c>
      <c r="I123" s="14">
        <f t="shared" si="2"/>
        <v>7.0000000000000007E-2</v>
      </c>
      <c r="J123" s="14">
        <v>0.28000000000000003</v>
      </c>
      <c r="K123" s="120">
        <f t="shared" si="3"/>
        <v>0.14000000000000001</v>
      </c>
      <c r="L123" s="126"/>
    </row>
    <row r="124" spans="1:12" ht="48">
      <c r="A124" s="125"/>
      <c r="B124" s="118">
        <f>Invoice!B123</f>
        <v>4</v>
      </c>
      <c r="C124" s="10" t="s">
        <v>845</v>
      </c>
      <c r="D124" s="129" t="s">
        <v>845</v>
      </c>
      <c r="E124" s="129" t="s">
        <v>112</v>
      </c>
      <c r="F124" s="173"/>
      <c r="G124" s="174"/>
      <c r="H124" s="11" t="s">
        <v>1001</v>
      </c>
      <c r="I124" s="14">
        <f t="shared" si="2"/>
        <v>9.5000000000000001E-2</v>
      </c>
      <c r="J124" s="14">
        <v>0.38</v>
      </c>
      <c r="K124" s="120">
        <f t="shared" si="3"/>
        <v>0.38</v>
      </c>
      <c r="L124" s="126"/>
    </row>
    <row r="125" spans="1:12" ht="24">
      <c r="A125" s="125"/>
      <c r="B125" s="118">
        <f>Invoice!B124</f>
        <v>5</v>
      </c>
      <c r="C125" s="10" t="s">
        <v>847</v>
      </c>
      <c r="D125" s="129" t="s">
        <v>847</v>
      </c>
      <c r="E125" s="129" t="s">
        <v>112</v>
      </c>
      <c r="F125" s="173"/>
      <c r="G125" s="174"/>
      <c r="H125" s="11" t="s">
        <v>1002</v>
      </c>
      <c r="I125" s="14">
        <f t="shared" si="2"/>
        <v>0.11749999999999999</v>
      </c>
      <c r="J125" s="14">
        <v>0.47</v>
      </c>
      <c r="K125" s="120">
        <f t="shared" si="3"/>
        <v>0.58749999999999991</v>
      </c>
      <c r="L125" s="126"/>
    </row>
    <row r="126" spans="1:12" ht="24">
      <c r="A126" s="125"/>
      <c r="B126" s="118">
        <f>Invoice!B125</f>
        <v>5</v>
      </c>
      <c r="C126" s="10" t="s">
        <v>849</v>
      </c>
      <c r="D126" s="129" t="s">
        <v>849</v>
      </c>
      <c r="E126" s="129" t="s">
        <v>112</v>
      </c>
      <c r="F126" s="173"/>
      <c r="G126" s="174"/>
      <c r="H126" s="11" t="s">
        <v>1003</v>
      </c>
      <c r="I126" s="14">
        <f t="shared" si="2"/>
        <v>0.13</v>
      </c>
      <c r="J126" s="14">
        <v>0.52</v>
      </c>
      <c r="K126" s="120">
        <f t="shared" si="3"/>
        <v>0.65</v>
      </c>
      <c r="L126" s="126"/>
    </row>
    <row r="127" spans="1:12" ht="24">
      <c r="A127" s="125"/>
      <c r="B127" s="118">
        <f>Invoice!B126</f>
        <v>5</v>
      </c>
      <c r="C127" s="10" t="s">
        <v>573</v>
      </c>
      <c r="D127" s="129" t="s">
        <v>573</v>
      </c>
      <c r="E127" s="129" t="s">
        <v>112</v>
      </c>
      <c r="F127" s="173"/>
      <c r="G127" s="174"/>
      <c r="H127" s="11" t="s">
        <v>1004</v>
      </c>
      <c r="I127" s="14">
        <f t="shared" si="2"/>
        <v>0.14249999999999999</v>
      </c>
      <c r="J127" s="14">
        <v>0.56999999999999995</v>
      </c>
      <c r="K127" s="120">
        <f t="shared" si="3"/>
        <v>0.71249999999999991</v>
      </c>
      <c r="L127" s="126"/>
    </row>
    <row r="128" spans="1:12">
      <c r="A128" s="125"/>
      <c r="B128" s="118">
        <f>Invoice!B127</f>
        <v>8</v>
      </c>
      <c r="C128" s="10" t="s">
        <v>662</v>
      </c>
      <c r="D128" s="129" t="s">
        <v>662</v>
      </c>
      <c r="E128" s="129" t="s">
        <v>31</v>
      </c>
      <c r="F128" s="173"/>
      <c r="G128" s="174"/>
      <c r="H128" s="11" t="s">
        <v>961</v>
      </c>
      <c r="I128" s="14">
        <f t="shared" si="2"/>
        <v>0.04</v>
      </c>
      <c r="J128" s="14">
        <v>0.16</v>
      </c>
      <c r="K128" s="120">
        <f t="shared" si="3"/>
        <v>0.32</v>
      </c>
      <c r="L128" s="126"/>
    </row>
    <row r="129" spans="1:12">
      <c r="A129" s="125"/>
      <c r="B129" s="118">
        <f>Invoice!B128</f>
        <v>5</v>
      </c>
      <c r="C129" s="10" t="s">
        <v>852</v>
      </c>
      <c r="D129" s="129" t="s">
        <v>852</v>
      </c>
      <c r="E129" s="129" t="s">
        <v>30</v>
      </c>
      <c r="F129" s="173" t="s">
        <v>112</v>
      </c>
      <c r="G129" s="174"/>
      <c r="H129" s="11" t="s">
        <v>853</v>
      </c>
      <c r="I129" s="14">
        <f t="shared" si="2"/>
        <v>9.5000000000000001E-2</v>
      </c>
      <c r="J129" s="14">
        <v>0.38</v>
      </c>
      <c r="K129" s="120">
        <f t="shared" si="3"/>
        <v>0.47499999999999998</v>
      </c>
      <c r="L129" s="126"/>
    </row>
    <row r="130" spans="1:12">
      <c r="A130" s="125"/>
      <c r="B130" s="118">
        <f>Invoice!B129</f>
        <v>5</v>
      </c>
      <c r="C130" s="10" t="s">
        <v>852</v>
      </c>
      <c r="D130" s="129" t="s">
        <v>852</v>
      </c>
      <c r="E130" s="129" t="s">
        <v>31</v>
      </c>
      <c r="F130" s="173" t="s">
        <v>112</v>
      </c>
      <c r="G130" s="174"/>
      <c r="H130" s="11" t="s">
        <v>853</v>
      </c>
      <c r="I130" s="14">
        <f t="shared" si="2"/>
        <v>9.5000000000000001E-2</v>
      </c>
      <c r="J130" s="14">
        <v>0.38</v>
      </c>
      <c r="K130" s="120">
        <f t="shared" si="3"/>
        <v>0.47499999999999998</v>
      </c>
      <c r="L130" s="126"/>
    </row>
    <row r="131" spans="1:12">
      <c r="A131" s="125"/>
      <c r="B131" s="118">
        <f>Invoice!B130</f>
        <v>5</v>
      </c>
      <c r="C131" s="10" t="s">
        <v>852</v>
      </c>
      <c r="D131" s="129" t="s">
        <v>852</v>
      </c>
      <c r="E131" s="129" t="s">
        <v>32</v>
      </c>
      <c r="F131" s="173" t="s">
        <v>112</v>
      </c>
      <c r="G131" s="174"/>
      <c r="H131" s="11" t="s">
        <v>853</v>
      </c>
      <c r="I131" s="14">
        <f t="shared" si="2"/>
        <v>9.5000000000000001E-2</v>
      </c>
      <c r="J131" s="14">
        <v>0.38</v>
      </c>
      <c r="K131" s="120">
        <f t="shared" si="3"/>
        <v>0.47499999999999998</v>
      </c>
      <c r="L131" s="126"/>
    </row>
    <row r="132" spans="1:12">
      <c r="A132" s="125"/>
      <c r="B132" s="118">
        <f>Invoice!B131</f>
        <v>2</v>
      </c>
      <c r="C132" s="10" t="s">
        <v>854</v>
      </c>
      <c r="D132" s="129" t="s">
        <v>854</v>
      </c>
      <c r="E132" s="129" t="s">
        <v>216</v>
      </c>
      <c r="F132" s="173"/>
      <c r="G132" s="174"/>
      <c r="H132" s="11" t="s">
        <v>992</v>
      </c>
      <c r="I132" s="14">
        <f t="shared" si="2"/>
        <v>0.17749999999999999</v>
      </c>
      <c r="J132" s="14">
        <v>0.71</v>
      </c>
      <c r="K132" s="120">
        <f t="shared" si="3"/>
        <v>0.35499999999999998</v>
      </c>
      <c r="L132" s="126"/>
    </row>
    <row r="133" spans="1:12" ht="24">
      <c r="A133" s="125"/>
      <c r="B133" s="118">
        <f>Invoice!B132</f>
        <v>2</v>
      </c>
      <c r="C133" s="10" t="s">
        <v>856</v>
      </c>
      <c r="D133" s="129" t="s">
        <v>857</v>
      </c>
      <c r="E133" s="129" t="s">
        <v>792</v>
      </c>
      <c r="F133" s="173" t="s">
        <v>245</v>
      </c>
      <c r="G133" s="174"/>
      <c r="H133" s="11" t="s">
        <v>988</v>
      </c>
      <c r="I133" s="14">
        <f t="shared" si="2"/>
        <v>0.27750000000000002</v>
      </c>
      <c r="J133" s="14">
        <v>1.1100000000000001</v>
      </c>
      <c r="K133" s="120">
        <f t="shared" si="3"/>
        <v>0.55500000000000005</v>
      </c>
      <c r="L133" s="126"/>
    </row>
    <row r="134" spans="1:12" ht="24">
      <c r="A134" s="125"/>
      <c r="B134" s="118">
        <f>Invoice!B133</f>
        <v>2</v>
      </c>
      <c r="C134" s="10" t="s">
        <v>856</v>
      </c>
      <c r="D134" s="129" t="s">
        <v>857</v>
      </c>
      <c r="E134" s="129" t="s">
        <v>794</v>
      </c>
      <c r="F134" s="173" t="s">
        <v>245</v>
      </c>
      <c r="G134" s="174"/>
      <c r="H134" s="11" t="s">
        <v>988</v>
      </c>
      <c r="I134" s="14">
        <f t="shared" si="2"/>
        <v>0.27750000000000002</v>
      </c>
      <c r="J134" s="14">
        <v>1.1100000000000001</v>
      </c>
      <c r="K134" s="120">
        <f t="shared" si="3"/>
        <v>0.55500000000000005</v>
      </c>
      <c r="L134" s="126"/>
    </row>
    <row r="135" spans="1:12" ht="24">
      <c r="A135" s="125"/>
      <c r="B135" s="118">
        <f>Invoice!B134</f>
        <v>2</v>
      </c>
      <c r="C135" s="10" t="s">
        <v>856</v>
      </c>
      <c r="D135" s="129" t="s">
        <v>857</v>
      </c>
      <c r="E135" s="129" t="s">
        <v>226</v>
      </c>
      <c r="F135" s="173" t="s">
        <v>245</v>
      </c>
      <c r="G135" s="174"/>
      <c r="H135" s="11" t="s">
        <v>988</v>
      </c>
      <c r="I135" s="14">
        <f t="shared" si="2"/>
        <v>0.27750000000000002</v>
      </c>
      <c r="J135" s="14">
        <v>1.1100000000000001</v>
      </c>
      <c r="K135" s="120">
        <f t="shared" si="3"/>
        <v>0.55500000000000005</v>
      </c>
      <c r="L135" s="126"/>
    </row>
    <row r="136" spans="1:12" ht="24">
      <c r="A136" s="125"/>
      <c r="B136" s="118">
        <f>Invoice!B135</f>
        <v>1</v>
      </c>
      <c r="C136" s="10" t="s">
        <v>856</v>
      </c>
      <c r="D136" s="129" t="s">
        <v>859</v>
      </c>
      <c r="E136" s="129" t="s">
        <v>232</v>
      </c>
      <c r="F136" s="173" t="s">
        <v>245</v>
      </c>
      <c r="G136" s="174"/>
      <c r="H136" s="11" t="s">
        <v>988</v>
      </c>
      <c r="I136" s="14">
        <f t="shared" si="2"/>
        <v>0.28999999999999998</v>
      </c>
      <c r="J136" s="14">
        <v>1.1599999999999999</v>
      </c>
      <c r="K136" s="120">
        <f t="shared" si="3"/>
        <v>0.28999999999999998</v>
      </c>
      <c r="L136" s="126"/>
    </row>
    <row r="137" spans="1:12" ht="24">
      <c r="A137" s="125"/>
      <c r="B137" s="118">
        <f>Invoice!B136</f>
        <v>2</v>
      </c>
      <c r="C137" s="10" t="s">
        <v>856</v>
      </c>
      <c r="D137" s="129" t="s">
        <v>859</v>
      </c>
      <c r="E137" s="129" t="s">
        <v>234</v>
      </c>
      <c r="F137" s="173" t="s">
        <v>245</v>
      </c>
      <c r="G137" s="174"/>
      <c r="H137" s="11" t="s">
        <v>988</v>
      </c>
      <c r="I137" s="14">
        <f t="shared" si="2"/>
        <v>0.28999999999999998</v>
      </c>
      <c r="J137" s="14">
        <v>1.1599999999999999</v>
      </c>
      <c r="K137" s="120">
        <f t="shared" si="3"/>
        <v>0.57999999999999996</v>
      </c>
      <c r="L137" s="126"/>
    </row>
    <row r="138" spans="1:12" ht="24">
      <c r="A138" s="125"/>
      <c r="B138" s="118">
        <f>Invoice!B137</f>
        <v>2</v>
      </c>
      <c r="C138" s="10" t="s">
        <v>856</v>
      </c>
      <c r="D138" s="129" t="s">
        <v>859</v>
      </c>
      <c r="E138" s="129" t="s">
        <v>235</v>
      </c>
      <c r="F138" s="173" t="s">
        <v>245</v>
      </c>
      <c r="G138" s="174"/>
      <c r="H138" s="11" t="s">
        <v>988</v>
      </c>
      <c r="I138" s="14">
        <f t="shared" si="2"/>
        <v>0.28999999999999998</v>
      </c>
      <c r="J138" s="14">
        <v>1.1599999999999999</v>
      </c>
      <c r="K138" s="120">
        <f t="shared" si="3"/>
        <v>0.57999999999999996</v>
      </c>
      <c r="L138" s="126"/>
    </row>
    <row r="139" spans="1:12" ht="24">
      <c r="A139" s="125"/>
      <c r="B139" s="118">
        <f>Invoice!B138</f>
        <v>1</v>
      </c>
      <c r="C139" s="10" t="s">
        <v>856</v>
      </c>
      <c r="D139" s="129" t="s">
        <v>860</v>
      </c>
      <c r="E139" s="129" t="s">
        <v>236</v>
      </c>
      <c r="F139" s="173" t="s">
        <v>245</v>
      </c>
      <c r="G139" s="174"/>
      <c r="H139" s="11" t="s">
        <v>988</v>
      </c>
      <c r="I139" s="14">
        <f t="shared" si="2"/>
        <v>0.30249999999999999</v>
      </c>
      <c r="J139" s="14">
        <v>1.21</v>
      </c>
      <c r="K139" s="120">
        <f t="shared" si="3"/>
        <v>0.30249999999999999</v>
      </c>
      <c r="L139" s="126"/>
    </row>
    <row r="140" spans="1:12" ht="24">
      <c r="A140" s="125"/>
      <c r="B140" s="118">
        <f>Invoice!B139</f>
        <v>2</v>
      </c>
      <c r="C140" s="10" t="s">
        <v>856</v>
      </c>
      <c r="D140" s="129" t="s">
        <v>860</v>
      </c>
      <c r="E140" s="129" t="s">
        <v>237</v>
      </c>
      <c r="F140" s="173" t="s">
        <v>245</v>
      </c>
      <c r="G140" s="174"/>
      <c r="H140" s="11" t="s">
        <v>988</v>
      </c>
      <c r="I140" s="14">
        <f t="shared" si="2"/>
        <v>0.30249999999999999</v>
      </c>
      <c r="J140" s="14">
        <v>1.21</v>
      </c>
      <c r="K140" s="120">
        <f t="shared" si="3"/>
        <v>0.60499999999999998</v>
      </c>
      <c r="L140" s="126"/>
    </row>
    <row r="141" spans="1:12" ht="24">
      <c r="A141" s="125"/>
      <c r="B141" s="118">
        <f>Invoice!B140</f>
        <v>2</v>
      </c>
      <c r="C141" s="10" t="s">
        <v>856</v>
      </c>
      <c r="D141" s="129" t="s">
        <v>860</v>
      </c>
      <c r="E141" s="129" t="s">
        <v>238</v>
      </c>
      <c r="F141" s="173" t="s">
        <v>245</v>
      </c>
      <c r="G141" s="174"/>
      <c r="H141" s="11" t="s">
        <v>988</v>
      </c>
      <c r="I141" s="14">
        <f t="shared" si="2"/>
        <v>0.30249999999999999</v>
      </c>
      <c r="J141" s="14">
        <v>1.21</v>
      </c>
      <c r="K141" s="120">
        <f t="shared" si="3"/>
        <v>0.60499999999999998</v>
      </c>
      <c r="L141" s="126"/>
    </row>
    <row r="142" spans="1:12" ht="24">
      <c r="A142" s="125"/>
      <c r="B142" s="118">
        <f>Invoice!B141</f>
        <v>1</v>
      </c>
      <c r="C142" s="10" t="s">
        <v>856</v>
      </c>
      <c r="D142" s="129" t="s">
        <v>861</v>
      </c>
      <c r="E142" s="129" t="s">
        <v>239</v>
      </c>
      <c r="F142" s="173" t="s">
        <v>245</v>
      </c>
      <c r="G142" s="174"/>
      <c r="H142" s="11" t="s">
        <v>988</v>
      </c>
      <c r="I142" s="14">
        <f t="shared" si="2"/>
        <v>0.35</v>
      </c>
      <c r="J142" s="14">
        <v>1.4</v>
      </c>
      <c r="K142" s="120">
        <f t="shared" si="3"/>
        <v>0.35</v>
      </c>
      <c r="L142" s="126"/>
    </row>
    <row r="143" spans="1:12" ht="24">
      <c r="A143" s="125"/>
      <c r="B143" s="118">
        <f>Invoice!B142</f>
        <v>2</v>
      </c>
      <c r="C143" s="10" t="s">
        <v>856</v>
      </c>
      <c r="D143" s="129" t="s">
        <v>861</v>
      </c>
      <c r="E143" s="129" t="s">
        <v>240</v>
      </c>
      <c r="F143" s="173" t="s">
        <v>245</v>
      </c>
      <c r="G143" s="174"/>
      <c r="H143" s="11" t="s">
        <v>988</v>
      </c>
      <c r="I143" s="14">
        <f t="shared" si="2"/>
        <v>0.35</v>
      </c>
      <c r="J143" s="14">
        <v>1.4</v>
      </c>
      <c r="K143" s="120">
        <f t="shared" si="3"/>
        <v>0.7</v>
      </c>
      <c r="L143" s="126"/>
    </row>
    <row r="144" spans="1:12" ht="24">
      <c r="A144" s="125"/>
      <c r="B144" s="118">
        <f>Invoice!B143</f>
        <v>1</v>
      </c>
      <c r="C144" s="10" t="s">
        <v>856</v>
      </c>
      <c r="D144" s="129" t="s">
        <v>862</v>
      </c>
      <c r="E144" s="129" t="s">
        <v>863</v>
      </c>
      <c r="F144" s="173" t="s">
        <v>245</v>
      </c>
      <c r="G144" s="174"/>
      <c r="H144" s="11" t="s">
        <v>988</v>
      </c>
      <c r="I144" s="14">
        <f t="shared" si="2"/>
        <v>0.39750000000000002</v>
      </c>
      <c r="J144" s="14">
        <v>1.59</v>
      </c>
      <c r="K144" s="120">
        <f t="shared" si="3"/>
        <v>0.39750000000000002</v>
      </c>
      <c r="L144" s="126"/>
    </row>
    <row r="145" spans="1:12" ht="24">
      <c r="A145" s="125"/>
      <c r="B145" s="118">
        <f>Invoice!B144</f>
        <v>2</v>
      </c>
      <c r="C145" s="10" t="s">
        <v>856</v>
      </c>
      <c r="D145" s="129" t="s">
        <v>862</v>
      </c>
      <c r="E145" s="129" t="s">
        <v>864</v>
      </c>
      <c r="F145" s="173" t="s">
        <v>245</v>
      </c>
      <c r="G145" s="174"/>
      <c r="H145" s="11" t="s">
        <v>988</v>
      </c>
      <c r="I145" s="14">
        <f t="shared" si="2"/>
        <v>0.39750000000000002</v>
      </c>
      <c r="J145" s="14">
        <v>1.59</v>
      </c>
      <c r="K145" s="120">
        <f t="shared" si="3"/>
        <v>0.79500000000000004</v>
      </c>
      <c r="L145" s="126"/>
    </row>
    <row r="146" spans="1:12" ht="24">
      <c r="A146" s="125"/>
      <c r="B146" s="118">
        <f>Invoice!B145</f>
        <v>2</v>
      </c>
      <c r="C146" s="10" t="s">
        <v>856</v>
      </c>
      <c r="D146" s="129" t="s">
        <v>861</v>
      </c>
      <c r="E146" s="129" t="s">
        <v>241</v>
      </c>
      <c r="F146" s="173" t="s">
        <v>245</v>
      </c>
      <c r="G146" s="174"/>
      <c r="H146" s="11" t="s">
        <v>988</v>
      </c>
      <c r="I146" s="14">
        <f t="shared" si="2"/>
        <v>0.35</v>
      </c>
      <c r="J146" s="14">
        <v>1.4</v>
      </c>
      <c r="K146" s="120">
        <f t="shared" si="3"/>
        <v>0.7</v>
      </c>
      <c r="L146" s="126"/>
    </row>
    <row r="147" spans="1:12" ht="24">
      <c r="A147" s="125"/>
      <c r="B147" s="118">
        <f>Invoice!B146</f>
        <v>2</v>
      </c>
      <c r="C147" s="10" t="s">
        <v>856</v>
      </c>
      <c r="D147" s="129" t="s">
        <v>862</v>
      </c>
      <c r="E147" s="129" t="s">
        <v>865</v>
      </c>
      <c r="F147" s="173" t="s">
        <v>245</v>
      </c>
      <c r="G147" s="174"/>
      <c r="H147" s="11" t="s">
        <v>988</v>
      </c>
      <c r="I147" s="14">
        <f t="shared" si="2"/>
        <v>0.39750000000000002</v>
      </c>
      <c r="J147" s="14">
        <v>1.59</v>
      </c>
      <c r="K147" s="120">
        <f t="shared" si="3"/>
        <v>0.79500000000000004</v>
      </c>
      <c r="L147" s="126"/>
    </row>
    <row r="148" spans="1:12" ht="24">
      <c r="A148" s="125"/>
      <c r="B148" s="118">
        <f>Invoice!B147</f>
        <v>1</v>
      </c>
      <c r="C148" s="10" t="s">
        <v>856</v>
      </c>
      <c r="D148" s="129" t="s">
        <v>862</v>
      </c>
      <c r="E148" s="129" t="s">
        <v>866</v>
      </c>
      <c r="F148" s="173" t="s">
        <v>245</v>
      </c>
      <c r="G148" s="174"/>
      <c r="H148" s="11" t="s">
        <v>988</v>
      </c>
      <c r="I148" s="14">
        <f t="shared" si="2"/>
        <v>0.39750000000000002</v>
      </c>
      <c r="J148" s="14">
        <v>1.59</v>
      </c>
      <c r="K148" s="120">
        <f t="shared" si="3"/>
        <v>0.39750000000000002</v>
      </c>
      <c r="L148" s="126"/>
    </row>
    <row r="149" spans="1:12" ht="24">
      <c r="A149" s="125"/>
      <c r="B149" s="118">
        <f>Invoice!B148</f>
        <v>1</v>
      </c>
      <c r="C149" s="10" t="s">
        <v>856</v>
      </c>
      <c r="D149" s="129" t="s">
        <v>857</v>
      </c>
      <c r="E149" s="129" t="s">
        <v>867</v>
      </c>
      <c r="F149" s="173" t="s">
        <v>245</v>
      </c>
      <c r="G149" s="174"/>
      <c r="H149" s="11" t="s">
        <v>988</v>
      </c>
      <c r="I149" s="14">
        <f t="shared" si="2"/>
        <v>0.27750000000000002</v>
      </c>
      <c r="J149" s="14">
        <v>1.1100000000000001</v>
      </c>
      <c r="K149" s="120">
        <f t="shared" si="3"/>
        <v>0.27750000000000002</v>
      </c>
      <c r="L149" s="126"/>
    </row>
    <row r="150" spans="1:12" ht="24">
      <c r="A150" s="125"/>
      <c r="B150" s="118">
        <f>Invoice!B149</f>
        <v>1</v>
      </c>
      <c r="C150" s="10" t="s">
        <v>856</v>
      </c>
      <c r="D150" s="129" t="s">
        <v>859</v>
      </c>
      <c r="E150" s="129" t="s">
        <v>868</v>
      </c>
      <c r="F150" s="173" t="s">
        <v>245</v>
      </c>
      <c r="G150" s="174"/>
      <c r="H150" s="11" t="s">
        <v>988</v>
      </c>
      <c r="I150" s="14">
        <f t="shared" si="2"/>
        <v>0.28999999999999998</v>
      </c>
      <c r="J150" s="14">
        <v>1.1599999999999999</v>
      </c>
      <c r="K150" s="120">
        <f t="shared" si="3"/>
        <v>0.28999999999999998</v>
      </c>
      <c r="L150" s="126"/>
    </row>
    <row r="151" spans="1:12" ht="24">
      <c r="A151" s="125"/>
      <c r="B151" s="118">
        <f>Invoice!B150</f>
        <v>1</v>
      </c>
      <c r="C151" s="10" t="s">
        <v>856</v>
      </c>
      <c r="D151" s="129" t="s">
        <v>860</v>
      </c>
      <c r="E151" s="129" t="s">
        <v>869</v>
      </c>
      <c r="F151" s="173" t="s">
        <v>245</v>
      </c>
      <c r="G151" s="174"/>
      <c r="H151" s="11" t="s">
        <v>988</v>
      </c>
      <c r="I151" s="14">
        <f t="shared" ref="I151:I214" si="4">J151*$N$1</f>
        <v>0.30249999999999999</v>
      </c>
      <c r="J151" s="14">
        <v>1.21</v>
      </c>
      <c r="K151" s="120">
        <f t="shared" ref="K151:K214" si="5">I151*B151</f>
        <v>0.30249999999999999</v>
      </c>
      <c r="L151" s="126"/>
    </row>
    <row r="152" spans="1:12" ht="24">
      <c r="A152" s="125"/>
      <c r="B152" s="118">
        <f>Invoice!B151</f>
        <v>1</v>
      </c>
      <c r="C152" s="10" t="s">
        <v>856</v>
      </c>
      <c r="D152" s="129" t="s">
        <v>861</v>
      </c>
      <c r="E152" s="129" t="s">
        <v>870</v>
      </c>
      <c r="F152" s="173" t="s">
        <v>245</v>
      </c>
      <c r="G152" s="174"/>
      <c r="H152" s="11" t="s">
        <v>988</v>
      </c>
      <c r="I152" s="14">
        <f t="shared" si="4"/>
        <v>0.35</v>
      </c>
      <c r="J152" s="14">
        <v>1.4</v>
      </c>
      <c r="K152" s="120">
        <f t="shared" si="5"/>
        <v>0.35</v>
      </c>
      <c r="L152" s="126"/>
    </row>
    <row r="153" spans="1:12" ht="24">
      <c r="A153" s="125"/>
      <c r="B153" s="118">
        <f>Invoice!B152</f>
        <v>2</v>
      </c>
      <c r="C153" s="10" t="s">
        <v>310</v>
      </c>
      <c r="D153" s="129" t="s">
        <v>310</v>
      </c>
      <c r="E153" s="129" t="s">
        <v>300</v>
      </c>
      <c r="F153" s="173" t="s">
        <v>245</v>
      </c>
      <c r="G153" s="174"/>
      <c r="H153" s="11" t="s">
        <v>312</v>
      </c>
      <c r="I153" s="14">
        <f t="shared" si="4"/>
        <v>0.16500000000000001</v>
      </c>
      <c r="J153" s="14">
        <v>0.66</v>
      </c>
      <c r="K153" s="120">
        <f t="shared" si="5"/>
        <v>0.33</v>
      </c>
      <c r="L153" s="126"/>
    </row>
    <row r="154" spans="1:12" ht="24">
      <c r="A154" s="125"/>
      <c r="B154" s="118">
        <f>Invoice!B153</f>
        <v>2</v>
      </c>
      <c r="C154" s="10" t="s">
        <v>310</v>
      </c>
      <c r="D154" s="129" t="s">
        <v>310</v>
      </c>
      <c r="E154" s="129" t="s">
        <v>841</v>
      </c>
      <c r="F154" s="173" t="s">
        <v>245</v>
      </c>
      <c r="G154" s="174"/>
      <c r="H154" s="11" t="s">
        <v>312</v>
      </c>
      <c r="I154" s="14">
        <f t="shared" si="4"/>
        <v>0.16500000000000001</v>
      </c>
      <c r="J154" s="14">
        <v>0.66</v>
      </c>
      <c r="K154" s="120">
        <f t="shared" si="5"/>
        <v>0.33</v>
      </c>
      <c r="L154" s="126"/>
    </row>
    <row r="155" spans="1:12" ht="24">
      <c r="A155" s="125"/>
      <c r="B155" s="118">
        <f>Invoice!B154</f>
        <v>3</v>
      </c>
      <c r="C155" s="10" t="s">
        <v>871</v>
      </c>
      <c r="D155" s="129" t="s">
        <v>871</v>
      </c>
      <c r="E155" s="129" t="s">
        <v>30</v>
      </c>
      <c r="F155" s="173" t="s">
        <v>112</v>
      </c>
      <c r="G155" s="174"/>
      <c r="H155" s="11" t="s">
        <v>985</v>
      </c>
      <c r="I155" s="14">
        <f t="shared" si="4"/>
        <v>0.3775</v>
      </c>
      <c r="J155" s="14">
        <v>1.51</v>
      </c>
      <c r="K155" s="120">
        <f t="shared" si="5"/>
        <v>1.1325000000000001</v>
      </c>
      <c r="L155" s="126"/>
    </row>
    <row r="156" spans="1:12" ht="24">
      <c r="A156" s="125"/>
      <c r="B156" s="118">
        <f>Invoice!B155</f>
        <v>2</v>
      </c>
      <c r="C156" s="10" t="s">
        <v>873</v>
      </c>
      <c r="D156" s="129" t="s">
        <v>873</v>
      </c>
      <c r="E156" s="129" t="s">
        <v>30</v>
      </c>
      <c r="F156" s="173"/>
      <c r="G156" s="174"/>
      <c r="H156" s="11" t="s">
        <v>986</v>
      </c>
      <c r="I156" s="14">
        <f t="shared" si="4"/>
        <v>0.28999999999999998</v>
      </c>
      <c r="J156" s="14">
        <v>1.1599999999999999</v>
      </c>
      <c r="K156" s="120">
        <f t="shared" si="5"/>
        <v>0.57999999999999996</v>
      </c>
      <c r="L156" s="126"/>
    </row>
    <row r="157" spans="1:12">
      <c r="A157" s="125"/>
      <c r="B157" s="118">
        <f>Invoice!B156</f>
        <v>3</v>
      </c>
      <c r="C157" s="10" t="s">
        <v>628</v>
      </c>
      <c r="D157" s="129" t="s">
        <v>628</v>
      </c>
      <c r="E157" s="129" t="s">
        <v>28</v>
      </c>
      <c r="F157" s="173" t="s">
        <v>112</v>
      </c>
      <c r="G157" s="174"/>
      <c r="H157" s="11" t="s">
        <v>962</v>
      </c>
      <c r="I157" s="14">
        <f t="shared" si="4"/>
        <v>0.11749999999999999</v>
      </c>
      <c r="J157" s="14">
        <v>0.47</v>
      </c>
      <c r="K157" s="120">
        <f t="shared" si="5"/>
        <v>0.35249999999999998</v>
      </c>
      <c r="L157" s="126"/>
    </row>
    <row r="158" spans="1:12">
      <c r="A158" s="125"/>
      <c r="B158" s="118">
        <f>Invoice!B157</f>
        <v>3</v>
      </c>
      <c r="C158" s="10" t="s">
        <v>628</v>
      </c>
      <c r="D158" s="129" t="s">
        <v>628</v>
      </c>
      <c r="E158" s="129" t="s">
        <v>30</v>
      </c>
      <c r="F158" s="173" t="s">
        <v>112</v>
      </c>
      <c r="G158" s="174"/>
      <c r="H158" s="11" t="s">
        <v>962</v>
      </c>
      <c r="I158" s="14">
        <f t="shared" si="4"/>
        <v>0.11749999999999999</v>
      </c>
      <c r="J158" s="14">
        <v>0.47</v>
      </c>
      <c r="K158" s="120">
        <f t="shared" si="5"/>
        <v>0.35249999999999998</v>
      </c>
      <c r="L158" s="126"/>
    </row>
    <row r="159" spans="1:12">
      <c r="A159" s="125"/>
      <c r="B159" s="118">
        <f>Invoice!B158</f>
        <v>3</v>
      </c>
      <c r="C159" s="10" t="s">
        <v>628</v>
      </c>
      <c r="D159" s="129" t="s">
        <v>628</v>
      </c>
      <c r="E159" s="129" t="s">
        <v>31</v>
      </c>
      <c r="F159" s="173" t="s">
        <v>112</v>
      </c>
      <c r="G159" s="174"/>
      <c r="H159" s="11" t="s">
        <v>962</v>
      </c>
      <c r="I159" s="14">
        <f t="shared" si="4"/>
        <v>0.11749999999999999</v>
      </c>
      <c r="J159" s="14">
        <v>0.47</v>
      </c>
      <c r="K159" s="120">
        <f t="shared" si="5"/>
        <v>0.35249999999999998</v>
      </c>
      <c r="L159" s="126"/>
    </row>
    <row r="160" spans="1:12" ht="24">
      <c r="A160" s="125"/>
      <c r="B160" s="118">
        <f>Invoice!B159</f>
        <v>2</v>
      </c>
      <c r="C160" s="10" t="s">
        <v>875</v>
      </c>
      <c r="D160" s="129" t="s">
        <v>876</v>
      </c>
      <c r="E160" s="129" t="s">
        <v>279</v>
      </c>
      <c r="F160" s="173" t="s">
        <v>236</v>
      </c>
      <c r="G160" s="174"/>
      <c r="H160" s="11" t="s">
        <v>997</v>
      </c>
      <c r="I160" s="14">
        <f t="shared" si="4"/>
        <v>0.33250000000000002</v>
      </c>
      <c r="J160" s="14">
        <v>1.33</v>
      </c>
      <c r="K160" s="120">
        <f t="shared" si="5"/>
        <v>0.66500000000000004</v>
      </c>
      <c r="L160" s="126"/>
    </row>
    <row r="161" spans="1:12" ht="24">
      <c r="A161" s="125"/>
      <c r="B161" s="118">
        <f>Invoice!B160</f>
        <v>2</v>
      </c>
      <c r="C161" s="10" t="s">
        <v>875</v>
      </c>
      <c r="D161" s="129" t="s">
        <v>876</v>
      </c>
      <c r="E161" s="129" t="s">
        <v>279</v>
      </c>
      <c r="F161" s="173" t="s">
        <v>237</v>
      </c>
      <c r="G161" s="174"/>
      <c r="H161" s="11" t="s">
        <v>997</v>
      </c>
      <c r="I161" s="14">
        <f t="shared" si="4"/>
        <v>0.33250000000000002</v>
      </c>
      <c r="J161" s="14">
        <v>1.33</v>
      </c>
      <c r="K161" s="120">
        <f t="shared" si="5"/>
        <v>0.66500000000000004</v>
      </c>
      <c r="L161" s="126"/>
    </row>
    <row r="162" spans="1:12" ht="24">
      <c r="A162" s="125"/>
      <c r="B162" s="118">
        <f>Invoice!B161</f>
        <v>1</v>
      </c>
      <c r="C162" s="10" t="s">
        <v>875</v>
      </c>
      <c r="D162" s="129" t="s">
        <v>876</v>
      </c>
      <c r="E162" s="129" t="s">
        <v>279</v>
      </c>
      <c r="F162" s="173" t="s">
        <v>238</v>
      </c>
      <c r="G162" s="174"/>
      <c r="H162" s="11" t="s">
        <v>997</v>
      </c>
      <c r="I162" s="14">
        <f t="shared" si="4"/>
        <v>0.33250000000000002</v>
      </c>
      <c r="J162" s="14">
        <v>1.33</v>
      </c>
      <c r="K162" s="120">
        <f t="shared" si="5"/>
        <v>0.33250000000000002</v>
      </c>
      <c r="L162" s="126"/>
    </row>
    <row r="163" spans="1:12" ht="24">
      <c r="A163" s="125"/>
      <c r="B163" s="118">
        <f>Invoice!B162</f>
        <v>2</v>
      </c>
      <c r="C163" s="10" t="s">
        <v>875</v>
      </c>
      <c r="D163" s="129" t="s">
        <v>876</v>
      </c>
      <c r="E163" s="129" t="s">
        <v>679</v>
      </c>
      <c r="F163" s="173" t="s">
        <v>236</v>
      </c>
      <c r="G163" s="174"/>
      <c r="H163" s="11" t="s">
        <v>997</v>
      </c>
      <c r="I163" s="14">
        <f t="shared" si="4"/>
        <v>0.33250000000000002</v>
      </c>
      <c r="J163" s="14">
        <v>1.33</v>
      </c>
      <c r="K163" s="120">
        <f t="shared" si="5"/>
        <v>0.66500000000000004</v>
      </c>
      <c r="L163" s="126"/>
    </row>
    <row r="164" spans="1:12" ht="24">
      <c r="A164" s="125"/>
      <c r="B164" s="118">
        <f>Invoice!B163</f>
        <v>2</v>
      </c>
      <c r="C164" s="10" t="s">
        <v>875</v>
      </c>
      <c r="D164" s="129" t="s">
        <v>876</v>
      </c>
      <c r="E164" s="129" t="s">
        <v>679</v>
      </c>
      <c r="F164" s="173" t="s">
        <v>237</v>
      </c>
      <c r="G164" s="174"/>
      <c r="H164" s="11" t="s">
        <v>997</v>
      </c>
      <c r="I164" s="14">
        <f t="shared" si="4"/>
        <v>0.33250000000000002</v>
      </c>
      <c r="J164" s="14">
        <v>1.33</v>
      </c>
      <c r="K164" s="120">
        <f t="shared" si="5"/>
        <v>0.66500000000000004</v>
      </c>
      <c r="L164" s="126"/>
    </row>
    <row r="165" spans="1:12" ht="24">
      <c r="A165" s="125"/>
      <c r="B165" s="118">
        <f>Invoice!B164</f>
        <v>1</v>
      </c>
      <c r="C165" s="10" t="s">
        <v>875</v>
      </c>
      <c r="D165" s="129" t="s">
        <v>876</v>
      </c>
      <c r="E165" s="129" t="s">
        <v>679</v>
      </c>
      <c r="F165" s="173" t="s">
        <v>238</v>
      </c>
      <c r="G165" s="174"/>
      <c r="H165" s="11" t="s">
        <v>997</v>
      </c>
      <c r="I165" s="14">
        <f t="shared" si="4"/>
        <v>0.33250000000000002</v>
      </c>
      <c r="J165" s="14">
        <v>1.33</v>
      </c>
      <c r="K165" s="120">
        <f t="shared" si="5"/>
        <v>0.33250000000000002</v>
      </c>
      <c r="L165" s="126"/>
    </row>
    <row r="166" spans="1:12" ht="24">
      <c r="A166" s="125"/>
      <c r="B166" s="118">
        <f>Invoice!B165</f>
        <v>2</v>
      </c>
      <c r="C166" s="10" t="s">
        <v>875</v>
      </c>
      <c r="D166" s="129" t="s">
        <v>876</v>
      </c>
      <c r="E166" s="129" t="s">
        <v>277</v>
      </c>
      <c r="F166" s="173" t="s">
        <v>236</v>
      </c>
      <c r="G166" s="174"/>
      <c r="H166" s="11" t="s">
        <v>997</v>
      </c>
      <c r="I166" s="14">
        <f t="shared" si="4"/>
        <v>0.33250000000000002</v>
      </c>
      <c r="J166" s="14">
        <v>1.33</v>
      </c>
      <c r="K166" s="120">
        <f t="shared" si="5"/>
        <v>0.66500000000000004</v>
      </c>
      <c r="L166" s="126"/>
    </row>
    <row r="167" spans="1:12" ht="24">
      <c r="A167" s="125"/>
      <c r="B167" s="118">
        <f>Invoice!B166</f>
        <v>2</v>
      </c>
      <c r="C167" s="10" t="s">
        <v>875</v>
      </c>
      <c r="D167" s="129" t="s">
        <v>876</v>
      </c>
      <c r="E167" s="129" t="s">
        <v>277</v>
      </c>
      <c r="F167" s="173" t="s">
        <v>237</v>
      </c>
      <c r="G167" s="174"/>
      <c r="H167" s="11" t="s">
        <v>997</v>
      </c>
      <c r="I167" s="14">
        <f t="shared" si="4"/>
        <v>0.33250000000000002</v>
      </c>
      <c r="J167" s="14">
        <v>1.33</v>
      </c>
      <c r="K167" s="120">
        <f t="shared" si="5"/>
        <v>0.66500000000000004</v>
      </c>
      <c r="L167" s="126"/>
    </row>
    <row r="168" spans="1:12" ht="24">
      <c r="A168" s="125"/>
      <c r="B168" s="118">
        <f>Invoice!B167</f>
        <v>1</v>
      </c>
      <c r="C168" s="10" t="s">
        <v>875</v>
      </c>
      <c r="D168" s="129" t="s">
        <v>876</v>
      </c>
      <c r="E168" s="129" t="s">
        <v>277</v>
      </c>
      <c r="F168" s="173" t="s">
        <v>238</v>
      </c>
      <c r="G168" s="174"/>
      <c r="H168" s="11" t="s">
        <v>997</v>
      </c>
      <c r="I168" s="14">
        <f t="shared" si="4"/>
        <v>0.33250000000000002</v>
      </c>
      <c r="J168" s="14">
        <v>1.33</v>
      </c>
      <c r="K168" s="120">
        <f t="shared" si="5"/>
        <v>0.33250000000000002</v>
      </c>
      <c r="L168" s="126"/>
    </row>
    <row r="169" spans="1:12" ht="24">
      <c r="A169" s="125"/>
      <c r="B169" s="118">
        <f>Invoice!B168</f>
        <v>2</v>
      </c>
      <c r="C169" s="10" t="s">
        <v>875</v>
      </c>
      <c r="D169" s="129" t="s">
        <v>876</v>
      </c>
      <c r="E169" s="129" t="s">
        <v>775</v>
      </c>
      <c r="F169" s="173" t="s">
        <v>236</v>
      </c>
      <c r="G169" s="174"/>
      <c r="H169" s="11" t="s">
        <v>997</v>
      </c>
      <c r="I169" s="14">
        <f t="shared" si="4"/>
        <v>0.33250000000000002</v>
      </c>
      <c r="J169" s="14">
        <v>1.33</v>
      </c>
      <c r="K169" s="120">
        <f t="shared" si="5"/>
        <v>0.66500000000000004</v>
      </c>
      <c r="L169" s="126"/>
    </row>
    <row r="170" spans="1:12" ht="24">
      <c r="A170" s="125"/>
      <c r="B170" s="118">
        <f>Invoice!B169</f>
        <v>2</v>
      </c>
      <c r="C170" s="10" t="s">
        <v>875</v>
      </c>
      <c r="D170" s="129" t="s">
        <v>876</v>
      </c>
      <c r="E170" s="129" t="s">
        <v>775</v>
      </c>
      <c r="F170" s="173" t="s">
        <v>237</v>
      </c>
      <c r="G170" s="174"/>
      <c r="H170" s="11" t="s">
        <v>997</v>
      </c>
      <c r="I170" s="14">
        <f t="shared" si="4"/>
        <v>0.33250000000000002</v>
      </c>
      <c r="J170" s="14">
        <v>1.33</v>
      </c>
      <c r="K170" s="120">
        <f t="shared" si="5"/>
        <v>0.66500000000000004</v>
      </c>
      <c r="L170" s="126"/>
    </row>
    <row r="171" spans="1:12" ht="24">
      <c r="A171" s="125"/>
      <c r="B171" s="118">
        <f>Invoice!B170</f>
        <v>1</v>
      </c>
      <c r="C171" s="10" t="s">
        <v>875</v>
      </c>
      <c r="D171" s="129" t="s">
        <v>876</v>
      </c>
      <c r="E171" s="129" t="s">
        <v>775</v>
      </c>
      <c r="F171" s="173" t="s">
        <v>238</v>
      </c>
      <c r="G171" s="174"/>
      <c r="H171" s="11" t="s">
        <v>997</v>
      </c>
      <c r="I171" s="14">
        <f t="shared" si="4"/>
        <v>0.33250000000000002</v>
      </c>
      <c r="J171" s="14">
        <v>1.33</v>
      </c>
      <c r="K171" s="120">
        <f t="shared" si="5"/>
        <v>0.33250000000000002</v>
      </c>
      <c r="L171" s="126"/>
    </row>
    <row r="172" spans="1:12" ht="24">
      <c r="A172" s="125"/>
      <c r="B172" s="118">
        <f>Invoice!B171</f>
        <v>5</v>
      </c>
      <c r="C172" s="10" t="s">
        <v>878</v>
      </c>
      <c r="D172" s="129" t="s">
        <v>879</v>
      </c>
      <c r="E172" s="129" t="s">
        <v>245</v>
      </c>
      <c r="F172" s="173" t="s">
        <v>880</v>
      </c>
      <c r="G172" s="174"/>
      <c r="H172" s="11" t="s">
        <v>998</v>
      </c>
      <c r="I172" s="14">
        <f t="shared" si="4"/>
        <v>0.14249999999999999</v>
      </c>
      <c r="J172" s="14">
        <v>0.56999999999999995</v>
      </c>
      <c r="K172" s="120">
        <f t="shared" si="5"/>
        <v>0.71249999999999991</v>
      </c>
      <c r="L172" s="126"/>
    </row>
    <row r="173" spans="1:12" ht="24">
      <c r="A173" s="125"/>
      <c r="B173" s="118">
        <f>Invoice!B172</f>
        <v>6</v>
      </c>
      <c r="C173" s="10" t="s">
        <v>121</v>
      </c>
      <c r="D173" s="129" t="s">
        <v>121</v>
      </c>
      <c r="E173" s="129"/>
      <c r="F173" s="173"/>
      <c r="G173" s="174"/>
      <c r="H173" s="11" t="s">
        <v>969</v>
      </c>
      <c r="I173" s="14">
        <f t="shared" si="4"/>
        <v>4.4999999999999998E-2</v>
      </c>
      <c r="J173" s="14">
        <v>0.18</v>
      </c>
      <c r="K173" s="120">
        <f t="shared" si="5"/>
        <v>0.27</v>
      </c>
      <c r="L173" s="126"/>
    </row>
    <row r="174" spans="1:12" ht="24">
      <c r="A174" s="125"/>
      <c r="B174" s="118">
        <f>Invoice!B173</f>
        <v>6</v>
      </c>
      <c r="C174" s="10" t="s">
        <v>130</v>
      </c>
      <c r="D174" s="129" t="s">
        <v>130</v>
      </c>
      <c r="E174" s="129" t="s">
        <v>112</v>
      </c>
      <c r="F174" s="173"/>
      <c r="G174" s="174"/>
      <c r="H174" s="11" t="s">
        <v>963</v>
      </c>
      <c r="I174" s="14">
        <f t="shared" si="4"/>
        <v>5.7500000000000002E-2</v>
      </c>
      <c r="J174" s="14">
        <v>0.23</v>
      </c>
      <c r="K174" s="120">
        <f t="shared" si="5"/>
        <v>0.34500000000000003</v>
      </c>
      <c r="L174" s="126"/>
    </row>
    <row r="175" spans="1:12">
      <c r="A175" s="125"/>
      <c r="B175" s="118">
        <f>Invoice!B174</f>
        <v>6</v>
      </c>
      <c r="C175" s="10" t="s">
        <v>884</v>
      </c>
      <c r="D175" s="129" t="s">
        <v>884</v>
      </c>
      <c r="E175" s="129" t="s">
        <v>112</v>
      </c>
      <c r="F175" s="173"/>
      <c r="G175" s="174"/>
      <c r="H175" s="11" t="s">
        <v>964</v>
      </c>
      <c r="I175" s="14">
        <f t="shared" si="4"/>
        <v>5.7500000000000002E-2</v>
      </c>
      <c r="J175" s="14">
        <v>0.23</v>
      </c>
      <c r="K175" s="120">
        <f t="shared" si="5"/>
        <v>0.34500000000000003</v>
      </c>
      <c r="L175" s="126"/>
    </row>
    <row r="176" spans="1:12" ht="27" customHeight="1">
      <c r="A176" s="125"/>
      <c r="B176" s="118">
        <f>Invoice!B175</f>
        <v>2</v>
      </c>
      <c r="C176" s="10" t="s">
        <v>886</v>
      </c>
      <c r="D176" s="129" t="s">
        <v>886</v>
      </c>
      <c r="E176" s="129" t="s">
        <v>979</v>
      </c>
      <c r="F176" s="173"/>
      <c r="G176" s="174"/>
      <c r="H176" s="11" t="s">
        <v>953</v>
      </c>
      <c r="I176" s="14">
        <f t="shared" si="4"/>
        <v>0.24</v>
      </c>
      <c r="J176" s="14">
        <v>0.96</v>
      </c>
      <c r="K176" s="120">
        <f t="shared" si="5"/>
        <v>0.48</v>
      </c>
      <c r="L176" s="126"/>
    </row>
    <row r="177" spans="1:12" ht="27.75" customHeight="1">
      <c r="A177" s="125"/>
      <c r="B177" s="118">
        <f>Invoice!B176</f>
        <v>2</v>
      </c>
      <c r="C177" s="10" t="s">
        <v>886</v>
      </c>
      <c r="D177" s="129" t="s">
        <v>886</v>
      </c>
      <c r="E177" s="129" t="s">
        <v>980</v>
      </c>
      <c r="F177" s="173"/>
      <c r="G177" s="174"/>
      <c r="H177" s="11" t="s">
        <v>953</v>
      </c>
      <c r="I177" s="14">
        <f t="shared" si="4"/>
        <v>0.24</v>
      </c>
      <c r="J177" s="14">
        <v>0.96</v>
      </c>
      <c r="K177" s="120">
        <f t="shared" si="5"/>
        <v>0.48</v>
      </c>
      <c r="L177" s="126"/>
    </row>
    <row r="178" spans="1:12" ht="36">
      <c r="A178" s="125"/>
      <c r="B178" s="118">
        <f>Invoice!B177</f>
        <v>2</v>
      </c>
      <c r="C178" s="10" t="s">
        <v>886</v>
      </c>
      <c r="D178" s="129" t="s">
        <v>886</v>
      </c>
      <c r="E178" s="129" t="s">
        <v>981</v>
      </c>
      <c r="F178" s="173"/>
      <c r="G178" s="174"/>
      <c r="H178" s="11" t="s">
        <v>953</v>
      </c>
      <c r="I178" s="14">
        <f t="shared" si="4"/>
        <v>0.24</v>
      </c>
      <c r="J178" s="14">
        <v>0.96</v>
      </c>
      <c r="K178" s="120">
        <f t="shared" si="5"/>
        <v>0.48</v>
      </c>
      <c r="L178" s="126"/>
    </row>
    <row r="179" spans="1:12" ht="24">
      <c r="A179" s="125"/>
      <c r="B179" s="118">
        <f>Invoice!B178</f>
        <v>2</v>
      </c>
      <c r="C179" s="10" t="s">
        <v>886</v>
      </c>
      <c r="D179" s="129" t="s">
        <v>886</v>
      </c>
      <c r="E179" s="129" t="s">
        <v>982</v>
      </c>
      <c r="F179" s="173"/>
      <c r="G179" s="174"/>
      <c r="H179" s="11" t="s">
        <v>953</v>
      </c>
      <c r="I179" s="14">
        <f t="shared" si="4"/>
        <v>0.24</v>
      </c>
      <c r="J179" s="14">
        <v>0.96</v>
      </c>
      <c r="K179" s="120">
        <f t="shared" si="5"/>
        <v>0.48</v>
      </c>
      <c r="L179" s="126"/>
    </row>
    <row r="180" spans="1:12" ht="26.25" customHeight="1">
      <c r="A180" s="125"/>
      <c r="B180" s="118">
        <f>Invoice!B179</f>
        <v>2</v>
      </c>
      <c r="C180" s="10" t="s">
        <v>886</v>
      </c>
      <c r="D180" s="129" t="s">
        <v>886</v>
      </c>
      <c r="E180" s="129" t="s">
        <v>983</v>
      </c>
      <c r="F180" s="173"/>
      <c r="G180" s="174"/>
      <c r="H180" s="11" t="s">
        <v>953</v>
      </c>
      <c r="I180" s="14">
        <f t="shared" si="4"/>
        <v>0.24</v>
      </c>
      <c r="J180" s="14">
        <v>0.96</v>
      </c>
      <c r="K180" s="120">
        <f t="shared" si="5"/>
        <v>0.48</v>
      </c>
      <c r="L180" s="126"/>
    </row>
    <row r="181" spans="1:12" ht="23.25" customHeight="1">
      <c r="A181" s="125"/>
      <c r="B181" s="118">
        <f>Invoice!B180</f>
        <v>2</v>
      </c>
      <c r="C181" s="10" t="s">
        <v>886</v>
      </c>
      <c r="D181" s="129" t="s">
        <v>886</v>
      </c>
      <c r="E181" s="129" t="s">
        <v>984</v>
      </c>
      <c r="F181" s="173"/>
      <c r="G181" s="174"/>
      <c r="H181" s="11" t="s">
        <v>953</v>
      </c>
      <c r="I181" s="14">
        <f t="shared" si="4"/>
        <v>0.24</v>
      </c>
      <c r="J181" s="14">
        <v>0.96</v>
      </c>
      <c r="K181" s="120">
        <f t="shared" si="5"/>
        <v>0.48</v>
      </c>
      <c r="L181" s="126"/>
    </row>
    <row r="182" spans="1:12" ht="24">
      <c r="A182" s="125"/>
      <c r="B182" s="118">
        <f>Invoice!B181</f>
        <v>2</v>
      </c>
      <c r="C182" s="10" t="s">
        <v>894</v>
      </c>
      <c r="D182" s="129" t="s">
        <v>894</v>
      </c>
      <c r="E182" s="129" t="s">
        <v>112</v>
      </c>
      <c r="F182" s="173"/>
      <c r="G182" s="174"/>
      <c r="H182" s="11" t="s">
        <v>970</v>
      </c>
      <c r="I182" s="14">
        <f t="shared" si="4"/>
        <v>0.11749999999999999</v>
      </c>
      <c r="J182" s="14">
        <v>0.47</v>
      </c>
      <c r="K182" s="120">
        <f t="shared" si="5"/>
        <v>0.23499999999999999</v>
      </c>
      <c r="L182" s="126"/>
    </row>
    <row r="183" spans="1:12" ht="24">
      <c r="A183" s="125"/>
      <c r="B183" s="118">
        <f>Invoice!B182</f>
        <v>2</v>
      </c>
      <c r="C183" s="10" t="s">
        <v>894</v>
      </c>
      <c r="D183" s="129" t="s">
        <v>894</v>
      </c>
      <c r="E183" s="129" t="s">
        <v>216</v>
      </c>
      <c r="F183" s="173"/>
      <c r="G183" s="174"/>
      <c r="H183" s="11" t="s">
        <v>970</v>
      </c>
      <c r="I183" s="14">
        <f t="shared" si="4"/>
        <v>0.11749999999999999</v>
      </c>
      <c r="J183" s="14">
        <v>0.47</v>
      </c>
      <c r="K183" s="120">
        <f t="shared" si="5"/>
        <v>0.23499999999999999</v>
      </c>
      <c r="L183" s="126"/>
    </row>
    <row r="184" spans="1:12" ht="24">
      <c r="A184" s="125"/>
      <c r="B184" s="118">
        <f>Invoice!B183</f>
        <v>2</v>
      </c>
      <c r="C184" s="10" t="s">
        <v>111</v>
      </c>
      <c r="D184" s="129" t="s">
        <v>111</v>
      </c>
      <c r="E184" s="129" t="s">
        <v>112</v>
      </c>
      <c r="F184" s="173"/>
      <c r="G184" s="174"/>
      <c r="H184" s="11" t="s">
        <v>971</v>
      </c>
      <c r="I184" s="14">
        <f t="shared" si="4"/>
        <v>0.16</v>
      </c>
      <c r="J184" s="14">
        <v>0.64</v>
      </c>
      <c r="K184" s="120">
        <f t="shared" si="5"/>
        <v>0.32</v>
      </c>
      <c r="L184" s="126"/>
    </row>
    <row r="185" spans="1:12" ht="24">
      <c r="A185" s="125"/>
      <c r="B185" s="118">
        <f>Invoice!B184</f>
        <v>2</v>
      </c>
      <c r="C185" s="10" t="s">
        <v>111</v>
      </c>
      <c r="D185" s="129" t="s">
        <v>111</v>
      </c>
      <c r="E185" s="129" t="s">
        <v>216</v>
      </c>
      <c r="F185" s="173"/>
      <c r="G185" s="174"/>
      <c r="H185" s="11" t="s">
        <v>971</v>
      </c>
      <c r="I185" s="14">
        <f t="shared" si="4"/>
        <v>0.16</v>
      </c>
      <c r="J185" s="14">
        <v>0.64</v>
      </c>
      <c r="K185" s="120">
        <f t="shared" si="5"/>
        <v>0.32</v>
      </c>
      <c r="L185" s="126"/>
    </row>
    <row r="186" spans="1:12" ht="24">
      <c r="A186" s="125"/>
      <c r="B186" s="118">
        <f>Invoice!B185</f>
        <v>2</v>
      </c>
      <c r="C186" s="10" t="s">
        <v>111</v>
      </c>
      <c r="D186" s="129" t="s">
        <v>111</v>
      </c>
      <c r="E186" s="129" t="s">
        <v>218</v>
      </c>
      <c r="F186" s="173"/>
      <c r="G186" s="174"/>
      <c r="H186" s="11" t="s">
        <v>971</v>
      </c>
      <c r="I186" s="14">
        <f t="shared" si="4"/>
        <v>0.16</v>
      </c>
      <c r="J186" s="14">
        <v>0.64</v>
      </c>
      <c r="K186" s="120">
        <f t="shared" si="5"/>
        <v>0.32</v>
      </c>
      <c r="L186" s="126"/>
    </row>
    <row r="187" spans="1:12" ht="24">
      <c r="A187" s="125"/>
      <c r="B187" s="118">
        <f>Invoice!B186</f>
        <v>1</v>
      </c>
      <c r="C187" s="10" t="s">
        <v>114</v>
      </c>
      <c r="D187" s="129" t="s">
        <v>114</v>
      </c>
      <c r="E187" s="129" t="s">
        <v>897</v>
      </c>
      <c r="F187" s="173"/>
      <c r="G187" s="174"/>
      <c r="H187" s="11" t="s">
        <v>965</v>
      </c>
      <c r="I187" s="14">
        <f t="shared" si="4"/>
        <v>0.1575</v>
      </c>
      <c r="J187" s="14">
        <v>0.63</v>
      </c>
      <c r="K187" s="120">
        <f t="shared" si="5"/>
        <v>0.1575</v>
      </c>
      <c r="L187" s="126"/>
    </row>
    <row r="188" spans="1:12" ht="24">
      <c r="A188" s="125"/>
      <c r="B188" s="118">
        <f>Invoice!B187</f>
        <v>3</v>
      </c>
      <c r="C188" s="10" t="s">
        <v>119</v>
      </c>
      <c r="D188" s="129" t="s">
        <v>119</v>
      </c>
      <c r="E188" s="129" t="s">
        <v>112</v>
      </c>
      <c r="F188" s="173"/>
      <c r="G188" s="174"/>
      <c r="H188" s="11" t="s">
        <v>972</v>
      </c>
      <c r="I188" s="14">
        <f t="shared" si="4"/>
        <v>0.11749999999999999</v>
      </c>
      <c r="J188" s="14">
        <v>0.47</v>
      </c>
      <c r="K188" s="120">
        <f t="shared" si="5"/>
        <v>0.35249999999999998</v>
      </c>
      <c r="L188" s="126"/>
    </row>
    <row r="189" spans="1:12" ht="24">
      <c r="A189" s="125"/>
      <c r="B189" s="118">
        <f>Invoice!B188</f>
        <v>2</v>
      </c>
      <c r="C189" s="10" t="s">
        <v>119</v>
      </c>
      <c r="D189" s="129" t="s">
        <v>119</v>
      </c>
      <c r="E189" s="129" t="s">
        <v>216</v>
      </c>
      <c r="F189" s="173"/>
      <c r="G189" s="174"/>
      <c r="H189" s="11" t="s">
        <v>972</v>
      </c>
      <c r="I189" s="14">
        <f t="shared" si="4"/>
        <v>0.11749999999999999</v>
      </c>
      <c r="J189" s="14">
        <v>0.47</v>
      </c>
      <c r="K189" s="120">
        <f t="shared" si="5"/>
        <v>0.23499999999999999</v>
      </c>
      <c r="L189" s="126"/>
    </row>
    <row r="190" spans="1:12" ht="24">
      <c r="A190" s="125"/>
      <c r="B190" s="118">
        <f>Invoice!B189</f>
        <v>2</v>
      </c>
      <c r="C190" s="10" t="s">
        <v>119</v>
      </c>
      <c r="D190" s="129" t="s">
        <v>119</v>
      </c>
      <c r="E190" s="129" t="s">
        <v>218</v>
      </c>
      <c r="F190" s="173"/>
      <c r="G190" s="174"/>
      <c r="H190" s="11" t="s">
        <v>972</v>
      </c>
      <c r="I190" s="14">
        <f t="shared" si="4"/>
        <v>0.11749999999999999</v>
      </c>
      <c r="J190" s="14">
        <v>0.47</v>
      </c>
      <c r="K190" s="120">
        <f t="shared" si="5"/>
        <v>0.23499999999999999</v>
      </c>
      <c r="L190" s="126"/>
    </row>
    <row r="191" spans="1:12" ht="24">
      <c r="A191" s="125"/>
      <c r="B191" s="118">
        <f>Invoice!B190</f>
        <v>2</v>
      </c>
      <c r="C191" s="10" t="s">
        <v>119</v>
      </c>
      <c r="D191" s="129" t="s">
        <v>119</v>
      </c>
      <c r="E191" s="129" t="s">
        <v>271</v>
      </c>
      <c r="F191" s="173"/>
      <c r="G191" s="174"/>
      <c r="H191" s="11" t="s">
        <v>972</v>
      </c>
      <c r="I191" s="14">
        <f t="shared" si="4"/>
        <v>0.11749999999999999</v>
      </c>
      <c r="J191" s="14">
        <v>0.47</v>
      </c>
      <c r="K191" s="120">
        <f t="shared" si="5"/>
        <v>0.23499999999999999</v>
      </c>
      <c r="L191" s="126"/>
    </row>
    <row r="192" spans="1:12" ht="24">
      <c r="A192" s="125"/>
      <c r="B192" s="118">
        <f>Invoice!B191</f>
        <v>2</v>
      </c>
      <c r="C192" s="10" t="s">
        <v>900</v>
      </c>
      <c r="D192" s="129" t="s">
        <v>900</v>
      </c>
      <c r="E192" s="129" t="s">
        <v>277</v>
      </c>
      <c r="F192" s="173"/>
      <c r="G192" s="174"/>
      <c r="H192" s="11" t="s">
        <v>954</v>
      </c>
      <c r="I192" s="14">
        <f t="shared" si="4"/>
        <v>9.2499999999999999E-2</v>
      </c>
      <c r="J192" s="14">
        <v>0.37</v>
      </c>
      <c r="K192" s="120">
        <f t="shared" si="5"/>
        <v>0.185</v>
      </c>
      <c r="L192" s="126"/>
    </row>
    <row r="193" spans="1:12">
      <c r="A193" s="125"/>
      <c r="B193" s="118">
        <f>Invoice!B192</f>
        <v>5</v>
      </c>
      <c r="C193" s="10" t="s">
        <v>631</v>
      </c>
      <c r="D193" s="129" t="s">
        <v>631</v>
      </c>
      <c r="E193" s="129" t="s">
        <v>279</v>
      </c>
      <c r="F193" s="173"/>
      <c r="G193" s="174"/>
      <c r="H193" s="11" t="s">
        <v>973</v>
      </c>
      <c r="I193" s="14">
        <f t="shared" si="4"/>
        <v>9.5000000000000001E-2</v>
      </c>
      <c r="J193" s="14">
        <v>0.38</v>
      </c>
      <c r="K193" s="120">
        <f t="shared" si="5"/>
        <v>0.47499999999999998</v>
      </c>
      <c r="L193" s="126"/>
    </row>
    <row r="194" spans="1:12">
      <c r="A194" s="125"/>
      <c r="B194" s="118">
        <f>Invoice!B193</f>
        <v>1</v>
      </c>
      <c r="C194" s="10" t="s">
        <v>631</v>
      </c>
      <c r="D194" s="129" t="s">
        <v>631</v>
      </c>
      <c r="E194" s="129" t="s">
        <v>679</v>
      </c>
      <c r="F194" s="173"/>
      <c r="G194" s="174"/>
      <c r="H194" s="11" t="s">
        <v>973</v>
      </c>
      <c r="I194" s="14">
        <f t="shared" si="4"/>
        <v>9.5000000000000001E-2</v>
      </c>
      <c r="J194" s="14">
        <v>0.38</v>
      </c>
      <c r="K194" s="120">
        <f t="shared" si="5"/>
        <v>9.5000000000000001E-2</v>
      </c>
      <c r="L194" s="126"/>
    </row>
    <row r="195" spans="1:12">
      <c r="A195" s="125"/>
      <c r="B195" s="118">
        <f>Invoice!B194</f>
        <v>3</v>
      </c>
      <c r="C195" s="10" t="s">
        <v>631</v>
      </c>
      <c r="D195" s="129" t="s">
        <v>631</v>
      </c>
      <c r="E195" s="129" t="s">
        <v>277</v>
      </c>
      <c r="F195" s="173"/>
      <c r="G195" s="174"/>
      <c r="H195" s="11" t="s">
        <v>973</v>
      </c>
      <c r="I195" s="14">
        <f t="shared" si="4"/>
        <v>9.5000000000000001E-2</v>
      </c>
      <c r="J195" s="14">
        <v>0.38</v>
      </c>
      <c r="K195" s="120">
        <f t="shared" si="5"/>
        <v>0.28500000000000003</v>
      </c>
      <c r="L195" s="126"/>
    </row>
    <row r="196" spans="1:12" ht="24">
      <c r="A196" s="125"/>
      <c r="B196" s="118">
        <f>Invoice!B195</f>
        <v>3</v>
      </c>
      <c r="C196" s="10" t="s">
        <v>903</v>
      </c>
      <c r="D196" s="129" t="s">
        <v>903</v>
      </c>
      <c r="E196" s="129" t="s">
        <v>279</v>
      </c>
      <c r="F196" s="173" t="s">
        <v>112</v>
      </c>
      <c r="G196" s="174"/>
      <c r="H196" s="11" t="s">
        <v>974</v>
      </c>
      <c r="I196" s="14">
        <f t="shared" si="4"/>
        <v>0.105</v>
      </c>
      <c r="J196" s="14">
        <v>0.42</v>
      </c>
      <c r="K196" s="120">
        <f t="shared" si="5"/>
        <v>0.315</v>
      </c>
      <c r="L196" s="126"/>
    </row>
    <row r="197" spans="1:12" ht="24">
      <c r="A197" s="125"/>
      <c r="B197" s="118">
        <f>Invoice!B196</f>
        <v>3</v>
      </c>
      <c r="C197" s="10" t="s">
        <v>903</v>
      </c>
      <c r="D197" s="129" t="s">
        <v>903</v>
      </c>
      <c r="E197" s="129" t="s">
        <v>679</v>
      </c>
      <c r="F197" s="173" t="s">
        <v>112</v>
      </c>
      <c r="G197" s="174"/>
      <c r="H197" s="11" t="s">
        <v>974</v>
      </c>
      <c r="I197" s="14">
        <f t="shared" si="4"/>
        <v>0.105</v>
      </c>
      <c r="J197" s="14">
        <v>0.42</v>
      </c>
      <c r="K197" s="120">
        <f t="shared" si="5"/>
        <v>0.315</v>
      </c>
      <c r="L197" s="126"/>
    </row>
    <row r="198" spans="1:12" ht="24">
      <c r="A198" s="125"/>
      <c r="B198" s="118">
        <f>Invoice!B197</f>
        <v>3</v>
      </c>
      <c r="C198" s="10" t="s">
        <v>903</v>
      </c>
      <c r="D198" s="129" t="s">
        <v>903</v>
      </c>
      <c r="E198" s="129" t="s">
        <v>277</v>
      </c>
      <c r="F198" s="173" t="s">
        <v>112</v>
      </c>
      <c r="G198" s="174"/>
      <c r="H198" s="11" t="s">
        <v>974</v>
      </c>
      <c r="I198" s="14">
        <f t="shared" si="4"/>
        <v>0.105</v>
      </c>
      <c r="J198" s="14">
        <v>0.42</v>
      </c>
      <c r="K198" s="120">
        <f t="shared" si="5"/>
        <v>0.315</v>
      </c>
      <c r="L198" s="126"/>
    </row>
    <row r="199" spans="1:12" ht="24">
      <c r="A199" s="125"/>
      <c r="B199" s="118">
        <f>Invoice!B198</f>
        <v>3</v>
      </c>
      <c r="C199" s="10" t="s">
        <v>903</v>
      </c>
      <c r="D199" s="129" t="s">
        <v>903</v>
      </c>
      <c r="E199" s="129" t="s">
        <v>278</v>
      </c>
      <c r="F199" s="173" t="s">
        <v>112</v>
      </c>
      <c r="G199" s="174"/>
      <c r="H199" s="11" t="s">
        <v>974</v>
      </c>
      <c r="I199" s="14">
        <f t="shared" si="4"/>
        <v>0.105</v>
      </c>
      <c r="J199" s="14">
        <v>0.42</v>
      </c>
      <c r="K199" s="120">
        <f t="shared" si="5"/>
        <v>0.315</v>
      </c>
      <c r="L199" s="126"/>
    </row>
    <row r="200" spans="1:12">
      <c r="A200" s="125"/>
      <c r="B200" s="118">
        <f>Invoice!B199</f>
        <v>3</v>
      </c>
      <c r="C200" s="10" t="s">
        <v>905</v>
      </c>
      <c r="D200" s="129" t="s">
        <v>905</v>
      </c>
      <c r="E200" s="129" t="s">
        <v>279</v>
      </c>
      <c r="F200" s="173"/>
      <c r="G200" s="174"/>
      <c r="H200" s="11" t="s">
        <v>975</v>
      </c>
      <c r="I200" s="14">
        <f t="shared" si="4"/>
        <v>9.5000000000000001E-2</v>
      </c>
      <c r="J200" s="14">
        <v>0.38</v>
      </c>
      <c r="K200" s="120">
        <f t="shared" si="5"/>
        <v>0.28500000000000003</v>
      </c>
      <c r="L200" s="126"/>
    </row>
    <row r="201" spans="1:12">
      <c r="A201" s="125"/>
      <c r="B201" s="118">
        <f>Invoice!B200</f>
        <v>3</v>
      </c>
      <c r="C201" s="10" t="s">
        <v>905</v>
      </c>
      <c r="D201" s="129" t="s">
        <v>905</v>
      </c>
      <c r="E201" s="129" t="s">
        <v>679</v>
      </c>
      <c r="F201" s="173"/>
      <c r="G201" s="174"/>
      <c r="H201" s="11" t="s">
        <v>975</v>
      </c>
      <c r="I201" s="14">
        <f t="shared" si="4"/>
        <v>9.5000000000000001E-2</v>
      </c>
      <c r="J201" s="14">
        <v>0.38</v>
      </c>
      <c r="K201" s="120">
        <f t="shared" si="5"/>
        <v>0.28500000000000003</v>
      </c>
      <c r="L201" s="126"/>
    </row>
    <row r="202" spans="1:12">
      <c r="A202" s="125"/>
      <c r="B202" s="118">
        <f>Invoice!B201</f>
        <v>3</v>
      </c>
      <c r="C202" s="10" t="s">
        <v>905</v>
      </c>
      <c r="D202" s="129" t="s">
        <v>905</v>
      </c>
      <c r="E202" s="129" t="s">
        <v>277</v>
      </c>
      <c r="F202" s="173"/>
      <c r="G202" s="174"/>
      <c r="H202" s="11" t="s">
        <v>975</v>
      </c>
      <c r="I202" s="14">
        <f t="shared" si="4"/>
        <v>9.5000000000000001E-2</v>
      </c>
      <c r="J202" s="14">
        <v>0.38</v>
      </c>
      <c r="K202" s="120">
        <f t="shared" si="5"/>
        <v>0.28500000000000003</v>
      </c>
      <c r="L202" s="126"/>
    </row>
    <row r="203" spans="1:12">
      <c r="A203" s="125"/>
      <c r="B203" s="118">
        <f>Invoice!B202</f>
        <v>3</v>
      </c>
      <c r="C203" s="10" t="s">
        <v>905</v>
      </c>
      <c r="D203" s="129" t="s">
        <v>905</v>
      </c>
      <c r="E203" s="129" t="s">
        <v>278</v>
      </c>
      <c r="F203" s="173"/>
      <c r="G203" s="174"/>
      <c r="H203" s="11" t="s">
        <v>975</v>
      </c>
      <c r="I203" s="14">
        <f t="shared" si="4"/>
        <v>9.5000000000000001E-2</v>
      </c>
      <c r="J203" s="14">
        <v>0.38</v>
      </c>
      <c r="K203" s="120">
        <f t="shared" si="5"/>
        <v>0.28500000000000003</v>
      </c>
      <c r="L203" s="126"/>
    </row>
    <row r="204" spans="1:12">
      <c r="A204" s="125"/>
      <c r="B204" s="118">
        <f>Invoice!B203</f>
        <v>5</v>
      </c>
      <c r="C204" s="10" t="s">
        <v>70</v>
      </c>
      <c r="D204" s="129" t="s">
        <v>70</v>
      </c>
      <c r="E204" s="129" t="s">
        <v>786</v>
      </c>
      <c r="F204" s="173"/>
      <c r="G204" s="174"/>
      <c r="H204" s="11" t="s">
        <v>976</v>
      </c>
      <c r="I204" s="14">
        <f t="shared" si="4"/>
        <v>0.38250000000000001</v>
      </c>
      <c r="J204" s="14">
        <v>1.53</v>
      </c>
      <c r="K204" s="120">
        <f t="shared" si="5"/>
        <v>1.9125000000000001</v>
      </c>
      <c r="L204" s="126"/>
    </row>
    <row r="205" spans="1:12">
      <c r="A205" s="125"/>
      <c r="B205" s="118">
        <f>Invoice!B204</f>
        <v>2</v>
      </c>
      <c r="C205" s="10" t="s">
        <v>73</v>
      </c>
      <c r="D205" s="129" t="s">
        <v>73</v>
      </c>
      <c r="E205" s="129" t="s">
        <v>786</v>
      </c>
      <c r="F205" s="173" t="s">
        <v>279</v>
      </c>
      <c r="G205" s="174"/>
      <c r="H205" s="11" t="s">
        <v>977</v>
      </c>
      <c r="I205" s="14">
        <f t="shared" si="4"/>
        <v>0.46750000000000003</v>
      </c>
      <c r="J205" s="14">
        <v>1.87</v>
      </c>
      <c r="K205" s="120">
        <f t="shared" si="5"/>
        <v>0.93500000000000005</v>
      </c>
      <c r="L205" s="126"/>
    </row>
    <row r="206" spans="1:12">
      <c r="A206" s="125"/>
      <c r="B206" s="118">
        <f>Invoice!B205</f>
        <v>2</v>
      </c>
      <c r="C206" s="10" t="s">
        <v>73</v>
      </c>
      <c r="D206" s="129" t="s">
        <v>73</v>
      </c>
      <c r="E206" s="129" t="s">
        <v>786</v>
      </c>
      <c r="F206" s="173" t="s">
        <v>277</v>
      </c>
      <c r="G206" s="174"/>
      <c r="H206" s="11" t="s">
        <v>977</v>
      </c>
      <c r="I206" s="14">
        <f t="shared" si="4"/>
        <v>0.46750000000000003</v>
      </c>
      <c r="J206" s="14">
        <v>1.87</v>
      </c>
      <c r="K206" s="120">
        <f t="shared" si="5"/>
        <v>0.93500000000000005</v>
      </c>
      <c r="L206" s="126"/>
    </row>
    <row r="207" spans="1:12">
      <c r="A207" s="125"/>
      <c r="B207" s="118">
        <f>Invoice!B206</f>
        <v>2</v>
      </c>
      <c r="C207" s="10" t="s">
        <v>73</v>
      </c>
      <c r="D207" s="129" t="s">
        <v>73</v>
      </c>
      <c r="E207" s="129" t="s">
        <v>786</v>
      </c>
      <c r="F207" s="173" t="s">
        <v>278</v>
      </c>
      <c r="G207" s="174"/>
      <c r="H207" s="11" t="s">
        <v>977</v>
      </c>
      <c r="I207" s="14">
        <f t="shared" si="4"/>
        <v>0.46750000000000003</v>
      </c>
      <c r="J207" s="14">
        <v>1.87</v>
      </c>
      <c r="K207" s="120">
        <f t="shared" si="5"/>
        <v>0.93500000000000005</v>
      </c>
      <c r="L207" s="126"/>
    </row>
    <row r="208" spans="1:12">
      <c r="A208" s="125"/>
      <c r="B208" s="118">
        <f>Invoice!B207</f>
        <v>2</v>
      </c>
      <c r="C208" s="10" t="s">
        <v>73</v>
      </c>
      <c r="D208" s="129" t="s">
        <v>73</v>
      </c>
      <c r="E208" s="129" t="s">
        <v>786</v>
      </c>
      <c r="F208" s="173" t="s">
        <v>775</v>
      </c>
      <c r="G208" s="174"/>
      <c r="H208" s="11" t="s">
        <v>977</v>
      </c>
      <c r="I208" s="14">
        <f t="shared" si="4"/>
        <v>0.46750000000000003</v>
      </c>
      <c r="J208" s="14">
        <v>1.87</v>
      </c>
      <c r="K208" s="120">
        <f t="shared" si="5"/>
        <v>0.93500000000000005</v>
      </c>
      <c r="L208" s="126"/>
    </row>
    <row r="209" spans="1:12">
      <c r="A209" s="125"/>
      <c r="B209" s="118">
        <f>Invoice!B208</f>
        <v>1</v>
      </c>
      <c r="C209" s="10" t="s">
        <v>909</v>
      </c>
      <c r="D209" s="129" t="s">
        <v>909</v>
      </c>
      <c r="E209" s="129" t="s">
        <v>786</v>
      </c>
      <c r="F209" s="173" t="s">
        <v>279</v>
      </c>
      <c r="G209" s="174"/>
      <c r="H209" s="11" t="s">
        <v>978</v>
      </c>
      <c r="I209" s="14">
        <f t="shared" si="4"/>
        <v>0.505</v>
      </c>
      <c r="J209" s="14">
        <v>2.02</v>
      </c>
      <c r="K209" s="120">
        <f t="shared" si="5"/>
        <v>0.505</v>
      </c>
      <c r="L209" s="126"/>
    </row>
    <row r="210" spans="1:12">
      <c r="A210" s="125"/>
      <c r="B210" s="118">
        <f>Invoice!B209</f>
        <v>1</v>
      </c>
      <c r="C210" s="10" t="s">
        <v>909</v>
      </c>
      <c r="D210" s="129" t="s">
        <v>909</v>
      </c>
      <c r="E210" s="129" t="s">
        <v>786</v>
      </c>
      <c r="F210" s="173" t="s">
        <v>277</v>
      </c>
      <c r="G210" s="174"/>
      <c r="H210" s="11" t="s">
        <v>978</v>
      </c>
      <c r="I210" s="14">
        <f t="shared" si="4"/>
        <v>0.505</v>
      </c>
      <c r="J210" s="14">
        <v>2.02</v>
      </c>
      <c r="K210" s="120">
        <f t="shared" si="5"/>
        <v>0.505</v>
      </c>
      <c r="L210" s="126"/>
    </row>
    <row r="211" spans="1:12">
      <c r="A211" s="125"/>
      <c r="B211" s="118">
        <f>Invoice!B210</f>
        <v>1</v>
      </c>
      <c r="C211" s="10" t="s">
        <v>909</v>
      </c>
      <c r="D211" s="129" t="s">
        <v>909</v>
      </c>
      <c r="E211" s="129" t="s">
        <v>786</v>
      </c>
      <c r="F211" s="173" t="s">
        <v>278</v>
      </c>
      <c r="G211" s="174"/>
      <c r="H211" s="11" t="s">
        <v>978</v>
      </c>
      <c r="I211" s="14">
        <f t="shared" si="4"/>
        <v>0.505</v>
      </c>
      <c r="J211" s="14">
        <v>2.02</v>
      </c>
      <c r="K211" s="120">
        <f t="shared" si="5"/>
        <v>0.505</v>
      </c>
      <c r="L211" s="126"/>
    </row>
    <row r="212" spans="1:12">
      <c r="A212" s="125"/>
      <c r="B212" s="118">
        <f>Invoice!B211</f>
        <v>1</v>
      </c>
      <c r="C212" s="10" t="s">
        <v>909</v>
      </c>
      <c r="D212" s="129" t="s">
        <v>909</v>
      </c>
      <c r="E212" s="129" t="s">
        <v>786</v>
      </c>
      <c r="F212" s="173" t="s">
        <v>775</v>
      </c>
      <c r="G212" s="174"/>
      <c r="H212" s="11" t="s">
        <v>978</v>
      </c>
      <c r="I212" s="14">
        <f t="shared" si="4"/>
        <v>0.505</v>
      </c>
      <c r="J212" s="14">
        <v>2.02</v>
      </c>
      <c r="K212" s="120">
        <f t="shared" si="5"/>
        <v>0.505</v>
      </c>
      <c r="L212" s="126"/>
    </row>
    <row r="213" spans="1:12">
      <c r="A213" s="125"/>
      <c r="B213" s="118">
        <f>Invoice!B212</f>
        <v>1</v>
      </c>
      <c r="C213" s="10" t="s">
        <v>909</v>
      </c>
      <c r="D213" s="129" t="s">
        <v>909</v>
      </c>
      <c r="E213" s="129" t="s">
        <v>28</v>
      </c>
      <c r="F213" s="173" t="s">
        <v>279</v>
      </c>
      <c r="G213" s="174"/>
      <c r="H213" s="11" t="s">
        <v>978</v>
      </c>
      <c r="I213" s="14">
        <f t="shared" si="4"/>
        <v>0.505</v>
      </c>
      <c r="J213" s="14">
        <v>2.02</v>
      </c>
      <c r="K213" s="120">
        <f t="shared" si="5"/>
        <v>0.505</v>
      </c>
      <c r="L213" s="126"/>
    </row>
    <row r="214" spans="1:12">
      <c r="A214" s="125"/>
      <c r="B214" s="118">
        <f>Invoice!B213</f>
        <v>1</v>
      </c>
      <c r="C214" s="10" t="s">
        <v>909</v>
      </c>
      <c r="D214" s="129" t="s">
        <v>909</v>
      </c>
      <c r="E214" s="129" t="s">
        <v>28</v>
      </c>
      <c r="F214" s="173" t="s">
        <v>277</v>
      </c>
      <c r="G214" s="174"/>
      <c r="H214" s="11" t="s">
        <v>978</v>
      </c>
      <c r="I214" s="14">
        <f t="shared" si="4"/>
        <v>0.505</v>
      </c>
      <c r="J214" s="14">
        <v>2.02</v>
      </c>
      <c r="K214" s="120">
        <f t="shared" si="5"/>
        <v>0.505</v>
      </c>
      <c r="L214" s="126"/>
    </row>
    <row r="215" spans="1:12">
      <c r="A215" s="125"/>
      <c r="B215" s="118">
        <f>Invoice!B214</f>
        <v>1</v>
      </c>
      <c r="C215" s="10" t="s">
        <v>909</v>
      </c>
      <c r="D215" s="129" t="s">
        <v>909</v>
      </c>
      <c r="E215" s="129" t="s">
        <v>28</v>
      </c>
      <c r="F215" s="173" t="s">
        <v>278</v>
      </c>
      <c r="G215" s="174"/>
      <c r="H215" s="11" t="s">
        <v>978</v>
      </c>
      <c r="I215" s="14">
        <f t="shared" ref="I215:I245" si="6">J215*$N$1</f>
        <v>0.505</v>
      </c>
      <c r="J215" s="14">
        <v>2.02</v>
      </c>
      <c r="K215" s="120">
        <f t="shared" ref="K215:K245" si="7">I215*B215</f>
        <v>0.505</v>
      </c>
      <c r="L215" s="126"/>
    </row>
    <row r="216" spans="1:12">
      <c r="A216" s="125"/>
      <c r="B216" s="118">
        <f>Invoice!B215</f>
        <v>1</v>
      </c>
      <c r="C216" s="10" t="s">
        <v>909</v>
      </c>
      <c r="D216" s="129" t="s">
        <v>909</v>
      </c>
      <c r="E216" s="129" t="s">
        <v>28</v>
      </c>
      <c r="F216" s="173" t="s">
        <v>775</v>
      </c>
      <c r="G216" s="174"/>
      <c r="H216" s="11" t="s">
        <v>978</v>
      </c>
      <c r="I216" s="14">
        <f t="shared" si="6"/>
        <v>0.505</v>
      </c>
      <c r="J216" s="14">
        <v>2.02</v>
      </c>
      <c r="K216" s="120">
        <f t="shared" si="7"/>
        <v>0.505</v>
      </c>
      <c r="L216" s="126"/>
    </row>
    <row r="217" spans="1:12">
      <c r="A217" s="125"/>
      <c r="B217" s="118">
        <f>Invoice!B216</f>
        <v>1</v>
      </c>
      <c r="C217" s="10" t="s">
        <v>909</v>
      </c>
      <c r="D217" s="129" t="s">
        <v>909</v>
      </c>
      <c r="E217" s="129" t="s">
        <v>657</v>
      </c>
      <c r="F217" s="173" t="s">
        <v>279</v>
      </c>
      <c r="G217" s="174"/>
      <c r="H217" s="11" t="s">
        <v>978</v>
      </c>
      <c r="I217" s="14">
        <f t="shared" si="6"/>
        <v>0.505</v>
      </c>
      <c r="J217" s="14">
        <v>2.02</v>
      </c>
      <c r="K217" s="120">
        <f t="shared" si="7"/>
        <v>0.505</v>
      </c>
      <c r="L217" s="126"/>
    </row>
    <row r="218" spans="1:12">
      <c r="A218" s="125"/>
      <c r="B218" s="118">
        <f>Invoice!B217</f>
        <v>1</v>
      </c>
      <c r="C218" s="10" t="s">
        <v>909</v>
      </c>
      <c r="D218" s="129" t="s">
        <v>909</v>
      </c>
      <c r="E218" s="129" t="s">
        <v>657</v>
      </c>
      <c r="F218" s="173" t="s">
        <v>277</v>
      </c>
      <c r="G218" s="174"/>
      <c r="H218" s="11" t="s">
        <v>978</v>
      </c>
      <c r="I218" s="14">
        <f t="shared" si="6"/>
        <v>0.505</v>
      </c>
      <c r="J218" s="14">
        <v>2.02</v>
      </c>
      <c r="K218" s="120">
        <f t="shared" si="7"/>
        <v>0.505</v>
      </c>
      <c r="L218" s="126"/>
    </row>
    <row r="219" spans="1:12">
      <c r="A219" s="125"/>
      <c r="B219" s="118">
        <f>Invoice!B218</f>
        <v>1</v>
      </c>
      <c r="C219" s="10" t="s">
        <v>909</v>
      </c>
      <c r="D219" s="129" t="s">
        <v>909</v>
      </c>
      <c r="E219" s="129" t="s">
        <v>657</v>
      </c>
      <c r="F219" s="173" t="s">
        <v>278</v>
      </c>
      <c r="G219" s="174"/>
      <c r="H219" s="11" t="s">
        <v>978</v>
      </c>
      <c r="I219" s="14">
        <f t="shared" si="6"/>
        <v>0.505</v>
      </c>
      <c r="J219" s="14">
        <v>2.02</v>
      </c>
      <c r="K219" s="120">
        <f t="shared" si="7"/>
        <v>0.505</v>
      </c>
      <c r="L219" s="126"/>
    </row>
    <row r="220" spans="1:12">
      <c r="A220" s="125"/>
      <c r="B220" s="118">
        <f>Invoice!B219</f>
        <v>1</v>
      </c>
      <c r="C220" s="10" t="s">
        <v>909</v>
      </c>
      <c r="D220" s="129" t="s">
        <v>909</v>
      </c>
      <c r="E220" s="129" t="s">
        <v>657</v>
      </c>
      <c r="F220" s="173" t="s">
        <v>775</v>
      </c>
      <c r="G220" s="174"/>
      <c r="H220" s="11" t="s">
        <v>978</v>
      </c>
      <c r="I220" s="14">
        <f t="shared" si="6"/>
        <v>0.505</v>
      </c>
      <c r="J220" s="14">
        <v>2.02</v>
      </c>
      <c r="K220" s="120">
        <f t="shared" si="7"/>
        <v>0.505</v>
      </c>
      <c r="L220" s="126"/>
    </row>
    <row r="221" spans="1:12">
      <c r="A221" s="125"/>
      <c r="B221" s="118">
        <f>Invoice!B220</f>
        <v>2</v>
      </c>
      <c r="C221" s="10" t="s">
        <v>909</v>
      </c>
      <c r="D221" s="129" t="s">
        <v>909</v>
      </c>
      <c r="E221" s="129" t="s">
        <v>30</v>
      </c>
      <c r="F221" s="173" t="s">
        <v>279</v>
      </c>
      <c r="G221" s="174"/>
      <c r="H221" s="11" t="s">
        <v>978</v>
      </c>
      <c r="I221" s="14">
        <f t="shared" si="6"/>
        <v>0.505</v>
      </c>
      <c r="J221" s="14">
        <v>2.02</v>
      </c>
      <c r="K221" s="120">
        <f t="shared" si="7"/>
        <v>1.01</v>
      </c>
      <c r="L221" s="126"/>
    </row>
    <row r="222" spans="1:12">
      <c r="A222" s="125"/>
      <c r="B222" s="118">
        <f>Invoice!B221</f>
        <v>2</v>
      </c>
      <c r="C222" s="10" t="s">
        <v>909</v>
      </c>
      <c r="D222" s="129" t="s">
        <v>909</v>
      </c>
      <c r="E222" s="129" t="s">
        <v>30</v>
      </c>
      <c r="F222" s="173" t="s">
        <v>277</v>
      </c>
      <c r="G222" s="174"/>
      <c r="H222" s="11" t="s">
        <v>978</v>
      </c>
      <c r="I222" s="14">
        <f t="shared" si="6"/>
        <v>0.505</v>
      </c>
      <c r="J222" s="14">
        <v>2.02</v>
      </c>
      <c r="K222" s="120">
        <f t="shared" si="7"/>
        <v>1.01</v>
      </c>
      <c r="L222" s="126"/>
    </row>
    <row r="223" spans="1:12">
      <c r="A223" s="125"/>
      <c r="B223" s="118">
        <f>Invoice!B222</f>
        <v>2</v>
      </c>
      <c r="C223" s="10" t="s">
        <v>909</v>
      </c>
      <c r="D223" s="129" t="s">
        <v>909</v>
      </c>
      <c r="E223" s="129" t="s">
        <v>30</v>
      </c>
      <c r="F223" s="173" t="s">
        <v>278</v>
      </c>
      <c r="G223" s="174"/>
      <c r="H223" s="11" t="s">
        <v>978</v>
      </c>
      <c r="I223" s="14">
        <f t="shared" si="6"/>
        <v>0.505</v>
      </c>
      <c r="J223" s="14">
        <v>2.02</v>
      </c>
      <c r="K223" s="120">
        <f t="shared" si="7"/>
        <v>1.01</v>
      </c>
      <c r="L223" s="126"/>
    </row>
    <row r="224" spans="1:12">
      <c r="A224" s="125"/>
      <c r="B224" s="118">
        <f>Invoice!B223</f>
        <v>2</v>
      </c>
      <c r="C224" s="10" t="s">
        <v>909</v>
      </c>
      <c r="D224" s="129" t="s">
        <v>909</v>
      </c>
      <c r="E224" s="129" t="s">
        <v>30</v>
      </c>
      <c r="F224" s="173" t="s">
        <v>775</v>
      </c>
      <c r="G224" s="174"/>
      <c r="H224" s="11" t="s">
        <v>978</v>
      </c>
      <c r="I224" s="14">
        <f t="shared" si="6"/>
        <v>0.505</v>
      </c>
      <c r="J224" s="14">
        <v>2.02</v>
      </c>
      <c r="K224" s="120">
        <f t="shared" si="7"/>
        <v>1.01</v>
      </c>
      <c r="L224" s="126"/>
    </row>
    <row r="225" spans="1:12" ht="36">
      <c r="A225" s="125"/>
      <c r="B225" s="118">
        <f>Invoice!B224</f>
        <v>2</v>
      </c>
      <c r="C225" s="10" t="s">
        <v>911</v>
      </c>
      <c r="D225" s="129" t="s">
        <v>912</v>
      </c>
      <c r="E225" s="129" t="s">
        <v>913</v>
      </c>
      <c r="F225" s="173" t="s">
        <v>245</v>
      </c>
      <c r="G225" s="174"/>
      <c r="H225" s="11" t="s">
        <v>1008</v>
      </c>
      <c r="I225" s="14">
        <f t="shared" si="6"/>
        <v>1.17</v>
      </c>
      <c r="J225" s="14">
        <v>4.68</v>
      </c>
      <c r="K225" s="120">
        <f t="shared" si="7"/>
        <v>2.34</v>
      </c>
      <c r="L225" s="126"/>
    </row>
    <row r="226" spans="1:12" ht="24">
      <c r="A226" s="125"/>
      <c r="B226" s="118">
        <f>Invoice!B225</f>
        <v>1</v>
      </c>
      <c r="C226" s="10" t="s">
        <v>915</v>
      </c>
      <c r="D226" s="129" t="s">
        <v>916</v>
      </c>
      <c r="E226" s="129" t="s">
        <v>917</v>
      </c>
      <c r="F226" s="173"/>
      <c r="G226" s="174"/>
      <c r="H226" s="11" t="s">
        <v>956</v>
      </c>
      <c r="I226" s="14">
        <f t="shared" si="6"/>
        <v>0.6</v>
      </c>
      <c r="J226" s="14">
        <v>2.4</v>
      </c>
      <c r="K226" s="120">
        <f t="shared" si="7"/>
        <v>0.6</v>
      </c>
      <c r="L226" s="126"/>
    </row>
    <row r="227" spans="1:12" ht="24">
      <c r="A227" s="125"/>
      <c r="B227" s="118">
        <f>Invoice!B226</f>
        <v>1</v>
      </c>
      <c r="C227" s="10" t="s">
        <v>915</v>
      </c>
      <c r="D227" s="129" t="s">
        <v>919</v>
      </c>
      <c r="E227" s="129" t="s">
        <v>920</v>
      </c>
      <c r="F227" s="173"/>
      <c r="G227" s="174"/>
      <c r="H227" s="11" t="s">
        <v>956</v>
      </c>
      <c r="I227" s="14">
        <f t="shared" si="6"/>
        <v>0.6</v>
      </c>
      <c r="J227" s="14">
        <v>2.4</v>
      </c>
      <c r="K227" s="120">
        <f t="shared" si="7"/>
        <v>0.6</v>
      </c>
      <c r="L227" s="126"/>
    </row>
    <row r="228" spans="1:12" ht="24">
      <c r="A228" s="125"/>
      <c r="B228" s="118">
        <f>Invoice!B227</f>
        <v>1</v>
      </c>
      <c r="C228" s="10" t="s">
        <v>915</v>
      </c>
      <c r="D228" s="129" t="s">
        <v>921</v>
      </c>
      <c r="E228" s="129" t="s">
        <v>922</v>
      </c>
      <c r="F228" s="173"/>
      <c r="G228" s="174"/>
      <c r="H228" s="11" t="s">
        <v>956</v>
      </c>
      <c r="I228" s="14">
        <f t="shared" si="6"/>
        <v>0.67249999999999999</v>
      </c>
      <c r="J228" s="14">
        <v>2.69</v>
      </c>
      <c r="K228" s="120">
        <f t="shared" si="7"/>
        <v>0.67249999999999999</v>
      </c>
      <c r="L228" s="126"/>
    </row>
    <row r="229" spans="1:12" ht="24">
      <c r="A229" s="125"/>
      <c r="B229" s="118">
        <f>Invoice!B228</f>
        <v>1</v>
      </c>
      <c r="C229" s="10" t="s">
        <v>915</v>
      </c>
      <c r="D229" s="129" t="s">
        <v>923</v>
      </c>
      <c r="E229" s="129" t="s">
        <v>924</v>
      </c>
      <c r="F229" s="173"/>
      <c r="G229" s="174"/>
      <c r="H229" s="11" t="s">
        <v>956</v>
      </c>
      <c r="I229" s="14">
        <f t="shared" si="6"/>
        <v>0.67249999999999999</v>
      </c>
      <c r="J229" s="14">
        <v>2.69</v>
      </c>
      <c r="K229" s="120">
        <f t="shared" si="7"/>
        <v>0.67249999999999999</v>
      </c>
      <c r="L229" s="126"/>
    </row>
    <row r="230" spans="1:12" ht="24">
      <c r="A230" s="125"/>
      <c r="B230" s="118">
        <f>Invoice!B229</f>
        <v>2</v>
      </c>
      <c r="C230" s="10" t="s">
        <v>915</v>
      </c>
      <c r="D230" s="129" t="s">
        <v>921</v>
      </c>
      <c r="E230" s="129" t="s">
        <v>925</v>
      </c>
      <c r="F230" s="173"/>
      <c r="G230" s="174"/>
      <c r="H230" s="11" t="s">
        <v>956</v>
      </c>
      <c r="I230" s="14">
        <f t="shared" si="6"/>
        <v>0.67249999999999999</v>
      </c>
      <c r="J230" s="14">
        <v>2.69</v>
      </c>
      <c r="K230" s="120">
        <f t="shared" si="7"/>
        <v>1.345</v>
      </c>
      <c r="L230" s="126"/>
    </row>
    <row r="231" spans="1:12" ht="24">
      <c r="A231" s="125"/>
      <c r="B231" s="118">
        <f>Invoice!B230</f>
        <v>2</v>
      </c>
      <c r="C231" s="10" t="s">
        <v>915</v>
      </c>
      <c r="D231" s="129" t="s">
        <v>923</v>
      </c>
      <c r="E231" s="129" t="s">
        <v>926</v>
      </c>
      <c r="F231" s="173"/>
      <c r="G231" s="174"/>
      <c r="H231" s="11" t="s">
        <v>956</v>
      </c>
      <c r="I231" s="14">
        <f t="shared" si="6"/>
        <v>0.67249999999999999</v>
      </c>
      <c r="J231" s="14">
        <v>2.69</v>
      </c>
      <c r="K231" s="120">
        <f t="shared" si="7"/>
        <v>1.345</v>
      </c>
      <c r="L231" s="126"/>
    </row>
    <row r="232" spans="1:12" ht="36">
      <c r="A232" s="125"/>
      <c r="B232" s="118">
        <f>Invoice!B231</f>
        <v>3</v>
      </c>
      <c r="C232" s="10" t="s">
        <v>927</v>
      </c>
      <c r="D232" s="129" t="s">
        <v>928</v>
      </c>
      <c r="E232" s="129" t="s">
        <v>794</v>
      </c>
      <c r="F232" s="173" t="s">
        <v>245</v>
      </c>
      <c r="G232" s="174"/>
      <c r="H232" s="11" t="s">
        <v>989</v>
      </c>
      <c r="I232" s="14">
        <f t="shared" si="6"/>
        <v>0.27500000000000002</v>
      </c>
      <c r="J232" s="14">
        <v>1.1000000000000001</v>
      </c>
      <c r="K232" s="120">
        <f t="shared" si="7"/>
        <v>0.82500000000000007</v>
      </c>
      <c r="L232" s="126"/>
    </row>
    <row r="233" spans="1:12" ht="36">
      <c r="A233" s="125"/>
      <c r="B233" s="118">
        <f>Invoice!B232</f>
        <v>3</v>
      </c>
      <c r="C233" s="10" t="s">
        <v>927</v>
      </c>
      <c r="D233" s="129" t="s">
        <v>930</v>
      </c>
      <c r="E233" s="129" t="s">
        <v>234</v>
      </c>
      <c r="F233" s="173" t="s">
        <v>245</v>
      </c>
      <c r="G233" s="174"/>
      <c r="H233" s="11" t="s">
        <v>989</v>
      </c>
      <c r="I233" s="14">
        <f t="shared" si="6"/>
        <v>0.28749999999999998</v>
      </c>
      <c r="J233" s="14">
        <v>1.1499999999999999</v>
      </c>
      <c r="K233" s="120">
        <f t="shared" si="7"/>
        <v>0.86249999999999993</v>
      </c>
      <c r="L233" s="126"/>
    </row>
    <row r="234" spans="1:12" ht="36">
      <c r="A234" s="125"/>
      <c r="B234" s="118">
        <f>Invoice!B233</f>
        <v>3</v>
      </c>
      <c r="C234" s="10" t="s">
        <v>927</v>
      </c>
      <c r="D234" s="129" t="s">
        <v>931</v>
      </c>
      <c r="E234" s="129" t="s">
        <v>237</v>
      </c>
      <c r="F234" s="173" t="s">
        <v>245</v>
      </c>
      <c r="G234" s="174"/>
      <c r="H234" s="11" t="s">
        <v>989</v>
      </c>
      <c r="I234" s="14">
        <f t="shared" si="6"/>
        <v>0.3</v>
      </c>
      <c r="J234" s="14">
        <v>1.2</v>
      </c>
      <c r="K234" s="120">
        <f t="shared" si="7"/>
        <v>0.89999999999999991</v>
      </c>
      <c r="L234" s="126"/>
    </row>
    <row r="235" spans="1:12" ht="24">
      <c r="A235" s="125"/>
      <c r="B235" s="118">
        <f>Invoice!B234</f>
        <v>1</v>
      </c>
      <c r="C235" s="10" t="s">
        <v>932</v>
      </c>
      <c r="D235" s="129" t="s">
        <v>933</v>
      </c>
      <c r="E235" s="129" t="s">
        <v>232</v>
      </c>
      <c r="F235" s="173" t="s">
        <v>112</v>
      </c>
      <c r="G235" s="174"/>
      <c r="H235" s="11" t="s">
        <v>967</v>
      </c>
      <c r="I235" s="14">
        <f t="shared" si="6"/>
        <v>0.56000000000000005</v>
      </c>
      <c r="J235" s="14">
        <v>2.2400000000000002</v>
      </c>
      <c r="K235" s="120">
        <f t="shared" si="7"/>
        <v>0.56000000000000005</v>
      </c>
      <c r="L235" s="126"/>
    </row>
    <row r="236" spans="1:12" ht="24">
      <c r="A236" s="125"/>
      <c r="B236" s="118">
        <f>Invoice!B235</f>
        <v>1</v>
      </c>
      <c r="C236" s="10" t="s">
        <v>932</v>
      </c>
      <c r="D236" s="129" t="s">
        <v>933</v>
      </c>
      <c r="E236" s="129" t="s">
        <v>234</v>
      </c>
      <c r="F236" s="173" t="s">
        <v>112</v>
      </c>
      <c r="G236" s="174"/>
      <c r="H236" s="11" t="s">
        <v>967</v>
      </c>
      <c r="I236" s="14">
        <f t="shared" si="6"/>
        <v>0.56000000000000005</v>
      </c>
      <c r="J236" s="14">
        <v>2.2400000000000002</v>
      </c>
      <c r="K236" s="120">
        <f t="shared" si="7"/>
        <v>0.56000000000000005</v>
      </c>
      <c r="L236" s="126"/>
    </row>
    <row r="237" spans="1:12" ht="24">
      <c r="A237" s="125"/>
      <c r="B237" s="118">
        <f>Invoice!B236</f>
        <v>1</v>
      </c>
      <c r="C237" s="10" t="s">
        <v>932</v>
      </c>
      <c r="D237" s="129" t="s">
        <v>933</v>
      </c>
      <c r="E237" s="129" t="s">
        <v>235</v>
      </c>
      <c r="F237" s="173" t="s">
        <v>112</v>
      </c>
      <c r="G237" s="174"/>
      <c r="H237" s="11" t="s">
        <v>967</v>
      </c>
      <c r="I237" s="14">
        <f t="shared" si="6"/>
        <v>0.56000000000000005</v>
      </c>
      <c r="J237" s="14">
        <v>2.2400000000000002</v>
      </c>
      <c r="K237" s="120">
        <f t="shared" si="7"/>
        <v>0.56000000000000005</v>
      </c>
      <c r="L237" s="126"/>
    </row>
    <row r="238" spans="1:12">
      <c r="A238" s="125"/>
      <c r="B238" s="118">
        <f>Invoice!B237</f>
        <v>2</v>
      </c>
      <c r="C238" s="10" t="s">
        <v>935</v>
      </c>
      <c r="D238" s="129" t="s">
        <v>935</v>
      </c>
      <c r="E238" s="129" t="s">
        <v>28</v>
      </c>
      <c r="F238" s="173"/>
      <c r="G238" s="174"/>
      <c r="H238" s="11" t="s">
        <v>966</v>
      </c>
      <c r="I238" s="14">
        <f t="shared" si="6"/>
        <v>0.28749999999999998</v>
      </c>
      <c r="J238" s="14">
        <v>1.1499999999999999</v>
      </c>
      <c r="K238" s="120">
        <f t="shared" si="7"/>
        <v>0.57499999999999996</v>
      </c>
      <c r="L238" s="126"/>
    </row>
    <row r="239" spans="1:12">
      <c r="A239" s="125"/>
      <c r="B239" s="118">
        <f>Invoice!B238</f>
        <v>2</v>
      </c>
      <c r="C239" s="10" t="s">
        <v>935</v>
      </c>
      <c r="D239" s="129" t="s">
        <v>935</v>
      </c>
      <c r="E239" s="129" t="s">
        <v>30</v>
      </c>
      <c r="F239" s="173"/>
      <c r="G239" s="174"/>
      <c r="H239" s="11" t="s">
        <v>966</v>
      </c>
      <c r="I239" s="14">
        <f t="shared" si="6"/>
        <v>0.28749999999999998</v>
      </c>
      <c r="J239" s="14">
        <v>1.1499999999999999</v>
      </c>
      <c r="K239" s="120">
        <f t="shared" si="7"/>
        <v>0.57499999999999996</v>
      </c>
      <c r="L239" s="126"/>
    </row>
    <row r="240" spans="1:12">
      <c r="A240" s="125"/>
      <c r="B240" s="118">
        <f>Invoice!B239</f>
        <v>2</v>
      </c>
      <c r="C240" s="10" t="s">
        <v>935</v>
      </c>
      <c r="D240" s="129" t="s">
        <v>935</v>
      </c>
      <c r="E240" s="129" t="s">
        <v>31</v>
      </c>
      <c r="F240" s="173"/>
      <c r="G240" s="174"/>
      <c r="H240" s="11" t="s">
        <v>966</v>
      </c>
      <c r="I240" s="14">
        <f t="shared" si="6"/>
        <v>0.28749999999999998</v>
      </c>
      <c r="J240" s="14">
        <v>1.1499999999999999</v>
      </c>
      <c r="K240" s="120">
        <f t="shared" si="7"/>
        <v>0.57499999999999996</v>
      </c>
      <c r="L240" s="126"/>
    </row>
    <row r="241" spans="1:12" ht="24">
      <c r="A241" s="125"/>
      <c r="B241" s="118">
        <f>Invoice!B240</f>
        <v>2</v>
      </c>
      <c r="C241" s="10" t="s">
        <v>937</v>
      </c>
      <c r="D241" s="129" t="s">
        <v>938</v>
      </c>
      <c r="E241" s="129" t="s">
        <v>939</v>
      </c>
      <c r="F241" s="173"/>
      <c r="G241" s="174"/>
      <c r="H241" s="11" t="s">
        <v>1009</v>
      </c>
      <c r="I241" s="14">
        <f t="shared" si="6"/>
        <v>1.7725</v>
      </c>
      <c r="J241" s="14">
        <v>7.09</v>
      </c>
      <c r="K241" s="120">
        <f t="shared" si="7"/>
        <v>3.5449999999999999</v>
      </c>
      <c r="L241" s="126"/>
    </row>
    <row r="242" spans="1:12" ht="24">
      <c r="A242" s="125"/>
      <c r="B242" s="118">
        <f>Invoice!B241</f>
        <v>1</v>
      </c>
      <c r="C242" s="10" t="s">
        <v>937</v>
      </c>
      <c r="D242" s="129" t="s">
        <v>941</v>
      </c>
      <c r="E242" s="129" t="s">
        <v>942</v>
      </c>
      <c r="F242" s="173"/>
      <c r="G242" s="174"/>
      <c r="H242" s="11" t="s">
        <v>1009</v>
      </c>
      <c r="I242" s="14">
        <f t="shared" si="6"/>
        <v>1.87</v>
      </c>
      <c r="J242" s="14">
        <v>7.48</v>
      </c>
      <c r="K242" s="120">
        <f t="shared" si="7"/>
        <v>1.87</v>
      </c>
      <c r="L242" s="126"/>
    </row>
    <row r="243" spans="1:12" ht="24">
      <c r="A243" s="125"/>
      <c r="B243" s="118">
        <f>Invoice!B242</f>
        <v>1</v>
      </c>
      <c r="C243" s="10" t="s">
        <v>937</v>
      </c>
      <c r="D243" s="129" t="s">
        <v>941</v>
      </c>
      <c r="E243" s="129" t="s">
        <v>943</v>
      </c>
      <c r="F243" s="173"/>
      <c r="G243" s="174"/>
      <c r="H243" s="11" t="s">
        <v>1009</v>
      </c>
      <c r="I243" s="14">
        <f t="shared" si="6"/>
        <v>1.87</v>
      </c>
      <c r="J243" s="14">
        <v>7.48</v>
      </c>
      <c r="K243" s="120">
        <f t="shared" si="7"/>
        <v>1.87</v>
      </c>
      <c r="L243" s="126"/>
    </row>
    <row r="244" spans="1:12" ht="24">
      <c r="A244" s="125"/>
      <c r="B244" s="118">
        <f>Invoice!B243</f>
        <v>3</v>
      </c>
      <c r="C244" s="10" t="s">
        <v>944</v>
      </c>
      <c r="D244" s="129" t="s">
        <v>945</v>
      </c>
      <c r="E244" s="129" t="s">
        <v>920</v>
      </c>
      <c r="F244" s="173"/>
      <c r="G244" s="174"/>
      <c r="H244" s="11" t="s">
        <v>1010</v>
      </c>
      <c r="I244" s="14">
        <f t="shared" si="6"/>
        <v>3.0375000000000001</v>
      </c>
      <c r="J244" s="14">
        <v>12.15</v>
      </c>
      <c r="K244" s="120">
        <f t="shared" si="7"/>
        <v>9.1125000000000007</v>
      </c>
      <c r="L244" s="126"/>
    </row>
    <row r="245" spans="1:12" ht="24">
      <c r="A245" s="125"/>
      <c r="B245" s="119">
        <f>Invoice!B244</f>
        <v>3</v>
      </c>
      <c r="C245" s="12" t="s">
        <v>944</v>
      </c>
      <c r="D245" s="130" t="s">
        <v>947</v>
      </c>
      <c r="E245" s="130" t="s">
        <v>924</v>
      </c>
      <c r="F245" s="191"/>
      <c r="G245" s="192"/>
      <c r="H245" s="13" t="s">
        <v>1010</v>
      </c>
      <c r="I245" s="15">
        <f t="shared" si="6"/>
        <v>3.1349999999999998</v>
      </c>
      <c r="J245" s="15">
        <v>12.54</v>
      </c>
      <c r="K245" s="121">
        <f t="shared" si="7"/>
        <v>9.4049999999999994</v>
      </c>
      <c r="L245" s="126"/>
    </row>
    <row r="246" spans="1:12" ht="12.75" customHeight="1">
      <c r="A246" s="125"/>
      <c r="B246" s="137"/>
      <c r="C246" s="137"/>
      <c r="D246" s="137"/>
      <c r="E246" s="137"/>
      <c r="F246" s="137"/>
      <c r="G246" s="137"/>
      <c r="H246" s="137"/>
      <c r="I246" s="138" t="s">
        <v>261</v>
      </c>
      <c r="J246" s="138" t="s">
        <v>261</v>
      </c>
      <c r="K246" s="139">
        <f>SUM(K23:K245)</f>
        <v>238.04999999999976</v>
      </c>
      <c r="L246" s="126"/>
    </row>
    <row r="247" spans="1:12" ht="12.75" customHeight="1" outlineLevel="1">
      <c r="A247" s="125"/>
      <c r="B247" s="137"/>
      <c r="C247" s="137"/>
      <c r="D247" s="137"/>
      <c r="E247" s="137"/>
      <c r="F247" s="137"/>
      <c r="G247" s="137"/>
      <c r="H247" s="137"/>
      <c r="I247" s="138" t="s">
        <v>950</v>
      </c>
      <c r="J247" s="138" t="s">
        <v>191</v>
      </c>
      <c r="K247" s="139">
        <f>Invoice!J250</f>
        <v>0</v>
      </c>
      <c r="L247" s="126"/>
    </row>
    <row r="248" spans="1:12" ht="12.75" customHeight="1">
      <c r="A248" s="125"/>
      <c r="B248" s="137"/>
      <c r="C248" s="137"/>
      <c r="D248" s="137"/>
      <c r="E248" s="137"/>
      <c r="F248" s="137"/>
      <c r="G248" s="137"/>
      <c r="H248" s="137"/>
      <c r="I248" s="138" t="s">
        <v>263</v>
      </c>
      <c r="J248" s="138" t="s">
        <v>263</v>
      </c>
      <c r="K248" s="139">
        <f>SUM(K246:K247)</f>
        <v>238.04999999999976</v>
      </c>
      <c r="L248" s="126"/>
    </row>
    <row r="249" spans="1:12" ht="12.75" customHeight="1">
      <c r="A249" s="6"/>
      <c r="B249" s="7"/>
      <c r="C249" s="7"/>
      <c r="D249" s="7"/>
      <c r="E249" s="7"/>
      <c r="F249" s="7"/>
      <c r="G249" s="7"/>
      <c r="H249" s="7" t="s">
        <v>1020</v>
      </c>
      <c r="I249" s="7"/>
      <c r="J249" s="7"/>
      <c r="K249" s="7"/>
      <c r="L249" s="8"/>
    </row>
  </sheetData>
  <mergeCells count="228">
    <mergeCell ref="F244:G244"/>
    <mergeCell ref="F245:G245"/>
    <mergeCell ref="F239:G239"/>
    <mergeCell ref="F240:G240"/>
    <mergeCell ref="F241:G241"/>
    <mergeCell ref="F242:G242"/>
    <mergeCell ref="F243:G243"/>
    <mergeCell ref="F234:G234"/>
    <mergeCell ref="F235:G235"/>
    <mergeCell ref="F236:G236"/>
    <mergeCell ref="F237:G237"/>
    <mergeCell ref="F238:G238"/>
    <mergeCell ref="F229:G229"/>
    <mergeCell ref="F230:G230"/>
    <mergeCell ref="F231:G231"/>
    <mergeCell ref="F232:G232"/>
    <mergeCell ref="F233:G233"/>
    <mergeCell ref="F224:G224"/>
    <mergeCell ref="F225:G225"/>
    <mergeCell ref="F226:G226"/>
    <mergeCell ref="F227:G227"/>
    <mergeCell ref="F228:G228"/>
    <mergeCell ref="F219:G219"/>
    <mergeCell ref="F220:G220"/>
    <mergeCell ref="F221:G221"/>
    <mergeCell ref="F222:G222"/>
    <mergeCell ref="F223:G223"/>
    <mergeCell ref="F214:G214"/>
    <mergeCell ref="F215:G215"/>
    <mergeCell ref="F216:G216"/>
    <mergeCell ref="F217:G217"/>
    <mergeCell ref="F218:G218"/>
    <mergeCell ref="F209:G209"/>
    <mergeCell ref="F210:G210"/>
    <mergeCell ref="F211:G211"/>
    <mergeCell ref="F212:G212"/>
    <mergeCell ref="F213:G213"/>
    <mergeCell ref="F204:G204"/>
    <mergeCell ref="F205:G205"/>
    <mergeCell ref="F206:G206"/>
    <mergeCell ref="F207:G207"/>
    <mergeCell ref="F208:G208"/>
    <mergeCell ref="F199:G199"/>
    <mergeCell ref="F200:G200"/>
    <mergeCell ref="F201:G201"/>
    <mergeCell ref="F202:G202"/>
    <mergeCell ref="F203:G203"/>
    <mergeCell ref="F194:G194"/>
    <mergeCell ref="F195:G195"/>
    <mergeCell ref="F196:G196"/>
    <mergeCell ref="F197:G197"/>
    <mergeCell ref="F198:G198"/>
    <mergeCell ref="F189:G189"/>
    <mergeCell ref="F190:G190"/>
    <mergeCell ref="F191:G191"/>
    <mergeCell ref="F192:G192"/>
    <mergeCell ref="F193:G193"/>
    <mergeCell ref="F184:G184"/>
    <mergeCell ref="F185:G185"/>
    <mergeCell ref="F186:G186"/>
    <mergeCell ref="F187:G187"/>
    <mergeCell ref="F188:G188"/>
    <mergeCell ref="F179:G179"/>
    <mergeCell ref="F180:G180"/>
    <mergeCell ref="F181:G181"/>
    <mergeCell ref="F182:G182"/>
    <mergeCell ref="F183:G183"/>
    <mergeCell ref="F174:G174"/>
    <mergeCell ref="F175:G175"/>
    <mergeCell ref="F176:G176"/>
    <mergeCell ref="F177:G177"/>
    <mergeCell ref="F178:G178"/>
    <mergeCell ref="F169:G169"/>
    <mergeCell ref="F170:G170"/>
    <mergeCell ref="F171:G171"/>
    <mergeCell ref="F172:G172"/>
    <mergeCell ref="F173:G173"/>
    <mergeCell ref="F164:G164"/>
    <mergeCell ref="F165:G165"/>
    <mergeCell ref="F166:G166"/>
    <mergeCell ref="F167:G167"/>
    <mergeCell ref="F168:G168"/>
    <mergeCell ref="F159:G159"/>
    <mergeCell ref="F160:G160"/>
    <mergeCell ref="F161:G161"/>
    <mergeCell ref="F162:G162"/>
    <mergeCell ref="F163:G163"/>
    <mergeCell ref="F154:G154"/>
    <mergeCell ref="F155:G155"/>
    <mergeCell ref="F156:G156"/>
    <mergeCell ref="F157:G157"/>
    <mergeCell ref="F158:G158"/>
    <mergeCell ref="F149:G149"/>
    <mergeCell ref="F150:G150"/>
    <mergeCell ref="F151:G151"/>
    <mergeCell ref="F152:G152"/>
    <mergeCell ref="F153:G153"/>
    <mergeCell ref="F144:G144"/>
    <mergeCell ref="F145:G145"/>
    <mergeCell ref="F146:G146"/>
    <mergeCell ref="F147:G147"/>
    <mergeCell ref="F148:G148"/>
    <mergeCell ref="F139:G139"/>
    <mergeCell ref="F140:G140"/>
    <mergeCell ref="F141:G141"/>
    <mergeCell ref="F142:G142"/>
    <mergeCell ref="F143:G143"/>
    <mergeCell ref="F134:G134"/>
    <mergeCell ref="F135:G135"/>
    <mergeCell ref="F136:G136"/>
    <mergeCell ref="F137:G137"/>
    <mergeCell ref="F138:G138"/>
    <mergeCell ref="F129:G129"/>
    <mergeCell ref="F130:G130"/>
    <mergeCell ref="F131:G131"/>
    <mergeCell ref="F132:G132"/>
    <mergeCell ref="F133:G133"/>
    <mergeCell ref="F124:G124"/>
    <mergeCell ref="F125:G125"/>
    <mergeCell ref="F126:G126"/>
    <mergeCell ref="F127:G127"/>
    <mergeCell ref="F128:G128"/>
    <mergeCell ref="F119:G119"/>
    <mergeCell ref="F120:G120"/>
    <mergeCell ref="F121:G121"/>
    <mergeCell ref="F122:G122"/>
    <mergeCell ref="F123:G123"/>
    <mergeCell ref="F114:G114"/>
    <mergeCell ref="F115:G115"/>
    <mergeCell ref="F116:G116"/>
    <mergeCell ref="F117:G117"/>
    <mergeCell ref="F118:G118"/>
    <mergeCell ref="F109:G109"/>
    <mergeCell ref="F110:G110"/>
    <mergeCell ref="F111:G111"/>
    <mergeCell ref="F112:G112"/>
    <mergeCell ref="F113:G113"/>
    <mergeCell ref="F104:G104"/>
    <mergeCell ref="F105:G105"/>
    <mergeCell ref="F106:G106"/>
    <mergeCell ref="F107:G107"/>
    <mergeCell ref="F108:G108"/>
    <mergeCell ref="F99:G99"/>
    <mergeCell ref="F100:G100"/>
    <mergeCell ref="F101:G101"/>
    <mergeCell ref="F102:G102"/>
    <mergeCell ref="F103:G103"/>
    <mergeCell ref="F94:G94"/>
    <mergeCell ref="F95:G95"/>
    <mergeCell ref="F96:G96"/>
    <mergeCell ref="F97:G97"/>
    <mergeCell ref="F98:G98"/>
    <mergeCell ref="F89:G89"/>
    <mergeCell ref="F90:G90"/>
    <mergeCell ref="F91:G91"/>
    <mergeCell ref="F92:G92"/>
    <mergeCell ref="F93:G93"/>
    <mergeCell ref="F84:G84"/>
    <mergeCell ref="F85:G85"/>
    <mergeCell ref="F86:G86"/>
    <mergeCell ref="F87:G87"/>
    <mergeCell ref="F88:G88"/>
    <mergeCell ref="F79:G79"/>
    <mergeCell ref="F80:G80"/>
    <mergeCell ref="F81:G81"/>
    <mergeCell ref="F82:G82"/>
    <mergeCell ref="F83:G83"/>
    <mergeCell ref="F74:G74"/>
    <mergeCell ref="F75:G75"/>
    <mergeCell ref="F76:G76"/>
    <mergeCell ref="F77:G77"/>
    <mergeCell ref="F78:G78"/>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4:G54"/>
    <mergeCell ref="F55:G55"/>
    <mergeCell ref="F56:G56"/>
    <mergeCell ref="F57:G57"/>
    <mergeCell ref="F58:G58"/>
    <mergeCell ref="F50:G50"/>
    <mergeCell ref="F51:G51"/>
    <mergeCell ref="F52:G52"/>
    <mergeCell ref="F53:G53"/>
    <mergeCell ref="F39:G39"/>
    <mergeCell ref="F40:G40"/>
    <mergeCell ref="F38:G38"/>
    <mergeCell ref="F21:G21"/>
    <mergeCell ref="F24:G24"/>
    <mergeCell ref="F25:G25"/>
    <mergeCell ref="F41:G41"/>
    <mergeCell ref="F42:G42"/>
    <mergeCell ref="F43:G43"/>
    <mergeCell ref="F44:G44"/>
    <mergeCell ref="F45:G45"/>
    <mergeCell ref="F46:G46"/>
    <mergeCell ref="F47:G47"/>
    <mergeCell ref="F48:G48"/>
    <mergeCell ref="F49:G49"/>
    <mergeCell ref="K10:K11"/>
    <mergeCell ref="K14:K15"/>
    <mergeCell ref="F37:G37"/>
    <mergeCell ref="F34:G34"/>
    <mergeCell ref="F35:G35"/>
    <mergeCell ref="F36:G36"/>
    <mergeCell ref="F30:G30"/>
    <mergeCell ref="F31:G31"/>
    <mergeCell ref="F32:G32"/>
    <mergeCell ref="F26:G26"/>
    <mergeCell ref="F27:G27"/>
    <mergeCell ref="F28:G28"/>
    <mergeCell ref="F29:G29"/>
    <mergeCell ref="F33:G33"/>
    <mergeCell ref="F20:G20"/>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388.53000000000003</v>
      </c>
      <c r="O2" s="21" t="s">
        <v>265</v>
      </c>
    </row>
    <row r="3" spans="1:15" s="21" customFormat="1" ht="15" customHeight="1" thickBot="1">
      <c r="A3" s="22" t="s">
        <v>156</v>
      </c>
      <c r="G3" s="28">
        <v>45176</v>
      </c>
      <c r="H3" s="29"/>
      <c r="N3" s="21">
        <v>388.53000000000003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Deotattoo</v>
      </c>
      <c r="B10" s="37"/>
      <c r="C10" s="37"/>
      <c r="D10" s="37"/>
      <c r="F10" s="38" t="str">
        <f>'Copy paste to Here'!B10</f>
        <v>DEOTATTOO DI AMEDEO ALVINO</v>
      </c>
      <c r="G10" s="39"/>
      <c r="H10" s="40"/>
      <c r="K10" s="106" t="s">
        <v>282</v>
      </c>
      <c r="L10" s="35" t="s">
        <v>282</v>
      </c>
      <c r="M10" s="21">
        <v>1</v>
      </c>
    </row>
    <row r="11" spans="1:15" s="21" customFormat="1" ht="15.75" thickBot="1">
      <c r="A11" s="41" t="str">
        <f>'Copy paste to Here'!G11</f>
        <v>Amedeo Alvino</v>
      </c>
      <c r="B11" s="42"/>
      <c r="C11" s="42"/>
      <c r="D11" s="42"/>
      <c r="F11" s="43" t="str">
        <f>'Copy paste to Here'!B11</f>
        <v>Amedeo Alvino</v>
      </c>
      <c r="G11" s="44"/>
      <c r="H11" s="45"/>
      <c r="K11" s="104" t="s">
        <v>163</v>
      </c>
      <c r="L11" s="46" t="s">
        <v>164</v>
      </c>
      <c r="M11" s="21">
        <f>VLOOKUP(G3,[1]Sheet1!$A$9:$I$7290,2,FALSE)</f>
        <v>35.43</v>
      </c>
    </row>
    <row r="12" spans="1:15" s="21" customFormat="1" ht="15.75" thickBot="1">
      <c r="A12" s="41" t="str">
        <f>'Copy paste to Here'!G12</f>
        <v>Via Giacomo Matteotti 13</v>
      </c>
      <c r="B12" s="42"/>
      <c r="C12" s="42"/>
      <c r="D12" s="42"/>
      <c r="E12" s="88"/>
      <c r="F12" s="43" t="str">
        <f>'Copy paste to Here'!B12</f>
        <v>VIA GIOSUE' CARDUCCI 145</v>
      </c>
      <c r="G12" s="44"/>
      <c r="H12" s="45"/>
      <c r="K12" s="104" t="s">
        <v>165</v>
      </c>
      <c r="L12" s="46" t="s">
        <v>138</v>
      </c>
      <c r="M12" s="21">
        <f>VLOOKUP(G3,[1]Sheet1!$A$9:$I$7290,3,FALSE)</f>
        <v>37.799999999999997</v>
      </c>
    </row>
    <row r="13" spans="1:15" s="21" customFormat="1" ht="15.75" thickBot="1">
      <c r="A13" s="41" t="str">
        <f>'Copy paste to Here'!G13</f>
        <v>80026 Casoria, Napoli</v>
      </c>
      <c r="B13" s="42"/>
      <c r="C13" s="42"/>
      <c r="D13" s="42"/>
      <c r="E13" s="122" t="s">
        <v>138</v>
      </c>
      <c r="F13" s="43" t="str">
        <f>'Copy paste to Here'!B13</f>
        <v>80026 CASORIA</v>
      </c>
      <c r="G13" s="44"/>
      <c r="H13" s="45"/>
      <c r="K13" s="104" t="s">
        <v>166</v>
      </c>
      <c r="L13" s="46" t="s">
        <v>167</v>
      </c>
      <c r="M13" s="124">
        <f>VLOOKUP(G3,[1]Sheet1!$A$9:$I$7290,4,FALSE)</f>
        <v>44.03</v>
      </c>
    </row>
    <row r="14" spans="1:15" s="21" customFormat="1" ht="15.75" thickBot="1">
      <c r="A14" s="41" t="str">
        <f>'Copy paste to Here'!G14</f>
        <v>Italy</v>
      </c>
      <c r="B14" s="42"/>
      <c r="C14" s="42"/>
      <c r="D14" s="42"/>
      <c r="E14" s="193">
        <f>VLOOKUP(J9,$L$10:$M$17,2,FALSE)</f>
        <v>37.799999999999997</v>
      </c>
      <c r="F14" s="43" t="str">
        <f>'Copy paste to Here'!B14</f>
        <v>Italy</v>
      </c>
      <c r="G14" s="44"/>
      <c r="H14" s="45"/>
      <c r="K14" s="104" t="s">
        <v>168</v>
      </c>
      <c r="L14" s="46" t="s">
        <v>169</v>
      </c>
      <c r="M14" s="21">
        <f>VLOOKUP(G3,[1]Sheet1!$A$9:$I$7290,5,FALSE)</f>
        <v>22.21</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25.78</v>
      </c>
    </row>
    <row r="16" spans="1:15" s="21" customFormat="1" ht="13.7" customHeight="1" thickBot="1">
      <c r="A16" s="52"/>
      <c r="K16" s="105" t="s">
        <v>172</v>
      </c>
      <c r="L16" s="51" t="s">
        <v>173</v>
      </c>
      <c r="M16" s="21">
        <f>VLOOKUP(G3,[1]Sheet1!$A$9:$I$7290,7,FALSE)</f>
        <v>20.51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Titanium G23 eyebrow banana, 16g (1.2mm) with two 3mm balls &amp; Quantity In Bulk: 12 pcs.  &amp;  Length: 10mm</v>
      </c>
      <c r="B18" s="57" t="str">
        <f>'Copy paste to Here'!C22</f>
        <v>UBLK468</v>
      </c>
      <c r="C18" s="57" t="s">
        <v>747</v>
      </c>
      <c r="D18" s="58">
        <f>Invoice!B22</f>
        <v>1</v>
      </c>
      <c r="E18" s="59">
        <f>'Shipping Invoice'!J23*$N$1</f>
        <v>16.87</v>
      </c>
      <c r="F18" s="59">
        <f>D18*E18</f>
        <v>16.87</v>
      </c>
      <c r="G18" s="60">
        <f>E18*$E$14</f>
        <v>637.68600000000004</v>
      </c>
      <c r="H18" s="61">
        <f>D18*G18</f>
        <v>637.68600000000004</v>
      </c>
    </row>
    <row r="19" spans="1:13" s="62" customFormat="1" ht="36">
      <c r="A19" s="123" t="str">
        <f>IF((LEN('Copy paste to Here'!G23))&gt;5,((CONCATENATE('Copy paste to Here'!G23," &amp; ",'Copy paste to Here'!D23,"  &amp;  ",'Copy paste to Here'!E23))),"Empty Cell")</f>
        <v>Piercing supplies: Assortment of 12 to 250 pcs. of EO gas sterilized piercing: Titanium G23 eyebrow banana, 16g (1.2mm) with two 3mm balls &amp; Quantity In Bulk: 12 pcs.  &amp;  Length: 12mm</v>
      </c>
      <c r="B19" s="57" t="str">
        <f>'Copy paste to Here'!C23</f>
        <v>UBLK468</v>
      </c>
      <c r="C19" s="57" t="s">
        <v>747</v>
      </c>
      <c r="D19" s="58">
        <f>Invoice!B23</f>
        <v>1</v>
      </c>
      <c r="E19" s="59">
        <f>'Shipping Invoice'!J24*$N$1</f>
        <v>16.87</v>
      </c>
      <c r="F19" s="59">
        <f t="shared" ref="F19:F33" si="0">D19*E19</f>
        <v>16.87</v>
      </c>
      <c r="G19" s="60">
        <f t="shared" ref="G19:G33" si="1">E19*$E$14</f>
        <v>637.68600000000004</v>
      </c>
      <c r="H19" s="63">
        <f t="shared" ref="H19:H33" si="2">D19*G19</f>
        <v>637.68600000000004</v>
      </c>
    </row>
    <row r="20" spans="1:13" s="62" customFormat="1" ht="36">
      <c r="A20" s="56" t="str">
        <f>IF((LEN('Copy paste to Here'!G24))&gt;5,((CONCATENATE('Copy paste to Here'!G24," &amp; ",'Copy paste to Here'!D24,"  &amp;  ",'Copy paste to Here'!E24))),"Empty Cell")</f>
        <v>Piercing supplies: Assortment of 250 to 12 pcs. of EO gas sterilized piercing: Titanium G23 labret, 16g (1.2mm) with a 3mm ball &amp; Quantity In Bulk: 12 pcs.  &amp;  Length: 8mm</v>
      </c>
      <c r="B20" s="57" t="str">
        <f>'Copy paste to Here'!C24</f>
        <v>UBLK470</v>
      </c>
      <c r="C20" s="57" t="s">
        <v>748</v>
      </c>
      <c r="D20" s="58">
        <f>Invoice!B24</f>
        <v>1</v>
      </c>
      <c r="E20" s="59">
        <f>'Shipping Invoice'!J25*$N$1</f>
        <v>16.87</v>
      </c>
      <c r="F20" s="59">
        <f t="shared" si="0"/>
        <v>16.87</v>
      </c>
      <c r="G20" s="60">
        <f t="shared" si="1"/>
        <v>637.68600000000004</v>
      </c>
      <c r="H20" s="63">
        <f t="shared" si="2"/>
        <v>637.68600000000004</v>
      </c>
    </row>
    <row r="21" spans="1:13" s="62" customFormat="1" ht="36">
      <c r="A21" s="56" t="str">
        <f>IF((LEN('Copy paste to Here'!G25))&gt;5,((CONCATENATE('Copy paste to Here'!G25," &amp; ",'Copy paste to Here'!D25,"  &amp;  ",'Copy paste to Here'!E25))),"Empty Cell")</f>
        <v>Piercing supplies: Assortment of 250 to 12 pcs. of EO gas sterilized piercing: Titanium G23 labret, 16g (1.2mm) with a 3mm ball &amp; Quantity In Bulk: 12 pcs.  &amp;  Length: 12mm</v>
      </c>
      <c r="B21" s="57" t="str">
        <f>'Copy paste to Here'!C25</f>
        <v>UBLK470</v>
      </c>
      <c r="C21" s="57" t="s">
        <v>748</v>
      </c>
      <c r="D21" s="58">
        <f>Invoice!B25</f>
        <v>1</v>
      </c>
      <c r="E21" s="59">
        <f>'Shipping Invoice'!J26*$N$1</f>
        <v>16.87</v>
      </c>
      <c r="F21" s="59">
        <f t="shared" si="0"/>
        <v>16.87</v>
      </c>
      <c r="G21" s="60">
        <f t="shared" si="1"/>
        <v>637.68600000000004</v>
      </c>
      <c r="H21" s="63">
        <f t="shared" si="2"/>
        <v>637.68600000000004</v>
      </c>
    </row>
    <row r="22" spans="1:13" s="62" customFormat="1" ht="36">
      <c r="A22" s="56" t="str">
        <f>IF((LEN('Copy paste to Here'!G26))&gt;5,((CONCATENATE('Copy paste to Here'!G26," &amp; ",'Copy paste to Here'!D26,"  &amp;  ",'Copy paste to Here'!E26))),"Empty Cell")</f>
        <v>Piercing supplies: Assortment of 250 to 12 pcs. of EO gas sterilized piercing: Titanium G23 labret, 16g (1.2mm) with a 3mm ball &amp; Quantity In Bulk: 24 pcs.  &amp;  Length: 10mm</v>
      </c>
      <c r="B22" s="57" t="str">
        <f>'Copy paste to Here'!C26</f>
        <v>UBLK470</v>
      </c>
      <c r="C22" s="57" t="s">
        <v>749</v>
      </c>
      <c r="D22" s="58">
        <f>Invoice!B26</f>
        <v>1</v>
      </c>
      <c r="E22" s="59">
        <f>'Shipping Invoice'!J27*$N$1</f>
        <v>31.16</v>
      </c>
      <c r="F22" s="59">
        <f t="shared" si="0"/>
        <v>31.16</v>
      </c>
      <c r="G22" s="60">
        <f t="shared" si="1"/>
        <v>1177.848</v>
      </c>
      <c r="H22" s="63">
        <f t="shared" si="2"/>
        <v>1177.848</v>
      </c>
    </row>
    <row r="23" spans="1:13" s="62" customFormat="1" ht="48">
      <c r="A23" s="56" t="str">
        <f>IF((LEN('Copy paste to Here'!G27))&gt;5,((CONCATENATE('Copy paste to Here'!G27," &amp; ",'Copy paste to Here'!D27,"  &amp;  ",'Copy paste to Here'!E27))),"Empty Cell")</f>
        <v>Piercing supplies: Assortment of 12 to 250 pcs. of EO gas sterilized piercing: Titanium G23 belly banana, 14g (1.6mm) with an upper 5mm and a lower 6mm plain titanium ball &amp; Quantity In Bulk: 50 pcs.  &amp;  Length: 12mm</v>
      </c>
      <c r="B23" s="57" t="str">
        <f>'Copy paste to Here'!C27</f>
        <v>UBLK473</v>
      </c>
      <c r="C23" s="57" t="s">
        <v>750</v>
      </c>
      <c r="D23" s="58">
        <f>Invoice!B27</f>
        <v>1</v>
      </c>
      <c r="E23" s="59">
        <f>'Shipping Invoice'!J28*$N$1</f>
        <v>90.12</v>
      </c>
      <c r="F23" s="59">
        <f t="shared" si="0"/>
        <v>90.12</v>
      </c>
      <c r="G23" s="60">
        <f t="shared" si="1"/>
        <v>3406.5360000000001</v>
      </c>
      <c r="H23" s="63">
        <f t="shared" si="2"/>
        <v>3406.5360000000001</v>
      </c>
    </row>
    <row r="24" spans="1:13" s="62" customFormat="1" ht="36">
      <c r="A24" s="56" t="str">
        <f>IF((LEN('Copy paste to Here'!G28))&gt;5,((CONCATENATE('Copy paste to Here'!G28," &amp; ",'Copy paste to Here'!D28,"  &amp;  ",'Copy paste to Here'!E28))),"Empty Cell")</f>
        <v>Piercing supplies: Assortment of 250 to 12 pcs. of EO gas sterilized piercing: Titanium G23 circular barbell, 16g (1.2mm) with two 3mm balls &amp; Quantity In Bulk: 12 pcs.  &amp;  Length: 8mm</v>
      </c>
      <c r="B24" s="57" t="str">
        <f>'Copy paste to Here'!C28</f>
        <v>UBLK474</v>
      </c>
      <c r="C24" s="57" t="s">
        <v>751</v>
      </c>
      <c r="D24" s="58">
        <f>Invoice!B28</f>
        <v>1</v>
      </c>
      <c r="E24" s="59">
        <f>'Shipping Invoice'!J29*$N$1</f>
        <v>18.91</v>
      </c>
      <c r="F24" s="59">
        <f t="shared" si="0"/>
        <v>18.91</v>
      </c>
      <c r="G24" s="60">
        <f t="shared" si="1"/>
        <v>714.798</v>
      </c>
      <c r="H24" s="63">
        <f t="shared" si="2"/>
        <v>714.798</v>
      </c>
    </row>
    <row r="25" spans="1:13" s="62" customFormat="1" ht="36">
      <c r="A25" s="56" t="str">
        <f>IF((LEN('Copy paste to Here'!G29))&gt;5,((CONCATENATE('Copy paste to Here'!G29," &amp; ",'Copy paste to Here'!D29,"  &amp;  ",'Copy paste to Here'!E29))),"Empty Cell")</f>
        <v>Piercing supplies: Assortment of 250 to 12 pcs. of EO gas sterilized piercing: Titanium G23 circular barbell, 16g (1.2mm) with two 3mm balls &amp; Quantity In Bulk: 24 pcs.  &amp;  Length: 10mm</v>
      </c>
      <c r="B25" s="57" t="str">
        <f>'Copy paste to Here'!C29</f>
        <v>UBLK474</v>
      </c>
      <c r="C25" s="57" t="s">
        <v>752</v>
      </c>
      <c r="D25" s="58">
        <f>Invoice!B29</f>
        <v>1</v>
      </c>
      <c r="E25" s="59">
        <f>'Shipping Invoice'!J30*$N$1</f>
        <v>37.44</v>
      </c>
      <c r="F25" s="59">
        <f t="shared" si="0"/>
        <v>37.44</v>
      </c>
      <c r="G25" s="60">
        <f t="shared" si="1"/>
        <v>1415.2319999999997</v>
      </c>
      <c r="H25" s="63">
        <f t="shared" si="2"/>
        <v>1415.2319999999997</v>
      </c>
    </row>
    <row r="26" spans="1:13" s="62" customFormat="1" ht="24">
      <c r="A26" s="56" t="str">
        <f>IF((LEN('Copy paste to Here'!G30))&gt;5,((CONCATENATE('Copy paste to Here'!G30," &amp; ",'Copy paste to Here'!D30,"  &amp;  ",'Copy paste to Here'!E30))),"Empty Cell")</f>
        <v xml:space="preserve">Titanium G23 circular barbell, 14g (1.6mm) with two 4mm balls &amp; Length: 10mm  &amp;  </v>
      </c>
      <c r="B26" s="57" t="str">
        <f>'Copy paste to Here'!C30</f>
        <v>UCBB</v>
      </c>
      <c r="C26" s="57" t="s">
        <v>736</v>
      </c>
      <c r="D26" s="58">
        <f>Invoice!B30</f>
        <v>25</v>
      </c>
      <c r="E26" s="59">
        <f>'Shipping Invoice'!J31*$N$1</f>
        <v>1.39</v>
      </c>
      <c r="F26" s="59">
        <f t="shared" si="0"/>
        <v>34.75</v>
      </c>
      <c r="G26" s="60">
        <f t="shared" si="1"/>
        <v>52.541999999999994</v>
      </c>
      <c r="H26" s="63">
        <f t="shared" si="2"/>
        <v>1313.55</v>
      </c>
    </row>
    <row r="27" spans="1:13" s="62" customFormat="1" ht="48">
      <c r="A27" s="56" t="str">
        <f>IF((LEN('Copy paste to Here'!G31))&gt;5,((CONCATENATE('Copy paste to Here'!G31," &amp; ",'Copy paste to Here'!D31,"  &amp;  ",'Copy paste to Here'!E31))),"Empty Cell")</f>
        <v xml:space="preserve">EO gas sterilized high polished titanium G23 1.6mm (14g) base part for dermal anchor surface piercing with three holes in the base plate, 1.2mm (16g) internal threaded connector (only fits our dermal anchor top parts) &amp; Height: 2mm  &amp;  </v>
      </c>
      <c r="B27" s="57" t="str">
        <f>'Copy paste to Here'!C31</f>
        <v>ZTSA2</v>
      </c>
      <c r="C27" s="57" t="s">
        <v>738</v>
      </c>
      <c r="D27" s="58">
        <f>Invoice!B31</f>
        <v>5</v>
      </c>
      <c r="E27" s="59">
        <f>'Shipping Invoice'!J32*$N$1</f>
        <v>2.88</v>
      </c>
      <c r="F27" s="59">
        <f t="shared" si="0"/>
        <v>14.399999999999999</v>
      </c>
      <c r="G27" s="60">
        <f t="shared" si="1"/>
        <v>108.86399999999999</v>
      </c>
      <c r="H27" s="63">
        <f t="shared" si="2"/>
        <v>544.31999999999994</v>
      </c>
    </row>
    <row r="28" spans="1:13" s="62" customFormat="1" ht="24">
      <c r="A28" s="56" t="str">
        <f>IF((LEN('Copy paste to Here'!G32))&gt;5,((CONCATENATE('Copy paste to Here'!G32," &amp; ",'Copy paste to Here'!D32,"  &amp;  ",'Copy paste to Here'!E32))),"Empty Cell")</f>
        <v xml:space="preserve">EO gas sterilized piercing: Titanium G23 tongue barbell, 14g (1.6mm) with 6mm balls &amp; Length: 19mm  &amp;  </v>
      </c>
      <c r="B28" s="57" t="str">
        <f>'Copy paste to Here'!C32</f>
        <v>ZUBBBG</v>
      </c>
      <c r="C28" s="57" t="s">
        <v>741</v>
      </c>
      <c r="D28" s="58">
        <f>Invoice!B32</f>
        <v>10</v>
      </c>
      <c r="E28" s="59">
        <f>'Shipping Invoice'!J33*$N$1</f>
        <v>1.99</v>
      </c>
      <c r="F28" s="59">
        <f t="shared" si="0"/>
        <v>19.899999999999999</v>
      </c>
      <c r="G28" s="60">
        <f t="shared" si="1"/>
        <v>75.221999999999994</v>
      </c>
      <c r="H28" s="63">
        <f t="shared" si="2"/>
        <v>752.21999999999991</v>
      </c>
    </row>
    <row r="29" spans="1:13" s="62" customFormat="1" ht="24">
      <c r="A29" s="56" t="str">
        <f>IF((LEN('Copy paste to Here'!G33))&gt;5,((CONCATENATE('Copy paste to Here'!G33," &amp; ",'Copy paste to Here'!D33,"  &amp;  ",'Copy paste to Here'!E33))),"Empty Cell")</f>
        <v xml:space="preserve">EO gas sterilized piercing: Titanium G23 eyebrow barbell, 16g (1.2mm) with two 3mm balls &amp; Length: 6mm  &amp;  </v>
      </c>
      <c r="B29" s="57" t="str">
        <f>'Copy paste to Here'!C33</f>
        <v>ZUBBEB</v>
      </c>
      <c r="C29" s="57" t="s">
        <v>743</v>
      </c>
      <c r="D29" s="58">
        <f>Invoice!B33</f>
        <v>3</v>
      </c>
      <c r="E29" s="59">
        <f>'Shipping Invoice'!J34*$N$1</f>
        <v>1.43</v>
      </c>
      <c r="F29" s="59">
        <f t="shared" si="0"/>
        <v>4.29</v>
      </c>
      <c r="G29" s="60">
        <f t="shared" si="1"/>
        <v>54.053999999999995</v>
      </c>
      <c r="H29" s="63">
        <f t="shared" si="2"/>
        <v>162.16199999999998</v>
      </c>
    </row>
    <row r="30" spans="1:13" s="62" customFormat="1" ht="24">
      <c r="A30" s="56" t="str">
        <f>IF((LEN('Copy paste to Here'!G34))&gt;5,((CONCATENATE('Copy paste to Here'!G34," &amp; ",'Copy paste to Here'!D34,"  &amp;  ",'Copy paste to Here'!E34))),"Empty Cell")</f>
        <v xml:space="preserve">EO gas sterilized piercing: Titanium G23 eyebrow barbell, 16g (1.2mm) with two 3mm balls &amp; Length: 8mm  &amp;  </v>
      </c>
      <c r="B30" s="57" t="str">
        <f>'Copy paste to Here'!C34</f>
        <v>ZUBBEB</v>
      </c>
      <c r="C30" s="57" t="s">
        <v>743</v>
      </c>
      <c r="D30" s="58">
        <f>Invoice!B34</f>
        <v>6</v>
      </c>
      <c r="E30" s="59">
        <f>'Shipping Invoice'!J35*$N$1</f>
        <v>1.43</v>
      </c>
      <c r="F30" s="59">
        <f t="shared" si="0"/>
        <v>8.58</v>
      </c>
      <c r="G30" s="60">
        <f t="shared" si="1"/>
        <v>54.053999999999995</v>
      </c>
      <c r="H30" s="63">
        <f t="shared" si="2"/>
        <v>324.32399999999996</v>
      </c>
    </row>
    <row r="31" spans="1:13" s="62" customFormat="1" ht="24">
      <c r="A31" s="56" t="str">
        <f>IF((LEN('Copy paste to Here'!G35))&gt;5,((CONCATENATE('Copy paste to Here'!G35," &amp; ",'Copy paste to Here'!D35,"  &amp;  ",'Copy paste to Here'!E35))),"Empty Cell")</f>
        <v xml:space="preserve">EO gas sterilized piercing: Titanium G23 eyebrow barbell, 16g (1.2mm) with two 3mm balls &amp; Length: 10mm  &amp;  </v>
      </c>
      <c r="B31" s="57" t="str">
        <f>'Copy paste to Here'!C35</f>
        <v>ZUBBEB</v>
      </c>
      <c r="C31" s="57" t="s">
        <v>743</v>
      </c>
      <c r="D31" s="58">
        <f>Invoice!B35</f>
        <v>20</v>
      </c>
      <c r="E31" s="59">
        <f>'Shipping Invoice'!J36*$N$1</f>
        <v>1.43</v>
      </c>
      <c r="F31" s="59">
        <f t="shared" si="0"/>
        <v>28.599999999999998</v>
      </c>
      <c r="G31" s="60">
        <f t="shared" si="1"/>
        <v>54.053999999999995</v>
      </c>
      <c r="H31" s="63">
        <f t="shared" si="2"/>
        <v>1081.08</v>
      </c>
    </row>
    <row r="32" spans="1:13" s="62" customFormat="1" ht="24">
      <c r="A32" s="56" t="str">
        <f>IF((LEN('Copy paste to Here'!G36))&gt;5,((CONCATENATE('Copy paste to Here'!G36," &amp; ",'Copy paste to Here'!D36,"  &amp;  ",'Copy paste to Here'!E36))),"Empty Cell")</f>
        <v xml:space="preserve">EO gas sterilized piercing: Titanium G23 eyebrow barbell, 16g (1.2mm) with two 3mm balls &amp; Length: 12mm  &amp;  </v>
      </c>
      <c r="B32" s="57" t="str">
        <f>'Copy paste to Here'!C36</f>
        <v>ZUBBEB</v>
      </c>
      <c r="C32" s="57" t="s">
        <v>743</v>
      </c>
      <c r="D32" s="58">
        <f>Invoice!B36</f>
        <v>10</v>
      </c>
      <c r="E32" s="59">
        <f>'Shipping Invoice'!J37*$N$1</f>
        <v>1.43</v>
      </c>
      <c r="F32" s="59">
        <f t="shared" si="0"/>
        <v>14.299999999999999</v>
      </c>
      <c r="G32" s="60">
        <f t="shared" si="1"/>
        <v>54.053999999999995</v>
      </c>
      <c r="H32" s="63">
        <f t="shared" si="2"/>
        <v>540.54</v>
      </c>
    </row>
    <row r="33" spans="1:8" s="62" customFormat="1" ht="24">
      <c r="A33" s="56" t="str">
        <f>IF((LEN('Copy paste to Here'!G37))&gt;5,((CONCATENATE('Copy paste to Here'!G37," &amp; ",'Copy paste to Here'!D37,"  &amp;  ",'Copy paste to Here'!E37))),"Empty Cell")</f>
        <v xml:space="preserve">EO gas sterilized titanium G23 nose screw, 0.8mm (20g) with a 1.5mm ball top &amp;   &amp;  </v>
      </c>
      <c r="B33" s="57" t="str">
        <f>'Copy paste to Here'!C37</f>
        <v>ZUNSB15</v>
      </c>
      <c r="C33" s="57" t="s">
        <v>745</v>
      </c>
      <c r="D33" s="58">
        <f>Invoice!B37</f>
        <v>15</v>
      </c>
      <c r="E33" s="59">
        <f>'Shipping Invoice'!J38*$N$1</f>
        <v>1.24</v>
      </c>
      <c r="F33" s="59">
        <f t="shared" si="0"/>
        <v>18.600000000000001</v>
      </c>
      <c r="G33" s="60">
        <f t="shared" si="1"/>
        <v>46.871999999999993</v>
      </c>
      <c r="H33" s="63">
        <f t="shared" si="2"/>
        <v>703.07999999999993</v>
      </c>
    </row>
    <row r="34" spans="1:8" s="62" customFormat="1" hidden="1">
      <c r="A34" s="56" t="str">
        <f>IF((LEN('Copy paste to Here'!G38))&gt;5,((CONCATENATE('Copy paste to Here'!G38," &amp; ",'Copy paste to Here'!D38,"  &amp;  ",'Copy paste to Here'!E38))),"Empty Cell")</f>
        <v>Empty Cell</v>
      </c>
      <c r="B34" s="57">
        <f>'Copy paste to Here'!C38</f>
        <v>0</v>
      </c>
      <c r="C34" s="57"/>
      <c r="D34" s="58">
        <f>Invoice!B38</f>
        <v>0</v>
      </c>
      <c r="E34" s="59">
        <f>'Shipping Invoice'!J39*$N$1</f>
        <v>0</v>
      </c>
      <c r="F34" s="59">
        <f t="shared" ref="F34:F35" si="3">D34*E34</f>
        <v>0</v>
      </c>
      <c r="G34" s="60">
        <f t="shared" ref="G34:G35" si="4">E34*$E$14</f>
        <v>0</v>
      </c>
      <c r="H34" s="63">
        <f t="shared" ref="H34:H35" si="5">D34*G34</f>
        <v>0</v>
      </c>
    </row>
    <row r="35" spans="1:8" s="62" customFormat="1" ht="36">
      <c r="A35" s="56" t="str">
        <f>IF((LEN('Copy paste to Here'!G39))&gt;5,((CONCATENATE('Copy paste to Here'!G39," &amp; ",'Copy paste to Here'!D39,"  &amp;  ",'Copy paste to Here'!E39))),"Empty Cell")</f>
        <v>316L steel tongue barbell, 14g (1.6mm) with a 6mm bezel set jewel ball on the top and a lower 6mm plain steel ball &amp; Length: 14mm  &amp;  Crystal Color: Clear</v>
      </c>
      <c r="B35" s="57" t="str">
        <f>'Copy paste to Here'!C39</f>
        <v>BBC</v>
      </c>
      <c r="C35" s="57"/>
      <c r="D35" s="58">
        <f>Invoice!B39</f>
        <v>3</v>
      </c>
      <c r="E35" s="59">
        <f>'Shipping Invoice'!J40*$N$1</f>
        <v>0.44</v>
      </c>
      <c r="F35" s="59">
        <f t="shared" si="3"/>
        <v>1.32</v>
      </c>
      <c r="G35" s="60">
        <f t="shared" si="4"/>
        <v>16.631999999999998</v>
      </c>
      <c r="H35" s="63">
        <f t="shared" si="5"/>
        <v>49.895999999999994</v>
      </c>
    </row>
    <row r="36" spans="1:8" s="62" customFormat="1" ht="24">
      <c r="A36" s="56" t="str">
        <f>IF((LEN('Copy paste to Here'!G40))&gt;5,((CONCATENATE('Copy paste to Here'!G40," &amp; ",'Copy paste to Here'!D40,"  &amp;  ",'Copy paste to Here'!E40))),"Empty Cell")</f>
        <v xml:space="preserve">Surgical steel tongue barbell, 14g (1.6mm) with two 5mm balls &amp; Length: 6mm  &amp;  </v>
      </c>
      <c r="B36" s="57" t="str">
        <f>'Copy paste to Here'!C40</f>
        <v>BBS</v>
      </c>
      <c r="C36" s="57"/>
      <c r="D36" s="58">
        <f>Invoice!B40</f>
        <v>2</v>
      </c>
      <c r="E36" s="59">
        <f>'Shipping Invoice'!J41*$N$1</f>
        <v>0.18</v>
      </c>
      <c r="F36" s="59">
        <f t="shared" ref="F36:F99" si="6">D36*E36</f>
        <v>0.36</v>
      </c>
      <c r="G36" s="60">
        <f t="shared" ref="G36:G99" si="7">E36*$E$14</f>
        <v>6.8039999999999994</v>
      </c>
      <c r="H36" s="63">
        <f t="shared" ref="H36:H99" si="8">D36*G36</f>
        <v>13.607999999999999</v>
      </c>
    </row>
    <row r="37" spans="1:8" s="62" customFormat="1" ht="24">
      <c r="A37" s="56" t="str">
        <f>IF((LEN('Copy paste to Here'!G41))&gt;5,((CONCATENATE('Copy paste to Here'!G41," &amp; ",'Copy paste to Here'!D41,"  &amp;  ",'Copy paste to Here'!E41))),"Empty Cell")</f>
        <v xml:space="preserve">Surgical steel tongue barbell, 14g (1.6mm) with two 5mm balls &amp; Length: 8mm  &amp;  </v>
      </c>
      <c r="B37" s="57" t="str">
        <f>'Copy paste to Here'!C41</f>
        <v>BBS</v>
      </c>
      <c r="C37" s="57"/>
      <c r="D37" s="58">
        <f>Invoice!B41</f>
        <v>2</v>
      </c>
      <c r="E37" s="59">
        <f>'Shipping Invoice'!J42*$N$1</f>
        <v>0.18</v>
      </c>
      <c r="F37" s="59">
        <f t="shared" si="6"/>
        <v>0.36</v>
      </c>
      <c r="G37" s="60">
        <f t="shared" si="7"/>
        <v>6.8039999999999994</v>
      </c>
      <c r="H37" s="63">
        <f t="shared" si="8"/>
        <v>13.607999999999999</v>
      </c>
    </row>
    <row r="38" spans="1:8" s="62" customFormat="1" ht="24">
      <c r="A38" s="56" t="str">
        <f>IF((LEN('Copy paste to Here'!G42))&gt;5,((CONCATENATE('Copy paste to Here'!G42," &amp; ",'Copy paste to Here'!D42,"  &amp;  ",'Copy paste to Here'!E42))),"Empty Cell")</f>
        <v xml:space="preserve">Surgical steel tongue barbell, 14g (1.6mm) with two 5mm balls &amp; Length: 10mm  &amp;  </v>
      </c>
      <c r="B38" s="57" t="str">
        <f>'Copy paste to Here'!C42</f>
        <v>BBS</v>
      </c>
      <c r="C38" s="57"/>
      <c r="D38" s="58">
        <f>Invoice!B42</f>
        <v>5</v>
      </c>
      <c r="E38" s="59">
        <f>'Shipping Invoice'!J43*$N$1</f>
        <v>0.18</v>
      </c>
      <c r="F38" s="59">
        <f t="shared" si="6"/>
        <v>0.89999999999999991</v>
      </c>
      <c r="G38" s="60">
        <f t="shared" si="7"/>
        <v>6.8039999999999994</v>
      </c>
      <c r="H38" s="63">
        <f t="shared" si="8"/>
        <v>34.019999999999996</v>
      </c>
    </row>
    <row r="39" spans="1:8" s="62" customFormat="1" ht="24">
      <c r="A39" s="56" t="str">
        <f>IF((LEN('Copy paste to Here'!G43))&gt;5,((CONCATENATE('Copy paste to Here'!G43," &amp; ",'Copy paste to Here'!D43,"  &amp;  ",'Copy paste to Here'!E43))),"Empty Cell")</f>
        <v xml:space="preserve">Surgical steel tongue barbell, 14g (1.6mm) with two 5mm balls &amp; Length: 12mm  &amp;  </v>
      </c>
      <c r="B39" s="57" t="str">
        <f>'Copy paste to Here'!C43</f>
        <v>BBS</v>
      </c>
      <c r="C39" s="57"/>
      <c r="D39" s="58">
        <f>Invoice!B43</f>
        <v>5</v>
      </c>
      <c r="E39" s="59">
        <f>'Shipping Invoice'!J44*$N$1</f>
        <v>0.18</v>
      </c>
      <c r="F39" s="59">
        <f t="shared" si="6"/>
        <v>0.89999999999999991</v>
      </c>
      <c r="G39" s="60">
        <f t="shared" si="7"/>
        <v>6.8039999999999994</v>
      </c>
      <c r="H39" s="63">
        <f t="shared" si="8"/>
        <v>34.019999999999996</v>
      </c>
    </row>
    <row r="40" spans="1:8" s="62" customFormat="1" ht="24">
      <c r="A40" s="56" t="str">
        <f>IF((LEN('Copy paste to Here'!G44))&gt;5,((CONCATENATE('Copy paste to Here'!G44," &amp; ",'Copy paste to Here'!D44,"  &amp;  ",'Copy paste to Here'!E44))),"Empty Cell")</f>
        <v xml:space="preserve">Surgical steel tongue barbell, 14g (1.6mm) with two 5mm balls &amp; Length: 14mm  &amp;  </v>
      </c>
      <c r="B40" s="57" t="str">
        <f>'Copy paste to Here'!C44</f>
        <v>BBS</v>
      </c>
      <c r="C40" s="57"/>
      <c r="D40" s="58">
        <f>Invoice!B44</f>
        <v>2</v>
      </c>
      <c r="E40" s="59">
        <f>'Shipping Invoice'!J45*$N$1</f>
        <v>0.18</v>
      </c>
      <c r="F40" s="59">
        <f t="shared" si="6"/>
        <v>0.36</v>
      </c>
      <c r="G40" s="60">
        <f t="shared" si="7"/>
        <v>6.8039999999999994</v>
      </c>
      <c r="H40" s="63">
        <f t="shared" si="8"/>
        <v>13.607999999999999</v>
      </c>
    </row>
    <row r="41" spans="1:8" s="62" customFormat="1" ht="24">
      <c r="A41" s="56" t="str">
        <f>IF((LEN('Copy paste to Here'!G45))&gt;5,((CONCATENATE('Copy paste to Here'!G45," &amp; ",'Copy paste to Here'!D45,"  &amp;  ",'Copy paste to Here'!E45))),"Empty Cell")</f>
        <v>Anodized surgical steel tongue barbell, 14g (1.6mm) with 6mm balls &amp; Length: 14mm  &amp;  Color: Black</v>
      </c>
      <c r="B41" s="57" t="str">
        <f>'Copy paste to Here'!C45</f>
        <v>BBT</v>
      </c>
      <c r="C41" s="57"/>
      <c r="D41" s="58">
        <f>Invoice!B45</f>
        <v>2</v>
      </c>
      <c r="E41" s="59">
        <f>'Shipping Invoice'!J46*$N$1</f>
        <v>0.67</v>
      </c>
      <c r="F41" s="59">
        <f t="shared" si="6"/>
        <v>1.34</v>
      </c>
      <c r="G41" s="60">
        <f t="shared" si="7"/>
        <v>25.326000000000001</v>
      </c>
      <c r="H41" s="63">
        <f t="shared" si="8"/>
        <v>50.652000000000001</v>
      </c>
    </row>
    <row r="42" spans="1:8" s="62" customFormat="1" ht="24">
      <c r="A42" s="56" t="str">
        <f>IF((LEN('Copy paste to Here'!G46))&gt;5,((CONCATENATE('Copy paste to Here'!G46," &amp; ",'Copy paste to Here'!D46,"  &amp;  ",'Copy paste to Here'!E46))),"Empty Cell")</f>
        <v>Anodized surgical steel tongue barbell, 14g (1.6mm) with 6mm balls &amp; Length: 14mm  &amp;  Color: Rainbow</v>
      </c>
      <c r="B42" s="57" t="str">
        <f>'Copy paste to Here'!C46</f>
        <v>BBT</v>
      </c>
      <c r="C42" s="57"/>
      <c r="D42" s="58">
        <f>Invoice!B46</f>
        <v>2</v>
      </c>
      <c r="E42" s="59">
        <f>'Shipping Invoice'!J47*$N$1</f>
        <v>0.67</v>
      </c>
      <c r="F42" s="59">
        <f t="shared" si="6"/>
        <v>1.34</v>
      </c>
      <c r="G42" s="60">
        <f t="shared" si="7"/>
        <v>25.326000000000001</v>
      </c>
      <c r="H42" s="63">
        <f t="shared" si="8"/>
        <v>50.652000000000001</v>
      </c>
    </row>
    <row r="43" spans="1:8" s="62" customFormat="1" ht="24">
      <c r="A43" s="56" t="str">
        <f>IF((LEN('Copy paste to Here'!G47))&gt;5,((CONCATENATE('Copy paste to Here'!G47," &amp; ",'Copy paste to Here'!D47,"  &amp;  ",'Copy paste to Here'!E47))),"Empty Cell")</f>
        <v>Anodized surgical steel tongue barbell, 14g (1.6mm) with 6mm balls &amp; Length: 14mm  &amp;  Color: Gold</v>
      </c>
      <c r="B43" s="57" t="str">
        <f>'Copy paste to Here'!C47</f>
        <v>BBT</v>
      </c>
      <c r="C43" s="57"/>
      <c r="D43" s="58">
        <f>Invoice!B47</f>
        <v>2</v>
      </c>
      <c r="E43" s="59">
        <f>'Shipping Invoice'!J48*$N$1</f>
        <v>0.67</v>
      </c>
      <c r="F43" s="59">
        <f t="shared" si="6"/>
        <v>1.34</v>
      </c>
      <c r="G43" s="60">
        <f t="shared" si="7"/>
        <v>25.326000000000001</v>
      </c>
      <c r="H43" s="63">
        <f t="shared" si="8"/>
        <v>50.652000000000001</v>
      </c>
    </row>
    <row r="44" spans="1:8" s="62" customFormat="1" ht="24">
      <c r="A44" s="56" t="str">
        <f>IF((LEN('Copy paste to Here'!G48))&gt;5,((CONCATENATE('Copy paste to Here'!G48," &amp; ",'Copy paste to Here'!D48,"  &amp;  ",'Copy paste to Here'!E48))),"Empty Cell")</f>
        <v>Anodized surgical steel tongue barbell, 14g (1.6mm) with 6mm balls &amp; Length: 14mm  &amp;  Color: Rose-gold</v>
      </c>
      <c r="B44" s="57" t="str">
        <f>'Copy paste to Here'!C48</f>
        <v>BBT</v>
      </c>
      <c r="C44" s="57"/>
      <c r="D44" s="58">
        <f>Invoice!B48</f>
        <v>2</v>
      </c>
      <c r="E44" s="59">
        <f>'Shipping Invoice'!J49*$N$1</f>
        <v>0.67</v>
      </c>
      <c r="F44" s="59">
        <f t="shared" si="6"/>
        <v>1.34</v>
      </c>
      <c r="G44" s="60">
        <f t="shared" si="7"/>
        <v>25.326000000000001</v>
      </c>
      <c r="H44" s="63">
        <f t="shared" si="8"/>
        <v>50.652000000000001</v>
      </c>
    </row>
    <row r="45" spans="1:8" s="62" customFormat="1" ht="36">
      <c r="A45" s="56" t="str">
        <f>IF((LEN('Copy paste to Here'!G49))&gt;5,((CONCATENATE('Copy paste to Here'!G49," &amp; ",'Copy paste to Here'!D49,"  &amp;  ",'Copy paste to Here'!E49))),"Empty Cell")</f>
        <v>Anodized surgical tongue barbell, 14g (1.6mm) with a 5mm synthetic opal ball and a lower 5mm plain steel ball &amp; Length: 12mm  &amp;  Color: Clear</v>
      </c>
      <c r="B45" s="57" t="str">
        <f>'Copy paste to Here'!C49</f>
        <v>BBTOP5</v>
      </c>
      <c r="C45" s="57"/>
      <c r="D45" s="58">
        <f>Invoice!B49</f>
        <v>2</v>
      </c>
      <c r="E45" s="59">
        <f>'Shipping Invoice'!J50*$N$1</f>
        <v>3.76</v>
      </c>
      <c r="F45" s="59">
        <f t="shared" si="6"/>
        <v>7.52</v>
      </c>
      <c r="G45" s="60">
        <f t="shared" si="7"/>
        <v>142.12799999999999</v>
      </c>
      <c r="H45" s="63">
        <f t="shared" si="8"/>
        <v>284.25599999999997</v>
      </c>
    </row>
    <row r="46" spans="1:8" s="62" customFormat="1" ht="36">
      <c r="A46" s="56" t="str">
        <f>IF((LEN('Copy paste to Here'!G50))&gt;5,((CONCATENATE('Copy paste to Here'!G50," &amp; ",'Copy paste to Here'!D50,"  &amp;  ",'Copy paste to Here'!E50))),"Empty Cell")</f>
        <v>Anodized surgical tongue barbell, 14g (1.6mm) with a 5mm synthetic opal ball and a lower 5mm plain steel ball &amp; Length: 12mm  &amp;  Color: Light blue</v>
      </c>
      <c r="B46" s="57" t="str">
        <f>'Copy paste to Here'!C50</f>
        <v>BBTOP5</v>
      </c>
      <c r="C46" s="57"/>
      <c r="D46" s="58">
        <f>Invoice!B50</f>
        <v>2</v>
      </c>
      <c r="E46" s="59">
        <f>'Shipping Invoice'!J51*$N$1</f>
        <v>3.76</v>
      </c>
      <c r="F46" s="59">
        <f t="shared" si="6"/>
        <v>7.52</v>
      </c>
      <c r="G46" s="60">
        <f t="shared" si="7"/>
        <v>142.12799999999999</v>
      </c>
      <c r="H46" s="63">
        <f t="shared" si="8"/>
        <v>284.25599999999997</v>
      </c>
    </row>
    <row r="47" spans="1:8" s="62" customFormat="1" ht="36">
      <c r="A47" s="56" t="str">
        <f>IF((LEN('Copy paste to Here'!G51))&gt;5,((CONCATENATE('Copy paste to Here'!G51," &amp; ",'Copy paste to Here'!D51,"  &amp;  ",'Copy paste to Here'!E51))),"Empty Cell")</f>
        <v>Anodized surgical tongue barbell, 14g (1.6mm) with a 5mm synthetic opal ball and a lower 5mm plain steel ball &amp; Length: 12mm  &amp;  Color: Green</v>
      </c>
      <c r="B47" s="57" t="str">
        <f>'Copy paste to Here'!C51</f>
        <v>BBTOP5</v>
      </c>
      <c r="C47" s="57"/>
      <c r="D47" s="58">
        <f>Invoice!B51</f>
        <v>2</v>
      </c>
      <c r="E47" s="59">
        <f>'Shipping Invoice'!J52*$N$1</f>
        <v>3.76</v>
      </c>
      <c r="F47" s="59">
        <f t="shared" si="6"/>
        <v>7.52</v>
      </c>
      <c r="G47" s="60">
        <f t="shared" si="7"/>
        <v>142.12799999999999</v>
      </c>
      <c r="H47" s="63">
        <f t="shared" si="8"/>
        <v>284.25599999999997</v>
      </c>
    </row>
    <row r="48" spans="1:8" s="62" customFormat="1" ht="36">
      <c r="A48" s="56" t="str">
        <f>IF((LEN('Copy paste to Here'!G52))&gt;5,((CONCATENATE('Copy paste to Here'!G52," &amp; ",'Copy paste to Here'!D52,"  &amp;  ",'Copy paste to Here'!E52))),"Empty Cell")</f>
        <v>Anodized surgical tongue barbell, 14g (1.6mm) with a 5mm synthetic opal ball and a lower 5mm plain steel ball &amp; Length: 12mm  &amp;  Color: Dark green</v>
      </c>
      <c r="B48" s="57" t="str">
        <f>'Copy paste to Here'!C52</f>
        <v>BBTOP5</v>
      </c>
      <c r="C48" s="57"/>
      <c r="D48" s="58">
        <f>Invoice!B52</f>
        <v>2</v>
      </c>
      <c r="E48" s="59">
        <f>'Shipping Invoice'!J53*$N$1</f>
        <v>3.76</v>
      </c>
      <c r="F48" s="59">
        <f t="shared" si="6"/>
        <v>7.52</v>
      </c>
      <c r="G48" s="60">
        <f t="shared" si="7"/>
        <v>142.12799999999999</v>
      </c>
      <c r="H48" s="63">
        <f t="shared" si="8"/>
        <v>284.25599999999997</v>
      </c>
    </row>
    <row r="49" spans="1:8" s="62" customFormat="1" ht="36">
      <c r="A49" s="56" t="str">
        <f>IF((LEN('Copy paste to Here'!G53))&gt;5,((CONCATENATE('Copy paste to Here'!G53," &amp; ",'Copy paste to Here'!D53,"  &amp;  ",'Copy paste to Here'!E53))),"Empty Cell")</f>
        <v>Anodized surgical tongue barbell, 14g (1.6mm) with a 5mm synthetic opal ball and a lower 5mm plain steel ball &amp; Length: 14mm  &amp;  Color: Clear</v>
      </c>
      <c r="B49" s="57" t="str">
        <f>'Copy paste to Here'!C53</f>
        <v>BBTOP5</v>
      </c>
      <c r="C49" s="57"/>
      <c r="D49" s="58">
        <f>Invoice!B53</f>
        <v>1</v>
      </c>
      <c r="E49" s="59">
        <f>'Shipping Invoice'!J54*$N$1</f>
        <v>3.76</v>
      </c>
      <c r="F49" s="59">
        <f t="shared" si="6"/>
        <v>3.76</v>
      </c>
      <c r="G49" s="60">
        <f t="shared" si="7"/>
        <v>142.12799999999999</v>
      </c>
      <c r="H49" s="63">
        <f t="shared" si="8"/>
        <v>142.12799999999999</v>
      </c>
    </row>
    <row r="50" spans="1:8" s="62" customFormat="1" ht="36">
      <c r="A50" s="56" t="str">
        <f>IF((LEN('Copy paste to Here'!G54))&gt;5,((CONCATENATE('Copy paste to Here'!G54," &amp; ",'Copy paste to Here'!D54,"  &amp;  ",'Copy paste to Here'!E54))),"Empty Cell")</f>
        <v>Anodized surgical tongue barbell, 14g (1.6mm) with a 5mm synthetic opal ball and a lower 5mm plain steel ball &amp; Length: 14mm  &amp;  Color: Light blue</v>
      </c>
      <c r="B50" s="57" t="str">
        <f>'Copy paste to Here'!C54</f>
        <v>BBTOP5</v>
      </c>
      <c r="C50" s="57"/>
      <c r="D50" s="58">
        <f>Invoice!B54</f>
        <v>1</v>
      </c>
      <c r="E50" s="59">
        <f>'Shipping Invoice'!J55*$N$1</f>
        <v>3.76</v>
      </c>
      <c r="F50" s="59">
        <f t="shared" si="6"/>
        <v>3.76</v>
      </c>
      <c r="G50" s="60">
        <f t="shared" si="7"/>
        <v>142.12799999999999</v>
      </c>
      <c r="H50" s="63">
        <f t="shared" si="8"/>
        <v>142.12799999999999</v>
      </c>
    </row>
    <row r="51" spans="1:8" s="62" customFormat="1" ht="36">
      <c r="A51" s="56" t="str">
        <f>IF((LEN('Copy paste to Here'!G55))&gt;5,((CONCATENATE('Copy paste to Here'!G55," &amp; ",'Copy paste to Here'!D55,"  &amp;  ",'Copy paste to Here'!E55))),"Empty Cell")</f>
        <v>Anodized surgical tongue barbell, 14g (1.6mm) with a 5mm synthetic opal ball and a lower 5mm plain steel ball &amp; Length: 14mm  &amp;  Color: Green</v>
      </c>
      <c r="B51" s="57" t="str">
        <f>'Copy paste to Here'!C55</f>
        <v>BBTOP5</v>
      </c>
      <c r="C51" s="57"/>
      <c r="D51" s="58">
        <f>Invoice!B55</f>
        <v>1</v>
      </c>
      <c r="E51" s="59">
        <f>'Shipping Invoice'!J56*$N$1</f>
        <v>3.76</v>
      </c>
      <c r="F51" s="59">
        <f t="shared" si="6"/>
        <v>3.76</v>
      </c>
      <c r="G51" s="60">
        <f t="shared" si="7"/>
        <v>142.12799999999999</v>
      </c>
      <c r="H51" s="63">
        <f t="shared" si="8"/>
        <v>142.12799999999999</v>
      </c>
    </row>
    <row r="52" spans="1:8" s="62" customFormat="1" ht="36">
      <c r="A52" s="56" t="str">
        <f>IF((LEN('Copy paste to Here'!G56))&gt;5,((CONCATENATE('Copy paste to Here'!G56," &amp; ",'Copy paste to Here'!D56,"  &amp;  ",'Copy paste to Here'!E56))),"Empty Cell")</f>
        <v>Anodized surgical tongue barbell, 14g (1.6mm) with a 5mm synthetic opal ball and a lower 5mm plain steel ball &amp; Length: 14mm  &amp;  Color: Dark green</v>
      </c>
      <c r="B52" s="57" t="str">
        <f>'Copy paste to Here'!C56</f>
        <v>BBTOP5</v>
      </c>
      <c r="C52" s="57"/>
      <c r="D52" s="58">
        <f>Invoice!B56</f>
        <v>1</v>
      </c>
      <c r="E52" s="59">
        <f>'Shipping Invoice'!J57*$N$1</f>
        <v>3.76</v>
      </c>
      <c r="F52" s="59">
        <f t="shared" si="6"/>
        <v>3.76</v>
      </c>
      <c r="G52" s="60">
        <f t="shared" si="7"/>
        <v>142.12799999999999</v>
      </c>
      <c r="H52" s="63">
        <f t="shared" si="8"/>
        <v>142.12799999999999</v>
      </c>
    </row>
    <row r="53" spans="1:8" s="62" customFormat="1" ht="24">
      <c r="A53" s="56" t="str">
        <f>IF((LEN('Copy paste to Here'!G57))&gt;5,((CONCATENATE('Copy paste to Here'!G57," &amp; ",'Copy paste to Here'!D57,"  &amp;  ",'Copy paste to Here'!E57))),"Empty Cell")</f>
        <v xml:space="preserve">Clear bio-flex nose screw, 18g (1mm) with 1.5mm round crystal &amp; Crystal Color: Clear  &amp;  </v>
      </c>
      <c r="B53" s="57" t="str">
        <f>'Copy paste to Here'!C57</f>
        <v>BINSWC</v>
      </c>
      <c r="C53" s="57"/>
      <c r="D53" s="58">
        <f>Invoice!B57</f>
        <v>2</v>
      </c>
      <c r="E53" s="59">
        <f>'Shipping Invoice'!J58*$N$1</f>
        <v>0.26</v>
      </c>
      <c r="F53" s="59">
        <f t="shared" si="6"/>
        <v>0.52</v>
      </c>
      <c r="G53" s="60">
        <f t="shared" si="7"/>
        <v>9.8279999999999994</v>
      </c>
      <c r="H53" s="63">
        <f t="shared" si="8"/>
        <v>19.655999999999999</v>
      </c>
    </row>
    <row r="54" spans="1:8" s="62" customFormat="1" ht="24">
      <c r="A54" s="56" t="str">
        <f>IF((LEN('Copy paste to Here'!G58))&gt;5,((CONCATENATE('Copy paste to Here'!G58," &amp; ",'Copy paste to Here'!D58,"  &amp;  ",'Copy paste to Here'!E58))),"Empty Cell")</f>
        <v xml:space="preserve">Clear bio-flex nose screw, 18g (1mm) with 1.5mm round crystal &amp; Crystal Color: AB  &amp;  </v>
      </c>
      <c r="B54" s="57" t="str">
        <f>'Copy paste to Here'!C58</f>
        <v>BINSWC</v>
      </c>
      <c r="C54" s="57"/>
      <c r="D54" s="58">
        <f>Invoice!B58</f>
        <v>2</v>
      </c>
      <c r="E54" s="59">
        <f>'Shipping Invoice'!J59*$N$1</f>
        <v>0.26</v>
      </c>
      <c r="F54" s="59">
        <f t="shared" si="6"/>
        <v>0.52</v>
      </c>
      <c r="G54" s="60">
        <f t="shared" si="7"/>
        <v>9.8279999999999994</v>
      </c>
      <c r="H54" s="63">
        <f t="shared" si="8"/>
        <v>19.655999999999999</v>
      </c>
    </row>
    <row r="55" spans="1:8" s="62" customFormat="1" ht="24">
      <c r="A55" s="56" t="str">
        <f>IF((LEN('Copy paste to Here'!G59))&gt;5,((CONCATENATE('Copy paste to Here'!G59," &amp; ",'Copy paste to Here'!D59,"  &amp;  ",'Copy paste to Here'!E59))),"Empty Cell")</f>
        <v xml:space="preserve">Clear bio-flex nose screw, 18g (1mm) with 1.5mm round crystal &amp; Crystal Color: Rose  &amp;  </v>
      </c>
      <c r="B55" s="57" t="str">
        <f>'Copy paste to Here'!C59</f>
        <v>BINSWC</v>
      </c>
      <c r="C55" s="57"/>
      <c r="D55" s="58">
        <f>Invoice!B59</f>
        <v>2</v>
      </c>
      <c r="E55" s="59">
        <f>'Shipping Invoice'!J60*$N$1</f>
        <v>0.26</v>
      </c>
      <c r="F55" s="59">
        <f t="shared" si="6"/>
        <v>0.52</v>
      </c>
      <c r="G55" s="60">
        <f t="shared" si="7"/>
        <v>9.8279999999999994</v>
      </c>
      <c r="H55" s="63">
        <f t="shared" si="8"/>
        <v>19.655999999999999</v>
      </c>
    </row>
    <row r="56" spans="1:8" s="62" customFormat="1" ht="24">
      <c r="A56" s="56" t="str">
        <f>IF((LEN('Copy paste to Here'!G60))&gt;5,((CONCATENATE('Copy paste to Here'!G60," &amp; ",'Copy paste to Here'!D60,"  &amp;  ",'Copy paste to Here'!E60))),"Empty Cell")</f>
        <v>PVD plated 316L steel eyebrow banana, 18g (1mm) with two 3mm balls &amp; Color: Black  &amp;  Length: 6mm</v>
      </c>
      <c r="B56" s="57" t="str">
        <f>'Copy paste to Here'!C60</f>
        <v>BN18B3</v>
      </c>
      <c r="C56" s="57"/>
      <c r="D56" s="58">
        <f>Invoice!B60</f>
        <v>1</v>
      </c>
      <c r="E56" s="59">
        <f>'Shipping Invoice'!J61*$N$1</f>
        <v>0.62</v>
      </c>
      <c r="F56" s="59">
        <f t="shared" si="6"/>
        <v>0.62</v>
      </c>
      <c r="G56" s="60">
        <f t="shared" si="7"/>
        <v>23.435999999999996</v>
      </c>
      <c r="H56" s="63">
        <f t="shared" si="8"/>
        <v>23.435999999999996</v>
      </c>
    </row>
    <row r="57" spans="1:8" s="62" customFormat="1" ht="24">
      <c r="A57" s="56" t="str">
        <f>IF((LEN('Copy paste to Here'!G61))&gt;5,((CONCATENATE('Copy paste to Here'!G61," &amp; ",'Copy paste to Here'!D61,"  &amp;  ",'Copy paste to Here'!E61))),"Empty Cell")</f>
        <v>PVD plated 316L steel eyebrow banana, 18g (1mm) with two 3mm balls &amp; Color: Blue  &amp;  Length: 6mm</v>
      </c>
      <c r="B57" s="57" t="str">
        <f>'Copy paste to Here'!C61</f>
        <v>BN18B3</v>
      </c>
      <c r="C57" s="57"/>
      <c r="D57" s="58">
        <f>Invoice!B61</f>
        <v>1</v>
      </c>
      <c r="E57" s="59">
        <f>'Shipping Invoice'!J62*$N$1</f>
        <v>0.62</v>
      </c>
      <c r="F57" s="59">
        <f t="shared" si="6"/>
        <v>0.62</v>
      </c>
      <c r="G57" s="60">
        <f t="shared" si="7"/>
        <v>23.435999999999996</v>
      </c>
      <c r="H57" s="63">
        <f t="shared" si="8"/>
        <v>23.435999999999996</v>
      </c>
    </row>
    <row r="58" spans="1:8" s="62" customFormat="1" ht="24">
      <c r="A58" s="56" t="str">
        <f>IF((LEN('Copy paste to Here'!G62))&gt;5,((CONCATENATE('Copy paste to Here'!G62," &amp; ",'Copy paste to Here'!D62,"  &amp;  ",'Copy paste to Here'!E62))),"Empty Cell")</f>
        <v>PVD plated 316L steel eyebrow banana, 18g (1mm) with two 3mm balls &amp; Color: Rainbow  &amp;  Length: 6mm</v>
      </c>
      <c r="B58" s="57" t="str">
        <f>'Copy paste to Here'!C62</f>
        <v>BN18B3</v>
      </c>
      <c r="C58" s="57"/>
      <c r="D58" s="58">
        <f>Invoice!B62</f>
        <v>1</v>
      </c>
      <c r="E58" s="59">
        <f>'Shipping Invoice'!J63*$N$1</f>
        <v>0.62</v>
      </c>
      <c r="F58" s="59">
        <f t="shared" si="6"/>
        <v>0.62</v>
      </c>
      <c r="G58" s="60">
        <f t="shared" si="7"/>
        <v>23.435999999999996</v>
      </c>
      <c r="H58" s="63">
        <f t="shared" si="8"/>
        <v>23.435999999999996</v>
      </c>
    </row>
    <row r="59" spans="1:8" s="62" customFormat="1" ht="24">
      <c r="A59" s="56" t="str">
        <f>IF((LEN('Copy paste to Here'!G63))&gt;5,((CONCATENATE('Copy paste to Here'!G63," &amp; ",'Copy paste to Here'!D63,"  &amp;  ",'Copy paste to Here'!E63))),"Empty Cell")</f>
        <v>PVD plated 316L steel eyebrow banana, 18g (1mm) with two 3mm balls &amp; Color: Gold  &amp;  Length: 6mm</v>
      </c>
      <c r="B59" s="57" t="str">
        <f>'Copy paste to Here'!C63</f>
        <v>BN18B3</v>
      </c>
      <c r="C59" s="57"/>
      <c r="D59" s="58">
        <f>Invoice!B63</f>
        <v>1</v>
      </c>
      <c r="E59" s="59">
        <f>'Shipping Invoice'!J64*$N$1</f>
        <v>0.62</v>
      </c>
      <c r="F59" s="59">
        <f t="shared" si="6"/>
        <v>0.62</v>
      </c>
      <c r="G59" s="60">
        <f t="shared" si="7"/>
        <v>23.435999999999996</v>
      </c>
      <c r="H59" s="63">
        <f t="shared" si="8"/>
        <v>23.435999999999996</v>
      </c>
    </row>
    <row r="60" spans="1:8" s="62" customFormat="1" ht="24">
      <c r="A60" s="56" t="str">
        <f>IF((LEN('Copy paste to Here'!G64))&gt;5,((CONCATENATE('Copy paste to Here'!G64," &amp; ",'Copy paste to Here'!D64,"  &amp;  ",'Copy paste to Here'!E64))),"Empty Cell")</f>
        <v>PVD plated 316L steel eyebrow banana, 18g (1mm) with two 3mm balls &amp; Color: Rose-gold  &amp;  Length: 6mm</v>
      </c>
      <c r="B60" s="57" t="str">
        <f>'Copy paste to Here'!C64</f>
        <v>BN18B3</v>
      </c>
      <c r="C60" s="57"/>
      <c r="D60" s="58">
        <f>Invoice!B64</f>
        <v>1</v>
      </c>
      <c r="E60" s="59">
        <f>'Shipping Invoice'!J65*$N$1</f>
        <v>0.62</v>
      </c>
      <c r="F60" s="59">
        <f t="shared" si="6"/>
        <v>0.62</v>
      </c>
      <c r="G60" s="60">
        <f t="shared" si="7"/>
        <v>23.435999999999996</v>
      </c>
      <c r="H60" s="63">
        <f t="shared" si="8"/>
        <v>23.435999999999996</v>
      </c>
    </row>
    <row r="61" spans="1:8" s="62" customFormat="1" ht="24">
      <c r="A61" s="56" t="str">
        <f>IF((LEN('Copy paste to Here'!G65))&gt;5,((CONCATENATE('Copy paste to Here'!G65," &amp; ",'Copy paste to Here'!D65,"  &amp;  ",'Copy paste to Here'!E65))),"Empty Cell")</f>
        <v>PVD plated 316L steel eyebrow banana, 18g (1mm) with two 3mm balls &amp; Color: High Polish  &amp;  Length: 5mm</v>
      </c>
      <c r="B61" s="57" t="str">
        <f>'Copy paste to Here'!C65</f>
        <v>BN18B3</v>
      </c>
      <c r="C61" s="57"/>
      <c r="D61" s="58">
        <f>Invoice!B65</f>
        <v>2</v>
      </c>
      <c r="E61" s="59">
        <f>'Shipping Invoice'!J66*$N$1</f>
        <v>0.18</v>
      </c>
      <c r="F61" s="59">
        <f t="shared" si="6"/>
        <v>0.36</v>
      </c>
      <c r="G61" s="60">
        <f t="shared" si="7"/>
        <v>6.8039999999999994</v>
      </c>
      <c r="H61" s="63">
        <f t="shared" si="8"/>
        <v>13.607999999999999</v>
      </c>
    </row>
    <row r="62" spans="1:8" s="62" customFormat="1" ht="24">
      <c r="A62" s="56" t="str">
        <f>IF((LEN('Copy paste to Here'!G66))&gt;5,((CONCATENATE('Copy paste to Here'!G66," &amp; ",'Copy paste to Here'!D66,"  &amp;  ",'Copy paste to Here'!E66))),"Empty Cell")</f>
        <v>PVD plated 316L steel eyebrow banana, 18g (1mm) with two 3mm balls &amp; Color: High Polish  &amp;  Length: 6mm</v>
      </c>
      <c r="B62" s="57" t="str">
        <f>'Copy paste to Here'!C66</f>
        <v>BN18B3</v>
      </c>
      <c r="C62" s="57"/>
      <c r="D62" s="58">
        <f>Invoice!B66</f>
        <v>1</v>
      </c>
      <c r="E62" s="59">
        <f>'Shipping Invoice'!J67*$N$1</f>
        <v>0.18</v>
      </c>
      <c r="F62" s="59">
        <f t="shared" si="6"/>
        <v>0.18</v>
      </c>
      <c r="G62" s="60">
        <f t="shared" si="7"/>
        <v>6.8039999999999994</v>
      </c>
      <c r="H62" s="63">
        <f t="shared" si="8"/>
        <v>6.8039999999999994</v>
      </c>
    </row>
    <row r="63" spans="1:8" s="62" customFormat="1" ht="36">
      <c r="A63" s="56" t="str">
        <f>IF((LEN('Copy paste to Here'!G67))&gt;5,((CONCATENATE('Copy paste to Here'!G67," &amp; ",'Copy paste to Here'!D67,"  &amp;  ",'Copy paste to Here'!E67))),"Empty Cell")</f>
        <v>316L steel belly banana, 14g (1.6m) with a 8mm and a 5mm bezel set jewel ball using original Czech Preciosa crystals. &amp; Length: 6mm  &amp;  Crystal Color: Clear</v>
      </c>
      <c r="B63" s="57" t="str">
        <f>'Copy paste to Here'!C67</f>
        <v>BN2CG</v>
      </c>
      <c r="C63" s="57"/>
      <c r="D63" s="58">
        <f>Invoice!B67</f>
        <v>5</v>
      </c>
      <c r="E63" s="59">
        <f>'Shipping Invoice'!J68*$N$1</f>
        <v>0.76</v>
      </c>
      <c r="F63" s="59">
        <f t="shared" si="6"/>
        <v>3.8</v>
      </c>
      <c r="G63" s="60">
        <f t="shared" si="7"/>
        <v>28.727999999999998</v>
      </c>
      <c r="H63" s="63">
        <f t="shared" si="8"/>
        <v>143.63999999999999</v>
      </c>
    </row>
    <row r="64" spans="1:8" s="62" customFormat="1" ht="36">
      <c r="A64" s="56" t="str">
        <f>IF((LEN('Copy paste to Here'!G68))&gt;5,((CONCATENATE('Copy paste to Here'!G68," &amp; ",'Copy paste to Here'!D68,"  &amp;  ",'Copy paste to Here'!E68))),"Empty Cell")</f>
        <v>316L steel belly banana, 14g (1.6m) with a 8mm and a 5mm bezel set jewel ball using original Czech Preciosa crystals. &amp; Length: 8mm  &amp;  Crystal Color: Clear</v>
      </c>
      <c r="B64" s="57" t="str">
        <f>'Copy paste to Here'!C68</f>
        <v>BN2CG</v>
      </c>
      <c r="C64" s="57"/>
      <c r="D64" s="58">
        <f>Invoice!B68</f>
        <v>5</v>
      </c>
      <c r="E64" s="59">
        <f>'Shipping Invoice'!J69*$N$1</f>
        <v>0.76</v>
      </c>
      <c r="F64" s="59">
        <f t="shared" si="6"/>
        <v>3.8</v>
      </c>
      <c r="G64" s="60">
        <f t="shared" si="7"/>
        <v>28.727999999999998</v>
      </c>
      <c r="H64" s="63">
        <f t="shared" si="8"/>
        <v>143.63999999999999</v>
      </c>
    </row>
    <row r="65" spans="1:8" s="62" customFormat="1" ht="36">
      <c r="A65" s="56" t="str">
        <f>IF((LEN('Copy paste to Here'!G69))&gt;5,((CONCATENATE('Copy paste to Here'!G69," &amp; ",'Copy paste to Here'!D69,"  &amp;  ",'Copy paste to Here'!E69))),"Empty Cell")</f>
        <v>Surgical steel eyebrow banana, 16g (1.2mm) with two internally threaded 3mm bezel set jewel balls &amp; Length: 6mm  &amp;  Crystal Color: Clear</v>
      </c>
      <c r="B65" s="57" t="str">
        <f>'Copy paste to Here'!C69</f>
        <v>BNE2CIN</v>
      </c>
      <c r="C65" s="57"/>
      <c r="D65" s="58">
        <f>Invoice!B69</f>
        <v>3</v>
      </c>
      <c r="E65" s="59">
        <f>'Shipping Invoice'!J70*$N$1</f>
        <v>0.96</v>
      </c>
      <c r="F65" s="59">
        <f t="shared" si="6"/>
        <v>2.88</v>
      </c>
      <c r="G65" s="60">
        <f t="shared" si="7"/>
        <v>36.287999999999997</v>
      </c>
      <c r="H65" s="63">
        <f t="shared" si="8"/>
        <v>108.86399999999999</v>
      </c>
    </row>
    <row r="66" spans="1:8" s="62" customFormat="1" ht="36">
      <c r="A66" s="56" t="str">
        <f>IF((LEN('Copy paste to Here'!G70))&gt;5,((CONCATENATE('Copy paste to Here'!G70," &amp; ",'Copy paste to Here'!D70,"  &amp;  ",'Copy paste to Here'!E70))),"Empty Cell")</f>
        <v>Surgical steel eyebrow banana, 16g (1.2mm) with two internally threaded 3mm bezel set jewel balls &amp; Length: 8mm  &amp;  Crystal Color: Clear</v>
      </c>
      <c r="B66" s="57" t="str">
        <f>'Copy paste to Here'!C70</f>
        <v>BNE2CIN</v>
      </c>
      <c r="C66" s="57"/>
      <c r="D66" s="58">
        <f>Invoice!B70</f>
        <v>3</v>
      </c>
      <c r="E66" s="59">
        <f>'Shipping Invoice'!J71*$N$1</f>
        <v>0.96</v>
      </c>
      <c r="F66" s="59">
        <f t="shared" si="6"/>
        <v>2.88</v>
      </c>
      <c r="G66" s="60">
        <f t="shared" si="7"/>
        <v>36.287999999999997</v>
      </c>
      <c r="H66" s="63">
        <f t="shared" si="8"/>
        <v>108.86399999999999</v>
      </c>
    </row>
    <row r="67" spans="1:8" s="62" customFormat="1" ht="36">
      <c r="A67" s="56" t="str">
        <f>IF((LEN('Copy paste to Here'!G71))&gt;5,((CONCATENATE('Copy paste to Here'!G71," &amp; ",'Copy paste to Here'!D71,"  &amp;  ",'Copy paste to Here'!E71))),"Empty Cell")</f>
        <v>Surgical steel eyebrow banana, 16g (1.2mm) with two internally threaded 3mm bezel set jewel balls &amp; Length: 10mm  &amp;  Crystal Color: Clear</v>
      </c>
      <c r="B67" s="57" t="str">
        <f>'Copy paste to Here'!C71</f>
        <v>BNE2CIN</v>
      </c>
      <c r="C67" s="57"/>
      <c r="D67" s="58">
        <f>Invoice!B71</f>
        <v>3</v>
      </c>
      <c r="E67" s="59">
        <f>'Shipping Invoice'!J72*$N$1</f>
        <v>0.96</v>
      </c>
      <c r="F67" s="59">
        <f t="shared" si="6"/>
        <v>2.88</v>
      </c>
      <c r="G67" s="60">
        <f t="shared" si="7"/>
        <v>36.287999999999997</v>
      </c>
      <c r="H67" s="63">
        <f t="shared" si="8"/>
        <v>108.86399999999999</v>
      </c>
    </row>
    <row r="68" spans="1:8" s="62" customFormat="1" ht="36">
      <c r="A68" s="56" t="str">
        <f>IF((LEN('Copy paste to Here'!G72))&gt;5,((CONCATENATE('Copy paste to Here'!G72," &amp; ",'Copy paste to Here'!D72,"  &amp;  ",'Copy paste to Here'!E72))),"Empty Cell")</f>
        <v>Surgical steel eyebrow banana, 16g (1.2mm) with two internally threaded 3mm bezel set jewel balls &amp; Length: 12mm  &amp;  Crystal Color: Clear</v>
      </c>
      <c r="B68" s="57" t="str">
        <f>'Copy paste to Here'!C72</f>
        <v>BNE2CIN</v>
      </c>
      <c r="C68" s="57"/>
      <c r="D68" s="58">
        <f>Invoice!B72</f>
        <v>3</v>
      </c>
      <c r="E68" s="59">
        <f>'Shipping Invoice'!J73*$N$1</f>
        <v>0.96</v>
      </c>
      <c r="F68" s="59">
        <f t="shared" si="6"/>
        <v>2.88</v>
      </c>
      <c r="G68" s="60">
        <f t="shared" si="7"/>
        <v>36.287999999999997</v>
      </c>
      <c r="H68" s="63">
        <f t="shared" si="8"/>
        <v>108.86399999999999</v>
      </c>
    </row>
    <row r="69" spans="1:8" s="62" customFormat="1" ht="48">
      <c r="A69" s="56" t="str">
        <f>IF((LEN('Copy paste to Here'!G73))&gt;5,((CONCATENATE('Copy paste to Here'!G73," &amp; ",'Copy paste to Here'!D73,"  &amp;  ",'Copy paste to Here'!E73))),"Empty Cell")</f>
        <v>Internally threaded 316L steel eyebrow banana, 16g (1.2mm) with two prong set round CZ stones on both ends (attachments are made from surgical steel) &amp; Length: 6mm with 2mm top part  &amp;  Cz Color: Clear</v>
      </c>
      <c r="B69" s="57" t="str">
        <f>'Copy paste to Here'!C73</f>
        <v>BNE2CZIN</v>
      </c>
      <c r="C69" s="57"/>
      <c r="D69" s="58">
        <f>Invoice!B73</f>
        <v>1</v>
      </c>
      <c r="E69" s="59">
        <f>'Shipping Invoice'!J74*$N$1</f>
        <v>1.79</v>
      </c>
      <c r="F69" s="59">
        <f t="shared" si="6"/>
        <v>1.79</v>
      </c>
      <c r="G69" s="60">
        <f t="shared" si="7"/>
        <v>67.661999999999992</v>
      </c>
      <c r="H69" s="63">
        <f t="shared" si="8"/>
        <v>67.661999999999992</v>
      </c>
    </row>
    <row r="70" spans="1:8" s="62" customFormat="1" ht="48">
      <c r="A70" s="56" t="str">
        <f>IF((LEN('Copy paste to Here'!G74))&gt;5,((CONCATENATE('Copy paste to Here'!G74," &amp; ",'Copy paste to Here'!D74,"  &amp;  ",'Copy paste to Here'!E74))),"Empty Cell")</f>
        <v>Internally threaded 316L steel eyebrow banana, 16g (1.2mm) with two prong set round CZ stones on both ends (attachments are made from surgical steel) &amp; Length: 8mm with 2mm top part  &amp;  Cz Color: Clear</v>
      </c>
      <c r="B70" s="57" t="str">
        <f>'Copy paste to Here'!C74</f>
        <v>BNE2CZIN</v>
      </c>
      <c r="C70" s="57"/>
      <c r="D70" s="58">
        <f>Invoice!B74</f>
        <v>2</v>
      </c>
      <c r="E70" s="59">
        <f>'Shipping Invoice'!J75*$N$1</f>
        <v>1.79</v>
      </c>
      <c r="F70" s="59">
        <f t="shared" si="6"/>
        <v>3.58</v>
      </c>
      <c r="G70" s="60">
        <f t="shared" si="7"/>
        <v>67.661999999999992</v>
      </c>
      <c r="H70" s="63">
        <f t="shared" si="8"/>
        <v>135.32399999999998</v>
      </c>
    </row>
    <row r="71" spans="1:8" s="62" customFormat="1" ht="48">
      <c r="A71" s="56" t="str">
        <f>IF((LEN('Copy paste to Here'!G75))&gt;5,((CONCATENATE('Copy paste to Here'!G75," &amp; ",'Copy paste to Here'!D75,"  &amp;  ",'Copy paste to Here'!E75))),"Empty Cell")</f>
        <v>Internally threaded 316L steel eyebrow banana, 16g (1.2mm) with two prong set round CZ stones on both ends (attachments are made from surgical steel) &amp; Length: 10mm with 2mm top part  &amp;  Cz Color: Clear</v>
      </c>
      <c r="B71" s="57" t="str">
        <f>'Copy paste to Here'!C75</f>
        <v>BNE2CZIN</v>
      </c>
      <c r="C71" s="57"/>
      <c r="D71" s="58">
        <f>Invoice!B75</f>
        <v>1</v>
      </c>
      <c r="E71" s="59">
        <f>'Shipping Invoice'!J76*$N$1</f>
        <v>1.79</v>
      </c>
      <c r="F71" s="59">
        <f t="shared" si="6"/>
        <v>1.79</v>
      </c>
      <c r="G71" s="60">
        <f t="shared" si="7"/>
        <v>67.661999999999992</v>
      </c>
      <c r="H71" s="63">
        <f t="shared" si="8"/>
        <v>67.661999999999992</v>
      </c>
    </row>
    <row r="72" spans="1:8" s="62" customFormat="1" ht="24">
      <c r="A72" s="56" t="str">
        <f>IF((LEN('Copy paste to Here'!G76))&gt;5,((CONCATENATE('Copy paste to Here'!G76," &amp; ",'Copy paste to Here'!D76,"  &amp;  ",'Copy paste to Here'!E76))),"Empty Cell")</f>
        <v xml:space="preserve">Surgical steel eyebrow banana, 16g (1.2mm) with two 3mm balls &amp; Length: 10mm  &amp;  </v>
      </c>
      <c r="B72" s="57" t="str">
        <f>'Copy paste to Here'!C76</f>
        <v>BNEB</v>
      </c>
      <c r="C72" s="57"/>
      <c r="D72" s="58">
        <f>Invoice!B76</f>
        <v>5</v>
      </c>
      <c r="E72" s="59">
        <f>'Shipping Invoice'!J77*$N$1</f>
        <v>0.15</v>
      </c>
      <c r="F72" s="59">
        <f t="shared" si="6"/>
        <v>0.75</v>
      </c>
      <c r="G72" s="60">
        <f t="shared" si="7"/>
        <v>5.669999999999999</v>
      </c>
      <c r="H72" s="63">
        <f t="shared" si="8"/>
        <v>28.349999999999994</v>
      </c>
    </row>
    <row r="73" spans="1:8" s="62" customFormat="1" ht="24">
      <c r="A73" s="56" t="str">
        <f>IF((LEN('Copy paste to Here'!G77))&gt;5,((CONCATENATE('Copy paste to Here'!G77," &amp; ",'Copy paste to Here'!D77,"  &amp;  ",'Copy paste to Here'!E77))),"Empty Cell")</f>
        <v xml:space="preserve">Surgical steel eyebrow banana, 16g (1.2mm) with two 3mm balls &amp; Length: 12mm  &amp;  </v>
      </c>
      <c r="B73" s="57" t="str">
        <f>'Copy paste to Here'!C77</f>
        <v>BNEB</v>
      </c>
      <c r="C73" s="57"/>
      <c r="D73" s="58">
        <f>Invoice!B77</f>
        <v>5</v>
      </c>
      <c r="E73" s="59">
        <f>'Shipping Invoice'!J78*$N$1</f>
        <v>0.15</v>
      </c>
      <c r="F73" s="59">
        <f t="shared" si="6"/>
        <v>0.75</v>
      </c>
      <c r="G73" s="60">
        <f t="shared" si="7"/>
        <v>5.669999999999999</v>
      </c>
      <c r="H73" s="63">
        <f t="shared" si="8"/>
        <v>28.349999999999994</v>
      </c>
    </row>
    <row r="74" spans="1:8" s="62" customFormat="1" ht="36">
      <c r="A74" s="56" t="str">
        <f>IF((LEN('Copy paste to Here'!G78))&gt;5,((CONCATENATE('Copy paste to Here'!G78," &amp; ",'Copy paste to Here'!D78,"  &amp;  ",'Copy paste to Here'!E78))),"Empty Cell")</f>
        <v>Surgical steel casting belly banana, 14g (1.6mm) with 8mm prong set cubic zirconia (CZ) stone and upper 5mm bezel set jewel ball &amp; Length: 8mm  &amp;  Cz Color: Clear</v>
      </c>
      <c r="B74" s="57" t="str">
        <f>'Copy paste to Here'!C78</f>
        <v>BNRDZ8JB</v>
      </c>
      <c r="C74" s="57"/>
      <c r="D74" s="58">
        <f>Invoice!B78</f>
        <v>3</v>
      </c>
      <c r="E74" s="59">
        <f>'Shipping Invoice'!J79*$N$1</f>
        <v>1.79</v>
      </c>
      <c r="F74" s="59">
        <f t="shared" si="6"/>
        <v>5.37</v>
      </c>
      <c r="G74" s="60">
        <f t="shared" si="7"/>
        <v>67.661999999999992</v>
      </c>
      <c r="H74" s="63">
        <f t="shared" si="8"/>
        <v>202.98599999999999</v>
      </c>
    </row>
    <row r="75" spans="1:8" s="62" customFormat="1" ht="36">
      <c r="A75" s="56" t="str">
        <f>IF((LEN('Copy paste to Here'!G79))&gt;5,((CONCATENATE('Copy paste to Here'!G79," &amp; ",'Copy paste to Here'!D79,"  &amp;  ",'Copy paste to Here'!E79))),"Empty Cell")</f>
        <v>Surgical steel casting belly banana, 14g (1.6mm) with 8mm prong set cubic zirconia (CZ) stone and upper 5mm bezel set jewel ball &amp; Length: 8mm  &amp;  Cz Color: Rose</v>
      </c>
      <c r="B75" s="57" t="str">
        <f>'Copy paste to Here'!C79</f>
        <v>BNRDZ8JB</v>
      </c>
      <c r="C75" s="57"/>
      <c r="D75" s="58">
        <f>Invoice!B79</f>
        <v>1</v>
      </c>
      <c r="E75" s="59">
        <f>'Shipping Invoice'!J80*$N$1</f>
        <v>1.79</v>
      </c>
      <c r="F75" s="59">
        <f t="shared" si="6"/>
        <v>1.79</v>
      </c>
      <c r="G75" s="60">
        <f t="shared" si="7"/>
        <v>67.661999999999992</v>
      </c>
      <c r="H75" s="63">
        <f t="shared" si="8"/>
        <v>67.661999999999992</v>
      </c>
    </row>
    <row r="76" spans="1:8" s="62" customFormat="1" ht="36">
      <c r="A76" s="56" t="str">
        <f>IF((LEN('Copy paste to Here'!G80))&gt;5,((CONCATENATE('Copy paste to Here'!G80," &amp; ",'Copy paste to Here'!D80,"  &amp;  ",'Copy paste to Here'!E80))),"Empty Cell")</f>
        <v>Surgical steel casting belly banana, 14g (1.6mm) with 8mm prong set cubic zirconia (CZ) stone and upper 5mm bezel set jewel ball &amp; Length: 10mm  &amp;  Cz Color: Clear</v>
      </c>
      <c r="B76" s="57" t="str">
        <f>'Copy paste to Here'!C80</f>
        <v>BNRDZ8JB</v>
      </c>
      <c r="C76" s="57"/>
      <c r="D76" s="58">
        <f>Invoice!B80</f>
        <v>3</v>
      </c>
      <c r="E76" s="59">
        <f>'Shipping Invoice'!J81*$N$1</f>
        <v>1.79</v>
      </c>
      <c r="F76" s="59">
        <f t="shared" si="6"/>
        <v>5.37</v>
      </c>
      <c r="G76" s="60">
        <f t="shared" si="7"/>
        <v>67.661999999999992</v>
      </c>
      <c r="H76" s="63">
        <f t="shared" si="8"/>
        <v>202.98599999999999</v>
      </c>
    </row>
    <row r="77" spans="1:8" s="62" customFormat="1" ht="36">
      <c r="A77" s="56" t="str">
        <f>IF((LEN('Copy paste to Here'!G81))&gt;5,((CONCATENATE('Copy paste to Here'!G81," &amp; ",'Copy paste to Here'!D81,"  &amp;  ",'Copy paste to Here'!E81))),"Empty Cell")</f>
        <v>Surgical steel casting belly banana, 14g (1.6mm) with 8mm prong set cubic zirconia (CZ) stone and upper 5mm bezel set jewel ball &amp; Length: 10mm  &amp;  Cz Color: Rose</v>
      </c>
      <c r="B77" s="57" t="str">
        <f>'Copy paste to Here'!C81</f>
        <v>BNRDZ8JB</v>
      </c>
      <c r="C77" s="57"/>
      <c r="D77" s="58">
        <f>Invoice!B81</f>
        <v>1</v>
      </c>
      <c r="E77" s="59">
        <f>'Shipping Invoice'!J82*$N$1</f>
        <v>1.79</v>
      </c>
      <c r="F77" s="59">
        <f t="shared" si="6"/>
        <v>1.79</v>
      </c>
      <c r="G77" s="60">
        <f t="shared" si="7"/>
        <v>67.661999999999992</v>
      </c>
      <c r="H77" s="63">
        <f t="shared" si="8"/>
        <v>67.661999999999992</v>
      </c>
    </row>
    <row r="78" spans="1:8" s="62" customFormat="1" ht="48">
      <c r="A78" s="56" t="str">
        <f>IF((LEN('Copy paste to Here'!G82))&gt;5,((CONCATENATE('Copy paste to Here'!G82," &amp; ",'Copy paste to Here'!D82,"  &amp;  ",'Copy paste to Here'!E82))),"Empty Cell")</f>
        <v>PVD plated 316L steel casting belly banana, 1.6mm (14g) with 8mm prong set Cubic Zirconia (CZ) stone and a 5mm bezel set jewel upper ball - length 3/8'' (10mm) &amp; Color: Black  &amp;  Length: 10mm</v>
      </c>
      <c r="B78" s="57" t="str">
        <f>'Copy paste to Here'!C82</f>
        <v>BNRDZ8JBT</v>
      </c>
      <c r="C78" s="57"/>
      <c r="D78" s="58">
        <f>Invoice!B82</f>
        <v>1</v>
      </c>
      <c r="E78" s="59">
        <f>'Shipping Invoice'!J83*$N$1</f>
        <v>2.4</v>
      </c>
      <c r="F78" s="59">
        <f t="shared" si="6"/>
        <v>2.4</v>
      </c>
      <c r="G78" s="60">
        <f t="shared" si="7"/>
        <v>90.719999999999985</v>
      </c>
      <c r="H78" s="63">
        <f t="shared" si="8"/>
        <v>90.719999999999985</v>
      </c>
    </row>
    <row r="79" spans="1:8" s="62" customFormat="1" ht="48">
      <c r="A79" s="56" t="str">
        <f>IF((LEN('Copy paste to Here'!G83))&gt;5,((CONCATENATE('Copy paste to Here'!G83," &amp; ",'Copy paste to Here'!D83,"  &amp;  ",'Copy paste to Here'!E83))),"Empty Cell")</f>
        <v>PVD plated 316L steel casting belly banana, 1.6mm (14g) with 8mm prong set Cubic Zirconia (CZ) stone and a 5mm bezel set jewel upper ball - length 3/8'' (10mm) &amp; Color: Rainbow  &amp;  Length: 10mm</v>
      </c>
      <c r="B79" s="57" t="str">
        <f>'Copy paste to Here'!C83</f>
        <v>BNRDZ8JBT</v>
      </c>
      <c r="C79" s="57"/>
      <c r="D79" s="58">
        <f>Invoice!B83</f>
        <v>1</v>
      </c>
      <c r="E79" s="59">
        <f>'Shipping Invoice'!J84*$N$1</f>
        <v>2.4</v>
      </c>
      <c r="F79" s="59">
        <f t="shared" si="6"/>
        <v>2.4</v>
      </c>
      <c r="G79" s="60">
        <f t="shared" si="7"/>
        <v>90.719999999999985</v>
      </c>
      <c r="H79" s="63">
        <f t="shared" si="8"/>
        <v>90.719999999999985</v>
      </c>
    </row>
    <row r="80" spans="1:8" s="62" customFormat="1" ht="48" hidden="1">
      <c r="A80" s="56" t="str">
        <f>IF((LEN('Copy paste to Here'!G84))&gt;5,((CONCATENATE('Copy paste to Here'!G84," &amp; ",'Copy paste to Here'!D84,"  &amp;  ",'Copy paste to Here'!E84))),"Empty Cell")</f>
        <v>PVD plated 316L steel casting belly banana, 1.6mm (14g) with 8mm prong set Cubic Zirconia (CZ) stone and a 5mm bezel set jewel upper ball - length 3/8'' (10mm) &amp; Color: Gold  &amp;  Length: 10mm</v>
      </c>
      <c r="B80" s="57" t="str">
        <f>'Copy paste to Here'!C84</f>
        <v>BNRDZ8JBT</v>
      </c>
      <c r="C80" s="57"/>
      <c r="D80" s="58">
        <f>Invoice!B84</f>
        <v>0</v>
      </c>
      <c r="E80" s="59">
        <f>'Shipping Invoice'!J85*$N$1</f>
        <v>2.4</v>
      </c>
      <c r="F80" s="59">
        <f t="shared" si="6"/>
        <v>0</v>
      </c>
      <c r="G80" s="60">
        <f t="shared" si="7"/>
        <v>90.719999999999985</v>
      </c>
      <c r="H80" s="63">
        <f t="shared" si="8"/>
        <v>0</v>
      </c>
    </row>
    <row r="81" spans="1:8" s="62" customFormat="1" ht="48">
      <c r="A81" s="56" t="str">
        <f>IF((LEN('Copy paste to Here'!G85))&gt;5,((CONCATENATE('Copy paste to Here'!G85," &amp; ",'Copy paste to Here'!D85,"  &amp;  ",'Copy paste to Here'!E85))),"Empty Cell")</f>
        <v>PVD plated 316L steel casting belly banana, 1.6mm (14g) with 8mm prong set Cubic Zirconia (CZ) stone and a 5mm bezel set jewel upper ball - length 3/8'' (10mm) &amp; Color: Rose-gold  &amp;  Length: 10mm</v>
      </c>
      <c r="B81" s="57" t="str">
        <f>'Copy paste to Here'!C85</f>
        <v>BNRDZ8JBT</v>
      </c>
      <c r="C81" s="57"/>
      <c r="D81" s="58">
        <f>Invoice!B85</f>
        <v>1</v>
      </c>
      <c r="E81" s="59">
        <f>'Shipping Invoice'!J86*$N$1</f>
        <v>2.4</v>
      </c>
      <c r="F81" s="59">
        <f t="shared" si="6"/>
        <v>2.4</v>
      </c>
      <c r="G81" s="60">
        <f t="shared" si="7"/>
        <v>90.719999999999985</v>
      </c>
      <c r="H81" s="63">
        <f t="shared" si="8"/>
        <v>90.719999999999985</v>
      </c>
    </row>
    <row r="82" spans="1:8" s="62" customFormat="1" ht="36">
      <c r="A82" s="56" t="str">
        <f>IF((LEN('Copy paste to Here'!G86))&gt;5,((CONCATENATE('Copy paste to Here'!G86," &amp; ",'Copy paste to Here'!D86,"  &amp;  ",'Copy paste to Here'!E86))),"Empty Cell")</f>
        <v>PVD plated 316L steel casting belly banana, 1.6mm (14g) with 8mm prong set Cubic Zirconia (CZ) stone and 5mm plain upper ball - length 3/8'' (10mm) &amp; Color: Black  &amp;  Length: 10mm</v>
      </c>
      <c r="B82" s="57" t="str">
        <f>'Copy paste to Here'!C86</f>
        <v>BNRDZ8T</v>
      </c>
      <c r="C82" s="57"/>
      <c r="D82" s="58">
        <f>Invoice!B86</f>
        <v>2</v>
      </c>
      <c r="E82" s="59">
        <f>'Shipping Invoice'!J87*$N$1</f>
        <v>2.21</v>
      </c>
      <c r="F82" s="59">
        <f t="shared" si="6"/>
        <v>4.42</v>
      </c>
      <c r="G82" s="60">
        <f t="shared" si="7"/>
        <v>83.537999999999997</v>
      </c>
      <c r="H82" s="63">
        <f t="shared" si="8"/>
        <v>167.07599999999999</v>
      </c>
    </row>
    <row r="83" spans="1:8" s="62" customFormat="1" ht="36">
      <c r="A83" s="56" t="str">
        <f>IF((LEN('Copy paste to Here'!G87))&gt;5,((CONCATENATE('Copy paste to Here'!G87," &amp; ",'Copy paste to Here'!D87,"  &amp;  ",'Copy paste to Here'!E87))),"Empty Cell")</f>
        <v>PVD plated 316L steel casting belly banana, 1.6mm (14g) with 8mm prong set Cubic Zirconia (CZ) stone and 5mm plain upper ball - length 3/8'' (10mm) &amp; Color: Rainbow  &amp;  Length: 10mm</v>
      </c>
      <c r="B83" s="57" t="str">
        <f>'Copy paste to Here'!C87</f>
        <v>BNRDZ8T</v>
      </c>
      <c r="C83" s="57"/>
      <c r="D83" s="58">
        <f>Invoice!B87</f>
        <v>2</v>
      </c>
      <c r="E83" s="59">
        <f>'Shipping Invoice'!J88*$N$1</f>
        <v>2.21</v>
      </c>
      <c r="F83" s="59">
        <f t="shared" si="6"/>
        <v>4.42</v>
      </c>
      <c r="G83" s="60">
        <f t="shared" si="7"/>
        <v>83.537999999999997</v>
      </c>
      <c r="H83" s="63">
        <f t="shared" si="8"/>
        <v>167.07599999999999</v>
      </c>
    </row>
    <row r="84" spans="1:8" s="62" customFormat="1" ht="36" hidden="1">
      <c r="A84" s="56" t="str">
        <f>IF((LEN('Copy paste to Here'!G88))&gt;5,((CONCATENATE('Copy paste to Here'!G88," &amp; ",'Copy paste to Here'!D88,"  &amp;  ",'Copy paste to Here'!E88))),"Empty Cell")</f>
        <v>PVD plated 316L steel casting belly banana, 1.6mm (14g) with 8mm prong set Cubic Zirconia (CZ) stone and 5mm plain upper ball - length 3/8'' (10mm) &amp; Color: Gold  &amp;  Length: 10mm</v>
      </c>
      <c r="B84" s="57" t="str">
        <f>'Copy paste to Here'!C88</f>
        <v>BNRDZ8T</v>
      </c>
      <c r="C84" s="57"/>
      <c r="D84" s="58">
        <f>Invoice!B88</f>
        <v>0</v>
      </c>
      <c r="E84" s="59">
        <f>'Shipping Invoice'!J89*$N$1</f>
        <v>2.21</v>
      </c>
      <c r="F84" s="59">
        <f t="shared" si="6"/>
        <v>0</v>
      </c>
      <c r="G84" s="60">
        <f t="shared" si="7"/>
        <v>83.537999999999997</v>
      </c>
      <c r="H84" s="63">
        <f t="shared" si="8"/>
        <v>0</v>
      </c>
    </row>
    <row r="85" spans="1:8" s="62" customFormat="1" ht="36">
      <c r="A85" s="56" t="str">
        <f>IF((LEN('Copy paste to Here'!G89))&gt;5,((CONCATENATE('Copy paste to Here'!G89," &amp; ",'Copy paste to Here'!D89,"  &amp;  ",'Copy paste to Here'!E89))),"Empty Cell")</f>
        <v>PVD plated 316L steel casting belly banana, 1.6mm (14g) with 8mm prong set Cubic Zirconia (CZ) stone and 5mm plain upper ball - length 3/8'' (10mm) &amp; Color: Rose-gold  &amp;  Length: 10mm</v>
      </c>
      <c r="B85" s="57" t="str">
        <f>'Copy paste to Here'!C89</f>
        <v>BNRDZ8T</v>
      </c>
      <c r="C85" s="57"/>
      <c r="D85" s="58">
        <f>Invoice!B89</f>
        <v>2</v>
      </c>
      <c r="E85" s="59">
        <f>'Shipping Invoice'!J90*$N$1</f>
        <v>2.21</v>
      </c>
      <c r="F85" s="59">
        <f t="shared" si="6"/>
        <v>4.42</v>
      </c>
      <c r="G85" s="60">
        <f t="shared" si="7"/>
        <v>83.537999999999997</v>
      </c>
      <c r="H85" s="63">
        <f t="shared" si="8"/>
        <v>167.07599999999999</v>
      </c>
    </row>
    <row r="86" spans="1:8" s="62" customFormat="1" ht="36">
      <c r="A86" s="56" t="str">
        <f>IF((LEN('Copy paste to Here'!G90))&gt;5,((CONCATENATE('Copy paste to Here'!G90," &amp; ",'Copy paste to Here'!D90,"  &amp;  ",'Copy paste to Here'!E90))),"Empty Cell")</f>
        <v>Anodized 316L steel belly banana, 1.6mm (14g) with 5mm ball and 8mm multi-crystal ferido glued ball with resin cover &amp; Crystal Color: AB  &amp;  Length: 10mm</v>
      </c>
      <c r="B86" s="57" t="str">
        <f>'Copy paste to Here'!C90</f>
        <v>BNTFR8</v>
      </c>
      <c r="C86" s="57"/>
      <c r="D86" s="58">
        <f>Invoice!B90</f>
        <v>1</v>
      </c>
      <c r="E86" s="59">
        <f>'Shipping Invoice'!J91*$N$1</f>
        <v>3.76</v>
      </c>
      <c r="F86" s="59">
        <f t="shared" si="6"/>
        <v>3.76</v>
      </c>
      <c r="G86" s="60">
        <f t="shared" si="7"/>
        <v>142.12799999999999</v>
      </c>
      <c r="H86" s="63">
        <f t="shared" si="8"/>
        <v>142.12799999999999</v>
      </c>
    </row>
    <row r="87" spans="1:8" s="62" customFormat="1" ht="24">
      <c r="A87" s="56" t="str">
        <f>IF((LEN('Copy paste to Here'!G91))&gt;5,((CONCATENATE('Copy paste to Here'!G91," &amp; ",'Copy paste to Here'!D91,"  &amp;  ",'Copy paste to Here'!E91))),"Empty Cell")</f>
        <v xml:space="preserve">Surgical steel flat back nose ring hoop, 0.8mm (20g) &amp; Length: 6mm  &amp;  </v>
      </c>
      <c r="B87" s="57" t="str">
        <f>'Copy paste to Here'!C91</f>
        <v>CLNS20</v>
      </c>
      <c r="C87" s="57"/>
      <c r="D87" s="58">
        <f>Invoice!B91</f>
        <v>2</v>
      </c>
      <c r="E87" s="59">
        <f>'Shipping Invoice'!J92*$N$1</f>
        <v>0.47</v>
      </c>
      <c r="F87" s="59">
        <f t="shared" si="6"/>
        <v>0.94</v>
      </c>
      <c r="G87" s="60">
        <f t="shared" si="7"/>
        <v>17.765999999999998</v>
      </c>
      <c r="H87" s="63">
        <f t="shared" si="8"/>
        <v>35.531999999999996</v>
      </c>
    </row>
    <row r="88" spans="1:8" s="62" customFormat="1" ht="24">
      <c r="A88" s="56" t="str">
        <f>IF((LEN('Copy paste to Here'!G92))&gt;5,((CONCATENATE('Copy paste to Here'!G92," &amp; ",'Copy paste to Here'!D92,"  &amp;  ",'Copy paste to Here'!E92))),"Empty Cell")</f>
        <v xml:space="preserve">Surgical steel flat back nose ring hoop, 0.8mm (20g) &amp; Length: 8mm  &amp;  </v>
      </c>
      <c r="B88" s="57" t="str">
        <f>'Copy paste to Here'!C92</f>
        <v>CLNS20</v>
      </c>
      <c r="C88" s="57"/>
      <c r="D88" s="58">
        <f>Invoice!B92</f>
        <v>5</v>
      </c>
      <c r="E88" s="59">
        <f>'Shipping Invoice'!J93*$N$1</f>
        <v>0.47</v>
      </c>
      <c r="F88" s="59">
        <f t="shared" si="6"/>
        <v>2.3499999999999996</v>
      </c>
      <c r="G88" s="60">
        <f t="shared" si="7"/>
        <v>17.765999999999998</v>
      </c>
      <c r="H88" s="63">
        <f t="shared" si="8"/>
        <v>88.829999999999984</v>
      </c>
    </row>
    <row r="89" spans="1:8" s="62" customFormat="1" ht="24">
      <c r="A89" s="56" t="str">
        <f>IF((LEN('Copy paste to Here'!G93))&gt;5,((CONCATENATE('Copy paste to Here'!G93," &amp; ",'Copy paste to Here'!D93,"  &amp;  ",'Copy paste to Here'!E93))),"Empty Cell")</f>
        <v xml:space="preserve">Surgical steel flat back nose ring hoop, 0.8mm (20g) &amp; Length: 10mm  &amp;  </v>
      </c>
      <c r="B89" s="57" t="str">
        <f>'Copy paste to Here'!C93</f>
        <v>CLNS20</v>
      </c>
      <c r="C89" s="57"/>
      <c r="D89" s="58">
        <f>Invoice!B93</f>
        <v>2</v>
      </c>
      <c r="E89" s="59">
        <f>'Shipping Invoice'!J94*$N$1</f>
        <v>0.47</v>
      </c>
      <c r="F89" s="59">
        <f t="shared" si="6"/>
        <v>0.94</v>
      </c>
      <c r="G89" s="60">
        <f t="shared" si="7"/>
        <v>17.765999999999998</v>
      </c>
      <c r="H89" s="63">
        <f t="shared" si="8"/>
        <v>35.531999999999996</v>
      </c>
    </row>
    <row r="90" spans="1:8" s="62" customFormat="1" ht="24">
      <c r="A90" s="56" t="str">
        <f>IF((LEN('Copy paste to Here'!G94))&gt;5,((CONCATENATE('Copy paste to Here'!G94," &amp; ",'Copy paste to Here'!D94,"  &amp;  ",'Copy paste to Here'!E94))),"Empty Cell")</f>
        <v>Anodized 316L steel fake nose clips, 20g (0.8mm) &amp; Length: 8mm  &amp;  Color: Black</v>
      </c>
      <c r="B90" s="57" t="str">
        <f>'Copy paste to Here'!C94</f>
        <v>CLTNS20</v>
      </c>
      <c r="C90" s="57"/>
      <c r="D90" s="58">
        <f>Invoice!B94</f>
        <v>2</v>
      </c>
      <c r="E90" s="59">
        <f>'Shipping Invoice'!J95*$N$1</f>
        <v>0.52</v>
      </c>
      <c r="F90" s="59">
        <f t="shared" si="6"/>
        <v>1.04</v>
      </c>
      <c r="G90" s="60">
        <f t="shared" si="7"/>
        <v>19.655999999999999</v>
      </c>
      <c r="H90" s="63">
        <f t="shared" si="8"/>
        <v>39.311999999999998</v>
      </c>
    </row>
    <row r="91" spans="1:8" s="62" customFormat="1" ht="24">
      <c r="A91" s="56" t="str">
        <f>IF((LEN('Copy paste to Here'!G95))&gt;5,((CONCATENATE('Copy paste to Here'!G95," &amp; ",'Copy paste to Here'!D95,"  &amp;  ",'Copy paste to Here'!E95))),"Empty Cell")</f>
        <v>Anodized 316L steel fake nose clips, 20g (0.8mm) &amp; Length: 8mm  &amp;  Color: Blue</v>
      </c>
      <c r="B91" s="57" t="str">
        <f>'Copy paste to Here'!C95</f>
        <v>CLTNS20</v>
      </c>
      <c r="C91" s="57"/>
      <c r="D91" s="58">
        <f>Invoice!B95</f>
        <v>2</v>
      </c>
      <c r="E91" s="59">
        <f>'Shipping Invoice'!J96*$N$1</f>
        <v>0.52</v>
      </c>
      <c r="F91" s="59">
        <f t="shared" si="6"/>
        <v>1.04</v>
      </c>
      <c r="G91" s="60">
        <f t="shared" si="7"/>
        <v>19.655999999999999</v>
      </c>
      <c r="H91" s="63">
        <f t="shared" si="8"/>
        <v>39.311999999999998</v>
      </c>
    </row>
    <row r="92" spans="1:8" s="62" customFormat="1" ht="24">
      <c r="A92" s="56" t="str">
        <f>IF((LEN('Copy paste to Here'!G96))&gt;5,((CONCATENATE('Copy paste to Here'!G96," &amp; ",'Copy paste to Here'!D96,"  &amp;  ",'Copy paste to Here'!E96))),"Empty Cell")</f>
        <v>Anodized 316L steel fake nose clips, 20g (0.8mm) &amp; Length: 8mm  &amp;  Color: Rainbow</v>
      </c>
      <c r="B92" s="57" t="str">
        <f>'Copy paste to Here'!C96</f>
        <v>CLTNS20</v>
      </c>
      <c r="C92" s="57"/>
      <c r="D92" s="58">
        <f>Invoice!B96</f>
        <v>2</v>
      </c>
      <c r="E92" s="59">
        <f>'Shipping Invoice'!J97*$N$1</f>
        <v>0.52</v>
      </c>
      <c r="F92" s="59">
        <f t="shared" si="6"/>
        <v>1.04</v>
      </c>
      <c r="G92" s="60">
        <f t="shared" si="7"/>
        <v>19.655999999999999</v>
      </c>
      <c r="H92" s="63">
        <f t="shared" si="8"/>
        <v>39.311999999999998</v>
      </c>
    </row>
    <row r="93" spans="1:8" s="62" customFormat="1" ht="24">
      <c r="A93" s="56" t="str">
        <f>IF((LEN('Copy paste to Here'!G97))&gt;5,((CONCATENATE('Copy paste to Here'!G97," &amp; ",'Copy paste to Here'!D97,"  &amp;  ",'Copy paste to Here'!E97))),"Empty Cell")</f>
        <v>Anodized 316L steel fake nose clips, 20g (0.8mm) &amp; Length: 8mm  &amp;  Color: Gold</v>
      </c>
      <c r="B93" s="57" t="str">
        <f>'Copy paste to Here'!C97</f>
        <v>CLTNS20</v>
      </c>
      <c r="C93" s="57"/>
      <c r="D93" s="58">
        <f>Invoice!B97</f>
        <v>2</v>
      </c>
      <c r="E93" s="59">
        <f>'Shipping Invoice'!J98*$N$1</f>
        <v>0.52</v>
      </c>
      <c r="F93" s="59">
        <f t="shared" si="6"/>
        <v>1.04</v>
      </c>
      <c r="G93" s="60">
        <f t="shared" si="7"/>
        <v>19.655999999999999</v>
      </c>
      <c r="H93" s="63">
        <f t="shared" si="8"/>
        <v>39.311999999999998</v>
      </c>
    </row>
    <row r="94" spans="1:8" s="62" customFormat="1" ht="24">
      <c r="A94" s="56" t="str">
        <f>IF((LEN('Copy paste to Here'!G98))&gt;5,((CONCATENATE('Copy paste to Here'!G98," &amp; ",'Copy paste to Here'!D98,"  &amp;  ",'Copy paste to Here'!E98))),"Empty Cell")</f>
        <v>Anodized 316L steel fake nose clips, 20g (0.8mm) &amp; Length: 8mm  &amp;  Color: Rose-gold</v>
      </c>
      <c r="B94" s="57" t="str">
        <f>'Copy paste to Here'!C98</f>
        <v>CLTNS20</v>
      </c>
      <c r="C94" s="57"/>
      <c r="D94" s="58">
        <f>Invoice!B98</f>
        <v>2</v>
      </c>
      <c r="E94" s="59">
        <f>'Shipping Invoice'!J99*$N$1</f>
        <v>0.52</v>
      </c>
      <c r="F94" s="59">
        <f t="shared" si="6"/>
        <v>1.04</v>
      </c>
      <c r="G94" s="60">
        <f t="shared" si="7"/>
        <v>19.655999999999999</v>
      </c>
      <c r="H94" s="63">
        <f t="shared" si="8"/>
        <v>39.311999999999998</v>
      </c>
    </row>
    <row r="95" spans="1:8" s="62" customFormat="1" ht="24">
      <c r="A95" s="56" t="str">
        <f>IF((LEN('Copy paste to Here'!G99))&gt;5,((CONCATENATE('Copy paste to Here'!G99," &amp; ",'Copy paste to Here'!D99,"  &amp;  ",'Copy paste to Here'!E99))),"Empty Cell")</f>
        <v xml:space="preserve">Non piercing anodized 316L steel clip-on nose hoop, 18g (1mm) with a small 2mm ball &amp; Color: Rainbow  &amp;  </v>
      </c>
      <c r="B95" s="57" t="str">
        <f>'Copy paste to Here'!C99</f>
        <v>CLTNSB</v>
      </c>
      <c r="C95" s="57"/>
      <c r="D95" s="58">
        <f>Invoice!B99</f>
        <v>3</v>
      </c>
      <c r="E95" s="59">
        <f>'Shipping Invoice'!J100*$N$1</f>
        <v>0.67</v>
      </c>
      <c r="F95" s="59">
        <f t="shared" si="6"/>
        <v>2.0100000000000002</v>
      </c>
      <c r="G95" s="60">
        <f t="shared" si="7"/>
        <v>25.326000000000001</v>
      </c>
      <c r="H95" s="63">
        <f t="shared" si="8"/>
        <v>75.978000000000009</v>
      </c>
    </row>
    <row r="96" spans="1:8" s="62" customFormat="1" ht="24">
      <c r="A96" s="56" t="str">
        <f>IF((LEN('Copy paste to Here'!G100))&gt;5,((CONCATENATE('Copy paste to Here'!G100," &amp; ",'Copy paste to Here'!D100,"  &amp;  ",'Copy paste to Here'!E100))),"Empty Cell")</f>
        <v xml:space="preserve">Stainless steel fake slave helix clip with chain and dangling steel lightning symbol (sold per piece and not per pair) &amp;   &amp;  </v>
      </c>
      <c r="B96" s="57" t="str">
        <f>'Copy paste to Here'!C100</f>
        <v>ERBDLIT</v>
      </c>
      <c r="C96" s="57"/>
      <c r="D96" s="58">
        <f>Invoice!B100</f>
        <v>2</v>
      </c>
      <c r="E96" s="59">
        <f>'Shipping Invoice'!J101*$N$1</f>
        <v>0.67</v>
      </c>
      <c r="F96" s="59">
        <f t="shared" si="6"/>
        <v>1.34</v>
      </c>
      <c r="G96" s="60">
        <f t="shared" si="7"/>
        <v>25.326000000000001</v>
      </c>
      <c r="H96" s="63">
        <f t="shared" si="8"/>
        <v>50.652000000000001</v>
      </c>
    </row>
    <row r="97" spans="1:8" s="62" customFormat="1" ht="24">
      <c r="A97" s="56" t="str">
        <f>IF((LEN('Copy paste to Here'!G101))&gt;5,((CONCATENATE('Copy paste to Here'!G101," &amp; ",'Copy paste to Here'!D101,"  &amp;  ",'Copy paste to Here'!E101))),"Empty Cell")</f>
        <v xml:space="preserve">Ball shaped surgical steel ear stud with dangling round 8mm cz stone (sold per piece) &amp; Cz Color: Clear  &amp;  </v>
      </c>
      <c r="B97" s="57" t="str">
        <f>'Copy paste to Here'!C101</f>
        <v>ERBZ407</v>
      </c>
      <c r="C97" s="57"/>
      <c r="D97" s="58">
        <f>Invoice!B101</f>
        <v>2</v>
      </c>
      <c r="E97" s="59">
        <f>'Shipping Invoice'!J102*$N$1</f>
        <v>0.96</v>
      </c>
      <c r="F97" s="59">
        <f t="shared" si="6"/>
        <v>1.92</v>
      </c>
      <c r="G97" s="60">
        <f t="shared" si="7"/>
        <v>36.287999999999997</v>
      </c>
      <c r="H97" s="63">
        <f t="shared" si="8"/>
        <v>72.575999999999993</v>
      </c>
    </row>
    <row r="98" spans="1:8" s="62" customFormat="1" ht="24">
      <c r="A98" s="56" t="str">
        <f>IF((LEN('Copy paste to Here'!G102))&gt;5,((CONCATENATE('Copy paste to Here'!G102," &amp; ",'Copy paste to Here'!D102,"  &amp;  ",'Copy paste to Here'!E102))),"Empty Cell")</f>
        <v xml:space="preserve">Ball shaped surgical steel ear stud with dangling round 8mm cz stone (sold per piece) &amp; Cz Color: Rose  &amp;  </v>
      </c>
      <c r="B98" s="57" t="str">
        <f>'Copy paste to Here'!C102</f>
        <v>ERBZ407</v>
      </c>
      <c r="C98" s="57"/>
      <c r="D98" s="58">
        <f>Invoice!B102</f>
        <v>2</v>
      </c>
      <c r="E98" s="59">
        <f>'Shipping Invoice'!J103*$N$1</f>
        <v>0.96</v>
      </c>
      <c r="F98" s="59">
        <f t="shared" si="6"/>
        <v>1.92</v>
      </c>
      <c r="G98" s="60">
        <f t="shared" si="7"/>
        <v>36.287999999999997</v>
      </c>
      <c r="H98" s="63">
        <f t="shared" si="8"/>
        <v>72.575999999999993</v>
      </c>
    </row>
    <row r="99" spans="1:8" s="62" customFormat="1" ht="24">
      <c r="A99" s="56" t="str">
        <f>IF((LEN('Copy paste to Here'!G103))&gt;5,((CONCATENATE('Copy paste to Here'!G103," &amp; ",'Copy paste to Here'!D103,"  &amp;  ",'Copy paste to Here'!E103))),"Empty Cell")</f>
        <v xml:space="preserve">Ball shaped surgical steel ear stud with dangling round 8mm cz stone (sold per piece) &amp; Cz Color: Lavender  &amp;  </v>
      </c>
      <c r="B99" s="57" t="str">
        <f>'Copy paste to Here'!C103</f>
        <v>ERBZ407</v>
      </c>
      <c r="C99" s="57"/>
      <c r="D99" s="58">
        <f>Invoice!B103</f>
        <v>2</v>
      </c>
      <c r="E99" s="59">
        <f>'Shipping Invoice'!J104*$N$1</f>
        <v>0.96</v>
      </c>
      <c r="F99" s="59">
        <f t="shared" si="6"/>
        <v>1.92</v>
      </c>
      <c r="G99" s="60">
        <f t="shared" si="7"/>
        <v>36.287999999999997</v>
      </c>
      <c r="H99" s="63">
        <f t="shared" si="8"/>
        <v>72.575999999999993</v>
      </c>
    </row>
    <row r="100" spans="1:8" s="62" customFormat="1" ht="24">
      <c r="A100" s="56" t="str">
        <f>IF((LEN('Copy paste to Here'!G104))&gt;5,((CONCATENATE('Copy paste to Here'!G104," &amp; ",'Copy paste to Here'!D104,"  &amp;  ",'Copy paste to Here'!E104))),"Empty Cell")</f>
        <v xml:space="preserve">Stainless steel fake slave helix clip with chain and a dangling happy mustache design &amp;   &amp;  </v>
      </c>
      <c r="B100" s="57" t="str">
        <f>'Copy paste to Here'!C104</f>
        <v>ERDL20</v>
      </c>
      <c r="C100" s="57"/>
      <c r="D100" s="58">
        <f>Invoice!B104</f>
        <v>2</v>
      </c>
      <c r="E100" s="59">
        <f>'Shipping Invoice'!J105*$N$1</f>
        <v>1.29</v>
      </c>
      <c r="F100" s="59">
        <f t="shared" ref="F100:F163" si="9">D100*E100</f>
        <v>2.58</v>
      </c>
      <c r="G100" s="60">
        <f t="shared" ref="G100:G163" si="10">E100*$E$14</f>
        <v>48.762</v>
      </c>
      <c r="H100" s="63">
        <f t="shared" ref="H100:H163" si="11">D100*G100</f>
        <v>97.524000000000001</v>
      </c>
    </row>
    <row r="101" spans="1:8" s="62" customFormat="1" ht="24">
      <c r="A101" s="56" t="str">
        <f>IF((LEN('Copy paste to Here'!G105))&gt;5,((CONCATENATE('Copy paste to Here'!G105," &amp; ",'Copy paste to Here'!D105,"  &amp;  ",'Copy paste to Here'!E105))),"Empty Cell")</f>
        <v>Pair of stainless steel ear studs with ferido glued crystals without resin cover &amp; Size: 7mm  &amp;  Crystal Color: Clear</v>
      </c>
      <c r="B101" s="57" t="str">
        <f>'Copy paste to Here'!C105</f>
        <v>ERFRR</v>
      </c>
      <c r="C101" s="57"/>
      <c r="D101" s="58">
        <f>Invoice!B105</f>
        <v>2</v>
      </c>
      <c r="E101" s="59">
        <f>'Shipping Invoice'!J106*$N$1</f>
        <v>1.92</v>
      </c>
      <c r="F101" s="59">
        <f t="shared" si="9"/>
        <v>3.84</v>
      </c>
      <c r="G101" s="60">
        <f t="shared" si="10"/>
        <v>72.575999999999993</v>
      </c>
      <c r="H101" s="63">
        <f t="shared" si="11"/>
        <v>145.15199999999999</v>
      </c>
    </row>
    <row r="102" spans="1:8" s="62" customFormat="1" ht="24">
      <c r="A102" s="56" t="str">
        <f>IF((LEN('Copy paste to Here'!G106))&gt;5,((CONCATENATE('Copy paste to Here'!G106," &amp; ",'Copy paste to Here'!D106,"  &amp;  ",'Copy paste to Here'!E106))),"Empty Cell")</f>
        <v>Pair of stainless steel ear studs with ferido glued crystals without resin cover &amp; Size: 10mm  &amp;  Crystal Color: Clear</v>
      </c>
      <c r="B102" s="57" t="str">
        <f>'Copy paste to Here'!C106</f>
        <v>ERFRR</v>
      </c>
      <c r="C102" s="57"/>
      <c r="D102" s="58">
        <f>Invoice!B106</f>
        <v>2</v>
      </c>
      <c r="E102" s="59">
        <f>'Shipping Invoice'!J107*$N$1</f>
        <v>2.89</v>
      </c>
      <c r="F102" s="59">
        <f t="shared" si="9"/>
        <v>5.78</v>
      </c>
      <c r="G102" s="60">
        <f t="shared" si="10"/>
        <v>109.24199999999999</v>
      </c>
      <c r="H102" s="63">
        <f t="shared" si="11"/>
        <v>218.48399999999998</v>
      </c>
    </row>
    <row r="103" spans="1:8" s="62" customFormat="1" ht="24">
      <c r="A103" s="56" t="str">
        <f>IF((LEN('Copy paste to Here'!G107))&gt;5,((CONCATENATE('Copy paste to Here'!G107," &amp; ",'Copy paste to Here'!D107,"  &amp;  ",'Copy paste to Here'!E107))),"Empty Cell")</f>
        <v xml:space="preserve">One pair of stainless steel ear stud with 2mm to 10mm prong set clear round Cubic Zirconia stone &amp; Size: 2mm  &amp;  </v>
      </c>
      <c r="B103" s="57" t="str">
        <f>'Copy paste to Here'!C107</f>
        <v>ERZ</v>
      </c>
      <c r="C103" s="57"/>
      <c r="D103" s="58">
        <f>Invoice!B107</f>
        <v>2</v>
      </c>
      <c r="E103" s="59">
        <f>'Shipping Invoice'!J108*$N$1</f>
        <v>1.1100000000000001</v>
      </c>
      <c r="F103" s="59">
        <f t="shared" si="9"/>
        <v>2.2200000000000002</v>
      </c>
      <c r="G103" s="60">
        <f t="shared" si="10"/>
        <v>41.957999999999998</v>
      </c>
      <c r="H103" s="63">
        <f t="shared" si="11"/>
        <v>83.915999999999997</v>
      </c>
    </row>
    <row r="104" spans="1:8" s="62" customFormat="1" ht="24">
      <c r="A104" s="56" t="str">
        <f>IF((LEN('Copy paste to Here'!G108))&gt;5,((CONCATENATE('Copy paste to Here'!G108," &amp; ",'Copy paste to Here'!D108,"  &amp;  ",'Copy paste to Here'!E108))),"Empty Cell")</f>
        <v xml:space="preserve">One pair of stainless steel ear stud with 2mm to 10mm prong set clear round Cubic Zirconia stone &amp; Size: 3mm  &amp;  </v>
      </c>
      <c r="B104" s="57" t="str">
        <f>'Copy paste to Here'!C108</f>
        <v>ERZ</v>
      </c>
      <c r="C104" s="57"/>
      <c r="D104" s="58">
        <f>Invoice!B108</f>
        <v>2</v>
      </c>
      <c r="E104" s="59">
        <f>'Shipping Invoice'!J109*$N$1</f>
        <v>0.96</v>
      </c>
      <c r="F104" s="59">
        <f t="shared" si="9"/>
        <v>1.92</v>
      </c>
      <c r="G104" s="60">
        <f t="shared" si="10"/>
        <v>36.287999999999997</v>
      </c>
      <c r="H104" s="63">
        <f t="shared" si="11"/>
        <v>72.575999999999993</v>
      </c>
    </row>
    <row r="105" spans="1:8" s="62" customFormat="1" ht="24">
      <c r="A105" s="56" t="str">
        <f>IF((LEN('Copy paste to Here'!G109))&gt;5,((CONCATENATE('Copy paste to Here'!G109," &amp; ",'Copy paste to Here'!D109,"  &amp;  ",'Copy paste to Here'!E109))),"Empty Cell")</f>
        <v xml:space="preserve">One pair of stainless steel ear stud with 2mm to 10mm prong set clear round Cubic Zirconia stone &amp; Size: 4mm  &amp;  </v>
      </c>
      <c r="B105" s="57" t="str">
        <f>'Copy paste to Here'!C109</f>
        <v>ERZ</v>
      </c>
      <c r="C105" s="57"/>
      <c r="D105" s="58">
        <f>Invoice!B109</f>
        <v>2</v>
      </c>
      <c r="E105" s="59">
        <f>'Shipping Invoice'!J110*$N$1</f>
        <v>1.1100000000000001</v>
      </c>
      <c r="F105" s="59">
        <f t="shared" si="9"/>
        <v>2.2200000000000002</v>
      </c>
      <c r="G105" s="60">
        <f t="shared" si="10"/>
        <v>41.957999999999998</v>
      </c>
      <c r="H105" s="63">
        <f t="shared" si="11"/>
        <v>83.915999999999997</v>
      </c>
    </row>
    <row r="106" spans="1:8" s="62" customFormat="1" ht="24">
      <c r="A106" s="56" t="str">
        <f>IF((LEN('Copy paste to Here'!G110))&gt;5,((CONCATENATE('Copy paste to Here'!G110," &amp; ",'Copy paste to Here'!D110,"  &amp;  ",'Copy paste to Here'!E110))),"Empty Cell")</f>
        <v xml:space="preserve">One pair of stainless steel ear stud with 2mm to 10mm prong set clear round Cubic Zirconia stone &amp; Size: 5mm  &amp;  </v>
      </c>
      <c r="B106" s="57" t="str">
        <f>'Copy paste to Here'!C110</f>
        <v>ERZ</v>
      </c>
      <c r="C106" s="57"/>
      <c r="D106" s="58">
        <f>Invoice!B110</f>
        <v>2</v>
      </c>
      <c r="E106" s="59">
        <f>'Shipping Invoice'!J111*$N$1</f>
        <v>1.4</v>
      </c>
      <c r="F106" s="59">
        <f t="shared" si="9"/>
        <v>2.8</v>
      </c>
      <c r="G106" s="60">
        <f t="shared" si="10"/>
        <v>52.919999999999995</v>
      </c>
      <c r="H106" s="63">
        <f t="shared" si="11"/>
        <v>105.83999999999999</v>
      </c>
    </row>
    <row r="107" spans="1:8" s="62" customFormat="1" ht="24">
      <c r="A107" s="56" t="str">
        <f>IF((LEN('Copy paste to Here'!G111))&gt;5,((CONCATENATE('Copy paste to Here'!G111," &amp; ",'Copy paste to Here'!D111,"  &amp;  ",'Copy paste to Here'!E111))),"Empty Cell")</f>
        <v xml:space="preserve">One pair of stainless steel ear stud with 2mm to 10mm prong set clear round Cubic Zirconia stone &amp; Size: 6mm  &amp;  </v>
      </c>
      <c r="B107" s="57" t="str">
        <f>'Copy paste to Here'!C111</f>
        <v>ERZ</v>
      </c>
      <c r="C107" s="57"/>
      <c r="D107" s="58">
        <f>Invoice!B111</f>
        <v>2</v>
      </c>
      <c r="E107" s="59">
        <f>'Shipping Invoice'!J112*$N$1</f>
        <v>1.69</v>
      </c>
      <c r="F107" s="59">
        <f t="shared" si="9"/>
        <v>3.38</v>
      </c>
      <c r="G107" s="60">
        <f t="shared" si="10"/>
        <v>63.881999999999991</v>
      </c>
      <c r="H107" s="63">
        <f t="shared" si="11"/>
        <v>127.76399999999998</v>
      </c>
    </row>
    <row r="108" spans="1:8" s="62" customFormat="1" ht="24">
      <c r="A108" s="56" t="str">
        <f>IF((LEN('Copy paste to Here'!G112))&gt;5,((CONCATENATE('Copy paste to Here'!G112," &amp; ",'Copy paste to Here'!D112,"  &amp;  ",'Copy paste to Here'!E112))),"Empty Cell")</f>
        <v xml:space="preserve">One pair of stainless steel ear stud with 2mm to 10mm prong set clear round Cubic Zirconia stone &amp; Size: 7mm  &amp;  </v>
      </c>
      <c r="B108" s="57" t="str">
        <f>'Copy paste to Here'!C112</f>
        <v>ERZ</v>
      </c>
      <c r="C108" s="57"/>
      <c r="D108" s="58">
        <f>Invoice!B112</f>
        <v>2</v>
      </c>
      <c r="E108" s="59">
        <f>'Shipping Invoice'!J113*$N$1</f>
        <v>1.88</v>
      </c>
      <c r="F108" s="59">
        <f t="shared" si="9"/>
        <v>3.76</v>
      </c>
      <c r="G108" s="60">
        <f t="shared" si="10"/>
        <v>71.063999999999993</v>
      </c>
      <c r="H108" s="63">
        <f t="shared" si="11"/>
        <v>142.12799999999999</v>
      </c>
    </row>
    <row r="109" spans="1:8" s="62" customFormat="1" ht="24">
      <c r="A109" s="56" t="str">
        <f>IF((LEN('Copy paste to Here'!G113))&gt;5,((CONCATENATE('Copy paste to Here'!G113," &amp; ",'Copy paste to Here'!D113,"  &amp;  ",'Copy paste to Here'!E113))),"Empty Cell")</f>
        <v xml:space="preserve">One pair of stainless steel ear stud with 2mm to 10mm prong set clear round Cubic Zirconia stone &amp; Size: 8mm  &amp;  </v>
      </c>
      <c r="B109" s="57" t="str">
        <f>'Copy paste to Here'!C113</f>
        <v>ERZ</v>
      </c>
      <c r="C109" s="57"/>
      <c r="D109" s="58">
        <f>Invoice!B113</f>
        <v>2</v>
      </c>
      <c r="E109" s="59">
        <f>'Shipping Invoice'!J114*$N$1</f>
        <v>2.27</v>
      </c>
      <c r="F109" s="59">
        <f t="shared" si="9"/>
        <v>4.54</v>
      </c>
      <c r="G109" s="60">
        <f t="shared" si="10"/>
        <v>85.805999999999997</v>
      </c>
      <c r="H109" s="63">
        <f t="shared" si="11"/>
        <v>171.61199999999999</v>
      </c>
    </row>
    <row r="110" spans="1:8" s="62" customFormat="1" ht="24">
      <c r="A110" s="56" t="str">
        <f>IF((LEN('Copy paste to Here'!G114))&gt;5,((CONCATENATE('Copy paste to Here'!G114," &amp; ",'Copy paste to Here'!D114,"  &amp;  ",'Copy paste to Here'!E114))),"Empty Cell")</f>
        <v>One pair of surgical steel ear stud with prong set square Cubic Zirconia stone &amp; Size: 3mm  &amp;  Cz Color: Jet</v>
      </c>
      <c r="B110" s="57" t="str">
        <f>'Copy paste to Here'!C114</f>
        <v>ERZSQM</v>
      </c>
      <c r="C110" s="57"/>
      <c r="D110" s="58">
        <f>Invoice!B114</f>
        <v>2</v>
      </c>
      <c r="E110" s="59">
        <f>'Shipping Invoice'!J115*$N$1</f>
        <v>1.1299999999999999</v>
      </c>
      <c r="F110" s="59">
        <f t="shared" si="9"/>
        <v>2.2599999999999998</v>
      </c>
      <c r="G110" s="60">
        <f t="shared" si="10"/>
        <v>42.713999999999992</v>
      </c>
      <c r="H110" s="63">
        <f t="shared" si="11"/>
        <v>85.427999999999983</v>
      </c>
    </row>
    <row r="111" spans="1:8" s="62" customFormat="1" ht="24">
      <c r="A111" s="56" t="str">
        <f>IF((LEN('Copy paste to Here'!G115))&gt;5,((CONCATENATE('Copy paste to Here'!G115," &amp; ",'Copy paste to Here'!D115,"  &amp;  ",'Copy paste to Here'!E115))),"Empty Cell")</f>
        <v>One pair of surgical steel ear stud with prong set square Cubic Zirconia stone &amp; Size: 4mm  &amp;  Cz Color: Jet</v>
      </c>
      <c r="B111" s="57" t="str">
        <f>'Copy paste to Here'!C115</f>
        <v>ERZSQM</v>
      </c>
      <c r="C111" s="57"/>
      <c r="D111" s="58">
        <f>Invoice!B115</f>
        <v>2</v>
      </c>
      <c r="E111" s="59">
        <f>'Shipping Invoice'!J116*$N$1</f>
        <v>1.29</v>
      </c>
      <c r="F111" s="59">
        <f t="shared" si="9"/>
        <v>2.58</v>
      </c>
      <c r="G111" s="60">
        <f t="shared" si="10"/>
        <v>48.762</v>
      </c>
      <c r="H111" s="63">
        <f t="shared" si="11"/>
        <v>97.524000000000001</v>
      </c>
    </row>
    <row r="112" spans="1:8" s="62" customFormat="1" ht="24">
      <c r="A112" s="56" t="str">
        <f>IF((LEN('Copy paste to Here'!G116))&gt;5,((CONCATENATE('Copy paste to Here'!G116," &amp; ",'Copy paste to Here'!D116,"  &amp;  ",'Copy paste to Here'!E116))),"Empty Cell")</f>
        <v>One pair of surgical steel ear stud with prong set square Cubic Zirconia stone &amp; Size: 5mm  &amp;  Cz Color: Jet</v>
      </c>
      <c r="B112" s="57" t="str">
        <f>'Copy paste to Here'!C116</f>
        <v>ERZSQM</v>
      </c>
      <c r="C112" s="57"/>
      <c r="D112" s="58">
        <f>Invoice!B116</f>
        <v>2</v>
      </c>
      <c r="E112" s="59">
        <f>'Shipping Invoice'!J117*$N$1</f>
        <v>1.6</v>
      </c>
      <c r="F112" s="59">
        <f t="shared" si="9"/>
        <v>3.2</v>
      </c>
      <c r="G112" s="60">
        <f t="shared" si="10"/>
        <v>60.48</v>
      </c>
      <c r="H112" s="63">
        <f t="shared" si="11"/>
        <v>120.96</v>
      </c>
    </row>
    <row r="113" spans="1:8" s="62" customFormat="1" ht="24">
      <c r="A113" s="56" t="str">
        <f>IF((LEN('Copy paste to Here'!G117))&gt;5,((CONCATENATE('Copy paste to Here'!G117," &amp; ",'Copy paste to Here'!D117,"  &amp;  ",'Copy paste to Here'!E117))),"Empty Cell")</f>
        <v>One pair of surgical steel ear stud with prong set square Cubic Zirconia stone &amp; Size: 6mm  &amp;  Cz Color: Jet</v>
      </c>
      <c r="B113" s="57" t="str">
        <f>'Copy paste to Here'!C117</f>
        <v>ERZSQM</v>
      </c>
      <c r="C113" s="57"/>
      <c r="D113" s="58">
        <f>Invoice!B117</f>
        <v>2</v>
      </c>
      <c r="E113" s="59">
        <f>'Shipping Invoice'!J118*$N$1</f>
        <v>1.77</v>
      </c>
      <c r="F113" s="59">
        <f t="shared" si="9"/>
        <v>3.54</v>
      </c>
      <c r="G113" s="60">
        <f t="shared" si="10"/>
        <v>66.905999999999992</v>
      </c>
      <c r="H113" s="63">
        <f t="shared" si="11"/>
        <v>133.81199999999998</v>
      </c>
    </row>
    <row r="114" spans="1:8" s="62" customFormat="1" ht="24">
      <c r="A114" s="56" t="str">
        <f>IF((LEN('Copy paste to Here'!G118))&gt;5,((CONCATENATE('Copy paste to Here'!G118," &amp; ",'Copy paste to Here'!D118,"  &amp;  ",'Copy paste to Here'!E118))),"Empty Cell")</f>
        <v>One pair of surgical steel ear stud with prong set square Cubic Zirconia stone &amp; Size: 7mm  &amp;  Cz Color: Jet</v>
      </c>
      <c r="B114" s="57" t="str">
        <f>'Copy paste to Here'!C118</f>
        <v>ERZSQM</v>
      </c>
      <c r="C114" s="57"/>
      <c r="D114" s="58">
        <f>Invoice!B118</f>
        <v>2</v>
      </c>
      <c r="E114" s="59">
        <f>'Shipping Invoice'!J119*$N$1</f>
        <v>2.08</v>
      </c>
      <c r="F114" s="59">
        <f t="shared" si="9"/>
        <v>4.16</v>
      </c>
      <c r="G114" s="60">
        <f t="shared" si="10"/>
        <v>78.623999999999995</v>
      </c>
      <c r="H114" s="63">
        <f t="shared" si="11"/>
        <v>157.24799999999999</v>
      </c>
    </row>
    <row r="115" spans="1:8" s="62" customFormat="1" ht="24">
      <c r="A115" s="56" t="str">
        <f>IF((LEN('Copy paste to Here'!G119))&gt;5,((CONCATENATE('Copy paste to Here'!G119," &amp; ",'Copy paste to Here'!D119,"  &amp;  ",'Copy paste to Here'!E119))),"Empty Cell")</f>
        <v>One pair of surgical steel ear stud with prong set square Cubic Zirconia stone &amp; Size: 8mm  &amp;  Cz Color: Jet</v>
      </c>
      <c r="B115" s="57" t="str">
        <f>'Copy paste to Here'!C119</f>
        <v>ERZSQM</v>
      </c>
      <c r="C115" s="57"/>
      <c r="D115" s="58">
        <f>Invoice!B119</f>
        <v>1</v>
      </c>
      <c r="E115" s="59">
        <f>'Shipping Invoice'!J120*$N$1</f>
        <v>2.4</v>
      </c>
      <c r="F115" s="59">
        <f t="shared" si="9"/>
        <v>2.4</v>
      </c>
      <c r="G115" s="60">
        <f t="shared" si="10"/>
        <v>90.719999999999985</v>
      </c>
      <c r="H115" s="63">
        <f t="shared" si="11"/>
        <v>90.719999999999985</v>
      </c>
    </row>
    <row r="116" spans="1:8" s="62" customFormat="1" ht="24">
      <c r="A116" s="56" t="str">
        <f>IF((LEN('Copy paste to Here'!G120))&gt;5,((CONCATENATE('Copy paste to Here'!G120," &amp; ",'Copy paste to Here'!D120,"  &amp;  ",'Copy paste to Here'!E120))),"Empty Cell")</f>
        <v>One pair of surgical steel ear stud with prong set square Cubic Zirconia stone &amp; Size: 9mm  &amp;  Cz Color: Jet</v>
      </c>
      <c r="B116" s="57" t="str">
        <f>'Copy paste to Here'!C120</f>
        <v>ERZSQM</v>
      </c>
      <c r="C116" s="57"/>
      <c r="D116" s="58">
        <f>Invoice!B120</f>
        <v>1</v>
      </c>
      <c r="E116" s="59">
        <f>'Shipping Invoice'!J121*$N$1</f>
        <v>2.85</v>
      </c>
      <c r="F116" s="59">
        <f t="shared" si="9"/>
        <v>2.85</v>
      </c>
      <c r="G116" s="60">
        <f t="shared" si="10"/>
        <v>107.72999999999999</v>
      </c>
      <c r="H116" s="63">
        <f t="shared" si="11"/>
        <v>107.72999999999999</v>
      </c>
    </row>
    <row r="117" spans="1:8" s="62" customFormat="1" ht="24">
      <c r="A117" s="56" t="str">
        <f>IF((LEN('Copy paste to Here'!G121))&gt;5,((CONCATENATE('Copy paste to Here'!G121," &amp; ",'Copy paste to Here'!D121,"  &amp;  ",'Copy paste to Here'!E121))),"Empty Cell")</f>
        <v>One pair of surgical steel ear stud with prong set square Cubic Zirconia stone &amp; Size: 10mm  &amp;  Cz Color: Jet</v>
      </c>
      <c r="B117" s="57" t="str">
        <f>'Copy paste to Here'!C121</f>
        <v>ERZSQM</v>
      </c>
      <c r="C117" s="57"/>
      <c r="D117" s="58">
        <f>Invoice!B121</f>
        <v>1</v>
      </c>
      <c r="E117" s="59">
        <f>'Shipping Invoice'!J122*$N$1</f>
        <v>3.33</v>
      </c>
      <c r="F117" s="59">
        <f t="shared" si="9"/>
        <v>3.33</v>
      </c>
      <c r="G117" s="60">
        <f t="shared" si="10"/>
        <v>125.874</v>
      </c>
      <c r="H117" s="63">
        <f t="shared" si="11"/>
        <v>125.874</v>
      </c>
    </row>
    <row r="118" spans="1:8" s="62" customFormat="1" ht="48">
      <c r="A118" s="56" t="str">
        <f>IF((LEN('Copy paste to Here'!G122))&gt;5,((CONCATENATE('Copy paste to Here'!G122," &amp; ",'Copy paste to Here'!D122,"  &amp;  ",'Copy paste to Here'!E122))),"Empty Cell")</f>
        <v xml:space="preserve">3mm surgical steel ball shaped dermal anchor top part for internally threaded, 16g (1.2mm) dermal anchor base plate with a height of 2mm - 2.5mm (this item does only fit our dermal anchors and surface bars) &amp;   &amp;  </v>
      </c>
      <c r="B118" s="57" t="str">
        <f>'Copy paste to Here'!C122</f>
        <v>IB3</v>
      </c>
      <c r="C118" s="57"/>
      <c r="D118" s="58">
        <f>Invoice!B122</f>
        <v>2</v>
      </c>
      <c r="E118" s="59">
        <f>'Shipping Invoice'!J123*$N$1</f>
        <v>0.28000000000000003</v>
      </c>
      <c r="F118" s="59">
        <f t="shared" si="9"/>
        <v>0.56000000000000005</v>
      </c>
      <c r="G118" s="60">
        <f t="shared" si="10"/>
        <v>10.584</v>
      </c>
      <c r="H118" s="63">
        <f t="shared" si="11"/>
        <v>21.167999999999999</v>
      </c>
    </row>
    <row r="119" spans="1:8" s="62" customFormat="1" ht="60">
      <c r="A119" s="56" t="str">
        <f>IF((LEN('Copy paste to Here'!G123))&gt;5,((CONCATENATE('Copy paste to Here'!G123," &amp; ",'Copy paste to Here'!D123,"  &amp;  ",'Copy paste to Here'!E123))),"Empty Cell")</f>
        <v xml:space="preserve">3mm surgical steel dermal anchor top in half jewel ball shape with bezel set crystal for internally threaded, 16g (1.2mm) dermal anchor base plate with a height of 2mm - 2.5mm (this item does only fit our dermal anchors and surface bars) &amp; Crystal Color: Clear  &amp;  </v>
      </c>
      <c r="B119" s="57" t="str">
        <f>'Copy paste to Here'!C123</f>
        <v>IHJB3</v>
      </c>
      <c r="C119" s="57"/>
      <c r="D119" s="58">
        <f>Invoice!B123</f>
        <v>4</v>
      </c>
      <c r="E119" s="59">
        <f>'Shipping Invoice'!J124*$N$1</f>
        <v>0.38</v>
      </c>
      <c r="F119" s="59">
        <f t="shared" si="9"/>
        <v>1.52</v>
      </c>
      <c r="G119" s="60">
        <f t="shared" si="10"/>
        <v>14.363999999999999</v>
      </c>
      <c r="H119" s="63">
        <f t="shared" si="11"/>
        <v>57.455999999999996</v>
      </c>
    </row>
    <row r="120" spans="1:8" s="62" customFormat="1" ht="36">
      <c r="A120" s="56" t="str">
        <f>IF((LEN('Copy paste to Here'!G124))&gt;5,((CONCATENATE('Copy paste to Here'!G124," &amp; ",'Copy paste to Here'!D124,"  &amp;  ",'Copy paste to Here'!E124))),"Empty Cell")</f>
        <v xml:space="preserve">316L steel 3mm dermal anchor top part with bezel set flat crystal for 1.6mm (14g) posts with 1.2mm internal threading &amp; Crystal Color: Clear  &amp;  </v>
      </c>
      <c r="B120" s="57" t="str">
        <f>'Copy paste to Here'!C124</f>
        <v>IJF3</v>
      </c>
      <c r="C120" s="57"/>
      <c r="D120" s="58">
        <f>Invoice!B124</f>
        <v>5</v>
      </c>
      <c r="E120" s="59">
        <f>'Shipping Invoice'!J125*$N$1</f>
        <v>0.47</v>
      </c>
      <c r="F120" s="59">
        <f t="shared" si="9"/>
        <v>2.3499999999999996</v>
      </c>
      <c r="G120" s="60">
        <f t="shared" si="10"/>
        <v>17.765999999999998</v>
      </c>
      <c r="H120" s="63">
        <f t="shared" si="11"/>
        <v>88.829999999999984</v>
      </c>
    </row>
    <row r="121" spans="1:8" s="62" customFormat="1" ht="36">
      <c r="A121" s="56" t="str">
        <f>IF((LEN('Copy paste to Here'!G125))&gt;5,((CONCATENATE('Copy paste to Here'!G125," &amp; ",'Copy paste to Here'!D125,"  &amp;  ",'Copy paste to Here'!E125))),"Empty Cell")</f>
        <v xml:space="preserve">316L steel 4mm dermal anchor top part with bezel set flat crystal for 1.6mm (14g) posts with 1.2mm internal threading &amp; Crystal Color: Clear  &amp;  </v>
      </c>
      <c r="B121" s="57" t="str">
        <f>'Copy paste to Here'!C125</f>
        <v>IJF4</v>
      </c>
      <c r="C121" s="57"/>
      <c r="D121" s="58">
        <f>Invoice!B125</f>
        <v>5</v>
      </c>
      <c r="E121" s="59">
        <f>'Shipping Invoice'!J126*$N$1</f>
        <v>0.52</v>
      </c>
      <c r="F121" s="59">
        <f t="shared" si="9"/>
        <v>2.6</v>
      </c>
      <c r="G121" s="60">
        <f t="shared" si="10"/>
        <v>19.655999999999999</v>
      </c>
      <c r="H121" s="63">
        <f t="shared" si="11"/>
        <v>98.28</v>
      </c>
    </row>
    <row r="122" spans="1:8" s="62" customFormat="1" ht="36">
      <c r="A122" s="56" t="str">
        <f>IF((LEN('Copy paste to Here'!G126))&gt;5,((CONCATENATE('Copy paste to Here'!G126," &amp; ",'Copy paste to Here'!D126,"  &amp;  ",'Copy paste to Here'!E126))),"Empty Cell")</f>
        <v xml:space="preserve">316L steel 5mm dermal anchor top part with bezel set flat crystal for 1.6mm (14g) posts with 1.2mm internal threading &amp; Crystal Color: Clear  &amp;  </v>
      </c>
      <c r="B122" s="57" t="str">
        <f>'Copy paste to Here'!C126</f>
        <v>IJF5</v>
      </c>
      <c r="C122" s="57"/>
      <c r="D122" s="58">
        <f>Invoice!B126</f>
        <v>5</v>
      </c>
      <c r="E122" s="59">
        <f>'Shipping Invoice'!J127*$N$1</f>
        <v>0.56999999999999995</v>
      </c>
      <c r="F122" s="59">
        <f t="shared" si="9"/>
        <v>2.8499999999999996</v>
      </c>
      <c r="G122" s="60">
        <f t="shared" si="10"/>
        <v>21.545999999999996</v>
      </c>
      <c r="H122" s="63">
        <f t="shared" si="11"/>
        <v>107.72999999999998</v>
      </c>
    </row>
    <row r="123" spans="1:8" s="62" customFormat="1" ht="24">
      <c r="A123" s="56" t="str">
        <f>IF((LEN('Copy paste to Here'!G127))&gt;5,((CONCATENATE('Copy paste to Here'!G127," &amp; ",'Copy paste to Here'!D127,"  &amp;  ",'Copy paste to Here'!E127))),"Empty Cell")</f>
        <v xml:space="preserve">Surgical steel labret, 16g (1.2mm) with a 3mm ball &amp; Length: 10mm  &amp;  </v>
      </c>
      <c r="B123" s="57" t="str">
        <f>'Copy paste to Here'!C127</f>
        <v>LBB3</v>
      </c>
      <c r="C123" s="57"/>
      <c r="D123" s="58">
        <f>Invoice!B127</f>
        <v>8</v>
      </c>
      <c r="E123" s="59">
        <f>'Shipping Invoice'!J128*$N$1</f>
        <v>0.16</v>
      </c>
      <c r="F123" s="59">
        <f t="shared" si="9"/>
        <v>1.28</v>
      </c>
      <c r="G123" s="60">
        <f t="shared" si="10"/>
        <v>6.048</v>
      </c>
      <c r="H123" s="63">
        <f t="shared" si="11"/>
        <v>48.384</v>
      </c>
    </row>
    <row r="124" spans="1:8" s="62" customFormat="1" ht="24">
      <c r="A124" s="56" t="str">
        <f>IF((LEN('Copy paste to Here'!G128))&gt;5,((CONCATENATE('Copy paste to Here'!G128," &amp; ",'Copy paste to Here'!D128,"  &amp;  ",'Copy paste to Here'!E128))),"Empty Cell")</f>
        <v>316L steel labret, 16g (1.2mm) with a 3mm bezel set jewel ball &amp; Length: 8mm  &amp;  Crystal Color: Clear</v>
      </c>
      <c r="B124" s="57" t="str">
        <f>'Copy paste to Here'!C128</f>
        <v>LBC3</v>
      </c>
      <c r="C124" s="57"/>
      <c r="D124" s="58">
        <f>Invoice!B128</f>
        <v>5</v>
      </c>
      <c r="E124" s="59">
        <f>'Shipping Invoice'!J129*$N$1</f>
        <v>0.38</v>
      </c>
      <c r="F124" s="59">
        <f t="shared" si="9"/>
        <v>1.9</v>
      </c>
      <c r="G124" s="60">
        <f t="shared" si="10"/>
        <v>14.363999999999999</v>
      </c>
      <c r="H124" s="63">
        <f t="shared" si="11"/>
        <v>71.819999999999993</v>
      </c>
    </row>
    <row r="125" spans="1:8" s="62" customFormat="1" ht="24">
      <c r="A125" s="56" t="str">
        <f>IF((LEN('Copy paste to Here'!G129))&gt;5,((CONCATENATE('Copy paste to Here'!G129," &amp; ",'Copy paste to Here'!D129,"  &amp;  ",'Copy paste to Here'!E129))),"Empty Cell")</f>
        <v>316L steel labret, 16g (1.2mm) with a 3mm bezel set jewel ball &amp; Length: 10mm  &amp;  Crystal Color: Clear</v>
      </c>
      <c r="B125" s="57" t="str">
        <f>'Copy paste to Here'!C129</f>
        <v>LBC3</v>
      </c>
      <c r="C125" s="57"/>
      <c r="D125" s="58">
        <f>Invoice!B129</f>
        <v>5</v>
      </c>
      <c r="E125" s="59">
        <f>'Shipping Invoice'!J130*$N$1</f>
        <v>0.38</v>
      </c>
      <c r="F125" s="59">
        <f t="shared" si="9"/>
        <v>1.9</v>
      </c>
      <c r="G125" s="60">
        <f t="shared" si="10"/>
        <v>14.363999999999999</v>
      </c>
      <c r="H125" s="63">
        <f t="shared" si="11"/>
        <v>71.819999999999993</v>
      </c>
    </row>
    <row r="126" spans="1:8" s="62" customFormat="1" ht="24">
      <c r="A126" s="56" t="str">
        <f>IF((LEN('Copy paste to Here'!G130))&gt;5,((CONCATENATE('Copy paste to Here'!G130," &amp; ",'Copy paste to Here'!D130,"  &amp;  ",'Copy paste to Here'!E130))),"Empty Cell")</f>
        <v>316L steel labret, 16g (1.2mm) with a 3mm bezel set jewel ball &amp; Length: 12mm  &amp;  Crystal Color: Clear</v>
      </c>
      <c r="B126" s="57" t="str">
        <f>'Copy paste to Here'!C130</f>
        <v>LBC3</v>
      </c>
      <c r="C126" s="57"/>
      <c r="D126" s="58">
        <f>Invoice!B130</f>
        <v>5</v>
      </c>
      <c r="E126" s="59">
        <f>'Shipping Invoice'!J131*$N$1</f>
        <v>0.38</v>
      </c>
      <c r="F126" s="59">
        <f t="shared" si="9"/>
        <v>1.9</v>
      </c>
      <c r="G126" s="60">
        <f t="shared" si="10"/>
        <v>14.363999999999999</v>
      </c>
      <c r="H126" s="63">
        <f t="shared" si="11"/>
        <v>71.819999999999993</v>
      </c>
    </row>
    <row r="127" spans="1:8" s="62" customFormat="1" ht="24">
      <c r="A127" s="56" t="str">
        <f>IF((LEN('Copy paste to Here'!G131))&gt;5,((CONCATENATE('Copy paste to Here'!G131," &amp; ",'Copy paste to Here'!D131,"  &amp;  ",'Copy paste to Here'!E131))),"Empty Cell")</f>
        <v xml:space="preserve">Surgical steel slave labret, 16g (1.2mm) with a 3mm bezel set jewel ball &amp; Crystal Color: AB  &amp;  </v>
      </c>
      <c r="B127" s="57" t="str">
        <f>'Copy paste to Here'!C131</f>
        <v>LBCSL</v>
      </c>
      <c r="C127" s="57"/>
      <c r="D127" s="58">
        <f>Invoice!B131</f>
        <v>2</v>
      </c>
      <c r="E127" s="59">
        <f>'Shipping Invoice'!J132*$N$1</f>
        <v>0.71</v>
      </c>
      <c r="F127" s="59">
        <f t="shared" si="9"/>
        <v>1.42</v>
      </c>
      <c r="G127" s="60">
        <f t="shared" si="10"/>
        <v>26.837999999999997</v>
      </c>
      <c r="H127" s="63">
        <f t="shared" si="11"/>
        <v>53.675999999999995</v>
      </c>
    </row>
    <row r="128" spans="1:8" s="62" customFormat="1" ht="48">
      <c r="A128" s="56" t="str">
        <f>IF((LEN('Copy paste to Here'!G132))&gt;5,((CONCATENATE('Copy paste to Here'!G132," &amp; ",'Copy paste to Here'!D132,"  &amp;  ",'Copy paste to Here'!E132))),"Empty Cell")</f>
        <v>Internally threaded 316L steel labret, 16g (1.2mm) with a upper 2 -5mm prong set round CZ stone (attachments are made from surgical steel) &amp; Length: 6mm with 2mm top part  &amp;  Cz Color: Clear</v>
      </c>
      <c r="B128" s="57" t="str">
        <f>'Copy paste to Here'!C132</f>
        <v>LBCZIN</v>
      </c>
      <c r="C128" s="57"/>
      <c r="D128" s="58">
        <f>Invoice!B132</f>
        <v>2</v>
      </c>
      <c r="E128" s="59">
        <f>'Shipping Invoice'!J133*$N$1</f>
        <v>1.1100000000000001</v>
      </c>
      <c r="F128" s="59">
        <f t="shared" si="9"/>
        <v>2.2200000000000002</v>
      </c>
      <c r="G128" s="60">
        <f t="shared" si="10"/>
        <v>41.957999999999998</v>
      </c>
      <c r="H128" s="63">
        <f t="shared" si="11"/>
        <v>83.915999999999997</v>
      </c>
    </row>
    <row r="129" spans="1:8" s="62" customFormat="1" ht="48">
      <c r="A129" s="56" t="str">
        <f>IF((LEN('Copy paste to Here'!G133))&gt;5,((CONCATENATE('Copy paste to Here'!G133," &amp; ",'Copy paste to Here'!D133,"  &amp;  ",'Copy paste to Here'!E133))),"Empty Cell")</f>
        <v>Internally threaded 316L steel labret, 16g (1.2mm) with a upper 2 -5mm prong set round CZ stone (attachments are made from surgical steel) &amp; Length: 8mm with 2mm top part  &amp;  Cz Color: Clear</v>
      </c>
      <c r="B129" s="57" t="str">
        <f>'Copy paste to Here'!C133</f>
        <v>LBCZIN</v>
      </c>
      <c r="C129" s="57"/>
      <c r="D129" s="58">
        <f>Invoice!B133</f>
        <v>2</v>
      </c>
      <c r="E129" s="59">
        <f>'Shipping Invoice'!J134*$N$1</f>
        <v>1.1100000000000001</v>
      </c>
      <c r="F129" s="59">
        <f t="shared" si="9"/>
        <v>2.2200000000000002</v>
      </c>
      <c r="G129" s="60">
        <f t="shared" si="10"/>
        <v>41.957999999999998</v>
      </c>
      <c r="H129" s="63">
        <f t="shared" si="11"/>
        <v>83.915999999999997</v>
      </c>
    </row>
    <row r="130" spans="1:8" s="62" customFormat="1" ht="48">
      <c r="A130" s="56" t="str">
        <f>IF((LEN('Copy paste to Here'!G134))&gt;5,((CONCATENATE('Copy paste to Here'!G134," &amp; ",'Copy paste to Here'!D134,"  &amp;  ",'Copy paste to Here'!E134))),"Empty Cell")</f>
        <v>Internally threaded 316L steel labret, 16g (1.2mm) with a upper 2 -5mm prong set round CZ stone (attachments are made from surgical steel) &amp; Length: 10mm with 2mm top part  &amp;  Cz Color: Clear</v>
      </c>
      <c r="B130" s="57" t="str">
        <f>'Copy paste to Here'!C134</f>
        <v>LBCZIN</v>
      </c>
      <c r="C130" s="57"/>
      <c r="D130" s="58">
        <f>Invoice!B134</f>
        <v>2</v>
      </c>
      <c r="E130" s="59">
        <f>'Shipping Invoice'!J135*$N$1</f>
        <v>1.1100000000000001</v>
      </c>
      <c r="F130" s="59">
        <f t="shared" si="9"/>
        <v>2.2200000000000002</v>
      </c>
      <c r="G130" s="60">
        <f t="shared" si="10"/>
        <v>41.957999999999998</v>
      </c>
      <c r="H130" s="63">
        <f t="shared" si="11"/>
        <v>83.915999999999997</v>
      </c>
    </row>
    <row r="131" spans="1:8" s="62" customFormat="1" ht="48">
      <c r="A131" s="56" t="str">
        <f>IF((LEN('Copy paste to Here'!G135))&gt;5,((CONCATENATE('Copy paste to Here'!G135," &amp; ",'Copy paste to Here'!D135,"  &amp;  ",'Copy paste to Here'!E135))),"Empty Cell")</f>
        <v>Internally threaded 316L steel labret, 16g (1.2mm) with a upper 2 -5mm prong set round CZ stone (attachments are made from surgical steel) &amp; Length: 6mm with 2.5mm top part  &amp;  Cz Color: Clear</v>
      </c>
      <c r="B131" s="57" t="str">
        <f>'Copy paste to Here'!C135</f>
        <v>LBCZIN</v>
      </c>
      <c r="C131" s="57"/>
      <c r="D131" s="58">
        <f>Invoice!B135</f>
        <v>1</v>
      </c>
      <c r="E131" s="59">
        <f>'Shipping Invoice'!J136*$N$1</f>
        <v>1.1599999999999999</v>
      </c>
      <c r="F131" s="59">
        <f t="shared" si="9"/>
        <v>1.1599999999999999</v>
      </c>
      <c r="G131" s="60">
        <f t="shared" si="10"/>
        <v>43.847999999999992</v>
      </c>
      <c r="H131" s="63">
        <f t="shared" si="11"/>
        <v>43.847999999999992</v>
      </c>
    </row>
    <row r="132" spans="1:8" s="62" customFormat="1" ht="48">
      <c r="A132" s="56" t="str">
        <f>IF((LEN('Copy paste to Here'!G136))&gt;5,((CONCATENATE('Copy paste to Here'!G136," &amp; ",'Copy paste to Here'!D136,"  &amp;  ",'Copy paste to Here'!E136))),"Empty Cell")</f>
        <v>Internally threaded 316L steel labret, 16g (1.2mm) with a upper 2 -5mm prong set round CZ stone (attachments are made from surgical steel) &amp; Length: 8mm with 2.5mm top part  &amp;  Cz Color: Clear</v>
      </c>
      <c r="B132" s="57" t="str">
        <f>'Copy paste to Here'!C136</f>
        <v>LBCZIN</v>
      </c>
      <c r="C132" s="57"/>
      <c r="D132" s="58">
        <f>Invoice!B136</f>
        <v>2</v>
      </c>
      <c r="E132" s="59">
        <f>'Shipping Invoice'!J137*$N$1</f>
        <v>1.1599999999999999</v>
      </c>
      <c r="F132" s="59">
        <f t="shared" si="9"/>
        <v>2.3199999999999998</v>
      </c>
      <c r="G132" s="60">
        <f t="shared" si="10"/>
        <v>43.847999999999992</v>
      </c>
      <c r="H132" s="63">
        <f t="shared" si="11"/>
        <v>87.695999999999984</v>
      </c>
    </row>
    <row r="133" spans="1:8" s="62" customFormat="1" ht="48">
      <c r="A133" s="56" t="str">
        <f>IF((LEN('Copy paste to Here'!G137))&gt;5,((CONCATENATE('Copy paste to Here'!G137," &amp; ",'Copy paste to Here'!D137,"  &amp;  ",'Copy paste to Here'!E137))),"Empty Cell")</f>
        <v>Internally threaded 316L steel labret, 16g (1.2mm) with a upper 2 -5mm prong set round CZ stone (attachments are made from surgical steel) &amp; Length: 10mm with 2.5mm top part  &amp;  Cz Color: Clear</v>
      </c>
      <c r="B133" s="57" t="str">
        <f>'Copy paste to Here'!C137</f>
        <v>LBCZIN</v>
      </c>
      <c r="C133" s="57"/>
      <c r="D133" s="58">
        <f>Invoice!B137</f>
        <v>2</v>
      </c>
      <c r="E133" s="59">
        <f>'Shipping Invoice'!J138*$N$1</f>
        <v>1.1599999999999999</v>
      </c>
      <c r="F133" s="59">
        <f t="shared" si="9"/>
        <v>2.3199999999999998</v>
      </c>
      <c r="G133" s="60">
        <f t="shared" si="10"/>
        <v>43.847999999999992</v>
      </c>
      <c r="H133" s="63">
        <f t="shared" si="11"/>
        <v>87.695999999999984</v>
      </c>
    </row>
    <row r="134" spans="1:8" s="62" customFormat="1" ht="48">
      <c r="A134" s="56" t="str">
        <f>IF((LEN('Copy paste to Here'!G138))&gt;5,((CONCATENATE('Copy paste to Here'!G138," &amp; ",'Copy paste to Here'!D138,"  &amp;  ",'Copy paste to Here'!E138))),"Empty Cell")</f>
        <v>Internally threaded 316L steel labret, 16g (1.2mm) with a upper 2 -5mm prong set round CZ stone (attachments are made from surgical steel) &amp; Length: 6mm with 3mm top part  &amp;  Cz Color: Clear</v>
      </c>
      <c r="B134" s="57" t="str">
        <f>'Copy paste to Here'!C138</f>
        <v>LBCZIN</v>
      </c>
      <c r="C134" s="57"/>
      <c r="D134" s="58">
        <f>Invoice!B138</f>
        <v>1</v>
      </c>
      <c r="E134" s="59">
        <f>'Shipping Invoice'!J139*$N$1</f>
        <v>1.21</v>
      </c>
      <c r="F134" s="59">
        <f t="shared" si="9"/>
        <v>1.21</v>
      </c>
      <c r="G134" s="60">
        <f t="shared" si="10"/>
        <v>45.737999999999992</v>
      </c>
      <c r="H134" s="63">
        <f t="shared" si="11"/>
        <v>45.737999999999992</v>
      </c>
    </row>
    <row r="135" spans="1:8" s="62" customFormat="1" ht="48">
      <c r="A135" s="56" t="str">
        <f>IF((LEN('Copy paste to Here'!G139))&gt;5,((CONCATENATE('Copy paste to Here'!G139," &amp; ",'Copy paste to Here'!D139,"  &amp;  ",'Copy paste to Here'!E139))),"Empty Cell")</f>
        <v>Internally threaded 316L steel labret, 16g (1.2mm) with a upper 2 -5mm prong set round CZ stone (attachments are made from surgical steel) &amp; Length: 8mm with 3mm top part  &amp;  Cz Color: Clear</v>
      </c>
      <c r="B135" s="57" t="str">
        <f>'Copy paste to Here'!C139</f>
        <v>LBCZIN</v>
      </c>
      <c r="C135" s="57"/>
      <c r="D135" s="58">
        <f>Invoice!B139</f>
        <v>2</v>
      </c>
      <c r="E135" s="59">
        <f>'Shipping Invoice'!J140*$N$1</f>
        <v>1.21</v>
      </c>
      <c r="F135" s="59">
        <f t="shared" si="9"/>
        <v>2.42</v>
      </c>
      <c r="G135" s="60">
        <f t="shared" si="10"/>
        <v>45.737999999999992</v>
      </c>
      <c r="H135" s="63">
        <f t="shared" si="11"/>
        <v>91.475999999999985</v>
      </c>
    </row>
    <row r="136" spans="1:8" s="62" customFormat="1" ht="48">
      <c r="A136" s="56" t="str">
        <f>IF((LEN('Copy paste to Here'!G140))&gt;5,((CONCATENATE('Copy paste to Here'!G140," &amp; ",'Copy paste to Here'!D140,"  &amp;  ",'Copy paste to Here'!E140))),"Empty Cell")</f>
        <v>Internally threaded 316L steel labret, 16g (1.2mm) with a upper 2 -5mm prong set round CZ stone (attachments are made from surgical steel) &amp; Length: 10mm with 3mm top part  &amp;  Cz Color: Clear</v>
      </c>
      <c r="B136" s="57" t="str">
        <f>'Copy paste to Here'!C140</f>
        <v>LBCZIN</v>
      </c>
      <c r="C136" s="57"/>
      <c r="D136" s="58">
        <f>Invoice!B140</f>
        <v>2</v>
      </c>
      <c r="E136" s="59">
        <f>'Shipping Invoice'!J141*$N$1</f>
        <v>1.21</v>
      </c>
      <c r="F136" s="59">
        <f t="shared" si="9"/>
        <v>2.42</v>
      </c>
      <c r="G136" s="60">
        <f t="shared" si="10"/>
        <v>45.737999999999992</v>
      </c>
      <c r="H136" s="63">
        <f t="shared" si="11"/>
        <v>91.475999999999985</v>
      </c>
    </row>
    <row r="137" spans="1:8" s="62" customFormat="1" ht="48">
      <c r="A137" s="56" t="str">
        <f>IF((LEN('Copy paste to Here'!G141))&gt;5,((CONCATENATE('Copy paste to Here'!G141," &amp; ",'Copy paste to Here'!D141,"  &amp;  ",'Copy paste to Here'!E141))),"Empty Cell")</f>
        <v>Internally threaded 316L steel labret, 16g (1.2mm) with a upper 2 -5mm prong set round CZ stone (attachments are made from surgical steel) &amp; Length: 6mm with 4mm top part  &amp;  Cz Color: Clear</v>
      </c>
      <c r="B137" s="57" t="str">
        <f>'Copy paste to Here'!C141</f>
        <v>LBCZIN</v>
      </c>
      <c r="C137" s="57"/>
      <c r="D137" s="58">
        <f>Invoice!B141</f>
        <v>1</v>
      </c>
      <c r="E137" s="59">
        <f>'Shipping Invoice'!J142*$N$1</f>
        <v>1.4</v>
      </c>
      <c r="F137" s="59">
        <f t="shared" si="9"/>
        <v>1.4</v>
      </c>
      <c r="G137" s="60">
        <f t="shared" si="10"/>
        <v>52.919999999999995</v>
      </c>
      <c r="H137" s="63">
        <f t="shared" si="11"/>
        <v>52.919999999999995</v>
      </c>
    </row>
    <row r="138" spans="1:8" s="62" customFormat="1" ht="48">
      <c r="A138" s="56" t="str">
        <f>IF((LEN('Copy paste to Here'!G142))&gt;5,((CONCATENATE('Copy paste to Here'!G142," &amp; ",'Copy paste to Here'!D142,"  &amp;  ",'Copy paste to Here'!E142))),"Empty Cell")</f>
        <v>Internally threaded 316L steel labret, 16g (1.2mm) with a upper 2 -5mm prong set round CZ stone (attachments are made from surgical steel) &amp; Length: 8mm with 4mm top part  &amp;  Cz Color: Clear</v>
      </c>
      <c r="B138" s="57" t="str">
        <f>'Copy paste to Here'!C142</f>
        <v>LBCZIN</v>
      </c>
      <c r="C138" s="57"/>
      <c r="D138" s="58">
        <f>Invoice!B142</f>
        <v>2</v>
      </c>
      <c r="E138" s="59">
        <f>'Shipping Invoice'!J143*$N$1</f>
        <v>1.4</v>
      </c>
      <c r="F138" s="59">
        <f t="shared" si="9"/>
        <v>2.8</v>
      </c>
      <c r="G138" s="60">
        <f t="shared" si="10"/>
        <v>52.919999999999995</v>
      </c>
      <c r="H138" s="63">
        <f t="shared" si="11"/>
        <v>105.83999999999999</v>
      </c>
    </row>
    <row r="139" spans="1:8" s="62" customFormat="1" ht="48">
      <c r="A139" s="56" t="str">
        <f>IF((LEN('Copy paste to Here'!G143))&gt;5,((CONCATENATE('Copy paste to Here'!G143," &amp; ",'Copy paste to Here'!D143,"  &amp;  ",'Copy paste to Here'!E143))),"Empty Cell")</f>
        <v>Internally threaded 316L steel labret, 16g (1.2mm) with a upper 2 -5mm prong set round CZ stone (attachments are made from surgical steel) &amp; Length: 6mm with 5mm top part  &amp;  Cz Color: Clear</v>
      </c>
      <c r="B139" s="57" t="str">
        <f>'Copy paste to Here'!C143</f>
        <v>LBCZIN</v>
      </c>
      <c r="C139" s="57"/>
      <c r="D139" s="58">
        <f>Invoice!B143</f>
        <v>1</v>
      </c>
      <c r="E139" s="59">
        <f>'Shipping Invoice'!J144*$N$1</f>
        <v>1.59</v>
      </c>
      <c r="F139" s="59">
        <f t="shared" si="9"/>
        <v>1.59</v>
      </c>
      <c r="G139" s="60">
        <f t="shared" si="10"/>
        <v>60.101999999999997</v>
      </c>
      <c r="H139" s="63">
        <f t="shared" si="11"/>
        <v>60.101999999999997</v>
      </c>
    </row>
    <row r="140" spans="1:8" s="62" customFormat="1" ht="48">
      <c r="A140" s="56" t="str">
        <f>IF((LEN('Copy paste to Here'!G144))&gt;5,((CONCATENATE('Copy paste to Here'!G144," &amp; ",'Copy paste to Here'!D144,"  &amp;  ",'Copy paste to Here'!E144))),"Empty Cell")</f>
        <v>Internally threaded 316L steel labret, 16g (1.2mm) with a upper 2 -5mm prong set round CZ stone (attachments are made from surgical steel) &amp; Length: 8mm with 5mm top part  &amp;  Cz Color: Clear</v>
      </c>
      <c r="B140" s="57" t="str">
        <f>'Copy paste to Here'!C144</f>
        <v>LBCZIN</v>
      </c>
      <c r="C140" s="57"/>
      <c r="D140" s="58">
        <f>Invoice!B144</f>
        <v>2</v>
      </c>
      <c r="E140" s="59">
        <f>'Shipping Invoice'!J145*$N$1</f>
        <v>1.59</v>
      </c>
      <c r="F140" s="59">
        <f t="shared" si="9"/>
        <v>3.18</v>
      </c>
      <c r="G140" s="60">
        <f t="shared" si="10"/>
        <v>60.101999999999997</v>
      </c>
      <c r="H140" s="63">
        <f t="shared" si="11"/>
        <v>120.20399999999999</v>
      </c>
    </row>
    <row r="141" spans="1:8" s="62" customFormat="1" ht="48">
      <c r="A141" s="56" t="str">
        <f>IF((LEN('Copy paste to Here'!G145))&gt;5,((CONCATENATE('Copy paste to Here'!G145," &amp; ",'Copy paste to Here'!D145,"  &amp;  ",'Copy paste to Here'!E145))),"Empty Cell")</f>
        <v>Internally threaded 316L steel labret, 16g (1.2mm) with a upper 2 -5mm prong set round CZ stone (attachments are made from surgical steel) &amp; Length: 10mm with 4mm top part  &amp;  Cz Color: Clear</v>
      </c>
      <c r="B141" s="57" t="str">
        <f>'Copy paste to Here'!C145</f>
        <v>LBCZIN</v>
      </c>
      <c r="C141" s="57"/>
      <c r="D141" s="58">
        <f>Invoice!B145</f>
        <v>2</v>
      </c>
      <c r="E141" s="59">
        <f>'Shipping Invoice'!J146*$N$1</f>
        <v>1.4</v>
      </c>
      <c r="F141" s="59">
        <f t="shared" si="9"/>
        <v>2.8</v>
      </c>
      <c r="G141" s="60">
        <f t="shared" si="10"/>
        <v>52.919999999999995</v>
      </c>
      <c r="H141" s="63">
        <f t="shared" si="11"/>
        <v>105.83999999999999</v>
      </c>
    </row>
    <row r="142" spans="1:8" s="62" customFormat="1" ht="48">
      <c r="A142" s="56" t="str">
        <f>IF((LEN('Copy paste to Here'!G146))&gt;5,((CONCATENATE('Copy paste to Here'!G146," &amp; ",'Copy paste to Here'!D146,"  &amp;  ",'Copy paste to Here'!E146))),"Empty Cell")</f>
        <v>Internally threaded 316L steel labret, 16g (1.2mm) with a upper 2 -5mm prong set round CZ stone (attachments are made from surgical steel) &amp; Length: 10mm with 5mm top part  &amp;  Cz Color: Clear</v>
      </c>
      <c r="B142" s="57" t="str">
        <f>'Copy paste to Here'!C146</f>
        <v>LBCZIN</v>
      </c>
      <c r="C142" s="57"/>
      <c r="D142" s="58">
        <f>Invoice!B146</f>
        <v>2</v>
      </c>
      <c r="E142" s="59">
        <f>'Shipping Invoice'!J147*$N$1</f>
        <v>1.59</v>
      </c>
      <c r="F142" s="59">
        <f t="shared" si="9"/>
        <v>3.18</v>
      </c>
      <c r="G142" s="60">
        <f t="shared" si="10"/>
        <v>60.101999999999997</v>
      </c>
      <c r="H142" s="63">
        <f t="shared" si="11"/>
        <v>120.20399999999999</v>
      </c>
    </row>
    <row r="143" spans="1:8" s="62" customFormat="1" ht="48">
      <c r="A143" s="56" t="str">
        <f>IF((LEN('Copy paste to Here'!G147))&gt;5,((CONCATENATE('Copy paste to Here'!G147," &amp; ",'Copy paste to Here'!D147,"  &amp;  ",'Copy paste to Here'!E147))),"Empty Cell")</f>
        <v>Internally threaded 316L steel labret, 16g (1.2mm) with a upper 2 -5mm prong set round CZ stone (attachments are made from surgical steel) &amp; Length: 12mm with 5mm top part  &amp;  Cz Color: Clear</v>
      </c>
      <c r="B143" s="57" t="str">
        <f>'Copy paste to Here'!C147</f>
        <v>LBCZIN</v>
      </c>
      <c r="C143" s="57"/>
      <c r="D143" s="58">
        <f>Invoice!B147</f>
        <v>1</v>
      </c>
      <c r="E143" s="59">
        <f>'Shipping Invoice'!J148*$N$1</f>
        <v>1.59</v>
      </c>
      <c r="F143" s="59">
        <f t="shared" si="9"/>
        <v>1.59</v>
      </c>
      <c r="G143" s="60">
        <f t="shared" si="10"/>
        <v>60.101999999999997</v>
      </c>
      <c r="H143" s="63">
        <f t="shared" si="11"/>
        <v>60.101999999999997</v>
      </c>
    </row>
    <row r="144" spans="1:8" s="62" customFormat="1" ht="48">
      <c r="A144" s="56" t="str">
        <f>IF((LEN('Copy paste to Here'!G148))&gt;5,((CONCATENATE('Copy paste to Here'!G148," &amp; ",'Copy paste to Here'!D148,"  &amp;  ",'Copy paste to Here'!E148))),"Empty Cell")</f>
        <v>Internally threaded 316L steel labret, 16g (1.2mm) with a upper 2 -5mm prong set round CZ stone (attachments are made from surgical steel) &amp; Length: 12mm with 2mm top part  &amp;  Cz Color: Clear</v>
      </c>
      <c r="B144" s="57" t="str">
        <f>'Copy paste to Here'!C148</f>
        <v>LBCZIN</v>
      </c>
      <c r="C144" s="57"/>
      <c r="D144" s="58">
        <f>Invoice!B148</f>
        <v>1</v>
      </c>
      <c r="E144" s="59">
        <f>'Shipping Invoice'!J149*$N$1</f>
        <v>1.1100000000000001</v>
      </c>
      <c r="F144" s="59">
        <f t="shared" si="9"/>
        <v>1.1100000000000001</v>
      </c>
      <c r="G144" s="60">
        <f t="shared" si="10"/>
        <v>41.957999999999998</v>
      </c>
      <c r="H144" s="63">
        <f t="shared" si="11"/>
        <v>41.957999999999998</v>
      </c>
    </row>
    <row r="145" spans="1:8" s="62" customFormat="1" ht="48">
      <c r="A145" s="56" t="str">
        <f>IF((LEN('Copy paste to Here'!G149))&gt;5,((CONCATENATE('Copy paste to Here'!G149," &amp; ",'Copy paste to Here'!D149,"  &amp;  ",'Copy paste to Here'!E149))),"Empty Cell")</f>
        <v>Internally threaded 316L steel labret, 16g (1.2mm) with a upper 2 -5mm prong set round CZ stone (attachments are made from surgical steel) &amp; Length: 12mm with 2.5mm top part   &amp;  Cz Color: Clear</v>
      </c>
      <c r="B145" s="57" t="str">
        <f>'Copy paste to Here'!C149</f>
        <v>LBCZIN</v>
      </c>
      <c r="C145" s="57"/>
      <c r="D145" s="58">
        <f>Invoice!B149</f>
        <v>1</v>
      </c>
      <c r="E145" s="59">
        <f>'Shipping Invoice'!J150*$N$1</f>
        <v>1.1599999999999999</v>
      </c>
      <c r="F145" s="59">
        <f t="shared" si="9"/>
        <v>1.1599999999999999</v>
      </c>
      <c r="G145" s="60">
        <f t="shared" si="10"/>
        <v>43.847999999999992</v>
      </c>
      <c r="H145" s="63">
        <f t="shared" si="11"/>
        <v>43.847999999999992</v>
      </c>
    </row>
    <row r="146" spans="1:8" s="62" customFormat="1" ht="48">
      <c r="A146" s="56" t="str">
        <f>IF((LEN('Copy paste to Here'!G150))&gt;5,((CONCATENATE('Copy paste to Here'!G150," &amp; ",'Copy paste to Here'!D150,"  &amp;  ",'Copy paste to Here'!E150))),"Empty Cell")</f>
        <v>Internally threaded 316L steel labret, 16g (1.2mm) with a upper 2 -5mm prong set round CZ stone (attachments are made from surgical steel) &amp; Length: 12mm with 3mm top part  &amp;  Cz Color: Clear</v>
      </c>
      <c r="B146" s="57" t="str">
        <f>'Copy paste to Here'!C150</f>
        <v>LBCZIN</v>
      </c>
      <c r="C146" s="57"/>
      <c r="D146" s="58">
        <f>Invoice!B150</f>
        <v>1</v>
      </c>
      <c r="E146" s="59">
        <f>'Shipping Invoice'!J151*$N$1</f>
        <v>1.21</v>
      </c>
      <c r="F146" s="59">
        <f t="shared" si="9"/>
        <v>1.21</v>
      </c>
      <c r="G146" s="60">
        <f t="shared" si="10"/>
        <v>45.737999999999992</v>
      </c>
      <c r="H146" s="63">
        <f t="shared" si="11"/>
        <v>45.737999999999992</v>
      </c>
    </row>
    <row r="147" spans="1:8" s="62" customFormat="1" ht="48">
      <c r="A147" s="56" t="str">
        <f>IF((LEN('Copy paste to Here'!G151))&gt;5,((CONCATENATE('Copy paste to Here'!G151," &amp; ",'Copy paste to Here'!D151,"  &amp;  ",'Copy paste to Here'!E151))),"Empty Cell")</f>
        <v>Internally threaded 316L steel labret, 16g (1.2mm) with a upper 2 -5mm prong set round CZ stone (attachments are made from surgical steel) &amp; Length: 12mm with 4mm top part  &amp;  Cz Color: Clear</v>
      </c>
      <c r="B147" s="57" t="str">
        <f>'Copy paste to Here'!C151</f>
        <v>LBCZIN</v>
      </c>
      <c r="C147" s="57"/>
      <c r="D147" s="58">
        <f>Invoice!B151</f>
        <v>1</v>
      </c>
      <c r="E147" s="59">
        <f>'Shipping Invoice'!J152*$N$1</f>
        <v>1.4</v>
      </c>
      <c r="F147" s="59">
        <f t="shared" si="9"/>
        <v>1.4</v>
      </c>
      <c r="G147" s="60">
        <f t="shared" si="10"/>
        <v>52.919999999999995</v>
      </c>
      <c r="H147" s="63">
        <f t="shared" si="11"/>
        <v>52.919999999999995</v>
      </c>
    </row>
    <row r="148" spans="1:8" s="62" customFormat="1" ht="24">
      <c r="A148" s="56" t="str">
        <f>IF((LEN('Copy paste to Here'!G152))&gt;5,((CONCATENATE('Copy paste to Here'!G152," &amp; ",'Copy paste to Here'!D152,"  &amp;  ",'Copy paste to Here'!E152))),"Empty Cell")</f>
        <v>316L steel labret, 16g (1.2mm) with a 4mm bezel set jewel ball and a dangling plain steel star &amp; Size: 8mm  &amp;  Cz Color: Clear</v>
      </c>
      <c r="B148" s="57" t="str">
        <f>'Copy paste to Here'!C152</f>
        <v>LBEC770</v>
      </c>
      <c r="C148" s="57"/>
      <c r="D148" s="58">
        <f>Invoice!B152</f>
        <v>2</v>
      </c>
      <c r="E148" s="59">
        <f>'Shipping Invoice'!J153*$N$1</f>
        <v>0.66</v>
      </c>
      <c r="F148" s="59">
        <f t="shared" si="9"/>
        <v>1.32</v>
      </c>
      <c r="G148" s="60">
        <f t="shared" si="10"/>
        <v>24.948</v>
      </c>
      <c r="H148" s="63">
        <f t="shared" si="11"/>
        <v>49.896000000000001</v>
      </c>
    </row>
    <row r="149" spans="1:8" s="62" customFormat="1" ht="24">
      <c r="A149" s="56" t="str">
        <f>IF((LEN('Copy paste to Here'!G153))&gt;5,((CONCATENATE('Copy paste to Here'!G153," &amp; ",'Copy paste to Here'!D153,"  &amp;  ",'Copy paste to Here'!E153))),"Empty Cell")</f>
        <v>316L steel labret, 16g (1.2mm) with a 4mm bezel set jewel ball and a dangling plain steel star &amp; Size: 9mm  &amp;  Cz Color: Clear</v>
      </c>
      <c r="B149" s="57" t="str">
        <f>'Copy paste to Here'!C153</f>
        <v>LBEC770</v>
      </c>
      <c r="C149" s="57"/>
      <c r="D149" s="58">
        <f>Invoice!B153</f>
        <v>2</v>
      </c>
      <c r="E149" s="59">
        <f>'Shipping Invoice'!J154*$N$1</f>
        <v>0.66</v>
      </c>
      <c r="F149" s="59">
        <f t="shared" si="9"/>
        <v>1.32</v>
      </c>
      <c r="G149" s="60">
        <f t="shared" si="10"/>
        <v>24.948</v>
      </c>
      <c r="H149" s="63">
        <f t="shared" si="11"/>
        <v>49.896000000000001</v>
      </c>
    </row>
    <row r="150" spans="1:8" s="62" customFormat="1" ht="36">
      <c r="A150" s="56" t="str">
        <f>IF((LEN('Copy paste to Here'!G154))&gt;5,((CONCATENATE('Copy paste to Here'!G154," &amp; ",'Copy paste to Here'!D154,"  &amp;  ",'Copy paste to Here'!E154))),"Empty Cell")</f>
        <v>Surgical steel labret, 16g (1.2mm) with a crystal flower upper part (top part is made from silver plated brass) &amp; Length: 8mm  &amp;  Crystal Color: Clear</v>
      </c>
      <c r="B150" s="57" t="str">
        <f>'Copy paste to Here'!C154</f>
        <v>LBFW2C</v>
      </c>
      <c r="C150" s="57"/>
      <c r="D150" s="58">
        <f>Invoice!B154</f>
        <v>3</v>
      </c>
      <c r="E150" s="59">
        <f>'Shipping Invoice'!J155*$N$1</f>
        <v>1.51</v>
      </c>
      <c r="F150" s="59">
        <f t="shared" si="9"/>
        <v>4.53</v>
      </c>
      <c r="G150" s="60">
        <f t="shared" si="10"/>
        <v>57.077999999999996</v>
      </c>
      <c r="H150" s="63">
        <f t="shared" si="11"/>
        <v>171.23399999999998</v>
      </c>
    </row>
    <row r="151" spans="1:8" s="62" customFormat="1" ht="24">
      <c r="A151" s="56" t="str">
        <f>IF((LEN('Copy paste to Here'!G155))&gt;5,((CONCATENATE('Copy paste to Here'!G155," &amp; ",'Copy paste to Here'!D155,"  &amp;  ",'Copy paste to Here'!E155))),"Empty Cell")</f>
        <v xml:space="preserve">Surgical steel labret, 16g (1.2mm) with a plain flower upper part (top part is made from silver plated brass) &amp; Length: 8mm  &amp;  </v>
      </c>
      <c r="B151" s="57" t="str">
        <f>'Copy paste to Here'!C155</f>
        <v>LBFW3</v>
      </c>
      <c r="C151" s="57"/>
      <c r="D151" s="58">
        <f>Invoice!B155</f>
        <v>2</v>
      </c>
      <c r="E151" s="59">
        <f>'Shipping Invoice'!J156*$N$1</f>
        <v>1.1599999999999999</v>
      </c>
      <c r="F151" s="59">
        <f t="shared" si="9"/>
        <v>2.3199999999999998</v>
      </c>
      <c r="G151" s="60">
        <f t="shared" si="10"/>
        <v>43.847999999999992</v>
      </c>
      <c r="H151" s="63">
        <f t="shared" si="11"/>
        <v>87.695999999999984</v>
      </c>
    </row>
    <row r="152" spans="1:8" s="62" customFormat="1" ht="24">
      <c r="A152" s="56" t="str">
        <f>IF((LEN('Copy paste to Here'!G156))&gt;5,((CONCATENATE('Copy paste to Here'!G156," &amp; ",'Copy paste to Here'!D156,"  &amp;  ",'Copy paste to Here'!E156))),"Empty Cell")</f>
        <v>Surgical steel labret, 16g (1.2mm) with 3mm bezel set half jewel ball &amp; Length: 6mm  &amp;  Crystal Color: Clear</v>
      </c>
      <c r="B152" s="57" t="str">
        <f>'Copy paste to Here'!C156</f>
        <v>LBHJB3</v>
      </c>
      <c r="C152" s="57"/>
      <c r="D152" s="58">
        <f>Invoice!B156</f>
        <v>3</v>
      </c>
      <c r="E152" s="59">
        <f>'Shipping Invoice'!J157*$N$1</f>
        <v>0.47</v>
      </c>
      <c r="F152" s="59">
        <f t="shared" si="9"/>
        <v>1.41</v>
      </c>
      <c r="G152" s="60">
        <f t="shared" si="10"/>
        <v>17.765999999999998</v>
      </c>
      <c r="H152" s="63">
        <f t="shared" si="11"/>
        <v>53.297999999999995</v>
      </c>
    </row>
    <row r="153" spans="1:8" s="62" customFormat="1" ht="24">
      <c r="A153" s="56" t="str">
        <f>IF((LEN('Copy paste to Here'!G157))&gt;5,((CONCATENATE('Copy paste to Here'!G157," &amp; ",'Copy paste to Here'!D157,"  &amp;  ",'Copy paste to Here'!E157))),"Empty Cell")</f>
        <v>Surgical steel labret, 16g (1.2mm) with 3mm bezel set half jewel ball &amp; Length: 8mm  &amp;  Crystal Color: Clear</v>
      </c>
      <c r="B153" s="57" t="str">
        <f>'Copy paste to Here'!C157</f>
        <v>LBHJB3</v>
      </c>
      <c r="C153" s="57"/>
      <c r="D153" s="58">
        <f>Invoice!B157</f>
        <v>3</v>
      </c>
      <c r="E153" s="59">
        <f>'Shipping Invoice'!J158*$N$1</f>
        <v>0.47</v>
      </c>
      <c r="F153" s="59">
        <f t="shared" si="9"/>
        <v>1.41</v>
      </c>
      <c r="G153" s="60">
        <f t="shared" si="10"/>
        <v>17.765999999999998</v>
      </c>
      <c r="H153" s="63">
        <f t="shared" si="11"/>
        <v>53.297999999999995</v>
      </c>
    </row>
    <row r="154" spans="1:8" s="62" customFormat="1" ht="24">
      <c r="A154" s="56" t="str">
        <f>IF((LEN('Copy paste to Here'!G158))&gt;5,((CONCATENATE('Copy paste to Here'!G158," &amp; ",'Copy paste to Here'!D158,"  &amp;  ",'Copy paste to Here'!E158))),"Empty Cell")</f>
        <v>Surgical steel labret, 16g (1.2mm) with 3mm bezel set half jewel ball &amp; Length: 10mm  &amp;  Crystal Color: Clear</v>
      </c>
      <c r="B154" s="57" t="str">
        <f>'Copy paste to Here'!C158</f>
        <v>LBHJB3</v>
      </c>
      <c r="C154" s="57"/>
      <c r="D154" s="58">
        <f>Invoice!B158</f>
        <v>3</v>
      </c>
      <c r="E154" s="59">
        <f>'Shipping Invoice'!J159*$N$1</f>
        <v>0.47</v>
      </c>
      <c r="F154" s="59">
        <f t="shared" si="9"/>
        <v>1.41</v>
      </c>
      <c r="G154" s="60">
        <f t="shared" si="10"/>
        <v>17.765999999999998</v>
      </c>
      <c r="H154" s="63">
        <f t="shared" si="11"/>
        <v>53.297999999999995</v>
      </c>
    </row>
    <row r="155" spans="1:8" s="62" customFormat="1" ht="36">
      <c r="A155" s="56" t="str">
        <f>IF((LEN('Copy paste to Here'!G159))&gt;5,((CONCATENATE('Copy paste to Here'!G159," &amp; ",'Copy paste to Here'!D159,"  &amp;  ",'Copy paste to Here'!E159))),"Empty Cell")</f>
        <v>PVD plated 316L steel internally threaded labret, 1.2mm (16g) with 3mm prong set round Cubic Zirconia (CZ) round stone &amp; Color: Black  &amp;  Length: 6mm with 3mm top part</v>
      </c>
      <c r="B155" s="57" t="str">
        <f>'Copy paste to Here'!C159</f>
        <v>LBTCZIN</v>
      </c>
      <c r="C155" s="57"/>
      <c r="D155" s="58">
        <f>Invoice!B159</f>
        <v>2</v>
      </c>
      <c r="E155" s="59">
        <f>'Shipping Invoice'!J160*$N$1</f>
        <v>1.33</v>
      </c>
      <c r="F155" s="59">
        <f t="shared" si="9"/>
        <v>2.66</v>
      </c>
      <c r="G155" s="60">
        <f t="shared" si="10"/>
        <v>50.274000000000001</v>
      </c>
      <c r="H155" s="63">
        <f t="shared" si="11"/>
        <v>100.548</v>
      </c>
    </row>
    <row r="156" spans="1:8" s="62" customFormat="1" ht="36">
      <c r="A156" s="56" t="str">
        <f>IF((LEN('Copy paste to Here'!G160))&gt;5,((CONCATENATE('Copy paste to Here'!G160," &amp; ",'Copy paste to Here'!D160,"  &amp;  ",'Copy paste to Here'!E160))),"Empty Cell")</f>
        <v>PVD plated 316L steel internally threaded labret, 1.2mm (16g) with 3mm prong set round Cubic Zirconia (CZ) round stone &amp; Color: Black  &amp;  Length: 8mm with 3mm top part</v>
      </c>
      <c r="B156" s="57" t="str">
        <f>'Copy paste to Here'!C160</f>
        <v>LBTCZIN</v>
      </c>
      <c r="C156" s="57"/>
      <c r="D156" s="58">
        <f>Invoice!B160</f>
        <v>2</v>
      </c>
      <c r="E156" s="59">
        <f>'Shipping Invoice'!J161*$N$1</f>
        <v>1.33</v>
      </c>
      <c r="F156" s="59">
        <f t="shared" si="9"/>
        <v>2.66</v>
      </c>
      <c r="G156" s="60">
        <f t="shared" si="10"/>
        <v>50.274000000000001</v>
      </c>
      <c r="H156" s="63">
        <f t="shared" si="11"/>
        <v>100.548</v>
      </c>
    </row>
    <row r="157" spans="1:8" s="62" customFormat="1" ht="36">
      <c r="A157" s="56" t="str">
        <f>IF((LEN('Copy paste to Here'!G161))&gt;5,((CONCATENATE('Copy paste to Here'!G161," &amp; ",'Copy paste to Here'!D161,"  &amp;  ",'Copy paste to Here'!E161))),"Empty Cell")</f>
        <v>PVD plated 316L steel internally threaded labret, 1.2mm (16g) with 3mm prong set round Cubic Zirconia (CZ) round stone &amp; Color: Black  &amp;  Length: 10mm with 3mm top part</v>
      </c>
      <c r="B157" s="57" t="str">
        <f>'Copy paste to Here'!C161</f>
        <v>LBTCZIN</v>
      </c>
      <c r="C157" s="57"/>
      <c r="D157" s="58">
        <f>Invoice!B161</f>
        <v>1</v>
      </c>
      <c r="E157" s="59">
        <f>'Shipping Invoice'!J162*$N$1</f>
        <v>1.33</v>
      </c>
      <c r="F157" s="59">
        <f t="shared" si="9"/>
        <v>1.33</v>
      </c>
      <c r="G157" s="60">
        <f t="shared" si="10"/>
        <v>50.274000000000001</v>
      </c>
      <c r="H157" s="63">
        <f t="shared" si="11"/>
        <v>50.274000000000001</v>
      </c>
    </row>
    <row r="158" spans="1:8" s="62" customFormat="1" ht="36">
      <c r="A158" s="56" t="str">
        <f>IF((LEN('Copy paste to Here'!G162))&gt;5,((CONCATENATE('Copy paste to Here'!G162," &amp; ",'Copy paste to Here'!D162,"  &amp;  ",'Copy paste to Here'!E162))),"Empty Cell")</f>
        <v>PVD plated 316L steel internally threaded labret, 1.2mm (16g) with 3mm prong set round Cubic Zirconia (CZ) round stone &amp; Color: Blue  &amp;  Length: 6mm with 3mm top part</v>
      </c>
      <c r="B158" s="57" t="str">
        <f>'Copy paste to Here'!C162</f>
        <v>LBTCZIN</v>
      </c>
      <c r="C158" s="57"/>
      <c r="D158" s="58">
        <f>Invoice!B162</f>
        <v>2</v>
      </c>
      <c r="E158" s="59">
        <f>'Shipping Invoice'!J163*$N$1</f>
        <v>1.33</v>
      </c>
      <c r="F158" s="59">
        <f t="shared" si="9"/>
        <v>2.66</v>
      </c>
      <c r="G158" s="60">
        <f t="shared" si="10"/>
        <v>50.274000000000001</v>
      </c>
      <c r="H158" s="63">
        <f t="shared" si="11"/>
        <v>100.548</v>
      </c>
    </row>
    <row r="159" spans="1:8" s="62" customFormat="1" ht="36">
      <c r="A159" s="56" t="str">
        <f>IF((LEN('Copy paste to Here'!G163))&gt;5,((CONCATENATE('Copy paste to Here'!G163," &amp; ",'Copy paste to Here'!D163,"  &amp;  ",'Copy paste to Here'!E163))),"Empty Cell")</f>
        <v>PVD plated 316L steel internally threaded labret, 1.2mm (16g) with 3mm prong set round Cubic Zirconia (CZ) round stone &amp; Color: Blue  &amp;  Length: 8mm with 3mm top part</v>
      </c>
      <c r="B159" s="57" t="str">
        <f>'Copy paste to Here'!C163</f>
        <v>LBTCZIN</v>
      </c>
      <c r="C159" s="57"/>
      <c r="D159" s="58">
        <f>Invoice!B163</f>
        <v>2</v>
      </c>
      <c r="E159" s="59">
        <f>'Shipping Invoice'!J164*$N$1</f>
        <v>1.33</v>
      </c>
      <c r="F159" s="59">
        <f t="shared" si="9"/>
        <v>2.66</v>
      </c>
      <c r="G159" s="60">
        <f t="shared" si="10"/>
        <v>50.274000000000001</v>
      </c>
      <c r="H159" s="63">
        <f t="shared" si="11"/>
        <v>100.548</v>
      </c>
    </row>
    <row r="160" spans="1:8" s="62" customFormat="1" ht="36">
      <c r="A160" s="56" t="str">
        <f>IF((LEN('Copy paste to Here'!G164))&gt;5,((CONCATENATE('Copy paste to Here'!G164," &amp; ",'Copy paste to Here'!D164,"  &amp;  ",'Copy paste to Here'!E164))),"Empty Cell")</f>
        <v>PVD plated 316L steel internally threaded labret, 1.2mm (16g) with 3mm prong set round Cubic Zirconia (CZ) round stone &amp; Color: Blue  &amp;  Length: 10mm with 3mm top part</v>
      </c>
      <c r="B160" s="57" t="str">
        <f>'Copy paste to Here'!C164</f>
        <v>LBTCZIN</v>
      </c>
      <c r="C160" s="57"/>
      <c r="D160" s="58">
        <f>Invoice!B164</f>
        <v>1</v>
      </c>
      <c r="E160" s="59">
        <f>'Shipping Invoice'!J165*$N$1</f>
        <v>1.33</v>
      </c>
      <c r="F160" s="59">
        <f t="shared" si="9"/>
        <v>1.33</v>
      </c>
      <c r="G160" s="60">
        <f t="shared" si="10"/>
        <v>50.274000000000001</v>
      </c>
      <c r="H160" s="63">
        <f t="shared" si="11"/>
        <v>50.274000000000001</v>
      </c>
    </row>
    <row r="161" spans="1:8" s="62" customFormat="1" ht="36">
      <c r="A161" s="56" t="str">
        <f>IF((LEN('Copy paste to Here'!G165))&gt;5,((CONCATENATE('Copy paste to Here'!G165," &amp; ",'Copy paste to Here'!D165,"  &amp;  ",'Copy paste to Here'!E165))),"Empty Cell")</f>
        <v>PVD plated 316L steel internally threaded labret, 1.2mm (16g) with 3mm prong set round Cubic Zirconia (CZ) round stone &amp; Color: Rainbow  &amp;  Length: 6mm with 3mm top part</v>
      </c>
      <c r="B161" s="57" t="str">
        <f>'Copy paste to Here'!C165</f>
        <v>LBTCZIN</v>
      </c>
      <c r="C161" s="57"/>
      <c r="D161" s="58">
        <f>Invoice!B165</f>
        <v>2</v>
      </c>
      <c r="E161" s="59">
        <f>'Shipping Invoice'!J166*$N$1</f>
        <v>1.33</v>
      </c>
      <c r="F161" s="59">
        <f t="shared" si="9"/>
        <v>2.66</v>
      </c>
      <c r="G161" s="60">
        <f t="shared" si="10"/>
        <v>50.274000000000001</v>
      </c>
      <c r="H161" s="63">
        <f t="shared" si="11"/>
        <v>100.548</v>
      </c>
    </row>
    <row r="162" spans="1:8" s="62" customFormat="1" ht="36">
      <c r="A162" s="56" t="str">
        <f>IF((LEN('Copy paste to Here'!G166))&gt;5,((CONCATENATE('Copy paste to Here'!G166," &amp; ",'Copy paste to Here'!D166,"  &amp;  ",'Copy paste to Here'!E166))),"Empty Cell")</f>
        <v>PVD plated 316L steel internally threaded labret, 1.2mm (16g) with 3mm prong set round Cubic Zirconia (CZ) round stone &amp; Color: Rainbow  &amp;  Length: 8mm with 3mm top part</v>
      </c>
      <c r="B162" s="57" t="str">
        <f>'Copy paste to Here'!C166</f>
        <v>LBTCZIN</v>
      </c>
      <c r="C162" s="57"/>
      <c r="D162" s="58">
        <f>Invoice!B166</f>
        <v>2</v>
      </c>
      <c r="E162" s="59">
        <f>'Shipping Invoice'!J167*$N$1</f>
        <v>1.33</v>
      </c>
      <c r="F162" s="59">
        <f t="shared" si="9"/>
        <v>2.66</v>
      </c>
      <c r="G162" s="60">
        <f t="shared" si="10"/>
        <v>50.274000000000001</v>
      </c>
      <c r="H162" s="63">
        <f t="shared" si="11"/>
        <v>100.548</v>
      </c>
    </row>
    <row r="163" spans="1:8" s="62" customFormat="1" ht="36">
      <c r="A163" s="56" t="str">
        <f>IF((LEN('Copy paste to Here'!G167))&gt;5,((CONCATENATE('Copy paste to Here'!G167," &amp; ",'Copy paste to Here'!D167,"  &amp;  ",'Copy paste to Here'!E167))),"Empty Cell")</f>
        <v>PVD plated 316L steel internally threaded labret, 1.2mm (16g) with 3mm prong set round Cubic Zirconia (CZ) round stone &amp; Color: Rainbow  &amp;  Length: 10mm with 3mm top part</v>
      </c>
      <c r="B163" s="57" t="str">
        <f>'Copy paste to Here'!C167</f>
        <v>LBTCZIN</v>
      </c>
      <c r="C163" s="57"/>
      <c r="D163" s="58">
        <f>Invoice!B167</f>
        <v>1</v>
      </c>
      <c r="E163" s="59">
        <f>'Shipping Invoice'!J168*$N$1</f>
        <v>1.33</v>
      </c>
      <c r="F163" s="59">
        <f t="shared" si="9"/>
        <v>1.33</v>
      </c>
      <c r="G163" s="60">
        <f t="shared" si="10"/>
        <v>50.274000000000001</v>
      </c>
      <c r="H163" s="63">
        <f t="shared" si="11"/>
        <v>50.274000000000001</v>
      </c>
    </row>
    <row r="164" spans="1:8" s="62" customFormat="1" ht="36">
      <c r="A164" s="56" t="str">
        <f>IF((LEN('Copy paste to Here'!G168))&gt;5,((CONCATENATE('Copy paste to Here'!G168," &amp; ",'Copy paste to Here'!D168,"  &amp;  ",'Copy paste to Here'!E168))),"Empty Cell")</f>
        <v>PVD plated 316L steel internally threaded labret, 1.2mm (16g) with 3mm prong set round Cubic Zirconia (CZ) round stone &amp; Color: Rose-gold  &amp;  Length: 6mm with 3mm top part</v>
      </c>
      <c r="B164" s="57" t="str">
        <f>'Copy paste to Here'!C168</f>
        <v>LBTCZIN</v>
      </c>
      <c r="C164" s="57"/>
      <c r="D164" s="58">
        <f>Invoice!B168</f>
        <v>2</v>
      </c>
      <c r="E164" s="59">
        <f>'Shipping Invoice'!J169*$N$1</f>
        <v>1.33</v>
      </c>
      <c r="F164" s="59">
        <f t="shared" ref="F164:F227" si="12">D164*E164</f>
        <v>2.66</v>
      </c>
      <c r="G164" s="60">
        <f t="shared" ref="G164:G227" si="13">E164*$E$14</f>
        <v>50.274000000000001</v>
      </c>
      <c r="H164" s="63">
        <f t="shared" ref="H164:H227" si="14">D164*G164</f>
        <v>100.548</v>
      </c>
    </row>
    <row r="165" spans="1:8" s="62" customFormat="1" ht="36">
      <c r="A165" s="56" t="str">
        <f>IF((LEN('Copy paste to Here'!G169))&gt;5,((CONCATENATE('Copy paste to Here'!G169," &amp; ",'Copy paste to Here'!D169,"  &amp;  ",'Copy paste to Here'!E169))),"Empty Cell")</f>
        <v>PVD plated 316L steel internally threaded labret, 1.2mm (16g) with 3mm prong set round Cubic Zirconia (CZ) round stone &amp; Color: Rose-gold  &amp;  Length: 8mm with 3mm top part</v>
      </c>
      <c r="B165" s="57" t="str">
        <f>'Copy paste to Here'!C169</f>
        <v>LBTCZIN</v>
      </c>
      <c r="C165" s="57"/>
      <c r="D165" s="58">
        <f>Invoice!B169</f>
        <v>2</v>
      </c>
      <c r="E165" s="59">
        <f>'Shipping Invoice'!J170*$N$1</f>
        <v>1.33</v>
      </c>
      <c r="F165" s="59">
        <f t="shared" si="12"/>
        <v>2.66</v>
      </c>
      <c r="G165" s="60">
        <f t="shared" si="13"/>
        <v>50.274000000000001</v>
      </c>
      <c r="H165" s="63">
        <f t="shared" si="14"/>
        <v>100.548</v>
      </c>
    </row>
    <row r="166" spans="1:8" s="62" customFormat="1" ht="36">
      <c r="A166" s="56" t="str">
        <f>IF((LEN('Copy paste to Here'!G170))&gt;5,((CONCATENATE('Copy paste to Here'!G170," &amp; ",'Copy paste to Here'!D170,"  &amp;  ",'Copy paste to Here'!E170))),"Empty Cell")</f>
        <v>PVD plated 316L steel internally threaded labret, 1.2mm (16g) with 3mm prong set round Cubic Zirconia (CZ) round stone &amp; Color: Rose-gold  &amp;  Length: 10mm with 3mm top part</v>
      </c>
      <c r="B166" s="57" t="str">
        <f>'Copy paste to Here'!C170</f>
        <v>LBTCZIN</v>
      </c>
      <c r="C166" s="57"/>
      <c r="D166" s="58">
        <f>Invoice!B170</f>
        <v>1</v>
      </c>
      <c r="E166" s="59">
        <f>'Shipping Invoice'!J171*$N$1</f>
        <v>1.33</v>
      </c>
      <c r="F166" s="59">
        <f t="shared" si="12"/>
        <v>1.33</v>
      </c>
      <c r="G166" s="60">
        <f t="shared" si="13"/>
        <v>50.274000000000001</v>
      </c>
      <c r="H166" s="63">
        <f t="shared" si="14"/>
        <v>50.274000000000001</v>
      </c>
    </row>
    <row r="167" spans="1:8" s="62" customFormat="1" ht="36">
      <c r="A167" s="56" t="str">
        <f>IF((LEN('Copy paste to Here'!G171))&gt;5,((CONCATENATE('Copy paste to Here'!G171," &amp; ",'Copy paste to Here'!D171,"  &amp;  ",'Copy paste to Here'!E171))),"Empty Cell")</f>
        <v>316L steel nose stud, 0.8mm (20g) with a 1.5mm and 2mm round color Cubic Zirconia (CZ) stone in prong set &amp; Cz Color: Clear  &amp;  Size: 1.5mm</v>
      </c>
      <c r="B167" s="57" t="str">
        <f>'Copy paste to Here'!C171</f>
        <v>NLZR</v>
      </c>
      <c r="C167" s="57"/>
      <c r="D167" s="58">
        <f>Invoice!B171</f>
        <v>5</v>
      </c>
      <c r="E167" s="59">
        <f>'Shipping Invoice'!J172*$N$1</f>
        <v>0.56999999999999995</v>
      </c>
      <c r="F167" s="59">
        <f t="shared" si="12"/>
        <v>2.8499999999999996</v>
      </c>
      <c r="G167" s="60">
        <f t="shared" si="13"/>
        <v>21.545999999999996</v>
      </c>
      <c r="H167" s="63">
        <f t="shared" si="14"/>
        <v>107.72999999999998</v>
      </c>
    </row>
    <row r="168" spans="1:8" s="62" customFormat="1" ht="24">
      <c r="A168" s="56" t="str">
        <f>IF((LEN('Copy paste to Here'!G172))&gt;5,((CONCATENATE('Copy paste to Here'!G172," &amp; ",'Copy paste to Here'!D172,"  &amp;  ",'Copy paste to Here'!E172))),"Empty Cell")</f>
        <v xml:space="preserve">High polished surgical steel nose screw, 0.8mm (20g) with 2mm ball shaped top &amp;   &amp;  </v>
      </c>
      <c r="B168" s="57" t="str">
        <f>'Copy paste to Here'!C172</f>
        <v>NSB</v>
      </c>
      <c r="C168" s="57"/>
      <c r="D168" s="58">
        <f>Invoice!B172</f>
        <v>6</v>
      </c>
      <c r="E168" s="59">
        <f>'Shipping Invoice'!J173*$N$1</f>
        <v>0.18</v>
      </c>
      <c r="F168" s="59">
        <f t="shared" si="12"/>
        <v>1.08</v>
      </c>
      <c r="G168" s="60">
        <f t="shared" si="13"/>
        <v>6.8039999999999994</v>
      </c>
      <c r="H168" s="63">
        <f t="shared" si="14"/>
        <v>40.823999999999998</v>
      </c>
    </row>
    <row r="169" spans="1:8" s="62" customFormat="1" ht="24">
      <c r="A169" s="56" t="str">
        <f>IF((LEN('Copy paste to Here'!G173))&gt;5,((CONCATENATE('Copy paste to Here'!G173," &amp; ",'Copy paste to Here'!D173,"  &amp;  ",'Copy paste to Here'!E173))),"Empty Cell")</f>
        <v xml:space="preserve">Surgical steel nose screw, 20g (0.8mm) with 2mm half ball shaped round crystal top &amp; Crystal Color: Clear  &amp;  </v>
      </c>
      <c r="B169" s="57" t="str">
        <f>'Copy paste to Here'!C173</f>
        <v>NSC</v>
      </c>
      <c r="C169" s="57"/>
      <c r="D169" s="58">
        <f>Invoice!B173</f>
        <v>6</v>
      </c>
      <c r="E169" s="59">
        <f>'Shipping Invoice'!J174*$N$1</f>
        <v>0.23</v>
      </c>
      <c r="F169" s="59">
        <f t="shared" si="12"/>
        <v>1.3800000000000001</v>
      </c>
      <c r="G169" s="60">
        <f t="shared" si="13"/>
        <v>8.6939999999999991</v>
      </c>
      <c r="H169" s="63">
        <f t="shared" si="14"/>
        <v>52.163999999999994</v>
      </c>
    </row>
    <row r="170" spans="1:8" s="62" customFormat="1" ht="24">
      <c r="A170" s="56" t="str">
        <f>IF((LEN('Copy paste to Here'!G174))&gt;5,((CONCATENATE('Copy paste to Here'!G174," &amp; ",'Copy paste to Here'!D174,"  &amp;  ",'Copy paste to Here'!E174))),"Empty Cell")</f>
        <v xml:space="preserve">Surgical steel nose screw, 18g (1mm) with a 2mm round crystal top &amp; Crystal Color: Clear  &amp;  </v>
      </c>
      <c r="B170" s="57" t="str">
        <f>'Copy paste to Here'!C174</f>
        <v>NSC18</v>
      </c>
      <c r="C170" s="57"/>
      <c r="D170" s="58">
        <f>Invoice!B174</f>
        <v>6</v>
      </c>
      <c r="E170" s="59">
        <f>'Shipping Invoice'!J175*$N$1</f>
        <v>0.23</v>
      </c>
      <c r="F170" s="59">
        <f t="shared" si="12"/>
        <v>1.3800000000000001</v>
      </c>
      <c r="G170" s="60">
        <f t="shared" si="13"/>
        <v>8.6939999999999991</v>
      </c>
      <c r="H170" s="63">
        <f t="shared" si="14"/>
        <v>52.163999999999994</v>
      </c>
    </row>
    <row r="171" spans="1:8" s="62" customFormat="1" ht="36">
      <c r="A171" s="56" t="str">
        <f>IF((LEN('Copy paste to Here'!G175))&gt;5,((CONCATENATE('Copy paste to Here'!G175," &amp; ",'Copy paste to Here'!D175,"  &amp;  ",'Copy paste to Here'!E175))),"Empty Cell")</f>
        <v xml:space="preserve">Anodized 316L steel nose screw, 20g (0.8mm) with 2.5mm round top with bezel set crystal &amp; Color: Black Anodized w/ Fuchsia crystal  &amp;  </v>
      </c>
      <c r="B171" s="57" t="str">
        <f>'Copy paste to Here'!C175</f>
        <v>NSCBT25</v>
      </c>
      <c r="C171" s="57"/>
      <c r="D171" s="58">
        <f>Invoice!B175</f>
        <v>2</v>
      </c>
      <c r="E171" s="59">
        <f>'Shipping Invoice'!J176*$N$1</f>
        <v>0.96</v>
      </c>
      <c r="F171" s="59">
        <f t="shared" si="12"/>
        <v>1.92</v>
      </c>
      <c r="G171" s="60">
        <f t="shared" si="13"/>
        <v>36.287999999999997</v>
      </c>
      <c r="H171" s="63">
        <f t="shared" si="14"/>
        <v>72.575999999999993</v>
      </c>
    </row>
    <row r="172" spans="1:8" s="62" customFormat="1" ht="36">
      <c r="A172" s="56" t="str">
        <f>IF((LEN('Copy paste to Here'!G176))&gt;5,((CONCATENATE('Copy paste to Here'!G176," &amp; ",'Copy paste to Here'!D176,"  &amp;  ",'Copy paste to Here'!E176))),"Empty Cell")</f>
        <v xml:space="preserve">Anodized 316L steel nose screw, 20g (0.8mm) with 2.5mm round top with bezel set crystal &amp; Color: Black Anodized w/ Clear crystal  &amp;  </v>
      </c>
      <c r="B172" s="57" t="str">
        <f>'Copy paste to Here'!C176</f>
        <v>NSCBT25</v>
      </c>
      <c r="C172" s="57"/>
      <c r="D172" s="58">
        <f>Invoice!B176</f>
        <v>2</v>
      </c>
      <c r="E172" s="59">
        <f>'Shipping Invoice'!J177*$N$1</f>
        <v>0.96</v>
      </c>
      <c r="F172" s="59">
        <f t="shared" si="12"/>
        <v>1.92</v>
      </c>
      <c r="G172" s="60">
        <f t="shared" si="13"/>
        <v>36.287999999999997</v>
      </c>
      <c r="H172" s="63">
        <f t="shared" si="14"/>
        <v>72.575999999999993</v>
      </c>
    </row>
    <row r="173" spans="1:8" s="62" customFormat="1" ht="36">
      <c r="A173" s="56" t="str">
        <f>IF((LEN('Copy paste to Here'!G177))&gt;5,((CONCATENATE('Copy paste to Here'!G177," &amp; ",'Copy paste to Here'!D177,"  &amp;  ",'Copy paste to Here'!E177))),"Empty Cell")</f>
        <v xml:space="preserve">Anodized 316L steel nose screw, 20g (0.8mm) with 2.5mm round top with bezel set crystal &amp; Color: Black Anodized w/ L. Sapphire crystal  &amp;  </v>
      </c>
      <c r="B173" s="57" t="str">
        <f>'Copy paste to Here'!C177</f>
        <v>NSCBT25</v>
      </c>
      <c r="C173" s="57"/>
      <c r="D173" s="58">
        <f>Invoice!B177</f>
        <v>2</v>
      </c>
      <c r="E173" s="59">
        <f>'Shipping Invoice'!J178*$N$1</f>
        <v>0.96</v>
      </c>
      <c r="F173" s="59">
        <f t="shared" si="12"/>
        <v>1.92</v>
      </c>
      <c r="G173" s="60">
        <f t="shared" si="13"/>
        <v>36.287999999999997</v>
      </c>
      <c r="H173" s="63">
        <f t="shared" si="14"/>
        <v>72.575999999999993</v>
      </c>
    </row>
    <row r="174" spans="1:8" s="62" customFormat="1" ht="36">
      <c r="A174" s="56" t="str">
        <f>IF((LEN('Copy paste to Here'!G178))&gt;5,((CONCATENATE('Copy paste to Here'!G178," &amp; ",'Copy paste to Here'!D178,"  &amp;  ",'Copy paste to Here'!E178))),"Empty Cell")</f>
        <v xml:space="preserve">Anodized 316L steel nose screw, 20g (0.8mm) with 2.5mm round top with bezel set crystal &amp; Color: Gold Anodized w/ Clear crystal  &amp;  </v>
      </c>
      <c r="B174" s="57" t="str">
        <f>'Copy paste to Here'!C178</f>
        <v>NSCBT25</v>
      </c>
      <c r="C174" s="57"/>
      <c r="D174" s="58">
        <f>Invoice!B178</f>
        <v>2</v>
      </c>
      <c r="E174" s="59">
        <f>'Shipping Invoice'!J179*$N$1</f>
        <v>0.96</v>
      </c>
      <c r="F174" s="59">
        <f t="shared" si="12"/>
        <v>1.92</v>
      </c>
      <c r="G174" s="60">
        <f t="shared" si="13"/>
        <v>36.287999999999997</v>
      </c>
      <c r="H174" s="63">
        <f t="shared" si="14"/>
        <v>72.575999999999993</v>
      </c>
    </row>
    <row r="175" spans="1:8" s="62" customFormat="1" ht="36">
      <c r="A175" s="56" t="str">
        <f>IF((LEN('Copy paste to Here'!G179))&gt;5,((CONCATENATE('Copy paste to Here'!G179," &amp; ",'Copy paste to Here'!D179,"  &amp;  ",'Copy paste to Here'!E179))),"Empty Cell")</f>
        <v xml:space="preserve">Anodized 316L steel nose screw, 20g (0.8mm) with 2.5mm round top with bezel set crystal &amp; Color: Black Anodized w/ Rose crystal  &amp;  </v>
      </c>
      <c r="B175" s="57" t="str">
        <f>'Copy paste to Here'!C179</f>
        <v>NSCBT25</v>
      </c>
      <c r="C175" s="57"/>
      <c r="D175" s="58">
        <f>Invoice!B179</f>
        <v>2</v>
      </c>
      <c r="E175" s="59">
        <f>'Shipping Invoice'!J180*$N$1</f>
        <v>0.96</v>
      </c>
      <c r="F175" s="59">
        <f t="shared" si="12"/>
        <v>1.92</v>
      </c>
      <c r="G175" s="60">
        <f t="shared" si="13"/>
        <v>36.287999999999997</v>
      </c>
      <c r="H175" s="63">
        <f t="shared" si="14"/>
        <v>72.575999999999993</v>
      </c>
    </row>
    <row r="176" spans="1:8" s="62" customFormat="1" ht="24">
      <c r="A176" s="56" t="str">
        <f>IF((LEN('Copy paste to Here'!G180))&gt;5,((CONCATENATE('Copy paste to Here'!G180," &amp; ",'Copy paste to Here'!D180,"  &amp;  ",'Copy paste to Here'!E180))),"Empty Cell")</f>
        <v xml:space="preserve">Anodized 316L steel nose screw, 20g (0.8mm) with 2.5mm round top with bezel set crystal &amp; Color: Black Anodized w/ AB crystal  &amp;  </v>
      </c>
      <c r="B176" s="57" t="str">
        <f>'Copy paste to Here'!C180</f>
        <v>NSCBT25</v>
      </c>
      <c r="C176" s="57"/>
      <c r="D176" s="58">
        <f>Invoice!B180</f>
        <v>2</v>
      </c>
      <c r="E176" s="59">
        <f>'Shipping Invoice'!J181*$N$1</f>
        <v>0.96</v>
      </c>
      <c r="F176" s="59">
        <f t="shared" si="12"/>
        <v>1.92</v>
      </c>
      <c r="G176" s="60">
        <f t="shared" si="13"/>
        <v>36.287999999999997</v>
      </c>
      <c r="H176" s="63">
        <f t="shared" si="14"/>
        <v>72.575999999999993</v>
      </c>
    </row>
    <row r="177" spans="1:8" s="62" customFormat="1" ht="24">
      <c r="A177" s="56" t="str">
        <f>IF((LEN('Copy paste to Here'!G181))&gt;5,((CONCATENATE('Copy paste to Here'!G181," &amp; ",'Copy paste to Here'!D181,"  &amp;  ",'Copy paste to Here'!E181))),"Empty Cell")</f>
        <v xml:space="preserve">High polished surgical steel nose screw, 20g (0.8mm) with flower shaped top and small center crystal &amp; Crystal Color: Clear  &amp;  </v>
      </c>
      <c r="B177" s="57" t="str">
        <f>'Copy paste to Here'!C181</f>
        <v>NSCFLC</v>
      </c>
      <c r="C177" s="57"/>
      <c r="D177" s="58">
        <f>Invoice!B181</f>
        <v>2</v>
      </c>
      <c r="E177" s="59">
        <f>'Shipping Invoice'!J182*$N$1</f>
        <v>0.47</v>
      </c>
      <c r="F177" s="59">
        <f t="shared" si="12"/>
        <v>0.94</v>
      </c>
      <c r="G177" s="60">
        <f t="shared" si="13"/>
        <v>17.765999999999998</v>
      </c>
      <c r="H177" s="63">
        <f t="shared" si="14"/>
        <v>35.531999999999996</v>
      </c>
    </row>
    <row r="178" spans="1:8" s="62" customFormat="1" ht="24">
      <c r="A178" s="56" t="str">
        <f>IF((LEN('Copy paste to Here'!G182))&gt;5,((CONCATENATE('Copy paste to Here'!G182," &amp; ",'Copy paste to Here'!D182,"  &amp;  ",'Copy paste to Here'!E182))),"Empty Cell")</f>
        <v xml:space="preserve">High polished surgical steel nose screw, 20g (0.8mm) with flower shaped top and small center crystal &amp; Crystal Color: AB  &amp;  </v>
      </c>
      <c r="B178" s="57" t="str">
        <f>'Copy paste to Here'!C182</f>
        <v>NSCFLC</v>
      </c>
      <c r="C178" s="57"/>
      <c r="D178" s="58">
        <f>Invoice!B182</f>
        <v>2</v>
      </c>
      <c r="E178" s="59">
        <f>'Shipping Invoice'!J183*$N$1</f>
        <v>0.47</v>
      </c>
      <c r="F178" s="59">
        <f t="shared" si="12"/>
        <v>0.94</v>
      </c>
      <c r="G178" s="60">
        <f t="shared" si="13"/>
        <v>17.765999999999998</v>
      </c>
      <c r="H178" s="63">
        <f t="shared" si="14"/>
        <v>35.531999999999996</v>
      </c>
    </row>
    <row r="179" spans="1:8" s="62" customFormat="1" ht="24">
      <c r="A179" s="56" t="str">
        <f>IF((LEN('Copy paste to Here'!G183))&gt;5,((CONCATENATE('Copy paste to Here'!G183," &amp; ",'Copy paste to Here'!D183,"  &amp;  ",'Copy paste to Here'!E183))),"Empty Cell")</f>
        <v xml:space="preserve">High polished surgical steel nose screw, 20g (0.8mm) with flower shaped top with small 6 crystals &amp; Crystal Color: Clear  &amp;  </v>
      </c>
      <c r="B179" s="57" t="str">
        <f>'Copy paste to Here'!C183</f>
        <v>NSCFWC</v>
      </c>
      <c r="C179" s="57"/>
      <c r="D179" s="58">
        <f>Invoice!B183</f>
        <v>2</v>
      </c>
      <c r="E179" s="59">
        <f>'Shipping Invoice'!J184*$N$1</f>
        <v>0.64</v>
      </c>
      <c r="F179" s="59">
        <f t="shared" si="12"/>
        <v>1.28</v>
      </c>
      <c r="G179" s="60">
        <f t="shared" si="13"/>
        <v>24.192</v>
      </c>
      <c r="H179" s="63">
        <f t="shared" si="14"/>
        <v>48.384</v>
      </c>
    </row>
    <row r="180" spans="1:8" s="62" customFormat="1" ht="24">
      <c r="A180" s="56" t="str">
        <f>IF((LEN('Copy paste to Here'!G184))&gt;5,((CONCATENATE('Copy paste to Here'!G184," &amp; ",'Copy paste to Here'!D184,"  &amp;  ",'Copy paste to Here'!E184))),"Empty Cell")</f>
        <v xml:space="preserve">High polished surgical steel nose screw, 20g (0.8mm) with flower shaped top with small 6 crystals &amp; Crystal Color: AB  &amp;  </v>
      </c>
      <c r="B180" s="57" t="str">
        <f>'Copy paste to Here'!C184</f>
        <v>NSCFWC</v>
      </c>
      <c r="C180" s="57"/>
      <c r="D180" s="58">
        <f>Invoice!B184</f>
        <v>2</v>
      </c>
      <c r="E180" s="59">
        <f>'Shipping Invoice'!J185*$N$1</f>
        <v>0.64</v>
      </c>
      <c r="F180" s="59">
        <f t="shared" si="12"/>
        <v>1.28</v>
      </c>
      <c r="G180" s="60">
        <f t="shared" si="13"/>
        <v>24.192</v>
      </c>
      <c r="H180" s="63">
        <f t="shared" si="14"/>
        <v>48.384</v>
      </c>
    </row>
    <row r="181" spans="1:8" s="62" customFormat="1" ht="24">
      <c r="A181" s="56" t="str">
        <f>IF((LEN('Copy paste to Here'!G185))&gt;5,((CONCATENATE('Copy paste to Here'!G185," &amp; ",'Copy paste to Here'!D185,"  &amp;  ",'Copy paste to Here'!E185))),"Empty Cell")</f>
        <v xml:space="preserve">High polished surgical steel nose screw, 20g (0.8mm) with flower shaped top with small 6 crystals &amp; Crystal Color: Rose  &amp;  </v>
      </c>
      <c r="B181" s="57" t="str">
        <f>'Copy paste to Here'!C185</f>
        <v>NSCFWC</v>
      </c>
      <c r="C181" s="57"/>
      <c r="D181" s="58">
        <f>Invoice!B185</f>
        <v>2</v>
      </c>
      <c r="E181" s="59">
        <f>'Shipping Invoice'!J186*$N$1</f>
        <v>0.64</v>
      </c>
      <c r="F181" s="59">
        <f t="shared" si="12"/>
        <v>1.28</v>
      </c>
      <c r="G181" s="60">
        <f t="shared" si="13"/>
        <v>24.192</v>
      </c>
      <c r="H181" s="63">
        <f t="shared" si="14"/>
        <v>48.384</v>
      </c>
    </row>
    <row r="182" spans="1:8" s="62" customFormat="1" ht="24">
      <c r="A182" s="56" t="str">
        <f>IF((LEN('Copy paste to Here'!G186))&gt;5,((CONCATENATE('Copy paste to Here'!G186," &amp; ",'Copy paste to Here'!D186,"  &amp;  ",'Copy paste to Here'!E186))),"Empty Cell")</f>
        <v xml:space="preserve">Surgical steel nose screw, 20g (0.8mm) with 1.5mm round synthetic opal top &amp; Color: Pink  &amp;  </v>
      </c>
      <c r="B182" s="57" t="str">
        <f>'Copy paste to Here'!C186</f>
        <v>NSCOP</v>
      </c>
      <c r="C182" s="57"/>
      <c r="D182" s="58">
        <f>Invoice!B186</f>
        <v>1</v>
      </c>
      <c r="E182" s="59">
        <f>'Shipping Invoice'!J187*$N$1</f>
        <v>0.63</v>
      </c>
      <c r="F182" s="59">
        <f t="shared" si="12"/>
        <v>0.63</v>
      </c>
      <c r="G182" s="60">
        <f t="shared" si="13"/>
        <v>23.814</v>
      </c>
      <c r="H182" s="63">
        <f t="shared" si="14"/>
        <v>23.814</v>
      </c>
    </row>
    <row r="183" spans="1:8" s="62" customFormat="1" ht="24">
      <c r="A183" s="56" t="str">
        <f>IF((LEN('Copy paste to Here'!G187))&gt;5,((CONCATENATE('Copy paste to Here'!G187," &amp; ",'Copy paste to Here'!D187,"  &amp;  ",'Copy paste to Here'!E187))),"Empty Cell")</f>
        <v xml:space="preserve">High polished surgical steel nose screw, 20g (0.8mm) with star shaped top with small center crystal &amp; Crystal Color: Clear  &amp;  </v>
      </c>
      <c r="B183" s="57" t="str">
        <f>'Copy paste to Here'!C187</f>
        <v>NSCSTC</v>
      </c>
      <c r="C183" s="57"/>
      <c r="D183" s="58">
        <f>Invoice!B187</f>
        <v>3</v>
      </c>
      <c r="E183" s="59">
        <f>'Shipping Invoice'!J188*$N$1</f>
        <v>0.47</v>
      </c>
      <c r="F183" s="59">
        <f t="shared" si="12"/>
        <v>1.41</v>
      </c>
      <c r="G183" s="60">
        <f t="shared" si="13"/>
        <v>17.765999999999998</v>
      </c>
      <c r="H183" s="63">
        <f t="shared" si="14"/>
        <v>53.297999999999995</v>
      </c>
    </row>
    <row r="184" spans="1:8" s="62" customFormat="1" ht="24">
      <c r="A184" s="56" t="str">
        <f>IF((LEN('Copy paste to Here'!G188))&gt;5,((CONCATENATE('Copy paste to Here'!G188," &amp; ",'Copy paste to Here'!D188,"  &amp;  ",'Copy paste to Here'!E188))),"Empty Cell")</f>
        <v xml:space="preserve">High polished surgical steel nose screw, 20g (0.8mm) with star shaped top with small center crystal &amp; Crystal Color: AB  &amp;  </v>
      </c>
      <c r="B184" s="57" t="str">
        <f>'Copy paste to Here'!C188</f>
        <v>NSCSTC</v>
      </c>
      <c r="C184" s="57"/>
      <c r="D184" s="58">
        <f>Invoice!B188</f>
        <v>2</v>
      </c>
      <c r="E184" s="59">
        <f>'Shipping Invoice'!J189*$N$1</f>
        <v>0.47</v>
      </c>
      <c r="F184" s="59">
        <f t="shared" si="12"/>
        <v>0.94</v>
      </c>
      <c r="G184" s="60">
        <f t="shared" si="13"/>
        <v>17.765999999999998</v>
      </c>
      <c r="H184" s="63">
        <f t="shared" si="14"/>
        <v>35.531999999999996</v>
      </c>
    </row>
    <row r="185" spans="1:8" s="62" customFormat="1" ht="24">
      <c r="A185" s="56" t="str">
        <f>IF((LEN('Copy paste to Here'!G189))&gt;5,((CONCATENATE('Copy paste to Here'!G189," &amp; ",'Copy paste to Here'!D189,"  &amp;  ",'Copy paste to Here'!E189))),"Empty Cell")</f>
        <v xml:space="preserve">High polished surgical steel nose screw, 20g (0.8mm) with star shaped top with small center crystal &amp; Crystal Color: Rose  &amp;  </v>
      </c>
      <c r="B185" s="57" t="str">
        <f>'Copy paste to Here'!C189</f>
        <v>NSCSTC</v>
      </c>
      <c r="C185" s="57"/>
      <c r="D185" s="58">
        <f>Invoice!B189</f>
        <v>2</v>
      </c>
      <c r="E185" s="59">
        <f>'Shipping Invoice'!J190*$N$1</f>
        <v>0.47</v>
      </c>
      <c r="F185" s="59">
        <f t="shared" si="12"/>
        <v>0.94</v>
      </c>
      <c r="G185" s="60">
        <f t="shared" si="13"/>
        <v>17.765999999999998</v>
      </c>
      <c r="H185" s="63">
        <f t="shared" si="14"/>
        <v>35.531999999999996</v>
      </c>
    </row>
    <row r="186" spans="1:8" s="62" customFormat="1" ht="36">
      <c r="A186" s="56" t="str">
        <f>IF((LEN('Copy paste to Here'!G190))&gt;5,((CONCATENATE('Copy paste to Here'!G190," &amp; ",'Copy paste to Here'!D190,"  &amp;  ",'Copy paste to Here'!E190))),"Empty Cell")</f>
        <v xml:space="preserve">High polished surgical steel nose screw, 20g (0.8mm) with star shaped top with small center crystal &amp; Crystal Color: Blue Zircon  &amp;  </v>
      </c>
      <c r="B186" s="57" t="str">
        <f>'Copy paste to Here'!C190</f>
        <v>NSCSTC</v>
      </c>
      <c r="C186" s="57"/>
      <c r="D186" s="58">
        <f>Invoice!B190</f>
        <v>2</v>
      </c>
      <c r="E186" s="59">
        <f>'Shipping Invoice'!J191*$N$1</f>
        <v>0.47</v>
      </c>
      <c r="F186" s="59">
        <f t="shared" si="12"/>
        <v>0.94</v>
      </c>
      <c r="G186" s="60">
        <f t="shared" si="13"/>
        <v>17.765999999999998</v>
      </c>
      <c r="H186" s="63">
        <f t="shared" si="14"/>
        <v>35.531999999999996</v>
      </c>
    </row>
    <row r="187" spans="1:8" s="62" customFormat="1" ht="24">
      <c r="A187" s="56" t="str">
        <f>IF((LEN('Copy paste to Here'!G191))&gt;5,((CONCATENATE('Copy paste to Here'!G191," &amp; ",'Copy paste to Here'!D191,"  &amp;  ",'Copy paste to Here'!E191))),"Empty Cell")</f>
        <v xml:space="preserve">Anodized 316L steel nose screw, 20g (0.8mm) with heart shaped top with small central crystal &amp; Color: Rainbow  &amp;  </v>
      </c>
      <c r="B187" s="57" t="str">
        <f>'Copy paste to Here'!C191</f>
        <v>NSCTHR</v>
      </c>
      <c r="C187" s="57"/>
      <c r="D187" s="58">
        <f>Invoice!B191</f>
        <v>2</v>
      </c>
      <c r="E187" s="59">
        <f>'Shipping Invoice'!J192*$N$1</f>
        <v>0.37</v>
      </c>
      <c r="F187" s="59">
        <f t="shared" si="12"/>
        <v>0.74</v>
      </c>
      <c r="G187" s="60">
        <f t="shared" si="13"/>
        <v>13.985999999999999</v>
      </c>
      <c r="H187" s="63">
        <f t="shared" si="14"/>
        <v>27.971999999999998</v>
      </c>
    </row>
    <row r="188" spans="1:8" s="62" customFormat="1" ht="24">
      <c r="A188" s="56" t="str">
        <f>IF((LEN('Copy paste to Here'!G192))&gt;5,((CONCATENATE('Copy paste to Here'!G192," &amp; ",'Copy paste to Here'!D192,"  &amp;  ",'Copy paste to Here'!E192))),"Empty Cell")</f>
        <v xml:space="preserve">Anodized surgical steel nose screw, 20g (0.8mm) with 2mm ball top &amp; Color: Black  &amp;  </v>
      </c>
      <c r="B188" s="57" t="str">
        <f>'Copy paste to Here'!C192</f>
        <v>NSTB</v>
      </c>
      <c r="C188" s="57"/>
      <c r="D188" s="58">
        <f>Invoice!B192</f>
        <v>5</v>
      </c>
      <c r="E188" s="59">
        <f>'Shipping Invoice'!J193*$N$1</f>
        <v>0.38</v>
      </c>
      <c r="F188" s="59">
        <f t="shared" si="12"/>
        <v>1.9</v>
      </c>
      <c r="G188" s="60">
        <f t="shared" si="13"/>
        <v>14.363999999999999</v>
      </c>
      <c r="H188" s="63">
        <f t="shared" si="14"/>
        <v>71.819999999999993</v>
      </c>
    </row>
    <row r="189" spans="1:8" s="62" customFormat="1" ht="24">
      <c r="A189" s="56" t="str">
        <f>IF((LEN('Copy paste to Here'!G193))&gt;5,((CONCATENATE('Copy paste to Here'!G193," &amp; ",'Copy paste to Here'!D193,"  &amp;  ",'Copy paste to Here'!E193))),"Empty Cell")</f>
        <v xml:space="preserve">Anodized surgical steel nose screw, 20g (0.8mm) with 2mm ball top &amp; Color: Blue  &amp;  </v>
      </c>
      <c r="B189" s="57" t="str">
        <f>'Copy paste to Here'!C193</f>
        <v>NSTB</v>
      </c>
      <c r="C189" s="57"/>
      <c r="D189" s="58">
        <f>Invoice!B193</f>
        <v>1</v>
      </c>
      <c r="E189" s="59">
        <f>'Shipping Invoice'!J194*$N$1</f>
        <v>0.38</v>
      </c>
      <c r="F189" s="59">
        <f t="shared" si="12"/>
        <v>0.38</v>
      </c>
      <c r="G189" s="60">
        <f t="shared" si="13"/>
        <v>14.363999999999999</v>
      </c>
      <c r="H189" s="63">
        <f t="shared" si="14"/>
        <v>14.363999999999999</v>
      </c>
    </row>
    <row r="190" spans="1:8" s="62" customFormat="1" ht="24">
      <c r="A190" s="56" t="str">
        <f>IF((LEN('Copy paste to Here'!G194))&gt;5,((CONCATENATE('Copy paste to Here'!G194," &amp; ",'Copy paste to Here'!D194,"  &amp;  ",'Copy paste to Here'!E194))),"Empty Cell")</f>
        <v xml:space="preserve">Anodized surgical steel nose screw, 20g (0.8mm) with 2mm ball top &amp; Color: Rainbow  &amp;  </v>
      </c>
      <c r="B190" s="57" t="str">
        <f>'Copy paste to Here'!C194</f>
        <v>NSTB</v>
      </c>
      <c r="C190" s="57"/>
      <c r="D190" s="58">
        <f>Invoice!B194</f>
        <v>3</v>
      </c>
      <c r="E190" s="59">
        <f>'Shipping Invoice'!J195*$N$1</f>
        <v>0.38</v>
      </c>
      <c r="F190" s="59">
        <f t="shared" si="12"/>
        <v>1.1400000000000001</v>
      </c>
      <c r="G190" s="60">
        <f t="shared" si="13"/>
        <v>14.363999999999999</v>
      </c>
      <c r="H190" s="63">
        <f t="shared" si="14"/>
        <v>43.091999999999999</v>
      </c>
    </row>
    <row r="191" spans="1:8" s="62" customFormat="1" ht="24">
      <c r="A191" s="56" t="str">
        <f>IF((LEN('Copy paste to Here'!G195))&gt;5,((CONCATENATE('Copy paste to Here'!G195," &amp; ",'Copy paste to Here'!D195,"  &amp;  ",'Copy paste to Here'!E195))),"Empty Cell")</f>
        <v>Anodized surgical steel nose screw, 20g (0.8mm) with 2mm round crystal tops &amp; Color: Black  &amp;  Crystal Color: Clear</v>
      </c>
      <c r="B191" s="57" t="str">
        <f>'Copy paste to Here'!C195</f>
        <v>NSTC</v>
      </c>
      <c r="C191" s="57"/>
      <c r="D191" s="58">
        <f>Invoice!B195</f>
        <v>3</v>
      </c>
      <c r="E191" s="59">
        <f>'Shipping Invoice'!J196*$N$1</f>
        <v>0.42</v>
      </c>
      <c r="F191" s="59">
        <f t="shared" si="12"/>
        <v>1.26</v>
      </c>
      <c r="G191" s="60">
        <f t="shared" si="13"/>
        <v>15.875999999999998</v>
      </c>
      <c r="H191" s="63">
        <f t="shared" si="14"/>
        <v>47.627999999999993</v>
      </c>
    </row>
    <row r="192" spans="1:8" s="62" customFormat="1" ht="24">
      <c r="A192" s="56" t="str">
        <f>IF((LEN('Copy paste to Here'!G196))&gt;5,((CONCATENATE('Copy paste to Here'!G196," &amp; ",'Copy paste to Here'!D196,"  &amp;  ",'Copy paste to Here'!E196))),"Empty Cell")</f>
        <v>Anodized surgical steel nose screw, 20g (0.8mm) with 2mm round crystal tops &amp; Color: Blue  &amp;  Crystal Color: Clear</v>
      </c>
      <c r="B192" s="57" t="str">
        <f>'Copy paste to Here'!C196</f>
        <v>NSTC</v>
      </c>
      <c r="C192" s="57"/>
      <c r="D192" s="58">
        <f>Invoice!B196</f>
        <v>3</v>
      </c>
      <c r="E192" s="59">
        <f>'Shipping Invoice'!J197*$N$1</f>
        <v>0.42</v>
      </c>
      <c r="F192" s="59">
        <f t="shared" si="12"/>
        <v>1.26</v>
      </c>
      <c r="G192" s="60">
        <f t="shared" si="13"/>
        <v>15.875999999999998</v>
      </c>
      <c r="H192" s="63">
        <f t="shared" si="14"/>
        <v>47.627999999999993</v>
      </c>
    </row>
    <row r="193" spans="1:8" s="62" customFormat="1" ht="24">
      <c r="A193" s="56" t="str">
        <f>IF((LEN('Copy paste to Here'!G197))&gt;5,((CONCATENATE('Copy paste to Here'!G197," &amp; ",'Copy paste to Here'!D197,"  &amp;  ",'Copy paste to Here'!E197))),"Empty Cell")</f>
        <v>Anodized surgical steel nose screw, 20g (0.8mm) with 2mm round crystal tops &amp; Color: Rainbow  &amp;  Crystal Color: Clear</v>
      </c>
      <c r="B193" s="57" t="str">
        <f>'Copy paste to Here'!C197</f>
        <v>NSTC</v>
      </c>
      <c r="C193" s="57"/>
      <c r="D193" s="58">
        <f>Invoice!B197</f>
        <v>3</v>
      </c>
      <c r="E193" s="59">
        <f>'Shipping Invoice'!J198*$N$1</f>
        <v>0.42</v>
      </c>
      <c r="F193" s="59">
        <f t="shared" si="12"/>
        <v>1.26</v>
      </c>
      <c r="G193" s="60">
        <f t="shared" si="13"/>
        <v>15.875999999999998</v>
      </c>
      <c r="H193" s="63">
        <f t="shared" si="14"/>
        <v>47.627999999999993</v>
      </c>
    </row>
    <row r="194" spans="1:8" s="62" customFormat="1" ht="24">
      <c r="A194" s="56" t="str">
        <f>IF((LEN('Copy paste to Here'!G198))&gt;5,((CONCATENATE('Copy paste to Here'!G198," &amp; ",'Copy paste to Here'!D198,"  &amp;  ",'Copy paste to Here'!E198))),"Empty Cell")</f>
        <v>Anodized surgical steel nose screw, 20g (0.8mm) with 2mm round crystal tops &amp; Color: Gold  &amp;  Crystal Color: Clear</v>
      </c>
      <c r="B194" s="57" t="str">
        <f>'Copy paste to Here'!C198</f>
        <v>NSTC</v>
      </c>
      <c r="C194" s="57"/>
      <c r="D194" s="58">
        <f>Invoice!B198</f>
        <v>3</v>
      </c>
      <c r="E194" s="59">
        <f>'Shipping Invoice'!J199*$N$1</f>
        <v>0.42</v>
      </c>
      <c r="F194" s="59">
        <f t="shared" si="12"/>
        <v>1.26</v>
      </c>
      <c r="G194" s="60">
        <f t="shared" si="13"/>
        <v>15.875999999999998</v>
      </c>
      <c r="H194" s="63">
        <f t="shared" si="14"/>
        <v>47.627999999999993</v>
      </c>
    </row>
    <row r="195" spans="1:8" s="62" customFormat="1" ht="24">
      <c r="A195" s="56" t="str">
        <f>IF((LEN('Copy paste to Here'!G199))&gt;5,((CONCATENATE('Copy paste to Here'!G199," &amp; ",'Copy paste to Here'!D199,"  &amp;  ",'Copy paste to Here'!E199))),"Empty Cell")</f>
        <v xml:space="preserve">Anodized surgical steel nose screw, 20g (0.8mm) with 2mm cone top &amp; Color: Black  &amp;  </v>
      </c>
      <c r="B195" s="57" t="str">
        <f>'Copy paste to Here'!C199</f>
        <v>NSTCN</v>
      </c>
      <c r="C195" s="57"/>
      <c r="D195" s="58">
        <f>Invoice!B199</f>
        <v>3</v>
      </c>
      <c r="E195" s="59">
        <f>'Shipping Invoice'!J200*$N$1</f>
        <v>0.38</v>
      </c>
      <c r="F195" s="59">
        <f t="shared" si="12"/>
        <v>1.1400000000000001</v>
      </c>
      <c r="G195" s="60">
        <f t="shared" si="13"/>
        <v>14.363999999999999</v>
      </c>
      <c r="H195" s="63">
        <f t="shared" si="14"/>
        <v>43.091999999999999</v>
      </c>
    </row>
    <row r="196" spans="1:8" s="62" customFormat="1" ht="24">
      <c r="A196" s="56" t="str">
        <f>IF((LEN('Copy paste to Here'!G200))&gt;5,((CONCATENATE('Copy paste to Here'!G200," &amp; ",'Copy paste to Here'!D200,"  &amp;  ",'Copy paste to Here'!E200))),"Empty Cell")</f>
        <v xml:space="preserve">Anodized surgical steel nose screw, 20g (0.8mm) with 2mm cone top &amp; Color: Blue  &amp;  </v>
      </c>
      <c r="B196" s="57" t="str">
        <f>'Copy paste to Here'!C200</f>
        <v>NSTCN</v>
      </c>
      <c r="C196" s="57"/>
      <c r="D196" s="58">
        <f>Invoice!B200</f>
        <v>3</v>
      </c>
      <c r="E196" s="59">
        <f>'Shipping Invoice'!J201*$N$1</f>
        <v>0.38</v>
      </c>
      <c r="F196" s="59">
        <f t="shared" si="12"/>
        <v>1.1400000000000001</v>
      </c>
      <c r="G196" s="60">
        <f t="shared" si="13"/>
        <v>14.363999999999999</v>
      </c>
      <c r="H196" s="63">
        <f t="shared" si="14"/>
        <v>43.091999999999999</v>
      </c>
    </row>
    <row r="197" spans="1:8" s="62" customFormat="1" ht="24">
      <c r="A197" s="56" t="str">
        <f>IF((LEN('Copy paste to Here'!G201))&gt;5,((CONCATENATE('Copy paste to Here'!G201," &amp; ",'Copy paste to Here'!D201,"  &amp;  ",'Copy paste to Here'!E201))),"Empty Cell")</f>
        <v xml:space="preserve">Anodized surgical steel nose screw, 20g (0.8mm) with 2mm cone top &amp; Color: Rainbow  &amp;  </v>
      </c>
      <c r="B197" s="57" t="str">
        <f>'Copy paste to Here'!C201</f>
        <v>NSTCN</v>
      </c>
      <c r="C197" s="57"/>
      <c r="D197" s="58">
        <f>Invoice!B201</f>
        <v>3</v>
      </c>
      <c r="E197" s="59">
        <f>'Shipping Invoice'!J202*$N$1</f>
        <v>0.38</v>
      </c>
      <c r="F197" s="59">
        <f t="shared" si="12"/>
        <v>1.1400000000000001</v>
      </c>
      <c r="G197" s="60">
        <f t="shared" si="13"/>
        <v>14.363999999999999</v>
      </c>
      <c r="H197" s="63">
        <f t="shared" si="14"/>
        <v>43.091999999999999</v>
      </c>
    </row>
    <row r="198" spans="1:8" s="62" customFormat="1" ht="24">
      <c r="A198" s="56" t="str">
        <f>IF((LEN('Copy paste to Here'!G202))&gt;5,((CONCATENATE('Copy paste to Here'!G202," &amp; ",'Copy paste to Here'!D202,"  &amp;  ",'Copy paste to Here'!E202))),"Empty Cell")</f>
        <v xml:space="preserve">Anodized surgical steel nose screw, 20g (0.8mm) with 2mm cone top &amp; Color: Gold  &amp;  </v>
      </c>
      <c r="B198" s="57" t="str">
        <f>'Copy paste to Here'!C202</f>
        <v>NSTCN</v>
      </c>
      <c r="C198" s="57"/>
      <c r="D198" s="58">
        <f>Invoice!B202</f>
        <v>3</v>
      </c>
      <c r="E198" s="59">
        <f>'Shipping Invoice'!J203*$N$1</f>
        <v>0.38</v>
      </c>
      <c r="F198" s="59">
        <f t="shared" si="12"/>
        <v>1.1400000000000001</v>
      </c>
      <c r="G198" s="60">
        <f t="shared" si="13"/>
        <v>14.363999999999999</v>
      </c>
      <c r="H198" s="63">
        <f t="shared" si="14"/>
        <v>43.091999999999999</v>
      </c>
    </row>
    <row r="199" spans="1:8" s="62" customFormat="1" ht="24">
      <c r="A199" s="56" t="str">
        <f>IF((LEN('Copy paste to Here'!G203))&gt;5,((CONCATENATE('Copy paste to Here'!G203," &amp; ",'Copy paste to Here'!D203,"  &amp;  ",'Copy paste to Here'!E203))),"Empty Cell")</f>
        <v xml:space="preserve">High polished surgical steel hinged segment ring, 16g (1.2mm) &amp; Length: 5mm  &amp;  </v>
      </c>
      <c r="B199" s="57" t="str">
        <f>'Copy paste to Here'!C203</f>
        <v>SEGH16</v>
      </c>
      <c r="C199" s="57"/>
      <c r="D199" s="58">
        <f>Invoice!B203</f>
        <v>5</v>
      </c>
      <c r="E199" s="59">
        <f>'Shipping Invoice'!J204*$N$1</f>
        <v>1.53</v>
      </c>
      <c r="F199" s="59">
        <f t="shared" si="12"/>
        <v>7.65</v>
      </c>
      <c r="G199" s="60">
        <f t="shared" si="13"/>
        <v>57.833999999999996</v>
      </c>
      <c r="H199" s="63">
        <f t="shared" si="14"/>
        <v>289.16999999999996</v>
      </c>
    </row>
    <row r="200" spans="1:8" s="62" customFormat="1" ht="25.5">
      <c r="A200" s="56" t="str">
        <f>IF((LEN('Copy paste to Here'!G204))&gt;5,((CONCATENATE('Copy paste to Here'!G204," &amp; ",'Copy paste to Here'!D204,"  &amp;  ",'Copy paste to Here'!E204))),"Empty Cell")</f>
        <v>PVD plated surgical steel hinged segment ring, 16g (1.2mm) &amp; Length: 5mm  &amp;  Color: Black</v>
      </c>
      <c r="B200" s="57" t="str">
        <f>'Copy paste to Here'!C204</f>
        <v>SEGHT16</v>
      </c>
      <c r="C200" s="57"/>
      <c r="D200" s="58">
        <f>Invoice!B204</f>
        <v>2</v>
      </c>
      <c r="E200" s="59">
        <f>'Shipping Invoice'!J205*$N$1</f>
        <v>1.87</v>
      </c>
      <c r="F200" s="59">
        <f t="shared" si="12"/>
        <v>3.74</v>
      </c>
      <c r="G200" s="60">
        <f t="shared" si="13"/>
        <v>70.685999999999993</v>
      </c>
      <c r="H200" s="63">
        <f t="shared" si="14"/>
        <v>141.37199999999999</v>
      </c>
    </row>
    <row r="201" spans="1:8" s="62" customFormat="1" ht="25.5">
      <c r="A201" s="56" t="str">
        <f>IF((LEN('Copy paste to Here'!G205))&gt;5,((CONCATENATE('Copy paste to Here'!G205," &amp; ",'Copy paste to Here'!D205,"  &amp;  ",'Copy paste to Here'!E205))),"Empty Cell")</f>
        <v>PVD plated surgical steel hinged segment ring, 16g (1.2mm) &amp; Length: 5mm  &amp;  Color: Rainbow</v>
      </c>
      <c r="B201" s="57" t="str">
        <f>'Copy paste to Here'!C205</f>
        <v>SEGHT16</v>
      </c>
      <c r="C201" s="57"/>
      <c r="D201" s="58">
        <f>Invoice!B205</f>
        <v>2</v>
      </c>
      <c r="E201" s="59">
        <f>'Shipping Invoice'!J206*$N$1</f>
        <v>1.87</v>
      </c>
      <c r="F201" s="59">
        <f t="shared" si="12"/>
        <v>3.74</v>
      </c>
      <c r="G201" s="60">
        <f t="shared" si="13"/>
        <v>70.685999999999993</v>
      </c>
      <c r="H201" s="63">
        <f t="shared" si="14"/>
        <v>141.37199999999999</v>
      </c>
    </row>
    <row r="202" spans="1:8" s="62" customFormat="1" ht="25.5">
      <c r="A202" s="56" t="str">
        <f>IF((LEN('Copy paste to Here'!G206))&gt;5,((CONCATENATE('Copy paste to Here'!G206," &amp; ",'Copy paste to Here'!D206,"  &amp;  ",'Copy paste to Here'!E206))),"Empty Cell")</f>
        <v>PVD plated surgical steel hinged segment ring, 16g (1.2mm) &amp; Length: 5mm  &amp;  Color: Gold</v>
      </c>
      <c r="B202" s="57" t="str">
        <f>'Copy paste to Here'!C206</f>
        <v>SEGHT16</v>
      </c>
      <c r="C202" s="57"/>
      <c r="D202" s="58">
        <f>Invoice!B206</f>
        <v>2</v>
      </c>
      <c r="E202" s="59">
        <f>'Shipping Invoice'!J207*$N$1</f>
        <v>1.87</v>
      </c>
      <c r="F202" s="59">
        <f t="shared" si="12"/>
        <v>3.74</v>
      </c>
      <c r="G202" s="60">
        <f t="shared" si="13"/>
        <v>70.685999999999993</v>
      </c>
      <c r="H202" s="63">
        <f t="shared" si="14"/>
        <v>141.37199999999999</v>
      </c>
    </row>
    <row r="203" spans="1:8" s="62" customFormat="1" ht="25.5">
      <c r="A203" s="56" t="str">
        <f>IF((LEN('Copy paste to Here'!G207))&gt;5,((CONCATENATE('Copy paste to Here'!G207," &amp; ",'Copy paste to Here'!D207,"  &amp;  ",'Copy paste to Here'!E207))),"Empty Cell")</f>
        <v>PVD plated surgical steel hinged segment ring, 16g (1.2mm) &amp; Length: 5mm  &amp;  Color: Rose-gold</v>
      </c>
      <c r="B203" s="57" t="str">
        <f>'Copy paste to Here'!C207</f>
        <v>SEGHT16</v>
      </c>
      <c r="C203" s="57"/>
      <c r="D203" s="58">
        <f>Invoice!B207</f>
        <v>2</v>
      </c>
      <c r="E203" s="59">
        <f>'Shipping Invoice'!J208*$N$1</f>
        <v>1.87</v>
      </c>
      <c r="F203" s="59">
        <f t="shared" si="12"/>
        <v>3.74</v>
      </c>
      <c r="G203" s="60">
        <f t="shared" si="13"/>
        <v>70.685999999999993</v>
      </c>
      <c r="H203" s="63">
        <f t="shared" si="14"/>
        <v>141.37199999999999</v>
      </c>
    </row>
    <row r="204" spans="1:8" s="62" customFormat="1" ht="25.5">
      <c r="A204" s="56" t="str">
        <f>IF((LEN('Copy paste to Here'!G208))&gt;5,((CONCATENATE('Copy paste to Here'!G208," &amp; ",'Copy paste to Here'!D208,"  &amp;  ",'Copy paste to Here'!E208))),"Empty Cell")</f>
        <v>PVD plated surgical steel hinged segment ring, 18g (1.0mm)  &amp; Length: 5mm  &amp;  Color: Black</v>
      </c>
      <c r="B204" s="57" t="str">
        <f>'Copy paste to Here'!C208</f>
        <v>SEGHT18</v>
      </c>
      <c r="C204" s="57"/>
      <c r="D204" s="58">
        <f>Invoice!B208</f>
        <v>1</v>
      </c>
      <c r="E204" s="59">
        <f>'Shipping Invoice'!J209*$N$1</f>
        <v>2.02</v>
      </c>
      <c r="F204" s="59">
        <f t="shared" si="12"/>
        <v>2.02</v>
      </c>
      <c r="G204" s="60">
        <f t="shared" si="13"/>
        <v>76.355999999999995</v>
      </c>
      <c r="H204" s="63">
        <f t="shared" si="14"/>
        <v>76.355999999999995</v>
      </c>
    </row>
    <row r="205" spans="1:8" s="62" customFormat="1" ht="25.5">
      <c r="A205" s="56" t="str">
        <f>IF((LEN('Copy paste to Here'!G209))&gt;5,((CONCATENATE('Copy paste to Here'!G209," &amp; ",'Copy paste to Here'!D209,"  &amp;  ",'Copy paste to Here'!E209))),"Empty Cell")</f>
        <v>PVD plated surgical steel hinged segment ring, 18g (1.0mm)  &amp; Length: 5mm  &amp;  Color: Rainbow</v>
      </c>
      <c r="B205" s="57" t="str">
        <f>'Copy paste to Here'!C209</f>
        <v>SEGHT18</v>
      </c>
      <c r="C205" s="57"/>
      <c r="D205" s="58">
        <f>Invoice!B209</f>
        <v>1</v>
      </c>
      <c r="E205" s="59">
        <f>'Shipping Invoice'!J210*$N$1</f>
        <v>2.02</v>
      </c>
      <c r="F205" s="59">
        <f t="shared" si="12"/>
        <v>2.02</v>
      </c>
      <c r="G205" s="60">
        <f t="shared" si="13"/>
        <v>76.355999999999995</v>
      </c>
      <c r="H205" s="63">
        <f t="shared" si="14"/>
        <v>76.355999999999995</v>
      </c>
    </row>
    <row r="206" spans="1:8" s="62" customFormat="1" ht="25.5">
      <c r="A206" s="56" t="str">
        <f>IF((LEN('Copy paste to Here'!G210))&gt;5,((CONCATENATE('Copy paste to Here'!G210," &amp; ",'Copy paste to Here'!D210,"  &amp;  ",'Copy paste to Here'!E210))),"Empty Cell")</f>
        <v>PVD plated surgical steel hinged segment ring, 18g (1.0mm)  &amp; Length: 5mm  &amp;  Color: Gold</v>
      </c>
      <c r="B206" s="57" t="str">
        <f>'Copy paste to Here'!C210</f>
        <v>SEGHT18</v>
      </c>
      <c r="C206" s="57"/>
      <c r="D206" s="58">
        <f>Invoice!B210</f>
        <v>1</v>
      </c>
      <c r="E206" s="59">
        <f>'Shipping Invoice'!J211*$N$1</f>
        <v>2.02</v>
      </c>
      <c r="F206" s="59">
        <f t="shared" si="12"/>
        <v>2.02</v>
      </c>
      <c r="G206" s="60">
        <f t="shared" si="13"/>
        <v>76.355999999999995</v>
      </c>
      <c r="H206" s="63">
        <f t="shared" si="14"/>
        <v>76.355999999999995</v>
      </c>
    </row>
    <row r="207" spans="1:8" s="62" customFormat="1" ht="25.5">
      <c r="A207" s="56" t="str">
        <f>IF((LEN('Copy paste to Here'!G211))&gt;5,((CONCATENATE('Copy paste to Here'!G211," &amp; ",'Copy paste to Here'!D211,"  &amp;  ",'Copy paste to Here'!E211))),"Empty Cell")</f>
        <v>PVD plated surgical steel hinged segment ring, 18g (1.0mm)  &amp; Length: 5mm  &amp;  Color: Rose-gold</v>
      </c>
      <c r="B207" s="57" t="str">
        <f>'Copy paste to Here'!C211</f>
        <v>SEGHT18</v>
      </c>
      <c r="C207" s="57"/>
      <c r="D207" s="58">
        <f>Invoice!B211</f>
        <v>1</v>
      </c>
      <c r="E207" s="59">
        <f>'Shipping Invoice'!J212*$N$1</f>
        <v>2.02</v>
      </c>
      <c r="F207" s="59">
        <f t="shared" si="12"/>
        <v>2.02</v>
      </c>
      <c r="G207" s="60">
        <f t="shared" si="13"/>
        <v>76.355999999999995</v>
      </c>
      <c r="H207" s="63">
        <f t="shared" si="14"/>
        <v>76.355999999999995</v>
      </c>
    </row>
    <row r="208" spans="1:8" s="62" customFormat="1" ht="25.5">
      <c r="A208" s="56" t="str">
        <f>IF((LEN('Copy paste to Here'!G212))&gt;5,((CONCATENATE('Copy paste to Here'!G212," &amp; ",'Copy paste to Here'!D212,"  &amp;  ",'Copy paste to Here'!E212))),"Empty Cell")</f>
        <v>PVD plated surgical steel hinged segment ring, 18g (1.0mm)  &amp; Length: 6mm  &amp;  Color: Black</v>
      </c>
      <c r="B208" s="57" t="str">
        <f>'Copy paste to Here'!C212</f>
        <v>SEGHT18</v>
      </c>
      <c r="C208" s="57"/>
      <c r="D208" s="58">
        <f>Invoice!B212</f>
        <v>1</v>
      </c>
      <c r="E208" s="59">
        <f>'Shipping Invoice'!J213*$N$1</f>
        <v>2.02</v>
      </c>
      <c r="F208" s="59">
        <f t="shared" si="12"/>
        <v>2.02</v>
      </c>
      <c r="G208" s="60">
        <f t="shared" si="13"/>
        <v>76.355999999999995</v>
      </c>
      <c r="H208" s="63">
        <f t="shared" si="14"/>
        <v>76.355999999999995</v>
      </c>
    </row>
    <row r="209" spans="1:8" s="62" customFormat="1" ht="25.5">
      <c r="A209" s="56" t="str">
        <f>IF((LEN('Copy paste to Here'!G213))&gt;5,((CONCATENATE('Copy paste to Here'!G213," &amp; ",'Copy paste to Here'!D213,"  &amp;  ",'Copy paste to Here'!E213))),"Empty Cell")</f>
        <v>PVD plated surgical steel hinged segment ring, 18g (1.0mm)  &amp; Length: 6mm  &amp;  Color: Rainbow</v>
      </c>
      <c r="B209" s="57" t="str">
        <f>'Copy paste to Here'!C213</f>
        <v>SEGHT18</v>
      </c>
      <c r="C209" s="57"/>
      <c r="D209" s="58">
        <f>Invoice!B213</f>
        <v>1</v>
      </c>
      <c r="E209" s="59">
        <f>'Shipping Invoice'!J214*$N$1</f>
        <v>2.02</v>
      </c>
      <c r="F209" s="59">
        <f t="shared" si="12"/>
        <v>2.02</v>
      </c>
      <c r="G209" s="60">
        <f t="shared" si="13"/>
        <v>76.355999999999995</v>
      </c>
      <c r="H209" s="63">
        <f t="shared" si="14"/>
        <v>76.355999999999995</v>
      </c>
    </row>
    <row r="210" spans="1:8" s="62" customFormat="1" ht="25.5">
      <c r="A210" s="56" t="str">
        <f>IF((LEN('Copy paste to Here'!G214))&gt;5,((CONCATENATE('Copy paste to Here'!G214," &amp; ",'Copy paste to Here'!D214,"  &amp;  ",'Copy paste to Here'!E214))),"Empty Cell")</f>
        <v>PVD plated surgical steel hinged segment ring, 18g (1.0mm)  &amp; Length: 6mm  &amp;  Color: Gold</v>
      </c>
      <c r="B210" s="57" t="str">
        <f>'Copy paste to Here'!C214</f>
        <v>SEGHT18</v>
      </c>
      <c r="C210" s="57"/>
      <c r="D210" s="58">
        <f>Invoice!B214</f>
        <v>1</v>
      </c>
      <c r="E210" s="59">
        <f>'Shipping Invoice'!J215*$N$1</f>
        <v>2.02</v>
      </c>
      <c r="F210" s="59">
        <f t="shared" si="12"/>
        <v>2.02</v>
      </c>
      <c r="G210" s="60">
        <f t="shared" si="13"/>
        <v>76.355999999999995</v>
      </c>
      <c r="H210" s="63">
        <f t="shared" si="14"/>
        <v>76.355999999999995</v>
      </c>
    </row>
    <row r="211" spans="1:8" s="62" customFormat="1" ht="25.5">
      <c r="A211" s="56" t="str">
        <f>IF((LEN('Copy paste to Here'!G215))&gt;5,((CONCATENATE('Copy paste to Here'!G215," &amp; ",'Copy paste to Here'!D215,"  &amp;  ",'Copy paste to Here'!E215))),"Empty Cell")</f>
        <v>PVD plated surgical steel hinged segment ring, 18g (1.0mm)  &amp; Length: 6mm  &amp;  Color: Rose-gold</v>
      </c>
      <c r="B211" s="57" t="str">
        <f>'Copy paste to Here'!C215</f>
        <v>SEGHT18</v>
      </c>
      <c r="C211" s="57"/>
      <c r="D211" s="58">
        <f>Invoice!B215</f>
        <v>1</v>
      </c>
      <c r="E211" s="59">
        <f>'Shipping Invoice'!J216*$N$1</f>
        <v>2.02</v>
      </c>
      <c r="F211" s="59">
        <f t="shared" si="12"/>
        <v>2.02</v>
      </c>
      <c r="G211" s="60">
        <f t="shared" si="13"/>
        <v>76.355999999999995</v>
      </c>
      <c r="H211" s="63">
        <f t="shared" si="14"/>
        <v>76.355999999999995</v>
      </c>
    </row>
    <row r="212" spans="1:8" s="62" customFormat="1" ht="25.5">
      <c r="A212" s="56" t="str">
        <f>IF((LEN('Copy paste to Here'!G216))&gt;5,((CONCATENATE('Copy paste to Here'!G216," &amp; ",'Copy paste to Here'!D216,"  &amp;  ",'Copy paste to Here'!E216))),"Empty Cell")</f>
        <v>PVD plated surgical steel hinged segment ring, 18g (1.0mm)  &amp; Length: 7mm  &amp;  Color: Black</v>
      </c>
      <c r="B212" s="57" t="str">
        <f>'Copy paste to Here'!C216</f>
        <v>SEGHT18</v>
      </c>
      <c r="C212" s="57"/>
      <c r="D212" s="58">
        <f>Invoice!B216</f>
        <v>1</v>
      </c>
      <c r="E212" s="59">
        <f>'Shipping Invoice'!J217*$N$1</f>
        <v>2.02</v>
      </c>
      <c r="F212" s="59">
        <f t="shared" si="12"/>
        <v>2.02</v>
      </c>
      <c r="G212" s="60">
        <f t="shared" si="13"/>
        <v>76.355999999999995</v>
      </c>
      <c r="H212" s="63">
        <f t="shared" si="14"/>
        <v>76.355999999999995</v>
      </c>
    </row>
    <row r="213" spans="1:8" s="62" customFormat="1" ht="25.5">
      <c r="A213" s="56" t="str">
        <f>IF((LEN('Copy paste to Here'!G217))&gt;5,((CONCATENATE('Copy paste to Here'!G217," &amp; ",'Copy paste to Here'!D217,"  &amp;  ",'Copy paste to Here'!E217))),"Empty Cell")</f>
        <v>PVD plated surgical steel hinged segment ring, 18g (1.0mm)  &amp; Length: 7mm  &amp;  Color: Rainbow</v>
      </c>
      <c r="B213" s="57" t="str">
        <f>'Copy paste to Here'!C217</f>
        <v>SEGHT18</v>
      </c>
      <c r="C213" s="57"/>
      <c r="D213" s="58">
        <f>Invoice!B217</f>
        <v>1</v>
      </c>
      <c r="E213" s="59">
        <f>'Shipping Invoice'!J218*$N$1</f>
        <v>2.02</v>
      </c>
      <c r="F213" s="59">
        <f t="shared" si="12"/>
        <v>2.02</v>
      </c>
      <c r="G213" s="60">
        <f t="shared" si="13"/>
        <v>76.355999999999995</v>
      </c>
      <c r="H213" s="63">
        <f t="shared" si="14"/>
        <v>76.355999999999995</v>
      </c>
    </row>
    <row r="214" spans="1:8" s="62" customFormat="1" ht="25.5">
      <c r="A214" s="56" t="str">
        <f>IF((LEN('Copy paste to Here'!G218))&gt;5,((CONCATENATE('Copy paste to Here'!G218," &amp; ",'Copy paste to Here'!D218,"  &amp;  ",'Copy paste to Here'!E218))),"Empty Cell")</f>
        <v>PVD plated surgical steel hinged segment ring, 18g (1.0mm)  &amp; Length: 7mm  &amp;  Color: Gold</v>
      </c>
      <c r="B214" s="57" t="str">
        <f>'Copy paste to Here'!C218</f>
        <v>SEGHT18</v>
      </c>
      <c r="C214" s="57"/>
      <c r="D214" s="58">
        <f>Invoice!B218</f>
        <v>1</v>
      </c>
      <c r="E214" s="59">
        <f>'Shipping Invoice'!J219*$N$1</f>
        <v>2.02</v>
      </c>
      <c r="F214" s="59">
        <f t="shared" si="12"/>
        <v>2.02</v>
      </c>
      <c r="G214" s="60">
        <f t="shared" si="13"/>
        <v>76.355999999999995</v>
      </c>
      <c r="H214" s="63">
        <f t="shared" si="14"/>
        <v>76.355999999999995</v>
      </c>
    </row>
    <row r="215" spans="1:8" s="62" customFormat="1" ht="25.5">
      <c r="A215" s="56" t="str">
        <f>IF((LEN('Copy paste to Here'!G219))&gt;5,((CONCATENATE('Copy paste to Here'!G219," &amp; ",'Copy paste to Here'!D219,"  &amp;  ",'Copy paste to Here'!E219))),"Empty Cell")</f>
        <v>PVD plated surgical steel hinged segment ring, 18g (1.0mm)  &amp; Length: 7mm  &amp;  Color: Rose-gold</v>
      </c>
      <c r="B215" s="57" t="str">
        <f>'Copy paste to Here'!C219</f>
        <v>SEGHT18</v>
      </c>
      <c r="C215" s="57"/>
      <c r="D215" s="58">
        <f>Invoice!B219</f>
        <v>1</v>
      </c>
      <c r="E215" s="59">
        <f>'Shipping Invoice'!J220*$N$1</f>
        <v>2.02</v>
      </c>
      <c r="F215" s="59">
        <f t="shared" si="12"/>
        <v>2.02</v>
      </c>
      <c r="G215" s="60">
        <f t="shared" si="13"/>
        <v>76.355999999999995</v>
      </c>
      <c r="H215" s="63">
        <f t="shared" si="14"/>
        <v>76.355999999999995</v>
      </c>
    </row>
    <row r="216" spans="1:8" s="62" customFormat="1" ht="25.5">
      <c r="A216" s="56" t="str">
        <f>IF((LEN('Copy paste to Here'!G220))&gt;5,((CONCATENATE('Copy paste to Here'!G220," &amp; ",'Copy paste to Here'!D220,"  &amp;  ",'Copy paste to Here'!E220))),"Empty Cell")</f>
        <v>PVD plated surgical steel hinged segment ring, 18g (1.0mm)  &amp; Length: 8mm  &amp;  Color: Black</v>
      </c>
      <c r="B216" s="57" t="str">
        <f>'Copy paste to Here'!C220</f>
        <v>SEGHT18</v>
      </c>
      <c r="C216" s="57"/>
      <c r="D216" s="58">
        <f>Invoice!B220</f>
        <v>2</v>
      </c>
      <c r="E216" s="59">
        <f>'Shipping Invoice'!J221*$N$1</f>
        <v>2.02</v>
      </c>
      <c r="F216" s="59">
        <f t="shared" si="12"/>
        <v>4.04</v>
      </c>
      <c r="G216" s="60">
        <f t="shared" si="13"/>
        <v>76.355999999999995</v>
      </c>
      <c r="H216" s="63">
        <f t="shared" si="14"/>
        <v>152.71199999999999</v>
      </c>
    </row>
    <row r="217" spans="1:8" s="62" customFormat="1" ht="25.5">
      <c r="A217" s="56" t="str">
        <f>IF((LEN('Copy paste to Here'!G221))&gt;5,((CONCATENATE('Copy paste to Here'!G221," &amp; ",'Copy paste to Here'!D221,"  &amp;  ",'Copy paste to Here'!E221))),"Empty Cell")</f>
        <v>PVD plated surgical steel hinged segment ring, 18g (1.0mm)  &amp; Length: 8mm  &amp;  Color: Rainbow</v>
      </c>
      <c r="B217" s="57" t="str">
        <f>'Copy paste to Here'!C221</f>
        <v>SEGHT18</v>
      </c>
      <c r="C217" s="57"/>
      <c r="D217" s="58">
        <f>Invoice!B221</f>
        <v>2</v>
      </c>
      <c r="E217" s="59">
        <f>'Shipping Invoice'!J222*$N$1</f>
        <v>2.02</v>
      </c>
      <c r="F217" s="59">
        <f t="shared" si="12"/>
        <v>4.04</v>
      </c>
      <c r="G217" s="60">
        <f t="shared" si="13"/>
        <v>76.355999999999995</v>
      </c>
      <c r="H217" s="63">
        <f t="shared" si="14"/>
        <v>152.71199999999999</v>
      </c>
    </row>
    <row r="218" spans="1:8" s="62" customFormat="1" ht="25.5">
      <c r="A218" s="56" t="str">
        <f>IF((LEN('Copy paste to Here'!G222))&gt;5,((CONCATENATE('Copy paste to Here'!G222," &amp; ",'Copy paste to Here'!D222,"  &amp;  ",'Copy paste to Here'!E222))),"Empty Cell")</f>
        <v>PVD plated surgical steel hinged segment ring, 18g (1.0mm)  &amp; Length: 8mm  &amp;  Color: Gold</v>
      </c>
      <c r="B218" s="57" t="str">
        <f>'Copy paste to Here'!C222</f>
        <v>SEGHT18</v>
      </c>
      <c r="C218" s="57"/>
      <c r="D218" s="58">
        <f>Invoice!B222</f>
        <v>2</v>
      </c>
      <c r="E218" s="59">
        <f>'Shipping Invoice'!J223*$N$1</f>
        <v>2.02</v>
      </c>
      <c r="F218" s="59">
        <f t="shared" si="12"/>
        <v>4.04</v>
      </c>
      <c r="G218" s="60">
        <f t="shared" si="13"/>
        <v>76.355999999999995</v>
      </c>
      <c r="H218" s="63">
        <f t="shared" si="14"/>
        <v>152.71199999999999</v>
      </c>
    </row>
    <row r="219" spans="1:8" s="62" customFormat="1" ht="25.5">
      <c r="A219" s="56" t="str">
        <f>IF((LEN('Copy paste to Here'!G223))&gt;5,((CONCATENATE('Copy paste to Here'!G223," &amp; ",'Copy paste to Here'!D223,"  &amp;  ",'Copy paste to Here'!E223))),"Empty Cell")</f>
        <v>PVD plated surgical steel hinged segment ring, 18g (1.0mm)  &amp; Length: 8mm  &amp;  Color: Rose-gold</v>
      </c>
      <c r="B219" s="57" t="str">
        <f>'Copy paste to Here'!C223</f>
        <v>SEGHT18</v>
      </c>
      <c r="C219" s="57"/>
      <c r="D219" s="58">
        <f>Invoice!B223</f>
        <v>2</v>
      </c>
      <c r="E219" s="59">
        <f>'Shipping Invoice'!J224*$N$1</f>
        <v>2.02</v>
      </c>
      <c r="F219" s="59">
        <f t="shared" si="12"/>
        <v>4.04</v>
      </c>
      <c r="G219" s="60">
        <f t="shared" si="13"/>
        <v>76.355999999999995</v>
      </c>
      <c r="H219" s="63">
        <f t="shared" si="14"/>
        <v>152.71199999999999</v>
      </c>
    </row>
    <row r="220" spans="1:8" s="62" customFormat="1" ht="48">
      <c r="A220" s="56" t="str">
        <f>IF((LEN('Copy paste to Here'!G224))&gt;5,((CONCATENATE('Copy paste to Here'!G224," &amp; ",'Copy paste to Here'!D224,"  &amp;  ",'Copy paste to Here'!E224))),"Empty Cell")</f>
        <v>316L steel hinged segment ring, 1.2mm (16g) and 1.0mm (18g) with side facing CNC set Cubic Zirconia (CZ) stones at the side, inner diameter from 6mm to 12mm &amp; Gauge: 1.2mm - 6mm length  &amp;  Cz Color: Clear</v>
      </c>
      <c r="B220" s="57" t="str">
        <f>'Copy paste to Here'!C224</f>
        <v>SGSH11</v>
      </c>
      <c r="C220" s="57"/>
      <c r="D220" s="58">
        <f>Invoice!B224</f>
        <v>2</v>
      </c>
      <c r="E220" s="59">
        <f>'Shipping Invoice'!J225*$N$1</f>
        <v>4.68</v>
      </c>
      <c r="F220" s="59">
        <f t="shared" si="12"/>
        <v>9.36</v>
      </c>
      <c r="G220" s="60">
        <f t="shared" si="13"/>
        <v>176.90399999999997</v>
      </c>
      <c r="H220" s="63">
        <f t="shared" si="14"/>
        <v>353.80799999999994</v>
      </c>
    </row>
    <row r="221" spans="1:8" s="62" customFormat="1" ht="25.5">
      <c r="A221" s="56" t="str">
        <f>IF((LEN('Copy paste to Here'!G225))&gt;5,((CONCATENATE('Copy paste to Here'!G225," &amp; ",'Copy paste to Here'!D225,"  &amp;  ",'Copy paste to Here'!E225))),"Empty Cell")</f>
        <v xml:space="preserve">PVD plated 316L steel hinged segment ring, 1.2mm (16g) pear shape design &amp; Color: High Polish 8mm  &amp;  </v>
      </c>
      <c r="B221" s="57" t="str">
        <f>'Copy paste to Here'!C225</f>
        <v>SGTSH14</v>
      </c>
      <c r="C221" s="57"/>
      <c r="D221" s="58">
        <f>Invoice!B225</f>
        <v>1</v>
      </c>
      <c r="E221" s="59">
        <f>'Shipping Invoice'!J226*$N$1</f>
        <v>2.4</v>
      </c>
      <c r="F221" s="59">
        <f t="shared" si="12"/>
        <v>2.4</v>
      </c>
      <c r="G221" s="60">
        <f t="shared" si="13"/>
        <v>90.719999999999985</v>
      </c>
      <c r="H221" s="63">
        <f t="shared" si="14"/>
        <v>90.719999999999985</v>
      </c>
    </row>
    <row r="222" spans="1:8" s="62" customFormat="1" ht="25.5">
      <c r="A222" s="56" t="str">
        <f>IF((LEN('Copy paste to Here'!G226))&gt;5,((CONCATENATE('Copy paste to Here'!G226," &amp; ",'Copy paste to Here'!D226,"  &amp;  ",'Copy paste to Here'!E226))),"Empty Cell")</f>
        <v xml:space="preserve">PVD plated 316L steel hinged segment ring, 1.2mm (16g) pear shape design &amp; Color: High Polish 10mm  &amp;  </v>
      </c>
      <c r="B222" s="57" t="str">
        <f>'Copy paste to Here'!C226</f>
        <v>SGTSH14</v>
      </c>
      <c r="C222" s="57"/>
      <c r="D222" s="58">
        <f>Invoice!B226</f>
        <v>1</v>
      </c>
      <c r="E222" s="59">
        <f>'Shipping Invoice'!J227*$N$1</f>
        <v>2.4</v>
      </c>
      <c r="F222" s="59">
        <f t="shared" si="12"/>
        <v>2.4</v>
      </c>
      <c r="G222" s="60">
        <f t="shared" si="13"/>
        <v>90.719999999999985</v>
      </c>
      <c r="H222" s="63">
        <f t="shared" si="14"/>
        <v>90.719999999999985</v>
      </c>
    </row>
    <row r="223" spans="1:8" s="62" customFormat="1" ht="25.5">
      <c r="A223" s="56" t="str">
        <f>IF((LEN('Copy paste to Here'!G227))&gt;5,((CONCATENATE('Copy paste to Here'!G227," &amp; ",'Copy paste to Here'!D227,"  &amp;  ",'Copy paste to Here'!E227))),"Empty Cell")</f>
        <v xml:space="preserve">PVD plated 316L steel hinged segment ring, 1.2mm (16g) pear shape design &amp; Color: Gold 8mm  &amp;  </v>
      </c>
      <c r="B223" s="57" t="str">
        <f>'Copy paste to Here'!C227</f>
        <v>SGTSH14</v>
      </c>
      <c r="C223" s="57"/>
      <c r="D223" s="58">
        <f>Invoice!B227</f>
        <v>1</v>
      </c>
      <c r="E223" s="59">
        <f>'Shipping Invoice'!J228*$N$1</f>
        <v>2.69</v>
      </c>
      <c r="F223" s="59">
        <f t="shared" si="12"/>
        <v>2.69</v>
      </c>
      <c r="G223" s="60">
        <f t="shared" si="13"/>
        <v>101.68199999999999</v>
      </c>
      <c r="H223" s="63">
        <f t="shared" si="14"/>
        <v>101.68199999999999</v>
      </c>
    </row>
    <row r="224" spans="1:8" s="62" customFormat="1" ht="25.5">
      <c r="A224" s="56" t="str">
        <f>IF((LEN('Copy paste to Here'!G228))&gt;5,((CONCATENATE('Copy paste to Here'!G228," &amp; ",'Copy paste to Here'!D228,"  &amp;  ",'Copy paste to Here'!E228))),"Empty Cell")</f>
        <v xml:space="preserve">PVD plated 316L steel hinged segment ring, 1.2mm (16g) pear shape design &amp; Color: Gold 10mm  &amp;  </v>
      </c>
      <c r="B224" s="57" t="str">
        <f>'Copy paste to Here'!C228</f>
        <v>SGTSH14</v>
      </c>
      <c r="C224" s="57"/>
      <c r="D224" s="58">
        <f>Invoice!B228</f>
        <v>1</v>
      </c>
      <c r="E224" s="59">
        <f>'Shipping Invoice'!J229*$N$1</f>
        <v>2.69</v>
      </c>
      <c r="F224" s="59">
        <f t="shared" si="12"/>
        <v>2.69</v>
      </c>
      <c r="G224" s="60">
        <f t="shared" si="13"/>
        <v>101.68199999999999</v>
      </c>
      <c r="H224" s="63">
        <f t="shared" si="14"/>
        <v>101.68199999999999</v>
      </c>
    </row>
    <row r="225" spans="1:8" s="62" customFormat="1" ht="25.5">
      <c r="A225" s="56" t="str">
        <f>IF((LEN('Copy paste to Here'!G229))&gt;5,((CONCATENATE('Copy paste to Here'!G229," &amp; ",'Copy paste to Here'!D229,"  &amp;  ",'Copy paste to Here'!E229))),"Empty Cell")</f>
        <v xml:space="preserve">PVD plated 316L steel hinged segment ring, 1.2mm (16g) pear shape design &amp; Color: Rainbow 8mm  &amp;  </v>
      </c>
      <c r="B225" s="57" t="str">
        <f>'Copy paste to Here'!C229</f>
        <v>SGTSH14</v>
      </c>
      <c r="C225" s="57"/>
      <c r="D225" s="58">
        <f>Invoice!B229</f>
        <v>2</v>
      </c>
      <c r="E225" s="59">
        <f>'Shipping Invoice'!J230*$N$1</f>
        <v>2.69</v>
      </c>
      <c r="F225" s="59">
        <f t="shared" si="12"/>
        <v>5.38</v>
      </c>
      <c r="G225" s="60">
        <f t="shared" si="13"/>
        <v>101.68199999999999</v>
      </c>
      <c r="H225" s="63">
        <f t="shared" si="14"/>
        <v>203.36399999999998</v>
      </c>
    </row>
    <row r="226" spans="1:8" s="62" customFormat="1" ht="25.5">
      <c r="A226" s="56" t="str">
        <f>IF((LEN('Copy paste to Here'!G230))&gt;5,((CONCATENATE('Copy paste to Here'!G230," &amp; ",'Copy paste to Here'!D230,"  &amp;  ",'Copy paste to Here'!E230))),"Empty Cell")</f>
        <v xml:space="preserve">PVD plated 316L steel hinged segment ring, 1.2mm (16g) pear shape design &amp; Color: Rainbow 10mm  &amp;  </v>
      </c>
      <c r="B226" s="57" t="str">
        <f>'Copy paste to Here'!C230</f>
        <v>SGTSH14</v>
      </c>
      <c r="C226" s="57"/>
      <c r="D226" s="58">
        <f>Invoice!B230</f>
        <v>2</v>
      </c>
      <c r="E226" s="59">
        <f>'Shipping Invoice'!J231*$N$1</f>
        <v>2.69</v>
      </c>
      <c r="F226" s="59">
        <f t="shared" si="12"/>
        <v>5.38</v>
      </c>
      <c r="G226" s="60">
        <f t="shared" si="13"/>
        <v>101.68199999999999</v>
      </c>
      <c r="H226" s="63">
        <f t="shared" si="14"/>
        <v>203.36399999999998</v>
      </c>
    </row>
    <row r="227" spans="1:8" s="62" customFormat="1" ht="48">
      <c r="A227" s="56" t="str">
        <f>IF((LEN('Copy paste to Here'!G231))&gt;5,((CONCATENATE('Copy paste to Here'!G231," &amp; ",'Copy paste to Here'!D231,"  &amp;  ",'Copy paste to Here'!E231))),"Empty Cell")</f>
        <v>316L steel internal threading Tragus Labret post, 16g (1.2mm) with an upper 2mm to 5mm prong set round CZ stone for triple tragus piercings &amp; Length: 8mm with 2mm top part  &amp;  Cz Color: Clear</v>
      </c>
      <c r="B227" s="57" t="str">
        <f>'Copy paste to Here'!C231</f>
        <v>TLBCZIN</v>
      </c>
      <c r="C227" s="57"/>
      <c r="D227" s="58">
        <f>Invoice!B231</f>
        <v>3</v>
      </c>
      <c r="E227" s="59">
        <f>'Shipping Invoice'!J232*$N$1</f>
        <v>1.1000000000000001</v>
      </c>
      <c r="F227" s="59">
        <f t="shared" si="12"/>
        <v>3.3000000000000003</v>
      </c>
      <c r="G227" s="60">
        <f t="shared" si="13"/>
        <v>41.58</v>
      </c>
      <c r="H227" s="63">
        <f t="shared" si="14"/>
        <v>124.74</v>
      </c>
    </row>
    <row r="228" spans="1:8" s="62" customFormat="1" ht="48">
      <c r="A228" s="56" t="str">
        <f>IF((LEN('Copy paste to Here'!G232))&gt;5,((CONCATENATE('Copy paste to Here'!G232," &amp; ",'Copy paste to Here'!D232,"  &amp;  ",'Copy paste to Here'!E232))),"Empty Cell")</f>
        <v>316L steel internal threading Tragus Labret post, 16g (1.2mm) with an upper 2mm to 5mm prong set round CZ stone for triple tragus piercings &amp; Length: 8mm with 2.5mm top part  &amp;  Cz Color: Clear</v>
      </c>
      <c r="B228" s="57" t="str">
        <f>'Copy paste to Here'!C232</f>
        <v>TLBCZIN</v>
      </c>
      <c r="C228" s="57"/>
      <c r="D228" s="58">
        <f>Invoice!B232</f>
        <v>3</v>
      </c>
      <c r="E228" s="59">
        <f>'Shipping Invoice'!J233*$N$1</f>
        <v>1.1499999999999999</v>
      </c>
      <c r="F228" s="59">
        <f t="shared" ref="F228:F245" si="15">D228*E228</f>
        <v>3.4499999999999997</v>
      </c>
      <c r="G228" s="60">
        <f t="shared" ref="G228:G245" si="16">E228*$E$14</f>
        <v>43.469999999999992</v>
      </c>
      <c r="H228" s="63">
        <f t="shared" ref="H228:H245" si="17">D228*G228</f>
        <v>130.40999999999997</v>
      </c>
    </row>
    <row r="229" spans="1:8" s="62" customFormat="1" ht="48">
      <c r="A229" s="56" t="str">
        <f>IF((LEN('Copy paste to Here'!G233))&gt;5,((CONCATENATE('Copy paste to Here'!G233," &amp; ",'Copy paste to Here'!D233,"  &amp;  ",'Copy paste to Here'!E233))),"Empty Cell")</f>
        <v>316L steel internal threading Tragus Labret post, 16g (1.2mm) with an upper 2mm to 5mm prong set round CZ stone for triple tragus piercings &amp; Length: 8mm with 3mm top part  &amp;  Cz Color: Clear</v>
      </c>
      <c r="B229" s="57" t="str">
        <f>'Copy paste to Here'!C233</f>
        <v>TLBCZIN</v>
      </c>
      <c r="C229" s="57"/>
      <c r="D229" s="58">
        <f>Invoice!B233</f>
        <v>3</v>
      </c>
      <c r="E229" s="59">
        <f>'Shipping Invoice'!J234*$N$1</f>
        <v>1.2</v>
      </c>
      <c r="F229" s="59">
        <f t="shared" si="15"/>
        <v>3.5999999999999996</v>
      </c>
      <c r="G229" s="60">
        <f t="shared" si="16"/>
        <v>45.359999999999992</v>
      </c>
      <c r="H229" s="63">
        <f t="shared" si="17"/>
        <v>136.07999999999998</v>
      </c>
    </row>
    <row r="230" spans="1:8" s="62" customFormat="1" ht="36">
      <c r="A230" s="56" t="str">
        <f>IF((LEN('Copy paste to Here'!G234))&gt;5,((CONCATENATE('Copy paste to Here'!G234," &amp; ",'Copy paste to Here'!D234,"  &amp;  ",'Copy paste to Here'!E234))),"Empty Cell")</f>
        <v>Titanium G23 internally threaded banana, 1.2mm (16g) with 2.5mm to 5mm flat back bezel set crystal top and a 3mm ball &amp; Length: 6mm with 2.5mm top part  &amp;  Crystal Color: Clear</v>
      </c>
      <c r="B230" s="57" t="str">
        <f>'Copy paste to Here'!C234</f>
        <v>UBNBIN11</v>
      </c>
      <c r="C230" s="57"/>
      <c r="D230" s="58">
        <f>Invoice!B234</f>
        <v>1</v>
      </c>
      <c r="E230" s="59">
        <f>'Shipping Invoice'!J235*$N$1</f>
        <v>2.2400000000000002</v>
      </c>
      <c r="F230" s="59">
        <f t="shared" si="15"/>
        <v>2.2400000000000002</v>
      </c>
      <c r="G230" s="60">
        <f t="shared" si="16"/>
        <v>84.671999999999997</v>
      </c>
      <c r="H230" s="63">
        <f t="shared" si="17"/>
        <v>84.671999999999997</v>
      </c>
    </row>
    <row r="231" spans="1:8" s="62" customFormat="1" ht="36">
      <c r="A231" s="56" t="str">
        <f>IF((LEN('Copy paste to Here'!G235))&gt;5,((CONCATENATE('Copy paste to Here'!G235," &amp; ",'Copy paste to Here'!D235,"  &amp;  ",'Copy paste to Here'!E235))),"Empty Cell")</f>
        <v>Titanium G23 internally threaded banana, 1.2mm (16g) with 2.5mm to 5mm flat back bezel set crystal top and a 3mm ball &amp; Length: 8mm with 2.5mm top part  &amp;  Crystal Color: Clear</v>
      </c>
      <c r="B231" s="57" t="str">
        <f>'Copy paste to Here'!C235</f>
        <v>UBNBIN11</v>
      </c>
      <c r="C231" s="57"/>
      <c r="D231" s="58">
        <f>Invoice!B235</f>
        <v>1</v>
      </c>
      <c r="E231" s="59">
        <f>'Shipping Invoice'!J236*$N$1</f>
        <v>2.2400000000000002</v>
      </c>
      <c r="F231" s="59">
        <f t="shared" si="15"/>
        <v>2.2400000000000002</v>
      </c>
      <c r="G231" s="60">
        <f t="shared" si="16"/>
        <v>84.671999999999997</v>
      </c>
      <c r="H231" s="63">
        <f t="shared" si="17"/>
        <v>84.671999999999997</v>
      </c>
    </row>
    <row r="232" spans="1:8" s="62" customFormat="1" ht="36">
      <c r="A232" s="56" t="str">
        <f>IF((LEN('Copy paste to Here'!G236))&gt;5,((CONCATENATE('Copy paste to Here'!G236," &amp; ",'Copy paste to Here'!D236,"  &amp;  ",'Copy paste to Here'!E236))),"Empty Cell")</f>
        <v>Titanium G23 internally threaded banana, 1.2mm (16g) with 2.5mm to 5mm flat back bezel set crystal top and a 3mm ball &amp; Length: 10mm with 2.5mm top part  &amp;  Crystal Color: Clear</v>
      </c>
      <c r="B232" s="57" t="str">
        <f>'Copy paste to Here'!C236</f>
        <v>UBNBIN11</v>
      </c>
      <c r="C232" s="57"/>
      <c r="D232" s="58">
        <f>Invoice!B236</f>
        <v>1</v>
      </c>
      <c r="E232" s="59">
        <f>'Shipping Invoice'!J237*$N$1</f>
        <v>2.2400000000000002</v>
      </c>
      <c r="F232" s="59">
        <f t="shared" si="15"/>
        <v>2.2400000000000002</v>
      </c>
      <c r="G232" s="60">
        <f t="shared" si="16"/>
        <v>84.671999999999997</v>
      </c>
      <c r="H232" s="63">
        <f t="shared" si="17"/>
        <v>84.671999999999997</v>
      </c>
    </row>
    <row r="233" spans="1:8" s="62" customFormat="1" ht="24">
      <c r="A233" s="56" t="str">
        <f>IF((LEN('Copy paste to Here'!G237))&gt;5,((CONCATENATE('Copy paste to Here'!G237," &amp; ",'Copy paste to Here'!D237,"  &amp;  ",'Copy paste to Here'!E237))),"Empty Cell")</f>
        <v xml:space="preserve">Titanium G23 eyebrow labret, 0.8mm (20g) with 3mm ball &amp; Length: 6mm  &amp;  </v>
      </c>
      <c r="B233" s="57" t="str">
        <f>'Copy paste to Here'!C237</f>
        <v>ULB20B3</v>
      </c>
      <c r="C233" s="57"/>
      <c r="D233" s="58">
        <f>Invoice!B237</f>
        <v>2</v>
      </c>
      <c r="E233" s="59">
        <f>'Shipping Invoice'!J238*$N$1</f>
        <v>1.1499999999999999</v>
      </c>
      <c r="F233" s="59">
        <f t="shared" si="15"/>
        <v>2.2999999999999998</v>
      </c>
      <c r="G233" s="60">
        <f t="shared" si="16"/>
        <v>43.469999999999992</v>
      </c>
      <c r="H233" s="63">
        <f t="shared" si="17"/>
        <v>86.939999999999984</v>
      </c>
    </row>
    <row r="234" spans="1:8" s="62" customFormat="1" ht="24">
      <c r="A234" s="56" t="str">
        <f>IF((LEN('Copy paste to Here'!G238))&gt;5,((CONCATENATE('Copy paste to Here'!G238," &amp; ",'Copy paste to Here'!D238,"  &amp;  ",'Copy paste to Here'!E238))),"Empty Cell")</f>
        <v xml:space="preserve">Titanium G23 eyebrow labret, 0.8mm (20g) with 3mm ball &amp; Length: 8mm  &amp;  </v>
      </c>
      <c r="B234" s="57" t="str">
        <f>'Copy paste to Here'!C238</f>
        <v>ULB20B3</v>
      </c>
      <c r="C234" s="57"/>
      <c r="D234" s="58">
        <f>Invoice!B238</f>
        <v>2</v>
      </c>
      <c r="E234" s="59">
        <f>'Shipping Invoice'!J239*$N$1</f>
        <v>1.1499999999999999</v>
      </c>
      <c r="F234" s="59">
        <f t="shared" si="15"/>
        <v>2.2999999999999998</v>
      </c>
      <c r="G234" s="60">
        <f t="shared" si="16"/>
        <v>43.469999999999992</v>
      </c>
      <c r="H234" s="63">
        <f t="shared" si="17"/>
        <v>86.939999999999984</v>
      </c>
    </row>
    <row r="235" spans="1:8" s="62" customFormat="1" ht="24">
      <c r="A235" s="56" t="str">
        <f>IF((LEN('Copy paste to Here'!G239))&gt;5,((CONCATENATE('Copy paste to Here'!G239," &amp; ",'Copy paste to Here'!D239,"  &amp;  ",'Copy paste to Here'!E239))),"Empty Cell")</f>
        <v xml:space="preserve">Titanium G23 eyebrow labret, 0.8mm (20g) with 3mm ball &amp; Length: 10mm  &amp;  </v>
      </c>
      <c r="B235" s="57" t="str">
        <f>'Copy paste to Here'!C239</f>
        <v>ULB20B3</v>
      </c>
      <c r="C235" s="57"/>
      <c r="D235" s="58">
        <f>Invoice!B239</f>
        <v>2</v>
      </c>
      <c r="E235" s="59">
        <f>'Shipping Invoice'!J240*$N$1</f>
        <v>1.1499999999999999</v>
      </c>
      <c r="F235" s="59">
        <f t="shared" si="15"/>
        <v>2.2999999999999998</v>
      </c>
      <c r="G235" s="60">
        <f t="shared" si="16"/>
        <v>43.469999999999992</v>
      </c>
      <c r="H235" s="63">
        <f t="shared" si="17"/>
        <v>86.939999999999984</v>
      </c>
    </row>
    <row r="236" spans="1:8" s="62" customFormat="1" ht="36">
      <c r="A236" s="56" t="str">
        <f>IF((LEN('Copy paste to Here'!G240))&gt;5,((CONCATENATE('Copy paste to Here'!G240," &amp; ",'Copy paste to Here'!D240,"  &amp;  ",'Copy paste to Here'!E240))),"Empty Cell")</f>
        <v xml:space="preserve">PVD plated polished titanium G23 hinged segment ring, 1.2mm (16g) with outward facing CNC set Cubic Zirconia (CZ) stones &amp; Color: High Polish 6mm  &amp;  </v>
      </c>
      <c r="B236" s="57" t="str">
        <f>'Copy paste to Here'!C240</f>
        <v>USGTSH10</v>
      </c>
      <c r="C236" s="57"/>
      <c r="D236" s="58">
        <f>Invoice!B240</f>
        <v>2</v>
      </c>
      <c r="E236" s="59">
        <f>'Shipping Invoice'!J241*$N$1</f>
        <v>7.09</v>
      </c>
      <c r="F236" s="59">
        <f t="shared" si="15"/>
        <v>14.18</v>
      </c>
      <c r="G236" s="60">
        <f t="shared" si="16"/>
        <v>268.00199999999995</v>
      </c>
      <c r="H236" s="63">
        <f t="shared" si="17"/>
        <v>536.00399999999991</v>
      </c>
    </row>
    <row r="237" spans="1:8" s="62" customFormat="1" ht="36">
      <c r="A237" s="56" t="str">
        <f>IF((LEN('Copy paste to Here'!G241))&gt;5,((CONCATENATE('Copy paste to Here'!G241," &amp; ",'Copy paste to Here'!D241,"  &amp;  ",'Copy paste to Here'!E241))),"Empty Cell")</f>
        <v xml:space="preserve">PVD plated polished titanium G23 hinged segment ring, 1.2mm (16g) with outward facing CNC set Cubic Zirconia (CZ) stones &amp; Color: Black 6mm  &amp;  </v>
      </c>
      <c r="B237" s="57" t="str">
        <f>'Copy paste to Here'!C241</f>
        <v>USGTSH10</v>
      </c>
      <c r="C237" s="57"/>
      <c r="D237" s="58">
        <f>Invoice!B241</f>
        <v>1</v>
      </c>
      <c r="E237" s="59">
        <f>'Shipping Invoice'!J242*$N$1</f>
        <v>7.48</v>
      </c>
      <c r="F237" s="59">
        <f t="shared" si="15"/>
        <v>7.48</v>
      </c>
      <c r="G237" s="60">
        <f t="shared" si="16"/>
        <v>282.74399999999997</v>
      </c>
      <c r="H237" s="63">
        <f t="shared" si="17"/>
        <v>282.74399999999997</v>
      </c>
    </row>
    <row r="238" spans="1:8" s="62" customFormat="1" ht="36">
      <c r="A238" s="56" t="str">
        <f>IF((LEN('Copy paste to Here'!G242))&gt;5,((CONCATENATE('Copy paste to Here'!G242," &amp; ",'Copy paste to Here'!D242,"  &amp;  ",'Copy paste to Here'!E242))),"Empty Cell")</f>
        <v xml:space="preserve">PVD plated polished titanium G23 hinged segment ring, 1.2mm (16g) with outward facing CNC set Cubic Zirconia (CZ) stones &amp; Color: Rose Gold 6mm  &amp;  </v>
      </c>
      <c r="B238" s="57" t="str">
        <f>'Copy paste to Here'!C242</f>
        <v>USGTSH10</v>
      </c>
      <c r="C238" s="57"/>
      <c r="D238" s="58">
        <f>Invoice!B242</f>
        <v>1</v>
      </c>
      <c r="E238" s="59">
        <f>'Shipping Invoice'!J243*$N$1</f>
        <v>7.48</v>
      </c>
      <c r="F238" s="59">
        <f t="shared" si="15"/>
        <v>7.48</v>
      </c>
      <c r="G238" s="60">
        <f t="shared" si="16"/>
        <v>282.74399999999997</v>
      </c>
      <c r="H238" s="63">
        <f t="shared" si="17"/>
        <v>282.74399999999997</v>
      </c>
    </row>
    <row r="239" spans="1:8" s="62" customFormat="1" ht="36">
      <c r="A239" s="56" t="str">
        <f>IF((LEN('Copy paste to Here'!G243))&gt;5,((CONCATENATE('Copy paste to Here'!G243," &amp; ",'Copy paste to Here'!D243,"  &amp;  ",'Copy paste to Here'!E243))),"Empty Cell")</f>
        <v xml:space="preserve">PVD plated titanium G23 hinged segment ring, 1.2mm (16g) with double lines side facing CNC set Cubic Zirconia (CZ) stones at the side &amp; Color: High Polish 10mm  &amp;  </v>
      </c>
      <c r="B239" s="57" t="str">
        <f>'Copy paste to Here'!C243</f>
        <v>USGTSH26</v>
      </c>
      <c r="C239" s="57"/>
      <c r="D239" s="58">
        <f>Invoice!B243</f>
        <v>3</v>
      </c>
      <c r="E239" s="59">
        <f>'Shipping Invoice'!J244*$N$1</f>
        <v>12.15</v>
      </c>
      <c r="F239" s="59">
        <f t="shared" si="15"/>
        <v>36.450000000000003</v>
      </c>
      <c r="G239" s="60">
        <f t="shared" si="16"/>
        <v>459.27</v>
      </c>
      <c r="H239" s="63">
        <f t="shared" si="17"/>
        <v>1377.81</v>
      </c>
    </row>
    <row r="240" spans="1:8" s="62" customFormat="1" ht="36">
      <c r="A240" s="56" t="str">
        <f>IF((LEN('Copy paste to Here'!G244))&gt;5,((CONCATENATE('Copy paste to Here'!G244," &amp; ",'Copy paste to Here'!D244,"  &amp;  ",'Copy paste to Here'!E244))),"Empty Cell")</f>
        <v xml:space="preserve">PVD plated titanium G23 hinged segment ring, 1.2mm (16g) with double lines side facing CNC set Cubic Zirconia (CZ) stones at the side &amp; Color: Gold 10mm  &amp;  </v>
      </c>
      <c r="B240" s="57" t="str">
        <f>'Copy paste to Here'!C244</f>
        <v>USGTSH26</v>
      </c>
      <c r="C240" s="57"/>
      <c r="D240" s="58">
        <f>Invoice!B244</f>
        <v>3</v>
      </c>
      <c r="E240" s="59">
        <f>'Shipping Invoice'!J245*$N$1</f>
        <v>12.54</v>
      </c>
      <c r="F240" s="59">
        <f t="shared" si="15"/>
        <v>37.619999999999997</v>
      </c>
      <c r="G240" s="60">
        <f t="shared" si="16"/>
        <v>474.01199999999994</v>
      </c>
      <c r="H240" s="63">
        <f t="shared" si="17"/>
        <v>1422.0359999999998</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c r="G241" s="60"/>
      <c r="H241" s="63"/>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c r="G242" s="60"/>
      <c r="H242" s="63"/>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c r="G243" s="60"/>
      <c r="H243" s="63"/>
    </row>
    <row r="244" spans="1:8" s="62" customFormat="1" hidden="1">
      <c r="A244" s="56" t="str">
        <f>IF((LEN('Copy paste to Here'!G248))&gt;5,((CONCATENATE('Copy paste to Here'!G248," &amp; ",'Copy paste to Here'!D248,"  &amp;  ",'Copy paste to Here'!E248))),"Empty Cell")</f>
        <v>Empty Cell</v>
      </c>
      <c r="B244" s="57">
        <f>'Copy paste to Here'!C248</f>
        <v>0</v>
      </c>
      <c r="C244" s="57"/>
      <c r="D244" s="58">
        <f>Invoice!B248</f>
        <v>0</v>
      </c>
      <c r="E244" s="59">
        <f>'Shipping Invoice'!J249*$N$1</f>
        <v>0</v>
      </c>
      <c r="F244" s="59">
        <f t="shared" si="15"/>
        <v>0</v>
      </c>
      <c r="G244" s="60">
        <f t="shared" si="16"/>
        <v>0</v>
      </c>
      <c r="H244" s="63">
        <f t="shared" si="17"/>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f>Invoice!B249</f>
        <v>0</v>
      </c>
      <c r="E245" s="59">
        <f>'Shipping Invoice'!J250*$N$1</f>
        <v>0</v>
      </c>
      <c r="F245" s="59">
        <f t="shared" si="15"/>
        <v>0</v>
      </c>
      <c r="G245" s="60">
        <f t="shared" si="16"/>
        <v>0</v>
      </c>
      <c r="H245" s="63">
        <f t="shared" si="17"/>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ref="F246:F274" si="18">D246*E246</f>
        <v>0</v>
      </c>
      <c r="G246" s="60">
        <f t="shared" ref="G246:G274" si="19">E246*$E$14</f>
        <v>0</v>
      </c>
      <c r="H246" s="63">
        <f t="shared" ref="H246:H274" si="20">D246*G246</f>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8"/>
        <v>0</v>
      </c>
      <c r="G247" s="60">
        <f t="shared" si="19"/>
        <v>0</v>
      </c>
      <c r="H247" s="63">
        <f t="shared" si="20"/>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8"/>
        <v>0</v>
      </c>
      <c r="G248" s="60">
        <f t="shared" si="19"/>
        <v>0</v>
      </c>
      <c r="H248" s="63">
        <f t="shared" si="20"/>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8"/>
        <v>0</v>
      </c>
      <c r="G249" s="60">
        <f t="shared" si="19"/>
        <v>0</v>
      </c>
      <c r="H249" s="63">
        <f t="shared" si="20"/>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8"/>
        <v>0</v>
      </c>
      <c r="G250" s="60">
        <f t="shared" si="19"/>
        <v>0</v>
      </c>
      <c r="H250" s="63">
        <f t="shared" si="20"/>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8"/>
        <v>0</v>
      </c>
      <c r="G251" s="60">
        <f t="shared" si="19"/>
        <v>0</v>
      </c>
      <c r="H251" s="63">
        <f t="shared" si="20"/>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8"/>
        <v>0</v>
      </c>
      <c r="G252" s="60">
        <f t="shared" si="19"/>
        <v>0</v>
      </c>
      <c r="H252" s="63">
        <f t="shared" si="20"/>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8"/>
        <v>0</v>
      </c>
      <c r="G253" s="60">
        <f t="shared" si="19"/>
        <v>0</v>
      </c>
      <c r="H253" s="63">
        <f t="shared" si="20"/>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8"/>
        <v>0</v>
      </c>
      <c r="G254" s="60">
        <f t="shared" si="19"/>
        <v>0</v>
      </c>
      <c r="H254" s="63">
        <f t="shared" si="20"/>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8"/>
        <v>0</v>
      </c>
      <c r="G255" s="60">
        <f t="shared" si="19"/>
        <v>0</v>
      </c>
      <c r="H255" s="63">
        <f t="shared" si="20"/>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8"/>
        <v>0</v>
      </c>
      <c r="G256" s="60">
        <f t="shared" si="19"/>
        <v>0</v>
      </c>
      <c r="H256" s="63">
        <f t="shared" si="20"/>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8"/>
        <v>0</v>
      </c>
      <c r="G257" s="60">
        <f t="shared" si="19"/>
        <v>0</v>
      </c>
      <c r="H257" s="63">
        <f t="shared" si="20"/>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8"/>
        <v>0</v>
      </c>
      <c r="G258" s="60">
        <f t="shared" si="19"/>
        <v>0</v>
      </c>
      <c r="H258" s="63">
        <f t="shared" si="20"/>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8"/>
        <v>0</v>
      </c>
      <c r="G259" s="60">
        <f t="shared" si="19"/>
        <v>0</v>
      </c>
      <c r="H259" s="63">
        <f t="shared" si="20"/>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8"/>
        <v>0</v>
      </c>
      <c r="G260" s="60">
        <f t="shared" si="19"/>
        <v>0</v>
      </c>
      <c r="H260" s="63">
        <f t="shared" si="20"/>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8"/>
        <v>0</v>
      </c>
      <c r="G261" s="60">
        <f t="shared" si="19"/>
        <v>0</v>
      </c>
      <c r="H261" s="63">
        <f t="shared" si="20"/>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8"/>
        <v>0</v>
      </c>
      <c r="G262" s="60">
        <f t="shared" si="19"/>
        <v>0</v>
      </c>
      <c r="H262" s="63">
        <f t="shared" si="20"/>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8"/>
        <v>0</v>
      </c>
      <c r="G263" s="60">
        <f t="shared" si="19"/>
        <v>0</v>
      </c>
      <c r="H263" s="63">
        <f t="shared" si="20"/>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8"/>
        <v>0</v>
      </c>
      <c r="G264" s="60">
        <f t="shared" si="19"/>
        <v>0</v>
      </c>
      <c r="H264" s="63">
        <f t="shared" si="20"/>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8"/>
        <v>0</v>
      </c>
      <c r="G265" s="60">
        <f t="shared" si="19"/>
        <v>0</v>
      </c>
      <c r="H265" s="63">
        <f t="shared" si="20"/>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8"/>
        <v>0</v>
      </c>
      <c r="G266" s="60">
        <f t="shared" si="19"/>
        <v>0</v>
      </c>
      <c r="H266" s="63">
        <f t="shared" si="20"/>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8"/>
        <v>0</v>
      </c>
      <c r="G267" s="60">
        <f t="shared" si="19"/>
        <v>0</v>
      </c>
      <c r="H267" s="63">
        <f t="shared" si="20"/>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8"/>
        <v>0</v>
      </c>
      <c r="G268" s="60">
        <f t="shared" si="19"/>
        <v>0</v>
      </c>
      <c r="H268" s="63">
        <f t="shared" si="20"/>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8"/>
        <v>0</v>
      </c>
      <c r="G269" s="60">
        <f t="shared" si="19"/>
        <v>0</v>
      </c>
      <c r="H269" s="63">
        <f t="shared" si="20"/>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8"/>
        <v>0</v>
      </c>
      <c r="G270" s="60">
        <f t="shared" si="19"/>
        <v>0</v>
      </c>
      <c r="H270" s="63">
        <f t="shared" si="20"/>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8"/>
        <v>0</v>
      </c>
      <c r="G271" s="60">
        <f t="shared" si="19"/>
        <v>0</v>
      </c>
      <c r="H271" s="63">
        <f t="shared" si="20"/>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8"/>
        <v>0</v>
      </c>
      <c r="G272" s="60">
        <f t="shared" si="19"/>
        <v>0</v>
      </c>
      <c r="H272" s="63">
        <f t="shared" si="20"/>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8"/>
        <v>0</v>
      </c>
      <c r="G273" s="60">
        <f t="shared" si="19"/>
        <v>0</v>
      </c>
      <c r="H273" s="63">
        <f t="shared" si="20"/>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8"/>
        <v>0</v>
      </c>
      <c r="G274" s="60">
        <f t="shared" si="19"/>
        <v>0</v>
      </c>
      <c r="H274" s="63">
        <f t="shared" si="20"/>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21">D275*E275</f>
        <v>0</v>
      </c>
      <c r="G275" s="60">
        <f t="shared" ref="G275:G338" si="22">E275*$E$14</f>
        <v>0</v>
      </c>
      <c r="H275" s="63">
        <f t="shared" ref="H275:H338" si="23">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21"/>
        <v>0</v>
      </c>
      <c r="G276" s="60">
        <f t="shared" si="22"/>
        <v>0</v>
      </c>
      <c r="H276" s="63">
        <f t="shared" si="23"/>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21"/>
        <v>0</v>
      </c>
      <c r="G277" s="60">
        <f t="shared" si="22"/>
        <v>0</v>
      </c>
      <c r="H277" s="63">
        <f t="shared" si="23"/>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21"/>
        <v>0</v>
      </c>
      <c r="G278" s="60">
        <f t="shared" si="22"/>
        <v>0</v>
      </c>
      <c r="H278" s="63">
        <f t="shared" si="23"/>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21"/>
        <v>0</v>
      </c>
      <c r="G279" s="60">
        <f t="shared" si="22"/>
        <v>0</v>
      </c>
      <c r="H279" s="63">
        <f t="shared" si="23"/>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21"/>
        <v>0</v>
      </c>
      <c r="G280" s="60">
        <f t="shared" si="22"/>
        <v>0</v>
      </c>
      <c r="H280" s="63">
        <f t="shared" si="23"/>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21"/>
        <v>0</v>
      </c>
      <c r="G281" s="60">
        <f t="shared" si="22"/>
        <v>0</v>
      </c>
      <c r="H281" s="63">
        <f t="shared" si="23"/>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21"/>
        <v>0</v>
      </c>
      <c r="G282" s="60">
        <f t="shared" si="22"/>
        <v>0</v>
      </c>
      <c r="H282" s="63">
        <f t="shared" si="23"/>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21"/>
        <v>0</v>
      </c>
      <c r="G283" s="60">
        <f t="shared" si="22"/>
        <v>0</v>
      </c>
      <c r="H283" s="63">
        <f t="shared" si="23"/>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21"/>
        <v>0</v>
      </c>
      <c r="G284" s="60">
        <f t="shared" si="22"/>
        <v>0</v>
      </c>
      <c r="H284" s="63">
        <f t="shared" si="23"/>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21"/>
        <v>0</v>
      </c>
      <c r="G285" s="60">
        <f t="shared" si="22"/>
        <v>0</v>
      </c>
      <c r="H285" s="63">
        <f t="shared" si="23"/>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21"/>
        <v>0</v>
      </c>
      <c r="G286" s="60">
        <f t="shared" si="22"/>
        <v>0</v>
      </c>
      <c r="H286" s="63">
        <f t="shared" si="23"/>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21"/>
        <v>0</v>
      </c>
      <c r="G287" s="60">
        <f t="shared" si="22"/>
        <v>0</v>
      </c>
      <c r="H287" s="63">
        <f t="shared" si="23"/>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21"/>
        <v>0</v>
      </c>
      <c r="G288" s="60">
        <f t="shared" si="22"/>
        <v>0</v>
      </c>
      <c r="H288" s="63">
        <f t="shared" si="23"/>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21"/>
        <v>0</v>
      </c>
      <c r="G289" s="60">
        <f t="shared" si="22"/>
        <v>0</v>
      </c>
      <c r="H289" s="63">
        <f t="shared" si="23"/>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21"/>
        <v>0</v>
      </c>
      <c r="G290" s="60">
        <f t="shared" si="22"/>
        <v>0</v>
      </c>
      <c r="H290" s="63">
        <f t="shared" si="23"/>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21"/>
        <v>0</v>
      </c>
      <c r="G291" s="60">
        <f t="shared" si="22"/>
        <v>0</v>
      </c>
      <c r="H291" s="63">
        <f t="shared" si="23"/>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21"/>
        <v>0</v>
      </c>
      <c r="G292" s="60">
        <f t="shared" si="22"/>
        <v>0</v>
      </c>
      <c r="H292" s="63">
        <f t="shared" si="23"/>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21"/>
        <v>0</v>
      </c>
      <c r="G293" s="60">
        <f t="shared" si="22"/>
        <v>0</v>
      </c>
      <c r="H293" s="63">
        <f t="shared" si="23"/>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21"/>
        <v>0</v>
      </c>
      <c r="G294" s="60">
        <f t="shared" si="22"/>
        <v>0</v>
      </c>
      <c r="H294" s="63">
        <f t="shared" si="23"/>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21"/>
        <v>0</v>
      </c>
      <c r="G295" s="60">
        <f t="shared" si="22"/>
        <v>0</v>
      </c>
      <c r="H295" s="63">
        <f t="shared" si="23"/>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21"/>
        <v>0</v>
      </c>
      <c r="G296" s="60">
        <f t="shared" si="22"/>
        <v>0</v>
      </c>
      <c r="H296" s="63">
        <f t="shared" si="23"/>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21"/>
        <v>0</v>
      </c>
      <c r="G297" s="60">
        <f t="shared" si="22"/>
        <v>0</v>
      </c>
      <c r="H297" s="63">
        <f t="shared" si="23"/>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21"/>
        <v>0</v>
      </c>
      <c r="G298" s="60">
        <f t="shared" si="22"/>
        <v>0</v>
      </c>
      <c r="H298" s="63">
        <f t="shared" si="23"/>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21"/>
        <v>0</v>
      </c>
      <c r="G299" s="60">
        <f t="shared" si="22"/>
        <v>0</v>
      </c>
      <c r="H299" s="63">
        <f t="shared" si="23"/>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21"/>
        <v>0</v>
      </c>
      <c r="G300" s="60">
        <f t="shared" si="22"/>
        <v>0</v>
      </c>
      <c r="H300" s="63">
        <f t="shared" si="23"/>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21"/>
        <v>0</v>
      </c>
      <c r="G301" s="60">
        <f t="shared" si="22"/>
        <v>0</v>
      </c>
      <c r="H301" s="63">
        <f t="shared" si="23"/>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21"/>
        <v>0</v>
      </c>
      <c r="G302" s="60">
        <f t="shared" si="22"/>
        <v>0</v>
      </c>
      <c r="H302" s="63">
        <f t="shared" si="23"/>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21"/>
        <v>0</v>
      </c>
      <c r="G303" s="60">
        <f t="shared" si="22"/>
        <v>0</v>
      </c>
      <c r="H303" s="63">
        <f t="shared" si="23"/>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21"/>
        <v>0</v>
      </c>
      <c r="G304" s="60">
        <f t="shared" si="22"/>
        <v>0</v>
      </c>
      <c r="H304" s="63">
        <f t="shared" si="23"/>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21"/>
        <v>0</v>
      </c>
      <c r="G305" s="60">
        <f t="shared" si="22"/>
        <v>0</v>
      </c>
      <c r="H305" s="63">
        <f t="shared" si="23"/>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21"/>
        <v>0</v>
      </c>
      <c r="G306" s="60">
        <f t="shared" si="22"/>
        <v>0</v>
      </c>
      <c r="H306" s="63">
        <f t="shared" si="23"/>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21"/>
        <v>0</v>
      </c>
      <c r="G307" s="60">
        <f t="shared" si="22"/>
        <v>0</v>
      </c>
      <c r="H307" s="63">
        <f t="shared" si="23"/>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21"/>
        <v>0</v>
      </c>
      <c r="G308" s="60">
        <f t="shared" si="22"/>
        <v>0</v>
      </c>
      <c r="H308" s="63">
        <f t="shared" si="23"/>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21"/>
        <v>0</v>
      </c>
      <c r="G309" s="60">
        <f t="shared" si="22"/>
        <v>0</v>
      </c>
      <c r="H309" s="63">
        <f t="shared" si="23"/>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21"/>
        <v>0</v>
      </c>
      <c r="G310" s="60">
        <f t="shared" si="22"/>
        <v>0</v>
      </c>
      <c r="H310" s="63">
        <f t="shared" si="23"/>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21"/>
        <v>0</v>
      </c>
      <c r="G311" s="60">
        <f t="shared" si="22"/>
        <v>0</v>
      </c>
      <c r="H311" s="63">
        <f t="shared" si="23"/>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21"/>
        <v>0</v>
      </c>
      <c r="G312" s="60">
        <f t="shared" si="22"/>
        <v>0</v>
      </c>
      <c r="H312" s="63">
        <f t="shared" si="23"/>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21"/>
        <v>0</v>
      </c>
      <c r="G313" s="60">
        <f t="shared" si="22"/>
        <v>0</v>
      </c>
      <c r="H313" s="63">
        <f t="shared" si="23"/>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21"/>
        <v>0</v>
      </c>
      <c r="G314" s="60">
        <f t="shared" si="22"/>
        <v>0</v>
      </c>
      <c r="H314" s="63">
        <f t="shared" si="23"/>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21"/>
        <v>0</v>
      </c>
      <c r="G315" s="60">
        <f t="shared" si="22"/>
        <v>0</v>
      </c>
      <c r="H315" s="63">
        <f t="shared" si="23"/>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21"/>
        <v>0</v>
      </c>
      <c r="G316" s="60">
        <f t="shared" si="22"/>
        <v>0</v>
      </c>
      <c r="H316" s="63">
        <f t="shared" si="23"/>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21"/>
        <v>0</v>
      </c>
      <c r="G317" s="60">
        <f t="shared" si="22"/>
        <v>0</v>
      </c>
      <c r="H317" s="63">
        <f t="shared" si="23"/>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21"/>
        <v>0</v>
      </c>
      <c r="G318" s="60">
        <f t="shared" si="22"/>
        <v>0</v>
      </c>
      <c r="H318" s="63">
        <f t="shared" si="23"/>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21"/>
        <v>0</v>
      </c>
      <c r="G319" s="60">
        <f t="shared" si="22"/>
        <v>0</v>
      </c>
      <c r="H319" s="63">
        <f t="shared" si="23"/>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21"/>
        <v>0</v>
      </c>
      <c r="G320" s="60">
        <f t="shared" si="22"/>
        <v>0</v>
      </c>
      <c r="H320" s="63">
        <f t="shared" si="23"/>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21"/>
        <v>0</v>
      </c>
      <c r="G321" s="60">
        <f t="shared" si="22"/>
        <v>0</v>
      </c>
      <c r="H321" s="63">
        <f t="shared" si="23"/>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21"/>
        <v>0</v>
      </c>
      <c r="G322" s="60">
        <f t="shared" si="22"/>
        <v>0</v>
      </c>
      <c r="H322" s="63">
        <f t="shared" si="23"/>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21"/>
        <v>0</v>
      </c>
      <c r="G323" s="60">
        <f t="shared" si="22"/>
        <v>0</v>
      </c>
      <c r="H323" s="63">
        <f t="shared" si="23"/>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21"/>
        <v>0</v>
      </c>
      <c r="G324" s="60">
        <f t="shared" si="22"/>
        <v>0</v>
      </c>
      <c r="H324" s="63">
        <f t="shared" si="23"/>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21"/>
        <v>0</v>
      </c>
      <c r="G325" s="60">
        <f t="shared" si="22"/>
        <v>0</v>
      </c>
      <c r="H325" s="63">
        <f t="shared" si="23"/>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21"/>
        <v>0</v>
      </c>
      <c r="G326" s="60">
        <f t="shared" si="22"/>
        <v>0</v>
      </c>
      <c r="H326" s="63">
        <f t="shared" si="23"/>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21"/>
        <v>0</v>
      </c>
      <c r="G327" s="60">
        <f t="shared" si="22"/>
        <v>0</v>
      </c>
      <c r="H327" s="63">
        <f t="shared" si="23"/>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21"/>
        <v>0</v>
      </c>
      <c r="G328" s="60">
        <f t="shared" si="22"/>
        <v>0</v>
      </c>
      <c r="H328" s="63">
        <f t="shared" si="23"/>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21"/>
        <v>0</v>
      </c>
      <c r="G329" s="60">
        <f t="shared" si="22"/>
        <v>0</v>
      </c>
      <c r="H329" s="63">
        <f t="shared" si="23"/>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21"/>
        <v>0</v>
      </c>
      <c r="G330" s="60">
        <f t="shared" si="22"/>
        <v>0</v>
      </c>
      <c r="H330" s="63">
        <f t="shared" si="23"/>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21"/>
        <v>0</v>
      </c>
      <c r="G331" s="60">
        <f t="shared" si="22"/>
        <v>0</v>
      </c>
      <c r="H331" s="63">
        <f t="shared" si="23"/>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21"/>
        <v>0</v>
      </c>
      <c r="G332" s="60">
        <f t="shared" si="22"/>
        <v>0</v>
      </c>
      <c r="H332" s="63">
        <f t="shared" si="23"/>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21"/>
        <v>0</v>
      </c>
      <c r="G333" s="60">
        <f t="shared" si="22"/>
        <v>0</v>
      </c>
      <c r="H333" s="63">
        <f t="shared" si="23"/>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21"/>
        <v>0</v>
      </c>
      <c r="G334" s="60">
        <f t="shared" si="22"/>
        <v>0</v>
      </c>
      <c r="H334" s="63">
        <f t="shared" si="23"/>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21"/>
        <v>0</v>
      </c>
      <c r="G335" s="60">
        <f t="shared" si="22"/>
        <v>0</v>
      </c>
      <c r="H335" s="63">
        <f t="shared" si="23"/>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21"/>
        <v>0</v>
      </c>
      <c r="G336" s="60">
        <f t="shared" si="22"/>
        <v>0</v>
      </c>
      <c r="H336" s="63">
        <f t="shared" si="23"/>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21"/>
        <v>0</v>
      </c>
      <c r="G337" s="60">
        <f t="shared" si="22"/>
        <v>0</v>
      </c>
      <c r="H337" s="63">
        <f t="shared" si="23"/>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21"/>
        <v>0</v>
      </c>
      <c r="G338" s="60">
        <f t="shared" si="22"/>
        <v>0</v>
      </c>
      <c r="H338" s="63">
        <f t="shared" si="23"/>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24">D339*E339</f>
        <v>0</v>
      </c>
      <c r="G339" s="60">
        <f t="shared" ref="G339:G402" si="25">E339*$E$14</f>
        <v>0</v>
      </c>
      <c r="H339" s="63">
        <f t="shared" ref="H339:H402" si="26">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24"/>
        <v>0</v>
      </c>
      <c r="G340" s="60">
        <f t="shared" si="25"/>
        <v>0</v>
      </c>
      <c r="H340" s="63">
        <f t="shared" si="26"/>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24"/>
        <v>0</v>
      </c>
      <c r="G341" s="60">
        <f t="shared" si="25"/>
        <v>0</v>
      </c>
      <c r="H341" s="63">
        <f t="shared" si="26"/>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24"/>
        <v>0</v>
      </c>
      <c r="G342" s="60">
        <f t="shared" si="25"/>
        <v>0</v>
      </c>
      <c r="H342" s="63">
        <f t="shared" si="26"/>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24"/>
        <v>0</v>
      </c>
      <c r="G343" s="60">
        <f t="shared" si="25"/>
        <v>0</v>
      </c>
      <c r="H343" s="63">
        <f t="shared" si="26"/>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24"/>
        <v>0</v>
      </c>
      <c r="G344" s="60">
        <f t="shared" si="25"/>
        <v>0</v>
      </c>
      <c r="H344" s="63">
        <f t="shared" si="26"/>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24"/>
        <v>0</v>
      </c>
      <c r="G345" s="60">
        <f t="shared" si="25"/>
        <v>0</v>
      </c>
      <c r="H345" s="63">
        <f t="shared" si="26"/>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24"/>
        <v>0</v>
      </c>
      <c r="G346" s="60">
        <f t="shared" si="25"/>
        <v>0</v>
      </c>
      <c r="H346" s="63">
        <f t="shared" si="26"/>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24"/>
        <v>0</v>
      </c>
      <c r="G347" s="60">
        <f t="shared" si="25"/>
        <v>0</v>
      </c>
      <c r="H347" s="63">
        <f t="shared" si="26"/>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24"/>
        <v>0</v>
      </c>
      <c r="G348" s="60">
        <f t="shared" si="25"/>
        <v>0</v>
      </c>
      <c r="H348" s="63">
        <f t="shared" si="26"/>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24"/>
        <v>0</v>
      </c>
      <c r="G349" s="60">
        <f t="shared" si="25"/>
        <v>0</v>
      </c>
      <c r="H349" s="63">
        <f t="shared" si="26"/>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24"/>
        <v>0</v>
      </c>
      <c r="G350" s="60">
        <f t="shared" si="25"/>
        <v>0</v>
      </c>
      <c r="H350" s="63">
        <f t="shared" si="26"/>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24"/>
        <v>0</v>
      </c>
      <c r="G351" s="60">
        <f t="shared" si="25"/>
        <v>0</v>
      </c>
      <c r="H351" s="63">
        <f t="shared" si="26"/>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24"/>
        <v>0</v>
      </c>
      <c r="G352" s="60">
        <f t="shared" si="25"/>
        <v>0</v>
      </c>
      <c r="H352" s="63">
        <f t="shared" si="26"/>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24"/>
        <v>0</v>
      </c>
      <c r="G353" s="60">
        <f t="shared" si="25"/>
        <v>0</v>
      </c>
      <c r="H353" s="63">
        <f t="shared" si="26"/>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24"/>
        <v>0</v>
      </c>
      <c r="G354" s="60">
        <f t="shared" si="25"/>
        <v>0</v>
      </c>
      <c r="H354" s="63">
        <f t="shared" si="26"/>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24"/>
        <v>0</v>
      </c>
      <c r="G355" s="60">
        <f t="shared" si="25"/>
        <v>0</v>
      </c>
      <c r="H355" s="63">
        <f t="shared" si="26"/>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24"/>
        <v>0</v>
      </c>
      <c r="G356" s="60">
        <f t="shared" si="25"/>
        <v>0</v>
      </c>
      <c r="H356" s="63">
        <f t="shared" si="26"/>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24"/>
        <v>0</v>
      </c>
      <c r="G357" s="60">
        <f t="shared" si="25"/>
        <v>0</v>
      </c>
      <c r="H357" s="63">
        <f t="shared" si="26"/>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24"/>
        <v>0</v>
      </c>
      <c r="G358" s="60">
        <f t="shared" si="25"/>
        <v>0</v>
      </c>
      <c r="H358" s="63">
        <f t="shared" si="26"/>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24"/>
        <v>0</v>
      </c>
      <c r="G359" s="60">
        <f t="shared" si="25"/>
        <v>0</v>
      </c>
      <c r="H359" s="63">
        <f t="shared" si="26"/>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24"/>
        <v>0</v>
      </c>
      <c r="G360" s="60">
        <f t="shared" si="25"/>
        <v>0</v>
      </c>
      <c r="H360" s="63">
        <f t="shared" si="26"/>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24"/>
        <v>0</v>
      </c>
      <c r="G361" s="60">
        <f t="shared" si="25"/>
        <v>0</v>
      </c>
      <c r="H361" s="63">
        <f t="shared" si="26"/>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24"/>
        <v>0</v>
      </c>
      <c r="G362" s="60">
        <f t="shared" si="25"/>
        <v>0</v>
      </c>
      <c r="H362" s="63">
        <f t="shared" si="26"/>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24"/>
        <v>0</v>
      </c>
      <c r="G363" s="60">
        <f t="shared" si="25"/>
        <v>0</v>
      </c>
      <c r="H363" s="63">
        <f t="shared" si="26"/>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24"/>
        <v>0</v>
      </c>
      <c r="G364" s="60">
        <f t="shared" si="25"/>
        <v>0</v>
      </c>
      <c r="H364" s="63">
        <f t="shared" si="26"/>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24"/>
        <v>0</v>
      </c>
      <c r="G365" s="60">
        <f t="shared" si="25"/>
        <v>0</v>
      </c>
      <c r="H365" s="63">
        <f t="shared" si="26"/>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24"/>
        <v>0</v>
      </c>
      <c r="G366" s="60">
        <f t="shared" si="25"/>
        <v>0</v>
      </c>
      <c r="H366" s="63">
        <f t="shared" si="26"/>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24"/>
        <v>0</v>
      </c>
      <c r="G367" s="60">
        <f t="shared" si="25"/>
        <v>0</v>
      </c>
      <c r="H367" s="63">
        <f t="shared" si="26"/>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24"/>
        <v>0</v>
      </c>
      <c r="G368" s="60">
        <f t="shared" si="25"/>
        <v>0</v>
      </c>
      <c r="H368" s="63">
        <f t="shared" si="26"/>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24"/>
        <v>0</v>
      </c>
      <c r="G369" s="60">
        <f t="shared" si="25"/>
        <v>0</v>
      </c>
      <c r="H369" s="63">
        <f t="shared" si="26"/>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24"/>
        <v>0</v>
      </c>
      <c r="G370" s="60">
        <f t="shared" si="25"/>
        <v>0</v>
      </c>
      <c r="H370" s="63">
        <f t="shared" si="26"/>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24"/>
        <v>0</v>
      </c>
      <c r="G371" s="60">
        <f t="shared" si="25"/>
        <v>0</v>
      </c>
      <c r="H371" s="63">
        <f t="shared" si="26"/>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24"/>
        <v>0</v>
      </c>
      <c r="G372" s="60">
        <f t="shared" si="25"/>
        <v>0</v>
      </c>
      <c r="H372" s="63">
        <f t="shared" si="26"/>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24"/>
        <v>0</v>
      </c>
      <c r="G373" s="60">
        <f t="shared" si="25"/>
        <v>0</v>
      </c>
      <c r="H373" s="63">
        <f t="shared" si="26"/>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24"/>
        <v>0</v>
      </c>
      <c r="G374" s="60">
        <f t="shared" si="25"/>
        <v>0</v>
      </c>
      <c r="H374" s="63">
        <f t="shared" si="26"/>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24"/>
        <v>0</v>
      </c>
      <c r="G375" s="60">
        <f t="shared" si="25"/>
        <v>0</v>
      </c>
      <c r="H375" s="63">
        <f t="shared" si="26"/>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24"/>
        <v>0</v>
      </c>
      <c r="G376" s="60">
        <f t="shared" si="25"/>
        <v>0</v>
      </c>
      <c r="H376" s="63">
        <f t="shared" si="26"/>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24"/>
        <v>0</v>
      </c>
      <c r="G377" s="60">
        <f t="shared" si="25"/>
        <v>0</v>
      </c>
      <c r="H377" s="63">
        <f t="shared" si="26"/>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24"/>
        <v>0</v>
      </c>
      <c r="G378" s="60">
        <f t="shared" si="25"/>
        <v>0</v>
      </c>
      <c r="H378" s="63">
        <f t="shared" si="26"/>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24"/>
        <v>0</v>
      </c>
      <c r="G379" s="60">
        <f t="shared" si="25"/>
        <v>0</v>
      </c>
      <c r="H379" s="63">
        <f t="shared" si="26"/>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24"/>
        <v>0</v>
      </c>
      <c r="G380" s="60">
        <f t="shared" si="25"/>
        <v>0</v>
      </c>
      <c r="H380" s="63">
        <f t="shared" si="26"/>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24"/>
        <v>0</v>
      </c>
      <c r="G381" s="60">
        <f t="shared" si="25"/>
        <v>0</v>
      </c>
      <c r="H381" s="63">
        <f t="shared" si="26"/>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24"/>
        <v>0</v>
      </c>
      <c r="G382" s="60">
        <f t="shared" si="25"/>
        <v>0</v>
      </c>
      <c r="H382" s="63">
        <f t="shared" si="26"/>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24"/>
        <v>0</v>
      </c>
      <c r="G383" s="60">
        <f t="shared" si="25"/>
        <v>0</v>
      </c>
      <c r="H383" s="63">
        <f t="shared" si="26"/>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24"/>
        <v>0</v>
      </c>
      <c r="G384" s="60">
        <f t="shared" si="25"/>
        <v>0</v>
      </c>
      <c r="H384" s="63">
        <f t="shared" si="26"/>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24"/>
        <v>0</v>
      </c>
      <c r="G385" s="60">
        <f t="shared" si="25"/>
        <v>0</v>
      </c>
      <c r="H385" s="63">
        <f t="shared" si="26"/>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24"/>
        <v>0</v>
      </c>
      <c r="G386" s="60">
        <f t="shared" si="25"/>
        <v>0</v>
      </c>
      <c r="H386" s="63">
        <f t="shared" si="26"/>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24"/>
        <v>0</v>
      </c>
      <c r="G387" s="60">
        <f t="shared" si="25"/>
        <v>0</v>
      </c>
      <c r="H387" s="63">
        <f t="shared" si="26"/>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24"/>
        <v>0</v>
      </c>
      <c r="G388" s="60">
        <f t="shared" si="25"/>
        <v>0</v>
      </c>
      <c r="H388" s="63">
        <f t="shared" si="26"/>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24"/>
        <v>0</v>
      </c>
      <c r="G389" s="60">
        <f t="shared" si="25"/>
        <v>0</v>
      </c>
      <c r="H389" s="63">
        <f t="shared" si="26"/>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24"/>
        <v>0</v>
      </c>
      <c r="G390" s="60">
        <f t="shared" si="25"/>
        <v>0</v>
      </c>
      <c r="H390" s="63">
        <f t="shared" si="26"/>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24"/>
        <v>0</v>
      </c>
      <c r="G391" s="60">
        <f t="shared" si="25"/>
        <v>0</v>
      </c>
      <c r="H391" s="63">
        <f t="shared" si="26"/>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24"/>
        <v>0</v>
      </c>
      <c r="G392" s="60">
        <f t="shared" si="25"/>
        <v>0</v>
      </c>
      <c r="H392" s="63">
        <f t="shared" si="26"/>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24"/>
        <v>0</v>
      </c>
      <c r="G393" s="60">
        <f t="shared" si="25"/>
        <v>0</v>
      </c>
      <c r="H393" s="63">
        <f t="shared" si="26"/>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24"/>
        <v>0</v>
      </c>
      <c r="G394" s="60">
        <f t="shared" si="25"/>
        <v>0</v>
      </c>
      <c r="H394" s="63">
        <f t="shared" si="26"/>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24"/>
        <v>0</v>
      </c>
      <c r="G395" s="60">
        <f t="shared" si="25"/>
        <v>0</v>
      </c>
      <c r="H395" s="63">
        <f t="shared" si="26"/>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24"/>
        <v>0</v>
      </c>
      <c r="G396" s="60">
        <f t="shared" si="25"/>
        <v>0</v>
      </c>
      <c r="H396" s="63">
        <f t="shared" si="26"/>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24"/>
        <v>0</v>
      </c>
      <c r="G397" s="60">
        <f t="shared" si="25"/>
        <v>0</v>
      </c>
      <c r="H397" s="63">
        <f t="shared" si="26"/>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24"/>
        <v>0</v>
      </c>
      <c r="G398" s="60">
        <f t="shared" si="25"/>
        <v>0</v>
      </c>
      <c r="H398" s="63">
        <f t="shared" si="26"/>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24"/>
        <v>0</v>
      </c>
      <c r="G399" s="60">
        <f t="shared" si="25"/>
        <v>0</v>
      </c>
      <c r="H399" s="63">
        <f t="shared" si="26"/>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24"/>
        <v>0</v>
      </c>
      <c r="G400" s="60">
        <f t="shared" si="25"/>
        <v>0</v>
      </c>
      <c r="H400" s="63">
        <f t="shared" si="26"/>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24"/>
        <v>0</v>
      </c>
      <c r="G401" s="60">
        <f t="shared" si="25"/>
        <v>0</v>
      </c>
      <c r="H401" s="63">
        <f t="shared" si="26"/>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24"/>
        <v>0</v>
      </c>
      <c r="G402" s="60">
        <f t="shared" si="25"/>
        <v>0</v>
      </c>
      <c r="H402" s="63">
        <f t="shared" si="26"/>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27">D403*E403</f>
        <v>0</v>
      </c>
      <c r="G403" s="60">
        <f t="shared" ref="G403:G466" si="28">E403*$E$14</f>
        <v>0</v>
      </c>
      <c r="H403" s="63">
        <f t="shared" ref="H403:H466" si="29">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27"/>
        <v>0</v>
      </c>
      <c r="G404" s="60">
        <f t="shared" si="28"/>
        <v>0</v>
      </c>
      <c r="H404" s="63">
        <f t="shared" si="29"/>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27"/>
        <v>0</v>
      </c>
      <c r="G405" s="60">
        <f t="shared" si="28"/>
        <v>0</v>
      </c>
      <c r="H405" s="63">
        <f t="shared" si="29"/>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27"/>
        <v>0</v>
      </c>
      <c r="G406" s="60">
        <f t="shared" si="28"/>
        <v>0</v>
      </c>
      <c r="H406" s="63">
        <f t="shared" si="29"/>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27"/>
        <v>0</v>
      </c>
      <c r="G407" s="60">
        <f t="shared" si="28"/>
        <v>0</v>
      </c>
      <c r="H407" s="63">
        <f t="shared" si="29"/>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27"/>
        <v>0</v>
      </c>
      <c r="G408" s="60">
        <f t="shared" si="28"/>
        <v>0</v>
      </c>
      <c r="H408" s="63">
        <f t="shared" si="29"/>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27"/>
        <v>0</v>
      </c>
      <c r="G409" s="60">
        <f t="shared" si="28"/>
        <v>0</v>
      </c>
      <c r="H409" s="63">
        <f t="shared" si="29"/>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27"/>
        <v>0</v>
      </c>
      <c r="G410" s="60">
        <f t="shared" si="28"/>
        <v>0</v>
      </c>
      <c r="H410" s="63">
        <f t="shared" si="29"/>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27"/>
        <v>0</v>
      </c>
      <c r="G411" s="60">
        <f t="shared" si="28"/>
        <v>0</v>
      </c>
      <c r="H411" s="63">
        <f t="shared" si="29"/>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27"/>
        <v>0</v>
      </c>
      <c r="G412" s="60">
        <f t="shared" si="28"/>
        <v>0</v>
      </c>
      <c r="H412" s="63">
        <f t="shared" si="29"/>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27"/>
        <v>0</v>
      </c>
      <c r="G413" s="60">
        <f t="shared" si="28"/>
        <v>0</v>
      </c>
      <c r="H413" s="63">
        <f t="shared" si="29"/>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27"/>
        <v>0</v>
      </c>
      <c r="G414" s="60">
        <f t="shared" si="28"/>
        <v>0</v>
      </c>
      <c r="H414" s="63">
        <f t="shared" si="29"/>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27"/>
        <v>0</v>
      </c>
      <c r="G415" s="60">
        <f t="shared" si="28"/>
        <v>0</v>
      </c>
      <c r="H415" s="63">
        <f t="shared" si="29"/>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27"/>
        <v>0</v>
      </c>
      <c r="G416" s="60">
        <f t="shared" si="28"/>
        <v>0</v>
      </c>
      <c r="H416" s="63">
        <f t="shared" si="29"/>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27"/>
        <v>0</v>
      </c>
      <c r="G417" s="60">
        <f t="shared" si="28"/>
        <v>0</v>
      </c>
      <c r="H417" s="63">
        <f t="shared" si="29"/>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27"/>
        <v>0</v>
      </c>
      <c r="G418" s="60">
        <f t="shared" si="28"/>
        <v>0</v>
      </c>
      <c r="H418" s="63">
        <f t="shared" si="29"/>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27"/>
        <v>0</v>
      </c>
      <c r="G419" s="60">
        <f t="shared" si="28"/>
        <v>0</v>
      </c>
      <c r="H419" s="63">
        <f t="shared" si="29"/>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27"/>
        <v>0</v>
      </c>
      <c r="G420" s="60">
        <f t="shared" si="28"/>
        <v>0</v>
      </c>
      <c r="H420" s="63">
        <f t="shared" si="29"/>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27"/>
        <v>0</v>
      </c>
      <c r="G421" s="60">
        <f t="shared" si="28"/>
        <v>0</v>
      </c>
      <c r="H421" s="63">
        <f t="shared" si="29"/>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27"/>
        <v>0</v>
      </c>
      <c r="G422" s="60">
        <f t="shared" si="28"/>
        <v>0</v>
      </c>
      <c r="H422" s="63">
        <f t="shared" si="29"/>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27"/>
        <v>0</v>
      </c>
      <c r="G423" s="60">
        <f t="shared" si="28"/>
        <v>0</v>
      </c>
      <c r="H423" s="63">
        <f t="shared" si="29"/>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27"/>
        <v>0</v>
      </c>
      <c r="G424" s="60">
        <f t="shared" si="28"/>
        <v>0</v>
      </c>
      <c r="H424" s="63">
        <f t="shared" si="29"/>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27"/>
        <v>0</v>
      </c>
      <c r="G425" s="60">
        <f t="shared" si="28"/>
        <v>0</v>
      </c>
      <c r="H425" s="63">
        <f t="shared" si="29"/>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27"/>
        <v>0</v>
      </c>
      <c r="G426" s="60">
        <f t="shared" si="28"/>
        <v>0</v>
      </c>
      <c r="H426" s="63">
        <f t="shared" si="29"/>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27"/>
        <v>0</v>
      </c>
      <c r="G427" s="60">
        <f t="shared" si="28"/>
        <v>0</v>
      </c>
      <c r="H427" s="63">
        <f t="shared" si="29"/>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27"/>
        <v>0</v>
      </c>
      <c r="G428" s="60">
        <f t="shared" si="28"/>
        <v>0</v>
      </c>
      <c r="H428" s="63">
        <f t="shared" si="29"/>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27"/>
        <v>0</v>
      </c>
      <c r="G429" s="60">
        <f t="shared" si="28"/>
        <v>0</v>
      </c>
      <c r="H429" s="63">
        <f t="shared" si="29"/>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27"/>
        <v>0</v>
      </c>
      <c r="G430" s="60">
        <f t="shared" si="28"/>
        <v>0</v>
      </c>
      <c r="H430" s="63">
        <f t="shared" si="29"/>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27"/>
        <v>0</v>
      </c>
      <c r="G431" s="60">
        <f t="shared" si="28"/>
        <v>0</v>
      </c>
      <c r="H431" s="63">
        <f t="shared" si="29"/>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27"/>
        <v>0</v>
      </c>
      <c r="G432" s="60">
        <f t="shared" si="28"/>
        <v>0</v>
      </c>
      <c r="H432" s="63">
        <f t="shared" si="29"/>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27"/>
        <v>0</v>
      </c>
      <c r="G433" s="60">
        <f t="shared" si="28"/>
        <v>0</v>
      </c>
      <c r="H433" s="63">
        <f t="shared" si="29"/>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27"/>
        <v>0</v>
      </c>
      <c r="G434" s="60">
        <f t="shared" si="28"/>
        <v>0</v>
      </c>
      <c r="H434" s="63">
        <f t="shared" si="29"/>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27"/>
        <v>0</v>
      </c>
      <c r="G435" s="60">
        <f t="shared" si="28"/>
        <v>0</v>
      </c>
      <c r="H435" s="63">
        <f t="shared" si="29"/>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27"/>
        <v>0</v>
      </c>
      <c r="G436" s="60">
        <f t="shared" si="28"/>
        <v>0</v>
      </c>
      <c r="H436" s="63">
        <f t="shared" si="29"/>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27"/>
        <v>0</v>
      </c>
      <c r="G437" s="60">
        <f t="shared" si="28"/>
        <v>0</v>
      </c>
      <c r="H437" s="63">
        <f t="shared" si="29"/>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27"/>
        <v>0</v>
      </c>
      <c r="G438" s="60">
        <f t="shared" si="28"/>
        <v>0</v>
      </c>
      <c r="H438" s="63">
        <f t="shared" si="29"/>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27"/>
        <v>0</v>
      </c>
      <c r="G439" s="60">
        <f t="shared" si="28"/>
        <v>0</v>
      </c>
      <c r="H439" s="63">
        <f t="shared" si="29"/>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27"/>
        <v>0</v>
      </c>
      <c r="G440" s="60">
        <f t="shared" si="28"/>
        <v>0</v>
      </c>
      <c r="H440" s="63">
        <f t="shared" si="29"/>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27"/>
        <v>0</v>
      </c>
      <c r="G441" s="60">
        <f t="shared" si="28"/>
        <v>0</v>
      </c>
      <c r="H441" s="63">
        <f t="shared" si="29"/>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27"/>
        <v>0</v>
      </c>
      <c r="G442" s="60">
        <f t="shared" si="28"/>
        <v>0</v>
      </c>
      <c r="H442" s="63">
        <f t="shared" si="29"/>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27"/>
        <v>0</v>
      </c>
      <c r="G443" s="60">
        <f t="shared" si="28"/>
        <v>0</v>
      </c>
      <c r="H443" s="63">
        <f t="shared" si="29"/>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27"/>
        <v>0</v>
      </c>
      <c r="G444" s="60">
        <f t="shared" si="28"/>
        <v>0</v>
      </c>
      <c r="H444" s="63">
        <f t="shared" si="29"/>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27"/>
        <v>0</v>
      </c>
      <c r="G445" s="60">
        <f t="shared" si="28"/>
        <v>0</v>
      </c>
      <c r="H445" s="63">
        <f t="shared" si="29"/>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27"/>
        <v>0</v>
      </c>
      <c r="G446" s="60">
        <f t="shared" si="28"/>
        <v>0</v>
      </c>
      <c r="H446" s="63">
        <f t="shared" si="29"/>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27"/>
        <v>0</v>
      </c>
      <c r="G447" s="60">
        <f t="shared" si="28"/>
        <v>0</v>
      </c>
      <c r="H447" s="63">
        <f t="shared" si="29"/>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27"/>
        <v>0</v>
      </c>
      <c r="G448" s="60">
        <f t="shared" si="28"/>
        <v>0</v>
      </c>
      <c r="H448" s="63">
        <f t="shared" si="29"/>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27"/>
        <v>0</v>
      </c>
      <c r="G449" s="60">
        <f t="shared" si="28"/>
        <v>0</v>
      </c>
      <c r="H449" s="63">
        <f t="shared" si="29"/>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27"/>
        <v>0</v>
      </c>
      <c r="G450" s="60">
        <f t="shared" si="28"/>
        <v>0</v>
      </c>
      <c r="H450" s="63">
        <f t="shared" si="29"/>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27"/>
        <v>0</v>
      </c>
      <c r="G451" s="60">
        <f t="shared" si="28"/>
        <v>0</v>
      </c>
      <c r="H451" s="63">
        <f t="shared" si="29"/>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27"/>
        <v>0</v>
      </c>
      <c r="G452" s="60">
        <f t="shared" si="28"/>
        <v>0</v>
      </c>
      <c r="H452" s="63">
        <f t="shared" si="29"/>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27"/>
        <v>0</v>
      </c>
      <c r="G453" s="60">
        <f t="shared" si="28"/>
        <v>0</v>
      </c>
      <c r="H453" s="63">
        <f t="shared" si="29"/>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27"/>
        <v>0</v>
      </c>
      <c r="G454" s="60">
        <f t="shared" si="28"/>
        <v>0</v>
      </c>
      <c r="H454" s="63">
        <f t="shared" si="29"/>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27"/>
        <v>0</v>
      </c>
      <c r="G455" s="60">
        <f t="shared" si="28"/>
        <v>0</v>
      </c>
      <c r="H455" s="63">
        <f t="shared" si="29"/>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27"/>
        <v>0</v>
      </c>
      <c r="G456" s="60">
        <f t="shared" si="28"/>
        <v>0</v>
      </c>
      <c r="H456" s="63">
        <f t="shared" si="29"/>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27"/>
        <v>0</v>
      </c>
      <c r="G457" s="60">
        <f t="shared" si="28"/>
        <v>0</v>
      </c>
      <c r="H457" s="63">
        <f t="shared" si="29"/>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27"/>
        <v>0</v>
      </c>
      <c r="G458" s="60">
        <f t="shared" si="28"/>
        <v>0</v>
      </c>
      <c r="H458" s="63">
        <f t="shared" si="29"/>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27"/>
        <v>0</v>
      </c>
      <c r="G459" s="60">
        <f t="shared" si="28"/>
        <v>0</v>
      </c>
      <c r="H459" s="63">
        <f t="shared" si="29"/>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27"/>
        <v>0</v>
      </c>
      <c r="G460" s="60">
        <f t="shared" si="28"/>
        <v>0</v>
      </c>
      <c r="H460" s="63">
        <f t="shared" si="29"/>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27"/>
        <v>0</v>
      </c>
      <c r="G461" s="60">
        <f t="shared" si="28"/>
        <v>0</v>
      </c>
      <c r="H461" s="63">
        <f t="shared" si="29"/>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27"/>
        <v>0</v>
      </c>
      <c r="G462" s="60">
        <f t="shared" si="28"/>
        <v>0</v>
      </c>
      <c r="H462" s="63">
        <f t="shared" si="29"/>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27"/>
        <v>0</v>
      </c>
      <c r="G463" s="60">
        <f t="shared" si="28"/>
        <v>0</v>
      </c>
      <c r="H463" s="63">
        <f t="shared" si="29"/>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27"/>
        <v>0</v>
      </c>
      <c r="G464" s="60">
        <f t="shared" si="28"/>
        <v>0</v>
      </c>
      <c r="H464" s="63">
        <f t="shared" si="29"/>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27"/>
        <v>0</v>
      </c>
      <c r="G465" s="60">
        <f t="shared" si="28"/>
        <v>0</v>
      </c>
      <c r="H465" s="63">
        <f t="shared" si="29"/>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27"/>
        <v>0</v>
      </c>
      <c r="G466" s="60">
        <f t="shared" si="28"/>
        <v>0</v>
      </c>
      <c r="H466" s="63">
        <f t="shared" si="29"/>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30">D467*E467</f>
        <v>0</v>
      </c>
      <c r="G467" s="60">
        <f t="shared" ref="G467:G530" si="31">E467*$E$14</f>
        <v>0</v>
      </c>
      <c r="H467" s="63">
        <f t="shared" ref="H467:H530" si="32">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30"/>
        <v>0</v>
      </c>
      <c r="G468" s="60">
        <f t="shared" si="31"/>
        <v>0</v>
      </c>
      <c r="H468" s="63">
        <f t="shared" si="32"/>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30"/>
        <v>0</v>
      </c>
      <c r="G469" s="60">
        <f t="shared" si="31"/>
        <v>0</v>
      </c>
      <c r="H469" s="63">
        <f t="shared" si="32"/>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30"/>
        <v>0</v>
      </c>
      <c r="G470" s="60">
        <f t="shared" si="31"/>
        <v>0</v>
      </c>
      <c r="H470" s="63">
        <f t="shared" si="32"/>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30"/>
        <v>0</v>
      </c>
      <c r="G471" s="60">
        <f t="shared" si="31"/>
        <v>0</v>
      </c>
      <c r="H471" s="63">
        <f t="shared" si="32"/>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30"/>
        <v>0</v>
      </c>
      <c r="G472" s="60">
        <f t="shared" si="31"/>
        <v>0</v>
      </c>
      <c r="H472" s="63">
        <f t="shared" si="32"/>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30"/>
        <v>0</v>
      </c>
      <c r="G473" s="60">
        <f t="shared" si="31"/>
        <v>0</v>
      </c>
      <c r="H473" s="63">
        <f t="shared" si="32"/>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30"/>
        <v>0</v>
      </c>
      <c r="G474" s="60">
        <f t="shared" si="31"/>
        <v>0</v>
      </c>
      <c r="H474" s="63">
        <f t="shared" si="32"/>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30"/>
        <v>0</v>
      </c>
      <c r="G475" s="60">
        <f t="shared" si="31"/>
        <v>0</v>
      </c>
      <c r="H475" s="63">
        <f t="shared" si="32"/>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30"/>
        <v>0</v>
      </c>
      <c r="G476" s="60">
        <f t="shared" si="31"/>
        <v>0</v>
      </c>
      <c r="H476" s="63">
        <f t="shared" si="32"/>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30"/>
        <v>0</v>
      </c>
      <c r="G477" s="60">
        <f t="shared" si="31"/>
        <v>0</v>
      </c>
      <c r="H477" s="63">
        <f t="shared" si="32"/>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30"/>
        <v>0</v>
      </c>
      <c r="G478" s="60">
        <f t="shared" si="31"/>
        <v>0</v>
      </c>
      <c r="H478" s="63">
        <f t="shared" si="32"/>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30"/>
        <v>0</v>
      </c>
      <c r="G479" s="60">
        <f t="shared" si="31"/>
        <v>0</v>
      </c>
      <c r="H479" s="63">
        <f t="shared" si="32"/>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30"/>
        <v>0</v>
      </c>
      <c r="G480" s="60">
        <f t="shared" si="31"/>
        <v>0</v>
      </c>
      <c r="H480" s="63">
        <f t="shared" si="32"/>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30"/>
        <v>0</v>
      </c>
      <c r="G481" s="60">
        <f t="shared" si="31"/>
        <v>0</v>
      </c>
      <c r="H481" s="63">
        <f t="shared" si="32"/>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30"/>
        <v>0</v>
      </c>
      <c r="G482" s="60">
        <f t="shared" si="31"/>
        <v>0</v>
      </c>
      <c r="H482" s="63">
        <f t="shared" si="32"/>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30"/>
        <v>0</v>
      </c>
      <c r="G483" s="60">
        <f t="shared" si="31"/>
        <v>0</v>
      </c>
      <c r="H483" s="63">
        <f t="shared" si="32"/>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30"/>
        <v>0</v>
      </c>
      <c r="G484" s="60">
        <f t="shared" si="31"/>
        <v>0</v>
      </c>
      <c r="H484" s="63">
        <f t="shared" si="32"/>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30"/>
        <v>0</v>
      </c>
      <c r="G485" s="60">
        <f t="shared" si="31"/>
        <v>0</v>
      </c>
      <c r="H485" s="63">
        <f t="shared" si="32"/>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30"/>
        <v>0</v>
      </c>
      <c r="G486" s="60">
        <f t="shared" si="31"/>
        <v>0</v>
      </c>
      <c r="H486" s="63">
        <f t="shared" si="32"/>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30"/>
        <v>0</v>
      </c>
      <c r="G487" s="60">
        <f t="shared" si="31"/>
        <v>0</v>
      </c>
      <c r="H487" s="63">
        <f t="shared" si="32"/>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30"/>
        <v>0</v>
      </c>
      <c r="G488" s="60">
        <f t="shared" si="31"/>
        <v>0</v>
      </c>
      <c r="H488" s="63">
        <f t="shared" si="32"/>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30"/>
        <v>0</v>
      </c>
      <c r="G489" s="60">
        <f t="shared" si="31"/>
        <v>0</v>
      </c>
      <c r="H489" s="63">
        <f t="shared" si="32"/>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30"/>
        <v>0</v>
      </c>
      <c r="G490" s="60">
        <f t="shared" si="31"/>
        <v>0</v>
      </c>
      <c r="H490" s="63">
        <f t="shared" si="32"/>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30"/>
        <v>0</v>
      </c>
      <c r="G491" s="60">
        <f t="shared" si="31"/>
        <v>0</v>
      </c>
      <c r="H491" s="63">
        <f t="shared" si="32"/>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30"/>
        <v>0</v>
      </c>
      <c r="G492" s="60">
        <f t="shared" si="31"/>
        <v>0</v>
      </c>
      <c r="H492" s="63">
        <f t="shared" si="32"/>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30"/>
        <v>0</v>
      </c>
      <c r="G493" s="60">
        <f t="shared" si="31"/>
        <v>0</v>
      </c>
      <c r="H493" s="63">
        <f t="shared" si="32"/>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30"/>
        <v>0</v>
      </c>
      <c r="G494" s="60">
        <f t="shared" si="31"/>
        <v>0</v>
      </c>
      <c r="H494" s="63">
        <f t="shared" si="32"/>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30"/>
        <v>0</v>
      </c>
      <c r="G495" s="60">
        <f t="shared" si="31"/>
        <v>0</v>
      </c>
      <c r="H495" s="63">
        <f t="shared" si="32"/>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30"/>
        <v>0</v>
      </c>
      <c r="G496" s="60">
        <f t="shared" si="31"/>
        <v>0</v>
      </c>
      <c r="H496" s="63">
        <f t="shared" si="32"/>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30"/>
        <v>0</v>
      </c>
      <c r="G497" s="60">
        <f t="shared" si="31"/>
        <v>0</v>
      </c>
      <c r="H497" s="63">
        <f t="shared" si="32"/>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30"/>
        <v>0</v>
      </c>
      <c r="G498" s="60">
        <f t="shared" si="31"/>
        <v>0</v>
      </c>
      <c r="H498" s="63">
        <f t="shared" si="32"/>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30"/>
        <v>0</v>
      </c>
      <c r="G499" s="60">
        <f t="shared" si="31"/>
        <v>0</v>
      </c>
      <c r="H499" s="63">
        <f t="shared" si="32"/>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30"/>
        <v>0</v>
      </c>
      <c r="G500" s="60">
        <f t="shared" si="31"/>
        <v>0</v>
      </c>
      <c r="H500" s="63">
        <f t="shared" si="32"/>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30"/>
        <v>0</v>
      </c>
      <c r="G501" s="60">
        <f t="shared" si="31"/>
        <v>0</v>
      </c>
      <c r="H501" s="63">
        <f t="shared" si="32"/>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30"/>
        <v>0</v>
      </c>
      <c r="G502" s="60">
        <f t="shared" si="31"/>
        <v>0</v>
      </c>
      <c r="H502" s="63">
        <f t="shared" si="32"/>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30"/>
        <v>0</v>
      </c>
      <c r="G503" s="60">
        <f t="shared" si="31"/>
        <v>0</v>
      </c>
      <c r="H503" s="63">
        <f t="shared" si="32"/>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30"/>
        <v>0</v>
      </c>
      <c r="G504" s="60">
        <f t="shared" si="31"/>
        <v>0</v>
      </c>
      <c r="H504" s="63">
        <f t="shared" si="32"/>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30"/>
        <v>0</v>
      </c>
      <c r="G505" s="60">
        <f t="shared" si="31"/>
        <v>0</v>
      </c>
      <c r="H505" s="63">
        <f t="shared" si="32"/>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30"/>
        <v>0</v>
      </c>
      <c r="G506" s="60">
        <f t="shared" si="31"/>
        <v>0</v>
      </c>
      <c r="H506" s="63">
        <f t="shared" si="32"/>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30"/>
        <v>0</v>
      </c>
      <c r="G507" s="60">
        <f t="shared" si="31"/>
        <v>0</v>
      </c>
      <c r="H507" s="63">
        <f t="shared" si="32"/>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30"/>
        <v>0</v>
      </c>
      <c r="G508" s="60">
        <f t="shared" si="31"/>
        <v>0</v>
      </c>
      <c r="H508" s="63">
        <f t="shared" si="32"/>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30"/>
        <v>0</v>
      </c>
      <c r="G509" s="60">
        <f t="shared" si="31"/>
        <v>0</v>
      </c>
      <c r="H509" s="63">
        <f t="shared" si="32"/>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30"/>
        <v>0</v>
      </c>
      <c r="G510" s="60">
        <f t="shared" si="31"/>
        <v>0</v>
      </c>
      <c r="H510" s="63">
        <f t="shared" si="32"/>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30"/>
        <v>0</v>
      </c>
      <c r="G511" s="60">
        <f t="shared" si="31"/>
        <v>0</v>
      </c>
      <c r="H511" s="63">
        <f t="shared" si="32"/>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30"/>
        <v>0</v>
      </c>
      <c r="G512" s="60">
        <f t="shared" si="31"/>
        <v>0</v>
      </c>
      <c r="H512" s="63">
        <f t="shared" si="32"/>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30"/>
        <v>0</v>
      </c>
      <c r="G513" s="60">
        <f t="shared" si="31"/>
        <v>0</v>
      </c>
      <c r="H513" s="63">
        <f t="shared" si="32"/>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30"/>
        <v>0</v>
      </c>
      <c r="G514" s="60">
        <f t="shared" si="31"/>
        <v>0</v>
      </c>
      <c r="H514" s="63">
        <f t="shared" si="32"/>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30"/>
        <v>0</v>
      </c>
      <c r="G515" s="60">
        <f t="shared" si="31"/>
        <v>0</v>
      </c>
      <c r="H515" s="63">
        <f t="shared" si="32"/>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30"/>
        <v>0</v>
      </c>
      <c r="G516" s="60">
        <f t="shared" si="31"/>
        <v>0</v>
      </c>
      <c r="H516" s="63">
        <f t="shared" si="32"/>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30"/>
        <v>0</v>
      </c>
      <c r="G517" s="60">
        <f t="shared" si="31"/>
        <v>0</v>
      </c>
      <c r="H517" s="63">
        <f t="shared" si="32"/>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30"/>
        <v>0</v>
      </c>
      <c r="G518" s="60">
        <f t="shared" si="31"/>
        <v>0</v>
      </c>
      <c r="H518" s="63">
        <f t="shared" si="32"/>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30"/>
        <v>0</v>
      </c>
      <c r="G519" s="60">
        <f t="shared" si="31"/>
        <v>0</v>
      </c>
      <c r="H519" s="63">
        <f t="shared" si="32"/>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30"/>
        <v>0</v>
      </c>
      <c r="G520" s="60">
        <f t="shared" si="31"/>
        <v>0</v>
      </c>
      <c r="H520" s="63">
        <f t="shared" si="32"/>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30"/>
        <v>0</v>
      </c>
      <c r="G521" s="60">
        <f t="shared" si="31"/>
        <v>0</v>
      </c>
      <c r="H521" s="63">
        <f t="shared" si="32"/>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30"/>
        <v>0</v>
      </c>
      <c r="G522" s="60">
        <f t="shared" si="31"/>
        <v>0</v>
      </c>
      <c r="H522" s="63">
        <f t="shared" si="32"/>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30"/>
        <v>0</v>
      </c>
      <c r="G523" s="60">
        <f t="shared" si="31"/>
        <v>0</v>
      </c>
      <c r="H523" s="63">
        <f t="shared" si="32"/>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30"/>
        <v>0</v>
      </c>
      <c r="G524" s="60">
        <f t="shared" si="31"/>
        <v>0</v>
      </c>
      <c r="H524" s="63">
        <f t="shared" si="32"/>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30"/>
        <v>0</v>
      </c>
      <c r="G525" s="60">
        <f t="shared" si="31"/>
        <v>0</v>
      </c>
      <c r="H525" s="63">
        <f t="shared" si="32"/>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30"/>
        <v>0</v>
      </c>
      <c r="G526" s="60">
        <f t="shared" si="31"/>
        <v>0</v>
      </c>
      <c r="H526" s="63">
        <f t="shared" si="32"/>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30"/>
        <v>0</v>
      </c>
      <c r="G527" s="60">
        <f t="shared" si="31"/>
        <v>0</v>
      </c>
      <c r="H527" s="63">
        <f t="shared" si="32"/>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30"/>
        <v>0</v>
      </c>
      <c r="G528" s="60">
        <f t="shared" si="31"/>
        <v>0</v>
      </c>
      <c r="H528" s="63">
        <f t="shared" si="32"/>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30"/>
        <v>0</v>
      </c>
      <c r="G529" s="60">
        <f t="shared" si="31"/>
        <v>0</v>
      </c>
      <c r="H529" s="63">
        <f t="shared" si="32"/>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30"/>
        <v>0</v>
      </c>
      <c r="G530" s="60">
        <f t="shared" si="31"/>
        <v>0</v>
      </c>
      <c r="H530" s="63">
        <f t="shared" si="32"/>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33">D531*E531</f>
        <v>0</v>
      </c>
      <c r="G531" s="60">
        <f t="shared" ref="G531:G594" si="34">E531*$E$14</f>
        <v>0</v>
      </c>
      <c r="H531" s="63">
        <f t="shared" ref="H531:H594" si="35">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33"/>
        <v>0</v>
      </c>
      <c r="G532" s="60">
        <f t="shared" si="34"/>
        <v>0</v>
      </c>
      <c r="H532" s="63">
        <f t="shared" si="35"/>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33"/>
        <v>0</v>
      </c>
      <c r="G533" s="60">
        <f t="shared" si="34"/>
        <v>0</v>
      </c>
      <c r="H533" s="63">
        <f t="shared" si="35"/>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33"/>
        <v>0</v>
      </c>
      <c r="G534" s="60">
        <f t="shared" si="34"/>
        <v>0</v>
      </c>
      <c r="H534" s="63">
        <f t="shared" si="35"/>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33"/>
        <v>0</v>
      </c>
      <c r="G535" s="60">
        <f t="shared" si="34"/>
        <v>0</v>
      </c>
      <c r="H535" s="63">
        <f t="shared" si="35"/>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33"/>
        <v>0</v>
      </c>
      <c r="G536" s="60">
        <f t="shared" si="34"/>
        <v>0</v>
      </c>
      <c r="H536" s="63">
        <f t="shared" si="35"/>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33"/>
        <v>0</v>
      </c>
      <c r="G537" s="60">
        <f t="shared" si="34"/>
        <v>0</v>
      </c>
      <c r="H537" s="63">
        <f t="shared" si="35"/>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33"/>
        <v>0</v>
      </c>
      <c r="G538" s="60">
        <f t="shared" si="34"/>
        <v>0</v>
      </c>
      <c r="H538" s="63">
        <f t="shared" si="35"/>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33"/>
        <v>0</v>
      </c>
      <c r="G539" s="60">
        <f t="shared" si="34"/>
        <v>0</v>
      </c>
      <c r="H539" s="63">
        <f t="shared" si="35"/>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33"/>
        <v>0</v>
      </c>
      <c r="G540" s="60">
        <f t="shared" si="34"/>
        <v>0</v>
      </c>
      <c r="H540" s="63">
        <f t="shared" si="35"/>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33"/>
        <v>0</v>
      </c>
      <c r="G541" s="60">
        <f t="shared" si="34"/>
        <v>0</v>
      </c>
      <c r="H541" s="63">
        <f t="shared" si="35"/>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33"/>
        <v>0</v>
      </c>
      <c r="G542" s="60">
        <f t="shared" si="34"/>
        <v>0</v>
      </c>
      <c r="H542" s="63">
        <f t="shared" si="35"/>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33"/>
        <v>0</v>
      </c>
      <c r="G543" s="60">
        <f t="shared" si="34"/>
        <v>0</v>
      </c>
      <c r="H543" s="63">
        <f t="shared" si="35"/>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33"/>
        <v>0</v>
      </c>
      <c r="G544" s="60">
        <f t="shared" si="34"/>
        <v>0</v>
      </c>
      <c r="H544" s="63">
        <f t="shared" si="35"/>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33"/>
        <v>0</v>
      </c>
      <c r="G545" s="60">
        <f t="shared" si="34"/>
        <v>0</v>
      </c>
      <c r="H545" s="63">
        <f t="shared" si="35"/>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33"/>
        <v>0</v>
      </c>
      <c r="G546" s="60">
        <f t="shared" si="34"/>
        <v>0</v>
      </c>
      <c r="H546" s="63">
        <f t="shared" si="35"/>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33"/>
        <v>0</v>
      </c>
      <c r="G547" s="60">
        <f t="shared" si="34"/>
        <v>0</v>
      </c>
      <c r="H547" s="63">
        <f t="shared" si="35"/>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33"/>
        <v>0</v>
      </c>
      <c r="G548" s="60">
        <f t="shared" si="34"/>
        <v>0</v>
      </c>
      <c r="H548" s="63">
        <f t="shared" si="35"/>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33"/>
        <v>0</v>
      </c>
      <c r="G549" s="60">
        <f t="shared" si="34"/>
        <v>0</v>
      </c>
      <c r="H549" s="63">
        <f t="shared" si="35"/>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33"/>
        <v>0</v>
      </c>
      <c r="G550" s="60">
        <f t="shared" si="34"/>
        <v>0</v>
      </c>
      <c r="H550" s="63">
        <f t="shared" si="35"/>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33"/>
        <v>0</v>
      </c>
      <c r="G551" s="60">
        <f t="shared" si="34"/>
        <v>0</v>
      </c>
      <c r="H551" s="63">
        <f t="shared" si="35"/>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33"/>
        <v>0</v>
      </c>
      <c r="G552" s="60">
        <f t="shared" si="34"/>
        <v>0</v>
      </c>
      <c r="H552" s="63">
        <f t="shared" si="35"/>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33"/>
        <v>0</v>
      </c>
      <c r="G553" s="60">
        <f t="shared" si="34"/>
        <v>0</v>
      </c>
      <c r="H553" s="63">
        <f t="shared" si="35"/>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33"/>
        <v>0</v>
      </c>
      <c r="G554" s="60">
        <f t="shared" si="34"/>
        <v>0</v>
      </c>
      <c r="H554" s="63">
        <f t="shared" si="35"/>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33"/>
        <v>0</v>
      </c>
      <c r="G555" s="60">
        <f t="shared" si="34"/>
        <v>0</v>
      </c>
      <c r="H555" s="63">
        <f t="shared" si="35"/>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33"/>
        <v>0</v>
      </c>
      <c r="G556" s="60">
        <f t="shared" si="34"/>
        <v>0</v>
      </c>
      <c r="H556" s="63">
        <f t="shared" si="35"/>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33"/>
        <v>0</v>
      </c>
      <c r="G557" s="60">
        <f t="shared" si="34"/>
        <v>0</v>
      </c>
      <c r="H557" s="63">
        <f t="shared" si="35"/>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33"/>
        <v>0</v>
      </c>
      <c r="G558" s="60">
        <f t="shared" si="34"/>
        <v>0</v>
      </c>
      <c r="H558" s="63">
        <f t="shared" si="35"/>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33"/>
        <v>0</v>
      </c>
      <c r="G559" s="60">
        <f t="shared" si="34"/>
        <v>0</v>
      </c>
      <c r="H559" s="63">
        <f t="shared" si="35"/>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33"/>
        <v>0</v>
      </c>
      <c r="G560" s="60">
        <f t="shared" si="34"/>
        <v>0</v>
      </c>
      <c r="H560" s="63">
        <f t="shared" si="35"/>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33"/>
        <v>0</v>
      </c>
      <c r="G561" s="60">
        <f t="shared" si="34"/>
        <v>0</v>
      </c>
      <c r="H561" s="63">
        <f t="shared" si="35"/>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33"/>
        <v>0</v>
      </c>
      <c r="G562" s="60">
        <f t="shared" si="34"/>
        <v>0</v>
      </c>
      <c r="H562" s="63">
        <f t="shared" si="35"/>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33"/>
        <v>0</v>
      </c>
      <c r="G563" s="60">
        <f t="shared" si="34"/>
        <v>0</v>
      </c>
      <c r="H563" s="63">
        <f t="shared" si="35"/>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33"/>
        <v>0</v>
      </c>
      <c r="G564" s="60">
        <f t="shared" si="34"/>
        <v>0</v>
      </c>
      <c r="H564" s="63">
        <f t="shared" si="35"/>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33"/>
        <v>0</v>
      </c>
      <c r="G565" s="60">
        <f t="shared" si="34"/>
        <v>0</v>
      </c>
      <c r="H565" s="63">
        <f t="shared" si="35"/>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33"/>
        <v>0</v>
      </c>
      <c r="G566" s="60">
        <f t="shared" si="34"/>
        <v>0</v>
      </c>
      <c r="H566" s="63">
        <f t="shared" si="35"/>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33"/>
        <v>0</v>
      </c>
      <c r="G567" s="60">
        <f t="shared" si="34"/>
        <v>0</v>
      </c>
      <c r="H567" s="63">
        <f t="shared" si="35"/>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33"/>
        <v>0</v>
      </c>
      <c r="G568" s="60">
        <f t="shared" si="34"/>
        <v>0</v>
      </c>
      <c r="H568" s="63">
        <f t="shared" si="35"/>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33"/>
        <v>0</v>
      </c>
      <c r="G569" s="60">
        <f t="shared" si="34"/>
        <v>0</v>
      </c>
      <c r="H569" s="63">
        <f t="shared" si="35"/>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33"/>
        <v>0</v>
      </c>
      <c r="G570" s="60">
        <f t="shared" si="34"/>
        <v>0</v>
      </c>
      <c r="H570" s="63">
        <f t="shared" si="35"/>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33"/>
        <v>0</v>
      </c>
      <c r="G571" s="60">
        <f t="shared" si="34"/>
        <v>0</v>
      </c>
      <c r="H571" s="63">
        <f t="shared" si="35"/>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33"/>
        <v>0</v>
      </c>
      <c r="G572" s="60">
        <f t="shared" si="34"/>
        <v>0</v>
      </c>
      <c r="H572" s="63">
        <f t="shared" si="35"/>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33"/>
        <v>0</v>
      </c>
      <c r="G573" s="60">
        <f t="shared" si="34"/>
        <v>0</v>
      </c>
      <c r="H573" s="63">
        <f t="shared" si="35"/>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33"/>
        <v>0</v>
      </c>
      <c r="G574" s="60">
        <f t="shared" si="34"/>
        <v>0</v>
      </c>
      <c r="H574" s="63">
        <f t="shared" si="35"/>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33"/>
        <v>0</v>
      </c>
      <c r="G575" s="60">
        <f t="shared" si="34"/>
        <v>0</v>
      </c>
      <c r="H575" s="63">
        <f t="shared" si="35"/>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33"/>
        <v>0</v>
      </c>
      <c r="G576" s="60">
        <f t="shared" si="34"/>
        <v>0</v>
      </c>
      <c r="H576" s="63">
        <f t="shared" si="35"/>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33"/>
        <v>0</v>
      </c>
      <c r="G577" s="60">
        <f t="shared" si="34"/>
        <v>0</v>
      </c>
      <c r="H577" s="63">
        <f t="shared" si="35"/>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33"/>
        <v>0</v>
      </c>
      <c r="G578" s="60">
        <f t="shared" si="34"/>
        <v>0</v>
      </c>
      <c r="H578" s="63">
        <f t="shared" si="35"/>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33"/>
        <v>0</v>
      </c>
      <c r="G579" s="60">
        <f t="shared" si="34"/>
        <v>0</v>
      </c>
      <c r="H579" s="63">
        <f t="shared" si="35"/>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33"/>
        <v>0</v>
      </c>
      <c r="G580" s="60">
        <f t="shared" si="34"/>
        <v>0</v>
      </c>
      <c r="H580" s="63">
        <f t="shared" si="35"/>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33"/>
        <v>0</v>
      </c>
      <c r="G581" s="60">
        <f t="shared" si="34"/>
        <v>0</v>
      </c>
      <c r="H581" s="63">
        <f t="shared" si="35"/>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33"/>
        <v>0</v>
      </c>
      <c r="G582" s="60">
        <f t="shared" si="34"/>
        <v>0</v>
      </c>
      <c r="H582" s="63">
        <f t="shared" si="35"/>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33"/>
        <v>0</v>
      </c>
      <c r="G583" s="60">
        <f t="shared" si="34"/>
        <v>0</v>
      </c>
      <c r="H583" s="63">
        <f t="shared" si="35"/>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33"/>
        <v>0</v>
      </c>
      <c r="G584" s="60">
        <f t="shared" si="34"/>
        <v>0</v>
      </c>
      <c r="H584" s="63">
        <f t="shared" si="35"/>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33"/>
        <v>0</v>
      </c>
      <c r="G585" s="60">
        <f t="shared" si="34"/>
        <v>0</v>
      </c>
      <c r="H585" s="63">
        <f t="shared" si="35"/>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33"/>
        <v>0</v>
      </c>
      <c r="G586" s="60">
        <f t="shared" si="34"/>
        <v>0</v>
      </c>
      <c r="H586" s="63">
        <f t="shared" si="35"/>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33"/>
        <v>0</v>
      </c>
      <c r="G587" s="60">
        <f t="shared" si="34"/>
        <v>0</v>
      </c>
      <c r="H587" s="63">
        <f t="shared" si="35"/>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33"/>
        <v>0</v>
      </c>
      <c r="G588" s="60">
        <f t="shared" si="34"/>
        <v>0</v>
      </c>
      <c r="H588" s="63">
        <f t="shared" si="35"/>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33"/>
        <v>0</v>
      </c>
      <c r="G589" s="60">
        <f t="shared" si="34"/>
        <v>0</v>
      </c>
      <c r="H589" s="63">
        <f t="shared" si="35"/>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33"/>
        <v>0</v>
      </c>
      <c r="G590" s="60">
        <f t="shared" si="34"/>
        <v>0</v>
      </c>
      <c r="H590" s="63">
        <f t="shared" si="35"/>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33"/>
        <v>0</v>
      </c>
      <c r="G591" s="60">
        <f t="shared" si="34"/>
        <v>0</v>
      </c>
      <c r="H591" s="63">
        <f t="shared" si="35"/>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33"/>
        <v>0</v>
      </c>
      <c r="G592" s="60">
        <f t="shared" si="34"/>
        <v>0</v>
      </c>
      <c r="H592" s="63">
        <f t="shared" si="35"/>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33"/>
        <v>0</v>
      </c>
      <c r="G593" s="60">
        <f t="shared" si="34"/>
        <v>0</v>
      </c>
      <c r="H593" s="63">
        <f t="shared" si="35"/>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33"/>
        <v>0</v>
      </c>
      <c r="G594" s="60">
        <f t="shared" si="34"/>
        <v>0</v>
      </c>
      <c r="H594" s="63">
        <f t="shared" si="35"/>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36">D595*E595</f>
        <v>0</v>
      </c>
      <c r="G595" s="60">
        <f t="shared" ref="G595:G658" si="37">E595*$E$14</f>
        <v>0</v>
      </c>
      <c r="H595" s="63">
        <f t="shared" ref="H595:H658" si="38">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36"/>
        <v>0</v>
      </c>
      <c r="G596" s="60">
        <f t="shared" si="37"/>
        <v>0</v>
      </c>
      <c r="H596" s="63">
        <f t="shared" si="38"/>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36"/>
        <v>0</v>
      </c>
      <c r="G597" s="60">
        <f t="shared" si="37"/>
        <v>0</v>
      </c>
      <c r="H597" s="63">
        <f t="shared" si="38"/>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36"/>
        <v>0</v>
      </c>
      <c r="G598" s="60">
        <f t="shared" si="37"/>
        <v>0</v>
      </c>
      <c r="H598" s="63">
        <f t="shared" si="38"/>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36"/>
        <v>0</v>
      </c>
      <c r="G599" s="60">
        <f t="shared" si="37"/>
        <v>0</v>
      </c>
      <c r="H599" s="63">
        <f t="shared" si="38"/>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36"/>
        <v>0</v>
      </c>
      <c r="G600" s="60">
        <f t="shared" si="37"/>
        <v>0</v>
      </c>
      <c r="H600" s="63">
        <f t="shared" si="38"/>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36"/>
        <v>0</v>
      </c>
      <c r="G601" s="60">
        <f t="shared" si="37"/>
        <v>0</v>
      </c>
      <c r="H601" s="63">
        <f t="shared" si="38"/>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36"/>
        <v>0</v>
      </c>
      <c r="G602" s="60">
        <f t="shared" si="37"/>
        <v>0</v>
      </c>
      <c r="H602" s="63">
        <f t="shared" si="38"/>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36"/>
        <v>0</v>
      </c>
      <c r="G603" s="60">
        <f t="shared" si="37"/>
        <v>0</v>
      </c>
      <c r="H603" s="63">
        <f t="shared" si="38"/>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36"/>
        <v>0</v>
      </c>
      <c r="G604" s="60">
        <f t="shared" si="37"/>
        <v>0</v>
      </c>
      <c r="H604" s="63">
        <f t="shared" si="38"/>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36"/>
        <v>0</v>
      </c>
      <c r="G605" s="60">
        <f t="shared" si="37"/>
        <v>0</v>
      </c>
      <c r="H605" s="63">
        <f t="shared" si="38"/>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36"/>
        <v>0</v>
      </c>
      <c r="G606" s="60">
        <f t="shared" si="37"/>
        <v>0</v>
      </c>
      <c r="H606" s="63">
        <f t="shared" si="38"/>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36"/>
        <v>0</v>
      </c>
      <c r="G607" s="60">
        <f t="shared" si="37"/>
        <v>0</v>
      </c>
      <c r="H607" s="63">
        <f t="shared" si="38"/>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36"/>
        <v>0</v>
      </c>
      <c r="G608" s="60">
        <f t="shared" si="37"/>
        <v>0</v>
      </c>
      <c r="H608" s="63">
        <f t="shared" si="38"/>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36"/>
        <v>0</v>
      </c>
      <c r="G609" s="60">
        <f t="shared" si="37"/>
        <v>0</v>
      </c>
      <c r="H609" s="63">
        <f t="shared" si="38"/>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36"/>
        <v>0</v>
      </c>
      <c r="G610" s="60">
        <f t="shared" si="37"/>
        <v>0</v>
      </c>
      <c r="H610" s="63">
        <f t="shared" si="38"/>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36"/>
        <v>0</v>
      </c>
      <c r="G611" s="60">
        <f t="shared" si="37"/>
        <v>0</v>
      </c>
      <c r="H611" s="63">
        <f t="shared" si="38"/>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36"/>
        <v>0</v>
      </c>
      <c r="G612" s="60">
        <f t="shared" si="37"/>
        <v>0</v>
      </c>
      <c r="H612" s="63">
        <f t="shared" si="38"/>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36"/>
        <v>0</v>
      </c>
      <c r="G613" s="60">
        <f t="shared" si="37"/>
        <v>0</v>
      </c>
      <c r="H613" s="63">
        <f t="shared" si="38"/>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36"/>
        <v>0</v>
      </c>
      <c r="G614" s="60">
        <f t="shared" si="37"/>
        <v>0</v>
      </c>
      <c r="H614" s="63">
        <f t="shared" si="38"/>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36"/>
        <v>0</v>
      </c>
      <c r="G615" s="60">
        <f t="shared" si="37"/>
        <v>0</v>
      </c>
      <c r="H615" s="63">
        <f t="shared" si="38"/>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36"/>
        <v>0</v>
      </c>
      <c r="G616" s="60">
        <f t="shared" si="37"/>
        <v>0</v>
      </c>
      <c r="H616" s="63">
        <f t="shared" si="38"/>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36"/>
        <v>0</v>
      </c>
      <c r="G617" s="60">
        <f t="shared" si="37"/>
        <v>0</v>
      </c>
      <c r="H617" s="63">
        <f t="shared" si="38"/>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36"/>
        <v>0</v>
      </c>
      <c r="G618" s="60">
        <f t="shared" si="37"/>
        <v>0</v>
      </c>
      <c r="H618" s="63">
        <f t="shared" si="38"/>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36"/>
        <v>0</v>
      </c>
      <c r="G619" s="60">
        <f t="shared" si="37"/>
        <v>0</v>
      </c>
      <c r="H619" s="63">
        <f t="shared" si="38"/>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36"/>
        <v>0</v>
      </c>
      <c r="G620" s="60">
        <f t="shared" si="37"/>
        <v>0</v>
      </c>
      <c r="H620" s="63">
        <f t="shared" si="38"/>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36"/>
        <v>0</v>
      </c>
      <c r="G621" s="60">
        <f t="shared" si="37"/>
        <v>0</v>
      </c>
      <c r="H621" s="63">
        <f t="shared" si="38"/>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36"/>
        <v>0</v>
      </c>
      <c r="G622" s="60">
        <f t="shared" si="37"/>
        <v>0</v>
      </c>
      <c r="H622" s="63">
        <f t="shared" si="38"/>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36"/>
        <v>0</v>
      </c>
      <c r="G623" s="60">
        <f t="shared" si="37"/>
        <v>0</v>
      </c>
      <c r="H623" s="63">
        <f t="shared" si="38"/>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36"/>
        <v>0</v>
      </c>
      <c r="G624" s="60">
        <f t="shared" si="37"/>
        <v>0</v>
      </c>
      <c r="H624" s="63">
        <f t="shared" si="38"/>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36"/>
        <v>0</v>
      </c>
      <c r="G625" s="60">
        <f t="shared" si="37"/>
        <v>0</v>
      </c>
      <c r="H625" s="63">
        <f t="shared" si="38"/>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36"/>
        <v>0</v>
      </c>
      <c r="G626" s="60">
        <f t="shared" si="37"/>
        <v>0</v>
      </c>
      <c r="H626" s="63">
        <f t="shared" si="38"/>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36"/>
        <v>0</v>
      </c>
      <c r="G627" s="60">
        <f t="shared" si="37"/>
        <v>0</v>
      </c>
      <c r="H627" s="63">
        <f t="shared" si="38"/>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36"/>
        <v>0</v>
      </c>
      <c r="G628" s="60">
        <f t="shared" si="37"/>
        <v>0</v>
      </c>
      <c r="H628" s="63">
        <f t="shared" si="38"/>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36"/>
        <v>0</v>
      </c>
      <c r="G629" s="60">
        <f t="shared" si="37"/>
        <v>0</v>
      </c>
      <c r="H629" s="63">
        <f t="shared" si="38"/>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36"/>
        <v>0</v>
      </c>
      <c r="G630" s="60">
        <f t="shared" si="37"/>
        <v>0</v>
      </c>
      <c r="H630" s="63">
        <f t="shared" si="38"/>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36"/>
        <v>0</v>
      </c>
      <c r="G631" s="60">
        <f t="shared" si="37"/>
        <v>0</v>
      </c>
      <c r="H631" s="63">
        <f t="shared" si="38"/>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36"/>
        <v>0</v>
      </c>
      <c r="G632" s="60">
        <f t="shared" si="37"/>
        <v>0</v>
      </c>
      <c r="H632" s="63">
        <f t="shared" si="38"/>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36"/>
        <v>0</v>
      </c>
      <c r="G633" s="60">
        <f t="shared" si="37"/>
        <v>0</v>
      </c>
      <c r="H633" s="63">
        <f t="shared" si="38"/>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36"/>
        <v>0</v>
      </c>
      <c r="G634" s="60">
        <f t="shared" si="37"/>
        <v>0</v>
      </c>
      <c r="H634" s="63">
        <f t="shared" si="38"/>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36"/>
        <v>0</v>
      </c>
      <c r="G635" s="60">
        <f t="shared" si="37"/>
        <v>0</v>
      </c>
      <c r="H635" s="63">
        <f t="shared" si="38"/>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36"/>
        <v>0</v>
      </c>
      <c r="G636" s="60">
        <f t="shared" si="37"/>
        <v>0</v>
      </c>
      <c r="H636" s="63">
        <f t="shared" si="38"/>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36"/>
        <v>0</v>
      </c>
      <c r="G637" s="60">
        <f t="shared" si="37"/>
        <v>0</v>
      </c>
      <c r="H637" s="63">
        <f t="shared" si="38"/>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36"/>
        <v>0</v>
      </c>
      <c r="G638" s="60">
        <f t="shared" si="37"/>
        <v>0</v>
      </c>
      <c r="H638" s="63">
        <f t="shared" si="38"/>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36"/>
        <v>0</v>
      </c>
      <c r="G639" s="60">
        <f t="shared" si="37"/>
        <v>0</v>
      </c>
      <c r="H639" s="63">
        <f t="shared" si="38"/>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36"/>
        <v>0</v>
      </c>
      <c r="G640" s="60">
        <f t="shared" si="37"/>
        <v>0</v>
      </c>
      <c r="H640" s="63">
        <f t="shared" si="38"/>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36"/>
        <v>0</v>
      </c>
      <c r="G641" s="60">
        <f t="shared" si="37"/>
        <v>0</v>
      </c>
      <c r="H641" s="63">
        <f t="shared" si="38"/>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36"/>
        <v>0</v>
      </c>
      <c r="G642" s="60">
        <f t="shared" si="37"/>
        <v>0</v>
      </c>
      <c r="H642" s="63">
        <f t="shared" si="38"/>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36"/>
        <v>0</v>
      </c>
      <c r="G643" s="60">
        <f t="shared" si="37"/>
        <v>0</v>
      </c>
      <c r="H643" s="63">
        <f t="shared" si="38"/>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36"/>
        <v>0</v>
      </c>
      <c r="G644" s="60">
        <f t="shared" si="37"/>
        <v>0</v>
      </c>
      <c r="H644" s="63">
        <f t="shared" si="38"/>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36"/>
        <v>0</v>
      </c>
      <c r="G645" s="60">
        <f t="shared" si="37"/>
        <v>0</v>
      </c>
      <c r="H645" s="63">
        <f t="shared" si="38"/>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36"/>
        <v>0</v>
      </c>
      <c r="G646" s="60">
        <f t="shared" si="37"/>
        <v>0</v>
      </c>
      <c r="H646" s="63">
        <f t="shared" si="38"/>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36"/>
        <v>0</v>
      </c>
      <c r="G647" s="60">
        <f t="shared" si="37"/>
        <v>0</v>
      </c>
      <c r="H647" s="63">
        <f t="shared" si="38"/>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36"/>
        <v>0</v>
      </c>
      <c r="G648" s="60">
        <f t="shared" si="37"/>
        <v>0</v>
      </c>
      <c r="H648" s="63">
        <f t="shared" si="38"/>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36"/>
        <v>0</v>
      </c>
      <c r="G649" s="60">
        <f t="shared" si="37"/>
        <v>0</v>
      </c>
      <c r="H649" s="63">
        <f t="shared" si="38"/>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36"/>
        <v>0</v>
      </c>
      <c r="G650" s="60">
        <f t="shared" si="37"/>
        <v>0</v>
      </c>
      <c r="H650" s="63">
        <f t="shared" si="38"/>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36"/>
        <v>0</v>
      </c>
      <c r="G651" s="60">
        <f t="shared" si="37"/>
        <v>0</v>
      </c>
      <c r="H651" s="63">
        <f t="shared" si="38"/>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36"/>
        <v>0</v>
      </c>
      <c r="G652" s="60">
        <f t="shared" si="37"/>
        <v>0</v>
      </c>
      <c r="H652" s="63">
        <f t="shared" si="38"/>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36"/>
        <v>0</v>
      </c>
      <c r="G653" s="60">
        <f t="shared" si="37"/>
        <v>0</v>
      </c>
      <c r="H653" s="63">
        <f t="shared" si="38"/>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36"/>
        <v>0</v>
      </c>
      <c r="G654" s="60">
        <f t="shared" si="37"/>
        <v>0</v>
      </c>
      <c r="H654" s="63">
        <f t="shared" si="38"/>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36"/>
        <v>0</v>
      </c>
      <c r="G655" s="60">
        <f t="shared" si="37"/>
        <v>0</v>
      </c>
      <c r="H655" s="63">
        <f t="shared" si="38"/>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36"/>
        <v>0</v>
      </c>
      <c r="G656" s="60">
        <f t="shared" si="37"/>
        <v>0</v>
      </c>
      <c r="H656" s="63">
        <f t="shared" si="38"/>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36"/>
        <v>0</v>
      </c>
      <c r="G657" s="60">
        <f t="shared" si="37"/>
        <v>0</v>
      </c>
      <c r="H657" s="63">
        <f t="shared" si="38"/>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36"/>
        <v>0</v>
      </c>
      <c r="G658" s="60">
        <f t="shared" si="37"/>
        <v>0</v>
      </c>
      <c r="H658" s="63">
        <f t="shared" si="38"/>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9">D659*E659</f>
        <v>0</v>
      </c>
      <c r="G659" s="60">
        <f t="shared" ref="G659:G722" si="40">E659*$E$14</f>
        <v>0</v>
      </c>
      <c r="H659" s="63">
        <f t="shared" ref="H659:H722" si="41">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9"/>
        <v>0</v>
      </c>
      <c r="G660" s="60">
        <f t="shared" si="40"/>
        <v>0</v>
      </c>
      <c r="H660" s="63">
        <f t="shared" si="41"/>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9"/>
        <v>0</v>
      </c>
      <c r="G661" s="60">
        <f t="shared" si="40"/>
        <v>0</v>
      </c>
      <c r="H661" s="63">
        <f t="shared" si="41"/>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9"/>
        <v>0</v>
      </c>
      <c r="G662" s="60">
        <f t="shared" si="40"/>
        <v>0</v>
      </c>
      <c r="H662" s="63">
        <f t="shared" si="41"/>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9"/>
        <v>0</v>
      </c>
      <c r="G663" s="60">
        <f t="shared" si="40"/>
        <v>0</v>
      </c>
      <c r="H663" s="63">
        <f t="shared" si="41"/>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9"/>
        <v>0</v>
      </c>
      <c r="G664" s="60">
        <f t="shared" si="40"/>
        <v>0</v>
      </c>
      <c r="H664" s="63">
        <f t="shared" si="41"/>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9"/>
        <v>0</v>
      </c>
      <c r="G665" s="60">
        <f t="shared" si="40"/>
        <v>0</v>
      </c>
      <c r="H665" s="63">
        <f t="shared" si="41"/>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9"/>
        <v>0</v>
      </c>
      <c r="G666" s="60">
        <f t="shared" si="40"/>
        <v>0</v>
      </c>
      <c r="H666" s="63">
        <f t="shared" si="41"/>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9"/>
        <v>0</v>
      </c>
      <c r="G667" s="60">
        <f t="shared" si="40"/>
        <v>0</v>
      </c>
      <c r="H667" s="63">
        <f t="shared" si="41"/>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9"/>
        <v>0</v>
      </c>
      <c r="G668" s="60">
        <f t="shared" si="40"/>
        <v>0</v>
      </c>
      <c r="H668" s="63">
        <f t="shared" si="41"/>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9"/>
        <v>0</v>
      </c>
      <c r="G669" s="60">
        <f t="shared" si="40"/>
        <v>0</v>
      </c>
      <c r="H669" s="63">
        <f t="shared" si="41"/>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9"/>
        <v>0</v>
      </c>
      <c r="G670" s="60">
        <f t="shared" si="40"/>
        <v>0</v>
      </c>
      <c r="H670" s="63">
        <f t="shared" si="41"/>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9"/>
        <v>0</v>
      </c>
      <c r="G671" s="60">
        <f t="shared" si="40"/>
        <v>0</v>
      </c>
      <c r="H671" s="63">
        <f t="shared" si="41"/>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9"/>
        <v>0</v>
      </c>
      <c r="G672" s="60">
        <f t="shared" si="40"/>
        <v>0</v>
      </c>
      <c r="H672" s="63">
        <f t="shared" si="41"/>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9"/>
        <v>0</v>
      </c>
      <c r="G673" s="60">
        <f t="shared" si="40"/>
        <v>0</v>
      </c>
      <c r="H673" s="63">
        <f t="shared" si="41"/>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9"/>
        <v>0</v>
      </c>
      <c r="G674" s="60">
        <f t="shared" si="40"/>
        <v>0</v>
      </c>
      <c r="H674" s="63">
        <f t="shared" si="41"/>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9"/>
        <v>0</v>
      </c>
      <c r="G675" s="60">
        <f t="shared" si="40"/>
        <v>0</v>
      </c>
      <c r="H675" s="63">
        <f t="shared" si="41"/>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9"/>
        <v>0</v>
      </c>
      <c r="G676" s="60">
        <f t="shared" si="40"/>
        <v>0</v>
      </c>
      <c r="H676" s="63">
        <f t="shared" si="41"/>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9"/>
        <v>0</v>
      </c>
      <c r="G677" s="60">
        <f t="shared" si="40"/>
        <v>0</v>
      </c>
      <c r="H677" s="63">
        <f t="shared" si="41"/>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9"/>
        <v>0</v>
      </c>
      <c r="G678" s="60">
        <f t="shared" si="40"/>
        <v>0</v>
      </c>
      <c r="H678" s="63">
        <f t="shared" si="41"/>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9"/>
        <v>0</v>
      </c>
      <c r="G679" s="60">
        <f t="shared" si="40"/>
        <v>0</v>
      </c>
      <c r="H679" s="63">
        <f t="shared" si="41"/>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9"/>
        <v>0</v>
      </c>
      <c r="G680" s="60">
        <f t="shared" si="40"/>
        <v>0</v>
      </c>
      <c r="H680" s="63">
        <f t="shared" si="41"/>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9"/>
        <v>0</v>
      </c>
      <c r="G681" s="60">
        <f t="shared" si="40"/>
        <v>0</v>
      </c>
      <c r="H681" s="63">
        <f t="shared" si="41"/>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9"/>
        <v>0</v>
      </c>
      <c r="G682" s="60">
        <f t="shared" si="40"/>
        <v>0</v>
      </c>
      <c r="H682" s="63">
        <f t="shared" si="41"/>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9"/>
        <v>0</v>
      </c>
      <c r="G683" s="60">
        <f t="shared" si="40"/>
        <v>0</v>
      </c>
      <c r="H683" s="63">
        <f t="shared" si="41"/>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9"/>
        <v>0</v>
      </c>
      <c r="G684" s="60">
        <f t="shared" si="40"/>
        <v>0</v>
      </c>
      <c r="H684" s="63">
        <f t="shared" si="41"/>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9"/>
        <v>0</v>
      </c>
      <c r="G685" s="60">
        <f t="shared" si="40"/>
        <v>0</v>
      </c>
      <c r="H685" s="63">
        <f t="shared" si="41"/>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9"/>
        <v>0</v>
      </c>
      <c r="G686" s="60">
        <f t="shared" si="40"/>
        <v>0</v>
      </c>
      <c r="H686" s="63">
        <f t="shared" si="41"/>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9"/>
        <v>0</v>
      </c>
      <c r="G687" s="60">
        <f t="shared" si="40"/>
        <v>0</v>
      </c>
      <c r="H687" s="63">
        <f t="shared" si="41"/>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9"/>
        <v>0</v>
      </c>
      <c r="G688" s="60">
        <f t="shared" si="40"/>
        <v>0</v>
      </c>
      <c r="H688" s="63">
        <f t="shared" si="41"/>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9"/>
        <v>0</v>
      </c>
      <c r="G689" s="60">
        <f t="shared" si="40"/>
        <v>0</v>
      </c>
      <c r="H689" s="63">
        <f t="shared" si="41"/>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9"/>
        <v>0</v>
      </c>
      <c r="G690" s="60">
        <f t="shared" si="40"/>
        <v>0</v>
      </c>
      <c r="H690" s="63">
        <f t="shared" si="41"/>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9"/>
        <v>0</v>
      </c>
      <c r="G691" s="60">
        <f t="shared" si="40"/>
        <v>0</v>
      </c>
      <c r="H691" s="63">
        <f t="shared" si="41"/>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9"/>
        <v>0</v>
      </c>
      <c r="G692" s="60">
        <f t="shared" si="40"/>
        <v>0</v>
      </c>
      <c r="H692" s="63">
        <f t="shared" si="41"/>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9"/>
        <v>0</v>
      </c>
      <c r="G693" s="60">
        <f t="shared" si="40"/>
        <v>0</v>
      </c>
      <c r="H693" s="63">
        <f t="shared" si="41"/>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9"/>
        <v>0</v>
      </c>
      <c r="G694" s="60">
        <f t="shared" si="40"/>
        <v>0</v>
      </c>
      <c r="H694" s="63">
        <f t="shared" si="41"/>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9"/>
        <v>0</v>
      </c>
      <c r="G695" s="60">
        <f t="shared" si="40"/>
        <v>0</v>
      </c>
      <c r="H695" s="63">
        <f t="shared" si="41"/>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9"/>
        <v>0</v>
      </c>
      <c r="G696" s="60">
        <f t="shared" si="40"/>
        <v>0</v>
      </c>
      <c r="H696" s="63">
        <f t="shared" si="41"/>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9"/>
        <v>0</v>
      </c>
      <c r="G697" s="60">
        <f t="shared" si="40"/>
        <v>0</v>
      </c>
      <c r="H697" s="63">
        <f t="shared" si="41"/>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9"/>
        <v>0</v>
      </c>
      <c r="G698" s="60">
        <f t="shared" si="40"/>
        <v>0</v>
      </c>
      <c r="H698" s="63">
        <f t="shared" si="41"/>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9"/>
        <v>0</v>
      </c>
      <c r="G699" s="60">
        <f t="shared" si="40"/>
        <v>0</v>
      </c>
      <c r="H699" s="63">
        <f t="shared" si="41"/>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9"/>
        <v>0</v>
      </c>
      <c r="G700" s="60">
        <f t="shared" si="40"/>
        <v>0</v>
      </c>
      <c r="H700" s="63">
        <f t="shared" si="41"/>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9"/>
        <v>0</v>
      </c>
      <c r="G701" s="60">
        <f t="shared" si="40"/>
        <v>0</v>
      </c>
      <c r="H701" s="63">
        <f t="shared" si="41"/>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9"/>
        <v>0</v>
      </c>
      <c r="G702" s="60">
        <f t="shared" si="40"/>
        <v>0</v>
      </c>
      <c r="H702" s="63">
        <f t="shared" si="41"/>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9"/>
        <v>0</v>
      </c>
      <c r="G703" s="60">
        <f t="shared" si="40"/>
        <v>0</v>
      </c>
      <c r="H703" s="63">
        <f t="shared" si="41"/>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9"/>
        <v>0</v>
      </c>
      <c r="G704" s="60">
        <f t="shared" si="40"/>
        <v>0</v>
      </c>
      <c r="H704" s="63">
        <f t="shared" si="41"/>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9"/>
        <v>0</v>
      </c>
      <c r="G705" s="60">
        <f t="shared" si="40"/>
        <v>0</v>
      </c>
      <c r="H705" s="63">
        <f t="shared" si="41"/>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9"/>
        <v>0</v>
      </c>
      <c r="G706" s="60">
        <f t="shared" si="40"/>
        <v>0</v>
      </c>
      <c r="H706" s="63">
        <f t="shared" si="41"/>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9"/>
        <v>0</v>
      </c>
      <c r="G707" s="60">
        <f t="shared" si="40"/>
        <v>0</v>
      </c>
      <c r="H707" s="63">
        <f t="shared" si="41"/>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9"/>
        <v>0</v>
      </c>
      <c r="G708" s="60">
        <f t="shared" si="40"/>
        <v>0</v>
      </c>
      <c r="H708" s="63">
        <f t="shared" si="41"/>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9"/>
        <v>0</v>
      </c>
      <c r="G709" s="60">
        <f t="shared" si="40"/>
        <v>0</v>
      </c>
      <c r="H709" s="63">
        <f t="shared" si="41"/>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9"/>
        <v>0</v>
      </c>
      <c r="G710" s="60">
        <f t="shared" si="40"/>
        <v>0</v>
      </c>
      <c r="H710" s="63">
        <f t="shared" si="41"/>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9"/>
        <v>0</v>
      </c>
      <c r="G711" s="60">
        <f t="shared" si="40"/>
        <v>0</v>
      </c>
      <c r="H711" s="63">
        <f t="shared" si="41"/>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9"/>
        <v>0</v>
      </c>
      <c r="G712" s="60">
        <f t="shared" si="40"/>
        <v>0</v>
      </c>
      <c r="H712" s="63">
        <f t="shared" si="41"/>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9"/>
        <v>0</v>
      </c>
      <c r="G713" s="60">
        <f t="shared" si="40"/>
        <v>0</v>
      </c>
      <c r="H713" s="63">
        <f t="shared" si="41"/>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9"/>
        <v>0</v>
      </c>
      <c r="G714" s="60">
        <f t="shared" si="40"/>
        <v>0</v>
      </c>
      <c r="H714" s="63">
        <f t="shared" si="41"/>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9"/>
        <v>0</v>
      </c>
      <c r="G715" s="60">
        <f t="shared" si="40"/>
        <v>0</v>
      </c>
      <c r="H715" s="63">
        <f t="shared" si="41"/>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9"/>
        <v>0</v>
      </c>
      <c r="G716" s="60">
        <f t="shared" si="40"/>
        <v>0</v>
      </c>
      <c r="H716" s="63">
        <f t="shared" si="41"/>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9"/>
        <v>0</v>
      </c>
      <c r="G717" s="60">
        <f t="shared" si="40"/>
        <v>0</v>
      </c>
      <c r="H717" s="63">
        <f t="shared" si="41"/>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9"/>
        <v>0</v>
      </c>
      <c r="G718" s="60">
        <f t="shared" si="40"/>
        <v>0</v>
      </c>
      <c r="H718" s="63">
        <f t="shared" si="41"/>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9"/>
        <v>0</v>
      </c>
      <c r="G719" s="60">
        <f t="shared" si="40"/>
        <v>0</v>
      </c>
      <c r="H719" s="63">
        <f t="shared" si="41"/>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9"/>
        <v>0</v>
      </c>
      <c r="G720" s="60">
        <f t="shared" si="40"/>
        <v>0</v>
      </c>
      <c r="H720" s="63">
        <f t="shared" si="41"/>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9"/>
        <v>0</v>
      </c>
      <c r="G721" s="60">
        <f t="shared" si="40"/>
        <v>0</v>
      </c>
      <c r="H721" s="63">
        <f t="shared" si="41"/>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9"/>
        <v>0</v>
      </c>
      <c r="G722" s="60">
        <f t="shared" si="40"/>
        <v>0</v>
      </c>
      <c r="H722" s="63">
        <f t="shared" si="41"/>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42">D723*E723</f>
        <v>0</v>
      </c>
      <c r="G723" s="60">
        <f t="shared" ref="G723:G786" si="43">E723*$E$14</f>
        <v>0</v>
      </c>
      <c r="H723" s="63">
        <f t="shared" ref="H723:H786" si="44">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42"/>
        <v>0</v>
      </c>
      <c r="G724" s="60">
        <f t="shared" si="43"/>
        <v>0</v>
      </c>
      <c r="H724" s="63">
        <f t="shared" si="44"/>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42"/>
        <v>0</v>
      </c>
      <c r="G725" s="60">
        <f t="shared" si="43"/>
        <v>0</v>
      </c>
      <c r="H725" s="63">
        <f t="shared" si="44"/>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42"/>
        <v>0</v>
      </c>
      <c r="G726" s="60">
        <f t="shared" si="43"/>
        <v>0</v>
      </c>
      <c r="H726" s="63">
        <f t="shared" si="44"/>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42"/>
        <v>0</v>
      </c>
      <c r="G727" s="60">
        <f t="shared" si="43"/>
        <v>0</v>
      </c>
      <c r="H727" s="63">
        <f t="shared" si="44"/>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42"/>
        <v>0</v>
      </c>
      <c r="G728" s="60">
        <f t="shared" si="43"/>
        <v>0</v>
      </c>
      <c r="H728" s="63">
        <f t="shared" si="44"/>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42"/>
        <v>0</v>
      </c>
      <c r="G729" s="60">
        <f t="shared" si="43"/>
        <v>0</v>
      </c>
      <c r="H729" s="63">
        <f t="shared" si="44"/>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42"/>
        <v>0</v>
      </c>
      <c r="G730" s="60">
        <f t="shared" si="43"/>
        <v>0</v>
      </c>
      <c r="H730" s="63">
        <f t="shared" si="44"/>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42"/>
        <v>0</v>
      </c>
      <c r="G731" s="60">
        <f t="shared" si="43"/>
        <v>0</v>
      </c>
      <c r="H731" s="63">
        <f t="shared" si="44"/>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42"/>
        <v>0</v>
      </c>
      <c r="G732" s="60">
        <f t="shared" si="43"/>
        <v>0</v>
      </c>
      <c r="H732" s="63">
        <f t="shared" si="44"/>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42"/>
        <v>0</v>
      </c>
      <c r="G733" s="60">
        <f t="shared" si="43"/>
        <v>0</v>
      </c>
      <c r="H733" s="63">
        <f t="shared" si="44"/>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42"/>
        <v>0</v>
      </c>
      <c r="G734" s="60">
        <f t="shared" si="43"/>
        <v>0</v>
      </c>
      <c r="H734" s="63">
        <f t="shared" si="44"/>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42"/>
        <v>0</v>
      </c>
      <c r="G735" s="60">
        <f t="shared" si="43"/>
        <v>0</v>
      </c>
      <c r="H735" s="63">
        <f t="shared" si="44"/>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42"/>
        <v>0</v>
      </c>
      <c r="G736" s="60">
        <f t="shared" si="43"/>
        <v>0</v>
      </c>
      <c r="H736" s="63">
        <f t="shared" si="44"/>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42"/>
        <v>0</v>
      </c>
      <c r="G737" s="60">
        <f t="shared" si="43"/>
        <v>0</v>
      </c>
      <c r="H737" s="63">
        <f t="shared" si="44"/>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42"/>
        <v>0</v>
      </c>
      <c r="G738" s="60">
        <f t="shared" si="43"/>
        <v>0</v>
      </c>
      <c r="H738" s="63">
        <f t="shared" si="44"/>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42"/>
        <v>0</v>
      </c>
      <c r="G739" s="60">
        <f t="shared" si="43"/>
        <v>0</v>
      </c>
      <c r="H739" s="63">
        <f t="shared" si="44"/>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42"/>
        <v>0</v>
      </c>
      <c r="G740" s="60">
        <f t="shared" si="43"/>
        <v>0</v>
      </c>
      <c r="H740" s="63">
        <f t="shared" si="44"/>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42"/>
        <v>0</v>
      </c>
      <c r="G741" s="60">
        <f t="shared" si="43"/>
        <v>0</v>
      </c>
      <c r="H741" s="63">
        <f t="shared" si="44"/>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42"/>
        <v>0</v>
      </c>
      <c r="G742" s="60">
        <f t="shared" si="43"/>
        <v>0</v>
      </c>
      <c r="H742" s="63">
        <f t="shared" si="44"/>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42"/>
        <v>0</v>
      </c>
      <c r="G743" s="60">
        <f t="shared" si="43"/>
        <v>0</v>
      </c>
      <c r="H743" s="63">
        <f t="shared" si="44"/>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42"/>
        <v>0</v>
      </c>
      <c r="G744" s="60">
        <f t="shared" si="43"/>
        <v>0</v>
      </c>
      <c r="H744" s="63">
        <f t="shared" si="44"/>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42"/>
        <v>0</v>
      </c>
      <c r="G745" s="60">
        <f t="shared" si="43"/>
        <v>0</v>
      </c>
      <c r="H745" s="63">
        <f t="shared" si="44"/>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42"/>
        <v>0</v>
      </c>
      <c r="G746" s="60">
        <f t="shared" si="43"/>
        <v>0</v>
      </c>
      <c r="H746" s="63">
        <f t="shared" si="44"/>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42"/>
        <v>0</v>
      </c>
      <c r="G747" s="60">
        <f t="shared" si="43"/>
        <v>0</v>
      </c>
      <c r="H747" s="63">
        <f t="shared" si="44"/>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42"/>
        <v>0</v>
      </c>
      <c r="G748" s="60">
        <f t="shared" si="43"/>
        <v>0</v>
      </c>
      <c r="H748" s="63">
        <f t="shared" si="44"/>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42"/>
        <v>0</v>
      </c>
      <c r="G749" s="60">
        <f t="shared" si="43"/>
        <v>0</v>
      </c>
      <c r="H749" s="63">
        <f t="shared" si="44"/>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42"/>
        <v>0</v>
      </c>
      <c r="G750" s="60">
        <f t="shared" si="43"/>
        <v>0</v>
      </c>
      <c r="H750" s="63">
        <f t="shared" si="44"/>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42"/>
        <v>0</v>
      </c>
      <c r="G751" s="60">
        <f t="shared" si="43"/>
        <v>0</v>
      </c>
      <c r="H751" s="63">
        <f t="shared" si="44"/>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42"/>
        <v>0</v>
      </c>
      <c r="G752" s="60">
        <f t="shared" si="43"/>
        <v>0</v>
      </c>
      <c r="H752" s="63">
        <f t="shared" si="44"/>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42"/>
        <v>0</v>
      </c>
      <c r="G753" s="60">
        <f t="shared" si="43"/>
        <v>0</v>
      </c>
      <c r="H753" s="63">
        <f t="shared" si="44"/>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42"/>
        <v>0</v>
      </c>
      <c r="G754" s="60">
        <f t="shared" si="43"/>
        <v>0</v>
      </c>
      <c r="H754" s="63">
        <f t="shared" si="44"/>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42"/>
        <v>0</v>
      </c>
      <c r="G755" s="60">
        <f t="shared" si="43"/>
        <v>0</v>
      </c>
      <c r="H755" s="63">
        <f t="shared" si="44"/>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42"/>
        <v>0</v>
      </c>
      <c r="G756" s="60">
        <f t="shared" si="43"/>
        <v>0</v>
      </c>
      <c r="H756" s="63">
        <f t="shared" si="44"/>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42"/>
        <v>0</v>
      </c>
      <c r="G757" s="60">
        <f t="shared" si="43"/>
        <v>0</v>
      </c>
      <c r="H757" s="63">
        <f t="shared" si="44"/>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42"/>
        <v>0</v>
      </c>
      <c r="G758" s="60">
        <f t="shared" si="43"/>
        <v>0</v>
      </c>
      <c r="H758" s="63">
        <f t="shared" si="44"/>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42"/>
        <v>0</v>
      </c>
      <c r="G759" s="60">
        <f t="shared" si="43"/>
        <v>0</v>
      </c>
      <c r="H759" s="63">
        <f t="shared" si="44"/>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42"/>
        <v>0</v>
      </c>
      <c r="G760" s="60">
        <f t="shared" si="43"/>
        <v>0</v>
      </c>
      <c r="H760" s="63">
        <f t="shared" si="44"/>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42"/>
        <v>0</v>
      </c>
      <c r="G761" s="60">
        <f t="shared" si="43"/>
        <v>0</v>
      </c>
      <c r="H761" s="63">
        <f t="shared" si="44"/>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42"/>
        <v>0</v>
      </c>
      <c r="G762" s="60">
        <f t="shared" si="43"/>
        <v>0</v>
      </c>
      <c r="H762" s="63">
        <f t="shared" si="44"/>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42"/>
        <v>0</v>
      </c>
      <c r="G763" s="60">
        <f t="shared" si="43"/>
        <v>0</v>
      </c>
      <c r="H763" s="63">
        <f t="shared" si="44"/>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42"/>
        <v>0</v>
      </c>
      <c r="G764" s="60">
        <f t="shared" si="43"/>
        <v>0</v>
      </c>
      <c r="H764" s="63">
        <f t="shared" si="44"/>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42"/>
        <v>0</v>
      </c>
      <c r="G765" s="60">
        <f t="shared" si="43"/>
        <v>0</v>
      </c>
      <c r="H765" s="63">
        <f t="shared" si="44"/>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42"/>
        <v>0</v>
      </c>
      <c r="G766" s="60">
        <f t="shared" si="43"/>
        <v>0</v>
      </c>
      <c r="H766" s="63">
        <f t="shared" si="44"/>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42"/>
        <v>0</v>
      </c>
      <c r="G767" s="60">
        <f t="shared" si="43"/>
        <v>0</v>
      </c>
      <c r="H767" s="63">
        <f t="shared" si="44"/>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42"/>
        <v>0</v>
      </c>
      <c r="G768" s="60">
        <f t="shared" si="43"/>
        <v>0</v>
      </c>
      <c r="H768" s="63">
        <f t="shared" si="44"/>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42"/>
        <v>0</v>
      </c>
      <c r="G769" s="60">
        <f t="shared" si="43"/>
        <v>0</v>
      </c>
      <c r="H769" s="63">
        <f t="shared" si="44"/>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42"/>
        <v>0</v>
      </c>
      <c r="G770" s="60">
        <f t="shared" si="43"/>
        <v>0</v>
      </c>
      <c r="H770" s="63">
        <f t="shared" si="44"/>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42"/>
        <v>0</v>
      </c>
      <c r="G771" s="60">
        <f t="shared" si="43"/>
        <v>0</v>
      </c>
      <c r="H771" s="63">
        <f t="shared" si="44"/>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42"/>
        <v>0</v>
      </c>
      <c r="G772" s="60">
        <f t="shared" si="43"/>
        <v>0</v>
      </c>
      <c r="H772" s="63">
        <f t="shared" si="44"/>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42"/>
        <v>0</v>
      </c>
      <c r="G773" s="60">
        <f t="shared" si="43"/>
        <v>0</v>
      </c>
      <c r="H773" s="63">
        <f t="shared" si="44"/>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42"/>
        <v>0</v>
      </c>
      <c r="G774" s="60">
        <f t="shared" si="43"/>
        <v>0</v>
      </c>
      <c r="H774" s="63">
        <f t="shared" si="44"/>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42"/>
        <v>0</v>
      </c>
      <c r="G775" s="60">
        <f t="shared" si="43"/>
        <v>0</v>
      </c>
      <c r="H775" s="63">
        <f t="shared" si="44"/>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42"/>
        <v>0</v>
      </c>
      <c r="G776" s="60">
        <f t="shared" si="43"/>
        <v>0</v>
      </c>
      <c r="H776" s="63">
        <f t="shared" si="44"/>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42"/>
        <v>0</v>
      </c>
      <c r="G777" s="60">
        <f t="shared" si="43"/>
        <v>0</v>
      </c>
      <c r="H777" s="63">
        <f t="shared" si="44"/>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42"/>
        <v>0</v>
      </c>
      <c r="G778" s="60">
        <f t="shared" si="43"/>
        <v>0</v>
      </c>
      <c r="H778" s="63">
        <f t="shared" si="44"/>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42"/>
        <v>0</v>
      </c>
      <c r="G779" s="60">
        <f t="shared" si="43"/>
        <v>0</v>
      </c>
      <c r="H779" s="63">
        <f t="shared" si="44"/>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42"/>
        <v>0</v>
      </c>
      <c r="G780" s="60">
        <f t="shared" si="43"/>
        <v>0</v>
      </c>
      <c r="H780" s="63">
        <f t="shared" si="44"/>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42"/>
        <v>0</v>
      </c>
      <c r="G781" s="60">
        <f t="shared" si="43"/>
        <v>0</v>
      </c>
      <c r="H781" s="63">
        <f t="shared" si="44"/>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42"/>
        <v>0</v>
      </c>
      <c r="G782" s="60">
        <f t="shared" si="43"/>
        <v>0</v>
      </c>
      <c r="H782" s="63">
        <f t="shared" si="44"/>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42"/>
        <v>0</v>
      </c>
      <c r="G783" s="60">
        <f t="shared" si="43"/>
        <v>0</v>
      </c>
      <c r="H783" s="63">
        <f t="shared" si="44"/>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42"/>
        <v>0</v>
      </c>
      <c r="G784" s="60">
        <f t="shared" si="43"/>
        <v>0</v>
      </c>
      <c r="H784" s="63">
        <f t="shared" si="44"/>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42"/>
        <v>0</v>
      </c>
      <c r="G785" s="60">
        <f t="shared" si="43"/>
        <v>0</v>
      </c>
      <c r="H785" s="63">
        <f t="shared" si="44"/>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42"/>
        <v>0</v>
      </c>
      <c r="G786" s="60">
        <f t="shared" si="43"/>
        <v>0</v>
      </c>
      <c r="H786" s="63">
        <f t="shared" si="44"/>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45">D787*E787</f>
        <v>0</v>
      </c>
      <c r="G787" s="60">
        <f t="shared" ref="G787:G850" si="46">E787*$E$14</f>
        <v>0</v>
      </c>
      <c r="H787" s="63">
        <f t="shared" ref="H787:H850" si="47">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45"/>
        <v>0</v>
      </c>
      <c r="G788" s="60">
        <f t="shared" si="46"/>
        <v>0</v>
      </c>
      <c r="H788" s="63">
        <f t="shared" si="47"/>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45"/>
        <v>0</v>
      </c>
      <c r="G789" s="60">
        <f t="shared" si="46"/>
        <v>0</v>
      </c>
      <c r="H789" s="63">
        <f t="shared" si="47"/>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45"/>
        <v>0</v>
      </c>
      <c r="G790" s="60">
        <f t="shared" si="46"/>
        <v>0</v>
      </c>
      <c r="H790" s="63">
        <f t="shared" si="47"/>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45"/>
        <v>0</v>
      </c>
      <c r="G791" s="60">
        <f t="shared" si="46"/>
        <v>0</v>
      </c>
      <c r="H791" s="63">
        <f t="shared" si="47"/>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45"/>
        <v>0</v>
      </c>
      <c r="G792" s="60">
        <f t="shared" si="46"/>
        <v>0</v>
      </c>
      <c r="H792" s="63">
        <f t="shared" si="47"/>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45"/>
        <v>0</v>
      </c>
      <c r="G793" s="60">
        <f t="shared" si="46"/>
        <v>0</v>
      </c>
      <c r="H793" s="63">
        <f t="shared" si="47"/>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45"/>
        <v>0</v>
      </c>
      <c r="G794" s="60">
        <f t="shared" si="46"/>
        <v>0</v>
      </c>
      <c r="H794" s="63">
        <f t="shared" si="47"/>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45"/>
        <v>0</v>
      </c>
      <c r="G795" s="60">
        <f t="shared" si="46"/>
        <v>0</v>
      </c>
      <c r="H795" s="63">
        <f t="shared" si="47"/>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45"/>
        <v>0</v>
      </c>
      <c r="G796" s="60">
        <f t="shared" si="46"/>
        <v>0</v>
      </c>
      <c r="H796" s="63">
        <f t="shared" si="47"/>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45"/>
        <v>0</v>
      </c>
      <c r="G797" s="60">
        <f t="shared" si="46"/>
        <v>0</v>
      </c>
      <c r="H797" s="63">
        <f t="shared" si="47"/>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45"/>
        <v>0</v>
      </c>
      <c r="G798" s="60">
        <f t="shared" si="46"/>
        <v>0</v>
      </c>
      <c r="H798" s="63">
        <f t="shared" si="47"/>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45"/>
        <v>0</v>
      </c>
      <c r="G799" s="60">
        <f t="shared" si="46"/>
        <v>0</v>
      </c>
      <c r="H799" s="63">
        <f t="shared" si="47"/>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45"/>
        <v>0</v>
      </c>
      <c r="G800" s="60">
        <f t="shared" si="46"/>
        <v>0</v>
      </c>
      <c r="H800" s="63">
        <f t="shared" si="47"/>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45"/>
        <v>0</v>
      </c>
      <c r="G801" s="60">
        <f t="shared" si="46"/>
        <v>0</v>
      </c>
      <c r="H801" s="63">
        <f t="shared" si="47"/>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45"/>
        <v>0</v>
      </c>
      <c r="G802" s="60">
        <f t="shared" si="46"/>
        <v>0</v>
      </c>
      <c r="H802" s="63">
        <f t="shared" si="47"/>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45"/>
        <v>0</v>
      </c>
      <c r="G803" s="60">
        <f t="shared" si="46"/>
        <v>0</v>
      </c>
      <c r="H803" s="63">
        <f t="shared" si="47"/>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45"/>
        <v>0</v>
      </c>
      <c r="G804" s="60">
        <f t="shared" si="46"/>
        <v>0</v>
      </c>
      <c r="H804" s="63">
        <f t="shared" si="47"/>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45"/>
        <v>0</v>
      </c>
      <c r="G805" s="60">
        <f t="shared" si="46"/>
        <v>0</v>
      </c>
      <c r="H805" s="63">
        <f t="shared" si="47"/>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45"/>
        <v>0</v>
      </c>
      <c r="G806" s="60">
        <f t="shared" si="46"/>
        <v>0</v>
      </c>
      <c r="H806" s="63">
        <f t="shared" si="47"/>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45"/>
        <v>0</v>
      </c>
      <c r="G807" s="60">
        <f t="shared" si="46"/>
        <v>0</v>
      </c>
      <c r="H807" s="63">
        <f t="shared" si="47"/>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45"/>
        <v>0</v>
      </c>
      <c r="G808" s="60">
        <f t="shared" si="46"/>
        <v>0</v>
      </c>
      <c r="H808" s="63">
        <f t="shared" si="47"/>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45"/>
        <v>0</v>
      </c>
      <c r="G809" s="60">
        <f t="shared" si="46"/>
        <v>0</v>
      </c>
      <c r="H809" s="63">
        <f t="shared" si="47"/>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45"/>
        <v>0</v>
      </c>
      <c r="G810" s="60">
        <f t="shared" si="46"/>
        <v>0</v>
      </c>
      <c r="H810" s="63">
        <f t="shared" si="47"/>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45"/>
        <v>0</v>
      </c>
      <c r="G811" s="60">
        <f t="shared" si="46"/>
        <v>0</v>
      </c>
      <c r="H811" s="63">
        <f t="shared" si="47"/>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45"/>
        <v>0</v>
      </c>
      <c r="G812" s="60">
        <f t="shared" si="46"/>
        <v>0</v>
      </c>
      <c r="H812" s="63">
        <f t="shared" si="47"/>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45"/>
        <v>0</v>
      </c>
      <c r="G813" s="60">
        <f t="shared" si="46"/>
        <v>0</v>
      </c>
      <c r="H813" s="63">
        <f t="shared" si="47"/>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45"/>
        <v>0</v>
      </c>
      <c r="G814" s="60">
        <f t="shared" si="46"/>
        <v>0</v>
      </c>
      <c r="H814" s="63">
        <f t="shared" si="47"/>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45"/>
        <v>0</v>
      </c>
      <c r="G815" s="60">
        <f t="shared" si="46"/>
        <v>0</v>
      </c>
      <c r="H815" s="63">
        <f t="shared" si="47"/>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45"/>
        <v>0</v>
      </c>
      <c r="G816" s="60">
        <f t="shared" si="46"/>
        <v>0</v>
      </c>
      <c r="H816" s="63">
        <f t="shared" si="47"/>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45"/>
        <v>0</v>
      </c>
      <c r="G817" s="60">
        <f t="shared" si="46"/>
        <v>0</v>
      </c>
      <c r="H817" s="63">
        <f t="shared" si="47"/>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45"/>
        <v>0</v>
      </c>
      <c r="G818" s="60">
        <f t="shared" si="46"/>
        <v>0</v>
      </c>
      <c r="H818" s="63">
        <f t="shared" si="47"/>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45"/>
        <v>0</v>
      </c>
      <c r="G819" s="60">
        <f t="shared" si="46"/>
        <v>0</v>
      </c>
      <c r="H819" s="63">
        <f t="shared" si="47"/>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45"/>
        <v>0</v>
      </c>
      <c r="G820" s="60">
        <f t="shared" si="46"/>
        <v>0</v>
      </c>
      <c r="H820" s="63">
        <f t="shared" si="47"/>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45"/>
        <v>0</v>
      </c>
      <c r="G821" s="60">
        <f t="shared" si="46"/>
        <v>0</v>
      </c>
      <c r="H821" s="63">
        <f t="shared" si="47"/>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45"/>
        <v>0</v>
      </c>
      <c r="G822" s="60">
        <f t="shared" si="46"/>
        <v>0</v>
      </c>
      <c r="H822" s="63">
        <f t="shared" si="47"/>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45"/>
        <v>0</v>
      </c>
      <c r="G823" s="60">
        <f t="shared" si="46"/>
        <v>0</v>
      </c>
      <c r="H823" s="63">
        <f t="shared" si="47"/>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45"/>
        <v>0</v>
      </c>
      <c r="G824" s="60">
        <f t="shared" si="46"/>
        <v>0</v>
      </c>
      <c r="H824" s="63">
        <f t="shared" si="47"/>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45"/>
        <v>0</v>
      </c>
      <c r="G825" s="60">
        <f t="shared" si="46"/>
        <v>0</v>
      </c>
      <c r="H825" s="63">
        <f t="shared" si="47"/>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45"/>
        <v>0</v>
      </c>
      <c r="G826" s="60">
        <f t="shared" si="46"/>
        <v>0</v>
      </c>
      <c r="H826" s="63">
        <f t="shared" si="47"/>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45"/>
        <v>0</v>
      </c>
      <c r="G827" s="60">
        <f t="shared" si="46"/>
        <v>0</v>
      </c>
      <c r="H827" s="63">
        <f t="shared" si="47"/>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45"/>
        <v>0</v>
      </c>
      <c r="G828" s="60">
        <f t="shared" si="46"/>
        <v>0</v>
      </c>
      <c r="H828" s="63">
        <f t="shared" si="47"/>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45"/>
        <v>0</v>
      </c>
      <c r="G829" s="60">
        <f t="shared" si="46"/>
        <v>0</v>
      </c>
      <c r="H829" s="63">
        <f t="shared" si="47"/>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45"/>
        <v>0</v>
      </c>
      <c r="G830" s="60">
        <f t="shared" si="46"/>
        <v>0</v>
      </c>
      <c r="H830" s="63">
        <f t="shared" si="47"/>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45"/>
        <v>0</v>
      </c>
      <c r="G831" s="60">
        <f t="shared" si="46"/>
        <v>0</v>
      </c>
      <c r="H831" s="63">
        <f t="shared" si="47"/>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45"/>
        <v>0</v>
      </c>
      <c r="G832" s="60">
        <f t="shared" si="46"/>
        <v>0</v>
      </c>
      <c r="H832" s="63">
        <f t="shared" si="47"/>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45"/>
        <v>0</v>
      </c>
      <c r="G833" s="60">
        <f t="shared" si="46"/>
        <v>0</v>
      </c>
      <c r="H833" s="63">
        <f t="shared" si="47"/>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45"/>
        <v>0</v>
      </c>
      <c r="G834" s="60">
        <f t="shared" si="46"/>
        <v>0</v>
      </c>
      <c r="H834" s="63">
        <f t="shared" si="47"/>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45"/>
        <v>0</v>
      </c>
      <c r="G835" s="60">
        <f t="shared" si="46"/>
        <v>0</v>
      </c>
      <c r="H835" s="63">
        <f t="shared" si="47"/>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45"/>
        <v>0</v>
      </c>
      <c r="G836" s="60">
        <f t="shared" si="46"/>
        <v>0</v>
      </c>
      <c r="H836" s="63">
        <f t="shared" si="47"/>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45"/>
        <v>0</v>
      </c>
      <c r="G837" s="60">
        <f t="shared" si="46"/>
        <v>0</v>
      </c>
      <c r="H837" s="63">
        <f t="shared" si="47"/>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45"/>
        <v>0</v>
      </c>
      <c r="G838" s="60">
        <f t="shared" si="46"/>
        <v>0</v>
      </c>
      <c r="H838" s="63">
        <f t="shared" si="47"/>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45"/>
        <v>0</v>
      </c>
      <c r="G839" s="60">
        <f t="shared" si="46"/>
        <v>0</v>
      </c>
      <c r="H839" s="63">
        <f t="shared" si="47"/>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45"/>
        <v>0</v>
      </c>
      <c r="G840" s="60">
        <f t="shared" si="46"/>
        <v>0</v>
      </c>
      <c r="H840" s="63">
        <f t="shared" si="47"/>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45"/>
        <v>0</v>
      </c>
      <c r="G841" s="60">
        <f t="shared" si="46"/>
        <v>0</v>
      </c>
      <c r="H841" s="63">
        <f t="shared" si="47"/>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45"/>
        <v>0</v>
      </c>
      <c r="G842" s="60">
        <f t="shared" si="46"/>
        <v>0</v>
      </c>
      <c r="H842" s="63">
        <f t="shared" si="47"/>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45"/>
        <v>0</v>
      </c>
      <c r="G843" s="60">
        <f t="shared" si="46"/>
        <v>0</v>
      </c>
      <c r="H843" s="63">
        <f t="shared" si="47"/>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45"/>
        <v>0</v>
      </c>
      <c r="G844" s="60">
        <f t="shared" si="46"/>
        <v>0</v>
      </c>
      <c r="H844" s="63">
        <f t="shared" si="47"/>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45"/>
        <v>0</v>
      </c>
      <c r="G845" s="60">
        <f t="shared" si="46"/>
        <v>0</v>
      </c>
      <c r="H845" s="63">
        <f t="shared" si="47"/>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45"/>
        <v>0</v>
      </c>
      <c r="G846" s="60">
        <f t="shared" si="46"/>
        <v>0</v>
      </c>
      <c r="H846" s="63">
        <f t="shared" si="47"/>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45"/>
        <v>0</v>
      </c>
      <c r="G847" s="60">
        <f t="shared" si="46"/>
        <v>0</v>
      </c>
      <c r="H847" s="63">
        <f t="shared" si="47"/>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45"/>
        <v>0</v>
      </c>
      <c r="G848" s="60">
        <f t="shared" si="46"/>
        <v>0</v>
      </c>
      <c r="H848" s="63">
        <f t="shared" si="47"/>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45"/>
        <v>0</v>
      </c>
      <c r="G849" s="60">
        <f t="shared" si="46"/>
        <v>0</v>
      </c>
      <c r="H849" s="63">
        <f t="shared" si="47"/>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45"/>
        <v>0</v>
      </c>
      <c r="G850" s="60">
        <f t="shared" si="46"/>
        <v>0</v>
      </c>
      <c r="H850" s="63">
        <f t="shared" si="47"/>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8">D851*E851</f>
        <v>0</v>
      </c>
      <c r="G851" s="60">
        <f t="shared" ref="G851:G914" si="49">E851*$E$14</f>
        <v>0</v>
      </c>
      <c r="H851" s="63">
        <f t="shared" ref="H851:H914" si="50">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8"/>
        <v>0</v>
      </c>
      <c r="G852" s="60">
        <f t="shared" si="49"/>
        <v>0</v>
      </c>
      <c r="H852" s="63">
        <f t="shared" si="50"/>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8"/>
        <v>0</v>
      </c>
      <c r="G853" s="60">
        <f t="shared" si="49"/>
        <v>0</v>
      </c>
      <c r="H853" s="63">
        <f t="shared" si="50"/>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8"/>
        <v>0</v>
      </c>
      <c r="G854" s="60">
        <f t="shared" si="49"/>
        <v>0</v>
      </c>
      <c r="H854" s="63">
        <f t="shared" si="50"/>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8"/>
        <v>0</v>
      </c>
      <c r="G855" s="60">
        <f t="shared" si="49"/>
        <v>0</v>
      </c>
      <c r="H855" s="63">
        <f t="shared" si="50"/>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8"/>
        <v>0</v>
      </c>
      <c r="G856" s="60">
        <f t="shared" si="49"/>
        <v>0</v>
      </c>
      <c r="H856" s="63">
        <f t="shared" si="50"/>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8"/>
        <v>0</v>
      </c>
      <c r="G857" s="60">
        <f t="shared" si="49"/>
        <v>0</v>
      </c>
      <c r="H857" s="63">
        <f t="shared" si="50"/>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8"/>
        <v>0</v>
      </c>
      <c r="G858" s="60">
        <f t="shared" si="49"/>
        <v>0</v>
      </c>
      <c r="H858" s="63">
        <f t="shared" si="50"/>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8"/>
        <v>0</v>
      </c>
      <c r="G859" s="60">
        <f t="shared" si="49"/>
        <v>0</v>
      </c>
      <c r="H859" s="63">
        <f t="shared" si="50"/>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8"/>
        <v>0</v>
      </c>
      <c r="G860" s="60">
        <f t="shared" si="49"/>
        <v>0</v>
      </c>
      <c r="H860" s="63">
        <f t="shared" si="50"/>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8"/>
        <v>0</v>
      </c>
      <c r="G861" s="60">
        <f t="shared" si="49"/>
        <v>0</v>
      </c>
      <c r="H861" s="63">
        <f t="shared" si="50"/>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8"/>
        <v>0</v>
      </c>
      <c r="G862" s="60">
        <f t="shared" si="49"/>
        <v>0</v>
      </c>
      <c r="H862" s="63">
        <f t="shared" si="50"/>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8"/>
        <v>0</v>
      </c>
      <c r="G863" s="60">
        <f t="shared" si="49"/>
        <v>0</v>
      </c>
      <c r="H863" s="63">
        <f t="shared" si="50"/>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8"/>
        <v>0</v>
      </c>
      <c r="G864" s="60">
        <f t="shared" si="49"/>
        <v>0</v>
      </c>
      <c r="H864" s="63">
        <f t="shared" si="50"/>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8"/>
        <v>0</v>
      </c>
      <c r="G865" s="60">
        <f t="shared" si="49"/>
        <v>0</v>
      </c>
      <c r="H865" s="63">
        <f t="shared" si="50"/>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8"/>
        <v>0</v>
      </c>
      <c r="G866" s="60">
        <f t="shared" si="49"/>
        <v>0</v>
      </c>
      <c r="H866" s="63">
        <f t="shared" si="50"/>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8"/>
        <v>0</v>
      </c>
      <c r="G867" s="60">
        <f t="shared" si="49"/>
        <v>0</v>
      </c>
      <c r="H867" s="63">
        <f t="shared" si="50"/>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8"/>
        <v>0</v>
      </c>
      <c r="G868" s="60">
        <f t="shared" si="49"/>
        <v>0</v>
      </c>
      <c r="H868" s="63">
        <f t="shared" si="50"/>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8"/>
        <v>0</v>
      </c>
      <c r="G869" s="60">
        <f t="shared" si="49"/>
        <v>0</v>
      </c>
      <c r="H869" s="63">
        <f t="shared" si="50"/>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8"/>
        <v>0</v>
      </c>
      <c r="G870" s="60">
        <f t="shared" si="49"/>
        <v>0</v>
      </c>
      <c r="H870" s="63">
        <f t="shared" si="50"/>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8"/>
        <v>0</v>
      </c>
      <c r="G871" s="60">
        <f t="shared" si="49"/>
        <v>0</v>
      </c>
      <c r="H871" s="63">
        <f t="shared" si="50"/>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8"/>
        <v>0</v>
      </c>
      <c r="G872" s="60">
        <f t="shared" si="49"/>
        <v>0</v>
      </c>
      <c r="H872" s="63">
        <f t="shared" si="50"/>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8"/>
        <v>0</v>
      </c>
      <c r="G873" s="60">
        <f t="shared" si="49"/>
        <v>0</v>
      </c>
      <c r="H873" s="63">
        <f t="shared" si="50"/>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8"/>
        <v>0</v>
      </c>
      <c r="G874" s="60">
        <f t="shared" si="49"/>
        <v>0</v>
      </c>
      <c r="H874" s="63">
        <f t="shared" si="50"/>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8"/>
        <v>0</v>
      </c>
      <c r="G875" s="60">
        <f t="shared" si="49"/>
        <v>0</v>
      </c>
      <c r="H875" s="63">
        <f t="shared" si="50"/>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8"/>
        <v>0</v>
      </c>
      <c r="G876" s="60">
        <f t="shared" si="49"/>
        <v>0</v>
      </c>
      <c r="H876" s="63">
        <f t="shared" si="50"/>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8"/>
        <v>0</v>
      </c>
      <c r="G877" s="60">
        <f t="shared" si="49"/>
        <v>0</v>
      </c>
      <c r="H877" s="63">
        <f t="shared" si="50"/>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8"/>
        <v>0</v>
      </c>
      <c r="G878" s="60">
        <f t="shared" si="49"/>
        <v>0</v>
      </c>
      <c r="H878" s="63">
        <f t="shared" si="50"/>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8"/>
        <v>0</v>
      </c>
      <c r="G879" s="60">
        <f t="shared" si="49"/>
        <v>0</v>
      </c>
      <c r="H879" s="63">
        <f t="shared" si="50"/>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8"/>
        <v>0</v>
      </c>
      <c r="G880" s="60">
        <f t="shared" si="49"/>
        <v>0</v>
      </c>
      <c r="H880" s="63">
        <f t="shared" si="50"/>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8"/>
        <v>0</v>
      </c>
      <c r="G881" s="60">
        <f t="shared" si="49"/>
        <v>0</v>
      </c>
      <c r="H881" s="63">
        <f t="shared" si="50"/>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8"/>
        <v>0</v>
      </c>
      <c r="G882" s="60">
        <f t="shared" si="49"/>
        <v>0</v>
      </c>
      <c r="H882" s="63">
        <f t="shared" si="50"/>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8"/>
        <v>0</v>
      </c>
      <c r="G883" s="60">
        <f t="shared" si="49"/>
        <v>0</v>
      </c>
      <c r="H883" s="63">
        <f t="shared" si="50"/>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8"/>
        <v>0</v>
      </c>
      <c r="G884" s="60">
        <f t="shared" si="49"/>
        <v>0</v>
      </c>
      <c r="H884" s="63">
        <f t="shared" si="50"/>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8"/>
        <v>0</v>
      </c>
      <c r="G885" s="60">
        <f t="shared" si="49"/>
        <v>0</v>
      </c>
      <c r="H885" s="63">
        <f t="shared" si="50"/>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8"/>
        <v>0</v>
      </c>
      <c r="G886" s="60">
        <f t="shared" si="49"/>
        <v>0</v>
      </c>
      <c r="H886" s="63">
        <f t="shared" si="50"/>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8"/>
        <v>0</v>
      </c>
      <c r="G887" s="60">
        <f t="shared" si="49"/>
        <v>0</v>
      </c>
      <c r="H887" s="63">
        <f t="shared" si="50"/>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8"/>
        <v>0</v>
      </c>
      <c r="G888" s="60">
        <f t="shared" si="49"/>
        <v>0</v>
      </c>
      <c r="H888" s="63">
        <f t="shared" si="50"/>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8"/>
        <v>0</v>
      </c>
      <c r="G889" s="60">
        <f t="shared" si="49"/>
        <v>0</v>
      </c>
      <c r="H889" s="63">
        <f t="shared" si="50"/>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8"/>
        <v>0</v>
      </c>
      <c r="G890" s="60">
        <f t="shared" si="49"/>
        <v>0</v>
      </c>
      <c r="H890" s="63">
        <f t="shared" si="50"/>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8"/>
        <v>0</v>
      </c>
      <c r="G891" s="60">
        <f t="shared" si="49"/>
        <v>0</v>
      </c>
      <c r="H891" s="63">
        <f t="shared" si="50"/>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8"/>
        <v>0</v>
      </c>
      <c r="G892" s="60">
        <f t="shared" si="49"/>
        <v>0</v>
      </c>
      <c r="H892" s="63">
        <f t="shared" si="50"/>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8"/>
        <v>0</v>
      </c>
      <c r="G893" s="60">
        <f t="shared" si="49"/>
        <v>0</v>
      </c>
      <c r="H893" s="63">
        <f t="shared" si="50"/>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8"/>
        <v>0</v>
      </c>
      <c r="G894" s="60">
        <f t="shared" si="49"/>
        <v>0</v>
      </c>
      <c r="H894" s="63">
        <f t="shared" si="50"/>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8"/>
        <v>0</v>
      </c>
      <c r="G895" s="60">
        <f t="shared" si="49"/>
        <v>0</v>
      </c>
      <c r="H895" s="63">
        <f t="shared" si="50"/>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8"/>
        <v>0</v>
      </c>
      <c r="G896" s="60">
        <f t="shared" si="49"/>
        <v>0</v>
      </c>
      <c r="H896" s="63">
        <f t="shared" si="50"/>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8"/>
        <v>0</v>
      </c>
      <c r="G897" s="60">
        <f t="shared" si="49"/>
        <v>0</v>
      </c>
      <c r="H897" s="63">
        <f t="shared" si="50"/>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8"/>
        <v>0</v>
      </c>
      <c r="G898" s="60">
        <f t="shared" si="49"/>
        <v>0</v>
      </c>
      <c r="H898" s="63">
        <f t="shared" si="50"/>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8"/>
        <v>0</v>
      </c>
      <c r="G899" s="60">
        <f t="shared" si="49"/>
        <v>0</v>
      </c>
      <c r="H899" s="63">
        <f t="shared" si="50"/>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8"/>
        <v>0</v>
      </c>
      <c r="G900" s="60">
        <f t="shared" si="49"/>
        <v>0</v>
      </c>
      <c r="H900" s="63">
        <f t="shared" si="50"/>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8"/>
        <v>0</v>
      </c>
      <c r="G901" s="60">
        <f t="shared" si="49"/>
        <v>0</v>
      </c>
      <c r="H901" s="63">
        <f t="shared" si="50"/>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8"/>
        <v>0</v>
      </c>
      <c r="G902" s="60">
        <f t="shared" si="49"/>
        <v>0</v>
      </c>
      <c r="H902" s="63">
        <f t="shared" si="50"/>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8"/>
        <v>0</v>
      </c>
      <c r="G903" s="60">
        <f t="shared" si="49"/>
        <v>0</v>
      </c>
      <c r="H903" s="63">
        <f t="shared" si="50"/>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8"/>
        <v>0</v>
      </c>
      <c r="G904" s="60">
        <f t="shared" si="49"/>
        <v>0</v>
      </c>
      <c r="H904" s="63">
        <f t="shared" si="50"/>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8"/>
        <v>0</v>
      </c>
      <c r="G905" s="60">
        <f t="shared" si="49"/>
        <v>0</v>
      </c>
      <c r="H905" s="63">
        <f t="shared" si="50"/>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8"/>
        <v>0</v>
      </c>
      <c r="G906" s="60">
        <f t="shared" si="49"/>
        <v>0</v>
      </c>
      <c r="H906" s="63">
        <f t="shared" si="50"/>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8"/>
        <v>0</v>
      </c>
      <c r="G907" s="60">
        <f t="shared" si="49"/>
        <v>0</v>
      </c>
      <c r="H907" s="63">
        <f t="shared" si="50"/>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8"/>
        <v>0</v>
      </c>
      <c r="G908" s="60">
        <f t="shared" si="49"/>
        <v>0</v>
      </c>
      <c r="H908" s="63">
        <f t="shared" si="50"/>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8"/>
        <v>0</v>
      </c>
      <c r="G909" s="60">
        <f t="shared" si="49"/>
        <v>0</v>
      </c>
      <c r="H909" s="63">
        <f t="shared" si="50"/>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8"/>
        <v>0</v>
      </c>
      <c r="G910" s="60">
        <f t="shared" si="49"/>
        <v>0</v>
      </c>
      <c r="H910" s="63">
        <f t="shared" si="50"/>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8"/>
        <v>0</v>
      </c>
      <c r="G911" s="60">
        <f t="shared" si="49"/>
        <v>0</v>
      </c>
      <c r="H911" s="63">
        <f t="shared" si="50"/>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8"/>
        <v>0</v>
      </c>
      <c r="G912" s="60">
        <f t="shared" si="49"/>
        <v>0</v>
      </c>
      <c r="H912" s="63">
        <f t="shared" si="50"/>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8"/>
        <v>0</v>
      </c>
      <c r="G913" s="60">
        <f t="shared" si="49"/>
        <v>0</v>
      </c>
      <c r="H913" s="63">
        <f t="shared" si="50"/>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8"/>
        <v>0</v>
      </c>
      <c r="G914" s="60">
        <f t="shared" si="49"/>
        <v>0</v>
      </c>
      <c r="H914" s="63">
        <f t="shared" si="50"/>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51">D915*E915</f>
        <v>0</v>
      </c>
      <c r="G915" s="60">
        <f t="shared" ref="G915:G978" si="52">E915*$E$14</f>
        <v>0</v>
      </c>
      <c r="H915" s="63">
        <f t="shared" ref="H915:H978" si="53">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51"/>
        <v>0</v>
      </c>
      <c r="G916" s="60">
        <f t="shared" si="52"/>
        <v>0</v>
      </c>
      <c r="H916" s="63">
        <f t="shared" si="53"/>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51"/>
        <v>0</v>
      </c>
      <c r="G917" s="60">
        <f t="shared" si="52"/>
        <v>0</v>
      </c>
      <c r="H917" s="63">
        <f t="shared" si="53"/>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51"/>
        <v>0</v>
      </c>
      <c r="G918" s="60">
        <f t="shared" si="52"/>
        <v>0</v>
      </c>
      <c r="H918" s="63">
        <f t="shared" si="53"/>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51"/>
        <v>0</v>
      </c>
      <c r="G919" s="60">
        <f t="shared" si="52"/>
        <v>0</v>
      </c>
      <c r="H919" s="63">
        <f t="shared" si="53"/>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51"/>
        <v>0</v>
      </c>
      <c r="G920" s="60">
        <f t="shared" si="52"/>
        <v>0</v>
      </c>
      <c r="H920" s="63">
        <f t="shared" si="53"/>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51"/>
        <v>0</v>
      </c>
      <c r="G921" s="60">
        <f t="shared" si="52"/>
        <v>0</v>
      </c>
      <c r="H921" s="63">
        <f t="shared" si="53"/>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51"/>
        <v>0</v>
      </c>
      <c r="G922" s="60">
        <f t="shared" si="52"/>
        <v>0</v>
      </c>
      <c r="H922" s="63">
        <f t="shared" si="53"/>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51"/>
        <v>0</v>
      </c>
      <c r="G923" s="60">
        <f t="shared" si="52"/>
        <v>0</v>
      </c>
      <c r="H923" s="63">
        <f t="shared" si="53"/>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51"/>
        <v>0</v>
      </c>
      <c r="G924" s="60">
        <f t="shared" si="52"/>
        <v>0</v>
      </c>
      <c r="H924" s="63">
        <f t="shared" si="53"/>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51"/>
        <v>0</v>
      </c>
      <c r="G925" s="60">
        <f t="shared" si="52"/>
        <v>0</v>
      </c>
      <c r="H925" s="63">
        <f t="shared" si="53"/>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51"/>
        <v>0</v>
      </c>
      <c r="G926" s="60">
        <f t="shared" si="52"/>
        <v>0</v>
      </c>
      <c r="H926" s="63">
        <f t="shared" si="53"/>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51"/>
        <v>0</v>
      </c>
      <c r="G927" s="60">
        <f t="shared" si="52"/>
        <v>0</v>
      </c>
      <c r="H927" s="63">
        <f t="shared" si="53"/>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51"/>
        <v>0</v>
      </c>
      <c r="G928" s="60">
        <f t="shared" si="52"/>
        <v>0</v>
      </c>
      <c r="H928" s="63">
        <f t="shared" si="53"/>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51"/>
        <v>0</v>
      </c>
      <c r="G929" s="60">
        <f t="shared" si="52"/>
        <v>0</v>
      </c>
      <c r="H929" s="63">
        <f t="shared" si="53"/>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51"/>
        <v>0</v>
      </c>
      <c r="G930" s="60">
        <f t="shared" si="52"/>
        <v>0</v>
      </c>
      <c r="H930" s="63">
        <f t="shared" si="53"/>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51"/>
        <v>0</v>
      </c>
      <c r="G931" s="60">
        <f t="shared" si="52"/>
        <v>0</v>
      </c>
      <c r="H931" s="63">
        <f t="shared" si="53"/>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51"/>
        <v>0</v>
      </c>
      <c r="G932" s="60">
        <f t="shared" si="52"/>
        <v>0</v>
      </c>
      <c r="H932" s="63">
        <f t="shared" si="53"/>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51"/>
        <v>0</v>
      </c>
      <c r="G933" s="60">
        <f t="shared" si="52"/>
        <v>0</v>
      </c>
      <c r="H933" s="63">
        <f t="shared" si="53"/>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51"/>
        <v>0</v>
      </c>
      <c r="G934" s="60">
        <f t="shared" si="52"/>
        <v>0</v>
      </c>
      <c r="H934" s="63">
        <f t="shared" si="53"/>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51"/>
        <v>0</v>
      </c>
      <c r="G935" s="60">
        <f t="shared" si="52"/>
        <v>0</v>
      </c>
      <c r="H935" s="63">
        <f t="shared" si="53"/>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51"/>
        <v>0</v>
      </c>
      <c r="G936" s="60">
        <f t="shared" si="52"/>
        <v>0</v>
      </c>
      <c r="H936" s="63">
        <f t="shared" si="53"/>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51"/>
        <v>0</v>
      </c>
      <c r="G937" s="60">
        <f t="shared" si="52"/>
        <v>0</v>
      </c>
      <c r="H937" s="63">
        <f t="shared" si="53"/>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51"/>
        <v>0</v>
      </c>
      <c r="G938" s="60">
        <f t="shared" si="52"/>
        <v>0</v>
      </c>
      <c r="H938" s="63">
        <f t="shared" si="53"/>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51"/>
        <v>0</v>
      </c>
      <c r="G939" s="60">
        <f t="shared" si="52"/>
        <v>0</v>
      </c>
      <c r="H939" s="63">
        <f t="shared" si="53"/>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51"/>
        <v>0</v>
      </c>
      <c r="G940" s="60">
        <f t="shared" si="52"/>
        <v>0</v>
      </c>
      <c r="H940" s="63">
        <f t="shared" si="53"/>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51"/>
        <v>0</v>
      </c>
      <c r="G941" s="60">
        <f t="shared" si="52"/>
        <v>0</v>
      </c>
      <c r="H941" s="63">
        <f t="shared" si="53"/>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51"/>
        <v>0</v>
      </c>
      <c r="G942" s="60">
        <f t="shared" si="52"/>
        <v>0</v>
      </c>
      <c r="H942" s="63">
        <f t="shared" si="53"/>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51"/>
        <v>0</v>
      </c>
      <c r="G943" s="60">
        <f t="shared" si="52"/>
        <v>0</v>
      </c>
      <c r="H943" s="63">
        <f t="shared" si="53"/>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51"/>
        <v>0</v>
      </c>
      <c r="G944" s="60">
        <f t="shared" si="52"/>
        <v>0</v>
      </c>
      <c r="H944" s="63">
        <f t="shared" si="53"/>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51"/>
        <v>0</v>
      </c>
      <c r="G945" s="60">
        <f t="shared" si="52"/>
        <v>0</v>
      </c>
      <c r="H945" s="63">
        <f t="shared" si="53"/>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51"/>
        <v>0</v>
      </c>
      <c r="G946" s="60">
        <f t="shared" si="52"/>
        <v>0</v>
      </c>
      <c r="H946" s="63">
        <f t="shared" si="53"/>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51"/>
        <v>0</v>
      </c>
      <c r="G947" s="60">
        <f t="shared" si="52"/>
        <v>0</v>
      </c>
      <c r="H947" s="63">
        <f t="shared" si="53"/>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51"/>
        <v>0</v>
      </c>
      <c r="G948" s="60">
        <f t="shared" si="52"/>
        <v>0</v>
      </c>
      <c r="H948" s="63">
        <f t="shared" si="53"/>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51"/>
        <v>0</v>
      </c>
      <c r="G949" s="60">
        <f t="shared" si="52"/>
        <v>0</v>
      </c>
      <c r="H949" s="63">
        <f t="shared" si="53"/>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51"/>
        <v>0</v>
      </c>
      <c r="G950" s="60">
        <f t="shared" si="52"/>
        <v>0</v>
      </c>
      <c r="H950" s="63">
        <f t="shared" si="53"/>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51"/>
        <v>0</v>
      </c>
      <c r="G951" s="60">
        <f t="shared" si="52"/>
        <v>0</v>
      </c>
      <c r="H951" s="63">
        <f t="shared" si="53"/>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51"/>
        <v>0</v>
      </c>
      <c r="G952" s="60">
        <f t="shared" si="52"/>
        <v>0</v>
      </c>
      <c r="H952" s="63">
        <f t="shared" si="53"/>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51"/>
        <v>0</v>
      </c>
      <c r="G953" s="60">
        <f t="shared" si="52"/>
        <v>0</v>
      </c>
      <c r="H953" s="63">
        <f t="shared" si="53"/>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51"/>
        <v>0</v>
      </c>
      <c r="G954" s="60">
        <f t="shared" si="52"/>
        <v>0</v>
      </c>
      <c r="H954" s="63">
        <f t="shared" si="53"/>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51"/>
        <v>0</v>
      </c>
      <c r="G955" s="60">
        <f t="shared" si="52"/>
        <v>0</v>
      </c>
      <c r="H955" s="63">
        <f t="shared" si="53"/>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51"/>
        <v>0</v>
      </c>
      <c r="G956" s="60">
        <f t="shared" si="52"/>
        <v>0</v>
      </c>
      <c r="H956" s="63">
        <f t="shared" si="53"/>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51"/>
        <v>0</v>
      </c>
      <c r="G957" s="60">
        <f t="shared" si="52"/>
        <v>0</v>
      </c>
      <c r="H957" s="63">
        <f t="shared" si="53"/>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51"/>
        <v>0</v>
      </c>
      <c r="G958" s="60">
        <f t="shared" si="52"/>
        <v>0</v>
      </c>
      <c r="H958" s="63">
        <f t="shared" si="53"/>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51"/>
        <v>0</v>
      </c>
      <c r="G959" s="60">
        <f t="shared" si="52"/>
        <v>0</v>
      </c>
      <c r="H959" s="63">
        <f t="shared" si="53"/>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51"/>
        <v>0</v>
      </c>
      <c r="G960" s="60">
        <f t="shared" si="52"/>
        <v>0</v>
      </c>
      <c r="H960" s="63">
        <f t="shared" si="53"/>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51"/>
        <v>0</v>
      </c>
      <c r="G961" s="60">
        <f t="shared" si="52"/>
        <v>0</v>
      </c>
      <c r="H961" s="63">
        <f t="shared" si="53"/>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51"/>
        <v>0</v>
      </c>
      <c r="G962" s="60">
        <f t="shared" si="52"/>
        <v>0</v>
      </c>
      <c r="H962" s="63">
        <f t="shared" si="53"/>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51"/>
        <v>0</v>
      </c>
      <c r="G963" s="60">
        <f t="shared" si="52"/>
        <v>0</v>
      </c>
      <c r="H963" s="63">
        <f t="shared" si="53"/>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51"/>
        <v>0</v>
      </c>
      <c r="G964" s="60">
        <f t="shared" si="52"/>
        <v>0</v>
      </c>
      <c r="H964" s="63">
        <f t="shared" si="53"/>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51"/>
        <v>0</v>
      </c>
      <c r="G965" s="60">
        <f t="shared" si="52"/>
        <v>0</v>
      </c>
      <c r="H965" s="63">
        <f t="shared" si="53"/>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51"/>
        <v>0</v>
      </c>
      <c r="G966" s="60">
        <f t="shared" si="52"/>
        <v>0</v>
      </c>
      <c r="H966" s="63">
        <f t="shared" si="53"/>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51"/>
        <v>0</v>
      </c>
      <c r="G967" s="60">
        <f t="shared" si="52"/>
        <v>0</v>
      </c>
      <c r="H967" s="63">
        <f t="shared" si="53"/>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51"/>
        <v>0</v>
      </c>
      <c r="G968" s="60">
        <f t="shared" si="52"/>
        <v>0</v>
      </c>
      <c r="H968" s="63">
        <f t="shared" si="53"/>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51"/>
        <v>0</v>
      </c>
      <c r="G969" s="60">
        <f t="shared" si="52"/>
        <v>0</v>
      </c>
      <c r="H969" s="63">
        <f t="shared" si="53"/>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51"/>
        <v>0</v>
      </c>
      <c r="G970" s="60">
        <f t="shared" si="52"/>
        <v>0</v>
      </c>
      <c r="H970" s="63">
        <f t="shared" si="53"/>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51"/>
        <v>0</v>
      </c>
      <c r="G971" s="60">
        <f t="shared" si="52"/>
        <v>0</v>
      </c>
      <c r="H971" s="63">
        <f t="shared" si="53"/>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51"/>
        <v>0</v>
      </c>
      <c r="G972" s="60">
        <f t="shared" si="52"/>
        <v>0</v>
      </c>
      <c r="H972" s="63">
        <f t="shared" si="53"/>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51"/>
        <v>0</v>
      </c>
      <c r="G973" s="60">
        <f t="shared" si="52"/>
        <v>0</v>
      </c>
      <c r="H973" s="63">
        <f t="shared" si="53"/>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51"/>
        <v>0</v>
      </c>
      <c r="G974" s="60">
        <f t="shared" si="52"/>
        <v>0</v>
      </c>
      <c r="H974" s="63">
        <f t="shared" si="53"/>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51"/>
        <v>0</v>
      </c>
      <c r="G975" s="60">
        <f t="shared" si="52"/>
        <v>0</v>
      </c>
      <c r="H975" s="63">
        <f t="shared" si="53"/>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51"/>
        <v>0</v>
      </c>
      <c r="G976" s="60">
        <f t="shared" si="52"/>
        <v>0</v>
      </c>
      <c r="H976" s="63">
        <f t="shared" si="53"/>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51"/>
        <v>0</v>
      </c>
      <c r="G977" s="60">
        <f t="shared" si="52"/>
        <v>0</v>
      </c>
      <c r="H977" s="63">
        <f t="shared" si="53"/>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51"/>
        <v>0</v>
      </c>
      <c r="G978" s="60">
        <f t="shared" si="52"/>
        <v>0</v>
      </c>
      <c r="H978" s="63">
        <f t="shared" si="53"/>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54">D979*E979</f>
        <v>0</v>
      </c>
      <c r="G979" s="60">
        <f t="shared" ref="G979:G999" si="55">E979*$E$14</f>
        <v>0</v>
      </c>
      <c r="H979" s="63">
        <f t="shared" ref="H979:H998" si="56">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54"/>
        <v>0</v>
      </c>
      <c r="G980" s="60">
        <f t="shared" si="55"/>
        <v>0</v>
      </c>
      <c r="H980" s="63">
        <f t="shared" si="56"/>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54"/>
        <v>0</v>
      </c>
      <c r="G981" s="60">
        <f t="shared" si="55"/>
        <v>0</v>
      </c>
      <c r="H981" s="63">
        <f t="shared" si="56"/>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54"/>
        <v>0</v>
      </c>
      <c r="G982" s="60">
        <f t="shared" si="55"/>
        <v>0</v>
      </c>
      <c r="H982" s="63">
        <f t="shared" si="56"/>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54"/>
        <v>0</v>
      </c>
      <c r="G983" s="60">
        <f t="shared" si="55"/>
        <v>0</v>
      </c>
      <c r="H983" s="63">
        <f t="shared" si="56"/>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54"/>
        <v>0</v>
      </c>
      <c r="G984" s="60">
        <f t="shared" si="55"/>
        <v>0</v>
      </c>
      <c r="H984" s="63">
        <f t="shared" si="56"/>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54"/>
        <v>0</v>
      </c>
      <c r="G985" s="60">
        <f t="shared" si="55"/>
        <v>0</v>
      </c>
      <c r="H985" s="63">
        <f t="shared" si="56"/>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54"/>
        <v>0</v>
      </c>
      <c r="G986" s="60">
        <f t="shared" si="55"/>
        <v>0</v>
      </c>
      <c r="H986" s="63">
        <f t="shared" si="56"/>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54"/>
        <v>0</v>
      </c>
      <c r="G987" s="60">
        <f t="shared" si="55"/>
        <v>0</v>
      </c>
      <c r="H987" s="63">
        <f t="shared" si="56"/>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54"/>
        <v>0</v>
      </c>
      <c r="G988" s="60">
        <f t="shared" si="55"/>
        <v>0</v>
      </c>
      <c r="H988" s="63">
        <f t="shared" si="56"/>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54"/>
        <v>0</v>
      </c>
      <c r="G989" s="60">
        <f t="shared" si="55"/>
        <v>0</v>
      </c>
      <c r="H989" s="63">
        <f t="shared" si="56"/>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54"/>
        <v>0</v>
      </c>
      <c r="G990" s="60">
        <f t="shared" si="55"/>
        <v>0</v>
      </c>
      <c r="H990" s="63">
        <f t="shared" si="56"/>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54"/>
        <v>0</v>
      </c>
      <c r="G991" s="60">
        <f t="shared" si="55"/>
        <v>0</v>
      </c>
      <c r="H991" s="63">
        <f t="shared" si="56"/>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54"/>
        <v>0</v>
      </c>
      <c r="G992" s="60">
        <f t="shared" si="55"/>
        <v>0</v>
      </c>
      <c r="H992" s="63">
        <f t="shared" si="56"/>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54"/>
        <v>0</v>
      </c>
      <c r="G993" s="60">
        <f t="shared" si="55"/>
        <v>0</v>
      </c>
      <c r="H993" s="63">
        <f t="shared" si="56"/>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54"/>
        <v>0</v>
      </c>
      <c r="G994" s="60">
        <f t="shared" si="55"/>
        <v>0</v>
      </c>
      <c r="H994" s="63">
        <f t="shared" si="56"/>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54"/>
        <v>0</v>
      </c>
      <c r="G995" s="60">
        <f t="shared" si="55"/>
        <v>0</v>
      </c>
      <c r="H995" s="63">
        <f t="shared" si="56"/>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54"/>
        <v>0</v>
      </c>
      <c r="G996" s="60">
        <f t="shared" si="55"/>
        <v>0</v>
      </c>
      <c r="H996" s="63">
        <f t="shared" si="56"/>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54"/>
        <v>0</v>
      </c>
      <c r="G997" s="60">
        <f t="shared" si="55"/>
        <v>0</v>
      </c>
      <c r="H997" s="63">
        <f t="shared" si="56"/>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54"/>
        <v>0</v>
      </c>
      <c r="G998" s="68">
        <f t="shared" si="55"/>
        <v>0</v>
      </c>
      <c r="H998" s="63">
        <f t="shared" si="56"/>
        <v>0</v>
      </c>
    </row>
    <row r="999" spans="1:8" s="62" customFormat="1" ht="13.5" thickBot="1">
      <c r="A999" s="69"/>
      <c r="B999" s="70"/>
      <c r="C999" s="70"/>
      <c r="D999" s="71"/>
      <c r="E999" s="72"/>
      <c r="F999" s="72"/>
      <c r="G999" s="73">
        <f t="shared" si="55"/>
        <v>0</v>
      </c>
      <c r="H999" s="74"/>
    </row>
    <row r="1000" spans="1:8" s="62" customFormat="1" ht="13.5" thickTop="1">
      <c r="A1000" s="56" t="s">
        <v>180</v>
      </c>
      <c r="B1000" s="75"/>
      <c r="C1000" s="75"/>
      <c r="D1000" s="76"/>
      <c r="E1000" s="59"/>
      <c r="F1000" s="59">
        <f>SUM(F18:F999)</f>
        <v>952.19999999999902</v>
      </c>
      <c r="G1000" s="60"/>
      <c r="H1000" s="61">
        <f t="shared" ref="H1000:H1007" si="57">F1000*$E$14</f>
        <v>35993.15999999996</v>
      </c>
    </row>
    <row r="1001" spans="1:8" s="62" customFormat="1">
      <c r="A1001" s="56" t="str">
        <f>Invoice!I248</f>
        <v>Discount (10% for Orders over 800 USD):</v>
      </c>
      <c r="B1001" s="75"/>
      <c r="C1001" s="75"/>
      <c r="D1001" s="76"/>
      <c r="E1001" s="67"/>
      <c r="F1001" s="59">
        <f>Invoice!J247</f>
        <v>-31.89</v>
      </c>
      <c r="G1001" s="60"/>
      <c r="H1001" s="61">
        <f t="shared" si="57"/>
        <v>-1205.442</v>
      </c>
    </row>
    <row r="1002" spans="1:8" s="62" customFormat="1" outlineLevel="1">
      <c r="A1002" s="56" t="str">
        <f>Invoice!I249</f>
        <v>Shipping cost for 2kg via DHL (include Sterilized Items):</v>
      </c>
      <c r="B1002" s="75"/>
      <c r="C1002" s="75"/>
      <c r="D1002" s="76"/>
      <c r="E1002" s="67"/>
      <c r="F1002" s="59">
        <f>H1002/E14</f>
        <v>95.719841269841282</v>
      </c>
      <c r="G1002" s="60"/>
      <c r="H1002" s="61">
        <v>3618.21</v>
      </c>
    </row>
    <row r="1003" spans="1:8" s="62" customFormat="1">
      <c r="A1003" s="56" t="str">
        <f>'[2]Copy paste to Here'!T4</f>
        <v>Total:</v>
      </c>
      <c r="B1003" s="75"/>
      <c r="C1003" s="75"/>
      <c r="D1003" s="76"/>
      <c r="E1003" s="67"/>
      <c r="F1003" s="59">
        <f>SUM(F1000:F1002)</f>
        <v>1016.0298412698403</v>
      </c>
      <c r="G1003" s="60"/>
      <c r="H1003" s="61">
        <f t="shared" si="57"/>
        <v>38405.927999999964</v>
      </c>
    </row>
    <row r="1004" spans="1:8" s="62" customFormat="1" hidden="1">
      <c r="A1004" s="56">
        <f>'[2]Copy paste to Here'!T5</f>
        <v>0</v>
      </c>
      <c r="B1004" s="75"/>
      <c r="C1004" s="75"/>
      <c r="D1004" s="76"/>
      <c r="E1004" s="67"/>
      <c r="F1004" s="59">
        <f>'[2]Copy paste to Here'!U5</f>
        <v>0</v>
      </c>
      <c r="G1004" s="60"/>
      <c r="H1004" s="61">
        <f t="shared" si="57"/>
        <v>0</v>
      </c>
    </row>
    <row r="1005" spans="1:8" s="62" customFormat="1" hidden="1">
      <c r="A1005" s="56">
        <f>'[2]Copy paste to Here'!T6</f>
        <v>0</v>
      </c>
      <c r="B1005" s="75"/>
      <c r="C1005" s="75"/>
      <c r="D1005" s="76"/>
      <c r="E1005" s="67"/>
      <c r="F1005" s="59"/>
      <c r="G1005" s="60"/>
      <c r="H1005" s="61">
        <f t="shared" si="57"/>
        <v>0</v>
      </c>
    </row>
    <row r="1006" spans="1:8" s="62" customFormat="1" hidden="1">
      <c r="A1006" s="56">
        <f>'[2]Copy paste to Here'!T7</f>
        <v>0</v>
      </c>
      <c r="B1006" s="75"/>
      <c r="C1006" s="75"/>
      <c r="D1006" s="76"/>
      <c r="E1006" s="67"/>
      <c r="F1006" s="67"/>
      <c r="G1006" s="60"/>
      <c r="H1006" s="61">
        <f t="shared" si="57"/>
        <v>0</v>
      </c>
    </row>
    <row r="1007" spans="1:8" s="62" customFormat="1" hidden="1">
      <c r="A1007" s="56">
        <f>'[2]Copy paste to Here'!T8</f>
        <v>0</v>
      </c>
      <c r="B1007" s="75"/>
      <c r="C1007" s="75"/>
      <c r="D1007" s="76"/>
      <c r="E1007" s="67"/>
      <c r="F1007" s="67"/>
      <c r="G1007" s="68"/>
      <c r="H1007" s="61">
        <f t="shared" si="57"/>
        <v>0</v>
      </c>
    </row>
    <row r="1008" spans="1:8" s="62" customFormat="1" ht="13.5" thickBot="1">
      <c r="A1008" s="77"/>
      <c r="B1008" s="78"/>
      <c r="C1008" s="78"/>
      <c r="D1008" s="79"/>
      <c r="E1008" s="80"/>
      <c r="F1008" s="80"/>
      <c r="G1008" s="81"/>
      <c r="H1008" s="82"/>
    </row>
    <row r="1009" spans="1:10" s="21" customFormat="1">
      <c r="E1009" s="21" t="s">
        <v>181</v>
      </c>
      <c r="H1009" s="83">
        <f>(SUM(H18:H999))</f>
        <v>35993.160000000018</v>
      </c>
    </row>
    <row r="1010" spans="1:10" s="21" customFormat="1">
      <c r="A1010" s="22"/>
      <c r="E1010" s="21" t="s">
        <v>182</v>
      </c>
      <c r="H1010" s="84">
        <f>(SUMIF($A$1000:$A$1008,"Total:",$H$1000:$H$1008))</f>
        <v>38405.927999999964</v>
      </c>
    </row>
    <row r="1011" spans="1:10" s="21" customFormat="1">
      <c r="E1011" s="21" t="s">
        <v>183</v>
      </c>
      <c r="H1011" s="85">
        <f>H1013-H1012</f>
        <v>35893.39</v>
      </c>
    </row>
    <row r="1012" spans="1:10" s="21" customFormat="1">
      <c r="E1012" s="21" t="s">
        <v>184</v>
      </c>
      <c r="H1012" s="85">
        <f>ROUND((H1013*7)/107,2)</f>
        <v>2512.54</v>
      </c>
    </row>
    <row r="1013" spans="1:10" s="21" customFormat="1">
      <c r="E1013" s="22" t="s">
        <v>185</v>
      </c>
      <c r="H1013" s="86">
        <f>ROUND((SUMIF($A$1000:$A$1008,"Total:",$H$1000:$H$1008)),2)</f>
        <v>38405.93</v>
      </c>
      <c r="J1013" s="124"/>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6"/>
  <sheetViews>
    <sheetView workbookViewId="0">
      <selection activeCell="A5" sqref="A5"/>
    </sheetView>
  </sheetViews>
  <sheetFormatPr defaultRowHeight="15"/>
  <sheetData>
    <row r="1" spans="1:1">
      <c r="A1" s="2" t="s">
        <v>747</v>
      </c>
    </row>
    <row r="2" spans="1:1">
      <c r="A2" s="2" t="s">
        <v>747</v>
      </c>
    </row>
    <row r="3" spans="1:1">
      <c r="A3" s="2" t="s">
        <v>748</v>
      </c>
    </row>
    <row r="4" spans="1:1">
      <c r="A4" s="2" t="s">
        <v>748</v>
      </c>
    </row>
    <row r="5" spans="1:1">
      <c r="A5" s="2" t="s">
        <v>749</v>
      </c>
    </row>
    <row r="6" spans="1:1">
      <c r="A6" s="2" t="s">
        <v>750</v>
      </c>
    </row>
    <row r="7" spans="1:1">
      <c r="A7" s="2" t="s">
        <v>751</v>
      </c>
    </row>
    <row r="8" spans="1:1">
      <c r="A8" s="2" t="s">
        <v>752</v>
      </c>
    </row>
    <row r="9" spans="1:1">
      <c r="A9" s="2" t="s">
        <v>736</v>
      </c>
    </row>
    <row r="10" spans="1:1">
      <c r="A10" s="2" t="s">
        <v>738</v>
      </c>
    </row>
    <row r="11" spans="1:1">
      <c r="A11" s="2" t="s">
        <v>741</v>
      </c>
    </row>
    <row r="12" spans="1:1">
      <c r="A12" s="2" t="s">
        <v>743</v>
      </c>
    </row>
    <row r="13" spans="1:1">
      <c r="A13" s="2" t="s">
        <v>743</v>
      </c>
    </row>
    <row r="14" spans="1:1">
      <c r="A14" s="2" t="s">
        <v>743</v>
      </c>
    </row>
    <row r="15" spans="1:1">
      <c r="A15" s="2" t="s">
        <v>743</v>
      </c>
    </row>
    <row r="16" spans="1:1">
      <c r="A16" s="2" t="s">
        <v>745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2023-09-08T07:04:55Z</cp:lastPrinted>
  <dcterms:created xsi:type="dcterms:W3CDTF">2009-06-02T18:56:54Z</dcterms:created>
  <dcterms:modified xsi:type="dcterms:W3CDTF">2023-09-08T07:04:56Z</dcterms:modified>
</cp:coreProperties>
</file>