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764CE00-F83B-4BD5-87E8-73CAB746D97B}" xr6:coauthVersionLast="47" xr6:coauthVersionMax="47" xr10:uidLastSave="{00000000-0000-0000-0000-000000000000}"/>
  <bookViews>
    <workbookView xWindow="-12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Invoice!$A$1:$K$71</definedName>
    <definedName name="_xlnm.Print_Area" localSheetId="3">'Shipping Invoice'!$A$1:$L$65</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3" i="2" l="1"/>
  <c r="K63" i="7" l="1"/>
  <c r="K62" i="7"/>
  <c r="K14" i="7"/>
  <c r="K17" i="7"/>
  <c r="K10" i="7"/>
  <c r="I59" i="7"/>
  <c r="I56" i="7"/>
  <c r="I55" i="7"/>
  <c r="B53" i="7"/>
  <c r="I51" i="7"/>
  <c r="I50" i="7"/>
  <c r="B48" i="7"/>
  <c r="I46" i="7"/>
  <c r="I45" i="7"/>
  <c r="B44" i="7"/>
  <c r="I44" i="7"/>
  <c r="I41" i="7"/>
  <c r="I40" i="7"/>
  <c r="I39" i="7"/>
  <c r="I38" i="7"/>
  <c r="I35" i="7"/>
  <c r="I34" i="7"/>
  <c r="I33" i="7"/>
  <c r="B32" i="7"/>
  <c r="I30" i="7"/>
  <c r="I29" i="7"/>
  <c r="B28" i="7"/>
  <c r="I28" i="7"/>
  <c r="B26" i="7"/>
  <c r="I26" i="7"/>
  <c r="I25" i="7"/>
  <c r="I24" i="7"/>
  <c r="I23" i="7"/>
  <c r="I58" i="7"/>
  <c r="N1" i="6"/>
  <c r="E30" i="6" s="1"/>
  <c r="F1002" i="6"/>
  <c r="F1001" i="6"/>
  <c r="D55" i="6"/>
  <c r="B60" i="7" s="1"/>
  <c r="D54" i="6"/>
  <c r="B59" i="7" s="1"/>
  <c r="D53" i="6"/>
  <c r="B58" i="7" s="1"/>
  <c r="D52" i="6"/>
  <c r="B57" i="7" s="1"/>
  <c r="D51" i="6"/>
  <c r="B56" i="7" s="1"/>
  <c r="D50" i="6"/>
  <c r="B55" i="7" s="1"/>
  <c r="D49" i="6"/>
  <c r="B54" i="7" s="1"/>
  <c r="D48" i="6"/>
  <c r="D47" i="6"/>
  <c r="B52" i="7" s="1"/>
  <c r="D46" i="6"/>
  <c r="B51" i="7" s="1"/>
  <c r="D45" i="6"/>
  <c r="B50" i="7" s="1"/>
  <c r="D44" i="6"/>
  <c r="B49" i="7" s="1"/>
  <c r="D43" i="6"/>
  <c r="D42" i="6"/>
  <c r="B47" i="7" s="1"/>
  <c r="D41" i="6"/>
  <c r="B46" i="7" s="1"/>
  <c r="D40" i="6"/>
  <c r="B45" i="7" s="1"/>
  <c r="D39" i="6"/>
  <c r="D38" i="6"/>
  <c r="B43" i="7" s="1"/>
  <c r="D37" i="6"/>
  <c r="B42" i="7" s="1"/>
  <c r="D36" i="6"/>
  <c r="B41" i="7" s="1"/>
  <c r="D35" i="6"/>
  <c r="B40" i="7" s="1"/>
  <c r="D34" i="6"/>
  <c r="B39" i="7" s="1"/>
  <c r="D33" i="6"/>
  <c r="B38" i="7" s="1"/>
  <c r="D32" i="6"/>
  <c r="B37" i="7" s="1"/>
  <c r="D31" i="6"/>
  <c r="B36" i="7" s="1"/>
  <c r="D30" i="6"/>
  <c r="B35" i="7" s="1"/>
  <c r="D29" i="6"/>
  <c r="B34" i="7" s="1"/>
  <c r="D28" i="6"/>
  <c r="B33" i="7" s="1"/>
  <c r="K33" i="7" s="1"/>
  <c r="D27" i="6"/>
  <c r="D26" i="6"/>
  <c r="B31" i="7" s="1"/>
  <c r="D25" i="6"/>
  <c r="B30" i="7" s="1"/>
  <c r="K30" i="7" s="1"/>
  <c r="D24" i="6"/>
  <c r="B29" i="7" s="1"/>
  <c r="D23" i="6"/>
  <c r="D22" i="6"/>
  <c r="B27" i="7" s="1"/>
  <c r="D21" i="6"/>
  <c r="D20" i="6"/>
  <c r="B25" i="7" s="1"/>
  <c r="D19" i="6"/>
  <c r="B24" i="7" s="1"/>
  <c r="K24" i="7" s="1"/>
  <c r="D18" i="6"/>
  <c r="B23" i="7" s="1"/>
  <c r="G3" i="6"/>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60" i="2" s="1"/>
  <c r="K35" i="7" l="1"/>
  <c r="K39" i="7"/>
  <c r="K25" i="7"/>
  <c r="K55" i="7"/>
  <c r="K56" i="7"/>
  <c r="K29" i="7"/>
  <c r="K41" i="7"/>
  <c r="K59" i="7"/>
  <c r="K28" i="7"/>
  <c r="K44" i="7"/>
  <c r="I49" i="7"/>
  <c r="K49" i="7" s="1"/>
  <c r="I54" i="7"/>
  <c r="K54" i="7" s="1"/>
  <c r="I60" i="7"/>
  <c r="K60" i="7" s="1"/>
  <c r="K38" i="7"/>
  <c r="K50" i="7"/>
  <c r="K45" i="7"/>
  <c r="K51" i="7"/>
  <c r="K26" i="7"/>
  <c r="I31" i="7"/>
  <c r="K31" i="7" s="1"/>
  <c r="I36" i="7"/>
  <c r="K36" i="7" s="1"/>
  <c r="I42" i="7"/>
  <c r="K42" i="7" s="1"/>
  <c r="I47" i="7"/>
  <c r="K47" i="7" s="1"/>
  <c r="I52" i="7"/>
  <c r="I57" i="7"/>
  <c r="K57" i="7" s="1"/>
  <c r="K34" i="7"/>
  <c r="K40" i="7"/>
  <c r="K46" i="7"/>
  <c r="K52" i="7"/>
  <c r="K58" i="7"/>
  <c r="I27" i="7"/>
  <c r="K27" i="7" s="1"/>
  <c r="I32" i="7"/>
  <c r="K32" i="7" s="1"/>
  <c r="I37" i="7"/>
  <c r="K37" i="7" s="1"/>
  <c r="I43" i="7"/>
  <c r="K43" i="7" s="1"/>
  <c r="I48" i="7"/>
  <c r="K48" i="7" s="1"/>
  <c r="I53" i="7"/>
  <c r="K53" i="7" s="1"/>
  <c r="E29" i="6"/>
  <c r="E41" i="6"/>
  <c r="E47" i="6"/>
  <c r="E53" i="6"/>
  <c r="E18" i="6"/>
  <c r="E24" i="6"/>
  <c r="E36" i="6"/>
  <c r="E42" i="6"/>
  <c r="E48" i="6"/>
  <c r="E54" i="6"/>
  <c r="E19" i="6"/>
  <c r="E25" i="6"/>
  <c r="E31" i="6"/>
  <c r="E37" i="6"/>
  <c r="E43" i="6"/>
  <c r="E49" i="6"/>
  <c r="E55" i="6"/>
  <c r="E35" i="6"/>
  <c r="E20" i="6"/>
  <c r="E26" i="6"/>
  <c r="E32" i="6"/>
  <c r="E38" i="6"/>
  <c r="E44" i="6"/>
  <c r="E50" i="6"/>
  <c r="E39" i="6"/>
  <c r="E23" i="6"/>
  <c r="E21" i="6"/>
  <c r="E27" i="6"/>
  <c r="E33" i="6"/>
  <c r="E45" i="6"/>
  <c r="E51" i="6"/>
  <c r="E22" i="6"/>
  <c r="E28" i="6"/>
  <c r="E34" i="6"/>
  <c r="E40" i="6"/>
  <c r="E46" i="6"/>
  <c r="E52" i="6"/>
  <c r="B61" i="7"/>
  <c r="K23" i="7"/>
  <c r="A1007" i="6"/>
  <c r="A1006" i="6"/>
  <c r="A1005" i="6"/>
  <c r="F1004" i="6"/>
  <c r="A1004" i="6"/>
  <c r="A1003" i="6"/>
  <c r="K61" i="7" l="1"/>
  <c r="K64" i="7" s="1"/>
  <c r="M11" i="6"/>
  <c r="I67"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66" i="2" s="1"/>
  <c r="I70" i="2" l="1"/>
  <c r="I68" i="2" s="1"/>
  <c r="I71" i="2"/>
  <c r="I69"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<sst xmlns="http://schemas.openxmlformats.org/spreadsheetml/2006/main" count="2418" uniqueCount="767">
  <si>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</si>
  <si>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</si>
  <si>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</si>
  <si>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</si>
  <si>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</si>
  <si>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</si>
  <si>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</si>
  <si>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</si>
  <si>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</si>
  <si>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</si>
  <si>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</si>
  <si>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</si>
  <si>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</si>
  <si>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</si>
  <si>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</si>
  <si>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</si>
  <si>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</si>
  <si>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</si>
  <si>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</si>
  <si>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</si>
  <si>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</si>
  <si>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</si>
  <si>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</si>
  <si>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</si>
  <si>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</si>
  <si>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</si>
  <si>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</si>
  <si>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</si>
  <si>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</si>
  <si>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</si>
  <si>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</si>
  <si>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</si>
  <si>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</si>
  <si>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</si>
  <si>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</si>
  <si>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</si>
  <si>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</si>
  <si>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</si>
  <si>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</si>
  <si>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</si>
  <si>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</si>
  <si>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</si>
  <si>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</si>
  <si>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</si>
  <si>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</si>
  <si>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</si>
  <si>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</si>
  <si>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</si>
  <si>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</si>
  <si>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</si>
  <si>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</si>
  <si>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</si>
  <si>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</si>
  <si>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</si>
  <si>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</si>
  <si>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</si>
  <si>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</si>
  <si>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</si>
  <si>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</si>
  <si>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</si>
  <si>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</si>
  <si>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</si>
  <si>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</si>
  <si>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</si>
  <si>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</si>
  <si>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</si>
  <si>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</si>
  <si>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</si>
  <si>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</si>
  <si>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</si>
  <si>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</si>
  <si>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</si>
  <si>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</si>
  <si>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</si>
  <si>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</si>
  <si>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</si>
  <si>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</si>
  <si>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</si>
  <si>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</si>
  <si>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</si>
  <si>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</si>
  <si>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</si>
  <si>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</si>
  <si>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</si>
  <si>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</si>
  <si>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</si>
  <si>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</si>
  <si>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</si>
  <si>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</si>
  <si>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</si>
  <si>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</si>
  <si>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</si>
  <si>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</si>
  <si>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</si>
  <si>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</si>
  <si>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</si>
  <si>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</si>
  <si>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</si>
  <si>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</si>
  <si>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</si>
  <si>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</si>
  <si>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</si>
  <si>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</si>
  <si>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</si>
  <si>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</si>
  <si>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</si>
  <si>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</si>
  <si>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</si>
  <si>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</si>
  <si>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</si>
  <si>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</si>
  <si>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</si>
  <si>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</si>
  <si>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</si>
  <si>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</si>
  <si>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</si>
  <si>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</si>
  <si>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</si>
  <si>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</si>
  <si>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</si>
  <si>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</si>
  <si>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</si>
  <si>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</si>
  <si>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</si>
  <si>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</si>
  <si>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</si>
  <si>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</si>
  <si>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</si>
  <si>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</si>
  <si>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</si>
  <si>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</si>
  <si>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</si>
  <si>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</si>
  <si>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</si>
  <si>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</si>
  <si>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</si>
  <si>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</si>
  <si>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</si>
  <si>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</si>
  <si>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</si>
  <si>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</si>
  <si>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</si>
  <si>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</si>
  <si>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</si>
  <si>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</si>
  <si>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</si>
  <si>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</si>
  <si>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</si>
  <si>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</si>
  <si>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</si>
  <si>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</si>
  <si>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</si>
  <si>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</si>
  <si>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</si>
  <si>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</si>
  <si>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</si>
  <si>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</si>
  <si>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</si>
  <si>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</si>
  <si>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</si>
  <si>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</si>
  <si>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</si>
  <si>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</si>
  <si>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</si>
  <si>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</si>
  <si>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</si>
  <si>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</si>
  <si>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</si>
  <si>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</si>
  <si>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</si>
  <si>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</si>
  <si>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</si>
  <si>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</si>
  <si>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</si>
  <si>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</si>
  <si>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</si>
  <si>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</si>
  <si>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</si>
  <si>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</si>
  <si>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</si>
  <si>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</si>
  <si>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</si>
  <si>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</si>
  <si>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</si>
  <si>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</si>
  <si>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</si>
  <si>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</si>
  <si>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</si>
  <si>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</si>
  <si>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</si>
  <si>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</si>
  <si>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</si>
  <si>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</si>
  <si>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</si>
  <si>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</si>
  <si>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</si>
  <si>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</si>
  <si>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</si>
  <si>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</si>
  <si>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</si>
  <si>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</si>
  <si>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</si>
  <si>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</si>
  <si>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</si>
  <si>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</si>
  <si>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</si>
  <si>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</si>
  <si>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</si>
  <si>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</si>
  <si>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</si>
  <si>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</si>
  <si>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</si>
  <si>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</si>
  <si>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</si>
  <si>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</si>
  <si>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</si>
  <si>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</si>
  <si>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</si>
  <si>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</si>
  <si>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</si>
  <si>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</si>
  <si>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</si>
  <si>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</si>
  <si>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</si>
  <si>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</si>
  <si>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</si>
  <si>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</si>
  <si>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</si>
  <si>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</si>
  <si>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</si>
  <si>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</si>
  <si>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</si>
  <si>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</si>
  <si>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</si>
  <si>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</si>
  <si>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</si>
  <si>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</si>
  <si>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</si>
  <si>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</si>
  <si>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</si>
  <si>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</si>
  <si>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</si>
  <si>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</si>
  <si>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</si>
  <si>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</si>
  <si>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</si>
  <si>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</si>
  <si>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</si>
  <si>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</si>
  <si>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</si>
  <si>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</si>
  <si>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</si>
  <si>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</si>
  <si>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</si>
  <si>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</si>
  <si>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</si>
  <si>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</si>
  <si>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</si>
  <si>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</si>
  <si>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</si>
  <si>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</si>
  <si>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</si>
  <si>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</si>
  <si>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</si>
  <si>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</si>
  <si>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</si>
  <si>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</si>
  <si>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</si>
  <si>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</si>
  <si>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</si>
  <si>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</si>
  <si>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</si>
  <si>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</si>
  <si>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</si>
  <si>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</si>
  <si>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</si>
  <si>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</si>
  <si>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</si>
  <si>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</si>
  <si>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</si>
  <si>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</si>
  <si>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</si>
  <si>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</si>
  <si>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</si>
  <si>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</si>
  <si>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</si>
  <si>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</si>
  <si>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</si>
  <si>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</si>
  <si>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</si>
  <si>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</si>
  <si>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</si>
  <si>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</si>
  <si>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</si>
  <si>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</si>
  <si>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</si>
  <si>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</si>
  <si>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</si>
  <si>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</si>
  <si>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</si>
  <si>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</si>
  <si>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</si>
  <si>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</si>
  <si>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</si>
  <si>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</si>
  <si>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</si>
  <si>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</si>
  <si>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</si>
  <si>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</si>
  <si>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</si>
  <si>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</si>
  <si>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</si>
  <si>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</si>
  <si>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</si>
  <si>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</si>
  <si>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</si>
  <si>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</si>
  <si>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</si>
  <si>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</si>
  <si>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</si>
  <si>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</si>
  <si>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</si>
  <si>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</si>
  <si>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</si>
  <si>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</si>
  <si>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</si>
  <si>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</si>
  <si>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</si>
  <si>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</si>
  <si>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</si>
  <si>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</si>
  <si>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</si>
  <si>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</si>
  <si>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</si>
  <si>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</si>
  <si>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</si>
  <si>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</si>
  <si>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</si>
  <si>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</si>
  <si>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</si>
  <si>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</si>
  <si>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</si>
  <si>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</si>
  <si>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</si>
  <si>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</si>
  <si>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</si>
  <si>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</si>
  <si>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</si>
  <si>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</si>
  <si>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</si>
  <si>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</si>
  <si>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</si>
  <si>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</si>
  <si>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</si>
  <si>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</si>
  <si>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</si>
  <si>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</si>
  <si>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</si>
  <si>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</si>
  <si>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</si>
  <si>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</si>
  <si>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</si>
  <si>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</si>
  <si>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</si>
  <si>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</si>
  <si>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</si>
  <si>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</si>
  <si>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</si>
  <si>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</si>
  <si>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</si>
  <si>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</si>
  <si>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</si>
  <si>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</si>
  <si>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</si>
  <si>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</si>
  <si>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</si>
  <si>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</si>
  <si>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</si>
  <si>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</si>
  <si>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</si>
  <si>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</si>
  <si>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</si>
  <si>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</si>
  <si>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</si>
  <si>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</si>
  <si>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</si>
  <si>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</si>
  <si>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</si>
  <si>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</si>
  <si>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</si>
  <si>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</si>
  <si>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</si>
  <si>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</si>
  <si>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</si>
  <si>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</si>
  <si>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</si>
  <si>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</si>
  <si>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</si>
  <si>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</si>
  <si>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</si>
  <si>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</si>
  <si>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</si>
  <si>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</si>
  <si>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</si>
  <si>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</si>
  <si>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</si>
  <si>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</si>
  <si>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</si>
  <si>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</si>
  <si>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</si>
  <si>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</si>
  <si>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</si>
  <si>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</si>
  <si>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</si>
  <si>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</si>
  <si>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</si>
  <si>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</si>
  <si>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</si>
  <si>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</si>
  <si>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</si>
  <si>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</si>
  <si>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</si>
  <si>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</si>
  <si>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</si>
  <si>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</si>
  <si>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</si>
  <si>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</si>
  <si>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</si>
  <si>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</si>
  <si>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</si>
  <si>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</si>
  <si>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</si>
  <si>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</si>
  <si>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</si>
  <si>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</si>
  <si>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</si>
  <si>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</si>
  <si>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</si>
  <si>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</si>
  <si>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</si>
  <si>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</si>
  <si>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</si>
  <si>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</si>
  <si>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</si>
  <si>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</si>
  <si>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</si>
  <si>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</si>
  <si>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</si>
  <si>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</si>
  <si>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</si>
  <si>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</si>
  <si>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</si>
  <si>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</si>
  <si>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</si>
  <si>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</si>
  <si>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</si>
  <si>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</si>
  <si>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</si>
  <si>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</si>
  <si>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</si>
  <si>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</si>
  <si>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</si>
  <si>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</si>
  <si>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</si>
  <si>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</si>
  <si>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</si>
  <si>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</si>
  <si>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</si>
  <si>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</si>
  <si>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</si>
  <si>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</si>
  <si>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</si>
  <si>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</si>
  <si>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</si>
  <si>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</si>
  <si>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</si>
  <si>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</si>
  <si>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</si>
  <si>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</si>
  <si>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</si>
  <si>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</si>
  <si>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</si>
  <si>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</si>
  <si>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</si>
  <si>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</si>
  <si>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</si>
  <si>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</si>
  <si>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</si>
  <si>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</si>
  <si>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</si>
  <si>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</si>
  <si>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</si>
  <si>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</si>
  <si>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</si>
  <si>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</si>
  <si>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</si>
  <si>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</si>
  <si>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</si>
  <si>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</si>
  <si>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</si>
  <si>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</si>
  <si>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</si>
  <si>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</si>
  <si>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</si>
  <si>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</si>
  <si>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</si>
  <si>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</si>
  <si>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</si>
  <si>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</si>
  <si>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</si>
  <si>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</si>
  <si>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</si>
  <si>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</si>
  <si>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</si>
  <si>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</si>
  <si>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</si>
  <si>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</si>
  <si>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</si>
  <si>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</si>
  <si>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</si>
  <si>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</si>
  <si>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</si>
  <si>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</si>
  <si>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</si>
  <si>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</si>
  <si>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</si>
  <si>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</si>
  <si>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</si>
  <si>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</si>
  <si>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</si>
  <si>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</si>
  <si>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</si>
  <si>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</si>
  <si>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</si>
  <si>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</si>
  <si>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</si>
  <si>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</si>
  <si>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</si>
  <si>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</si>
  <si>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</si>
  <si>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</si>
  <si>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</si>
  <si>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</si>
  <si>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</si>
  <si>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</si>
  <si>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</si>
  <si>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</si>
  <si>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</si>
  <si>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</si>
  <si>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</si>
  <si>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</si>
  <si>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</si>
  <si>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</si>
  <si>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</si>
  <si>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</si>
  <si>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</si>
  <si>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</si>
  <si>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</si>
  <si>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</si>
  <si>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</si>
  <si>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</si>
  <si>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</si>
  <si>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</si>
  <si>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</si>
  <si>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</si>
  <si>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</si>
  <si>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</si>
  <si>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</si>
  <si>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</si>
  <si>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</si>
  <si>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</si>
  <si>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</si>
  <si>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</si>
  <si>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</si>
  <si>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</si>
  <si>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</si>
  <si>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</si>
  <si>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</si>
  <si>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</si>
  <si>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</si>
  <si>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</si>
  <si>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</si>
  <si>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</si>
  <si>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</si>
  <si>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</si>
  <si>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</si>
  <si>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</si>
  <si>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</si>
  <si>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</si>
  <si>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</si>
  <si>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</si>
  <si>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</si>
  <si>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</si>
  <si>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</si>
  <si>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</si>
  <si>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</si>
  <si>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</si>
  <si>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</si>
  <si>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</si>
  <si>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</si>
  <si>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</si>
  <si>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</si>
  <si>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</si>
  <si>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</si>
  <si>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</si>
  <si>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</si>
  <si>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</si>
  <si>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</si>
  <si>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</si>
  <si>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</si>
  <si>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</si>
  <si>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</si>
  <si>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</si>
  <si>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</si>
  <si>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</si>
  <si>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</si>
  <si>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</si>
  <si>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</si>
  <si>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</si>
  <si>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</si>
  <si>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</si>
  <si>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</si>
  <si>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</si>
  <si>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</si>
  <si>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</si>
  <si>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</si>
  <si>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</si>
  <si>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</si>
  <si>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</si>
  <si>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</si>
  <si>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</si>
  <si>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</si>
  <si>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</si>
  <si>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</si>
  <si>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</si>
  <si>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</si>
  <si>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</si>
  <si>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</si>
  <si>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</si>
  <si>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</si>
  <si>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</si>
  <si>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</si>
  <si>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</si>
  <si>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</si>
  <si>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</si>
  <si>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</si>
  <si>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</si>
  <si>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</si>
  <si>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</si>
  <si>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</si>
  <si>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</si>
  <si>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</si>
  <si>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</si>
  <si>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</si>
  <si>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</si>
  <si>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</si>
  <si>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</si>
  <si>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</si>
  <si>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</si>
  <si>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</si>
  <si>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</si>
  <si>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</si>
  <si>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</si>
  <si>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</si>
  <si>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</si>
  <si>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</si>
  <si>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</si>
  <si>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</si>
  <si>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</si>
  <si>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</si>
  <si>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</si>
  <si>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</si>
  <si>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</si>
  <si>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</si>
  <si>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</si>
  <si>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</si>
  <si>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</si>
  <si>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</si>
  <si>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</si>
  <si>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</si>
  <si>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</si>
  <si>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</si>
  <si>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</si>
  <si>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</si>
  <si>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</si>
  <si>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</si>
  <si>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</si>
  <si>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</si>
  <si>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</si>
  <si>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</si>
  <si>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</si>
  <si>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</si>
  <si>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</si>
  <si>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</si>
  <si>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</si>
  <si>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</si>
  <si>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</si>
  <si>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</si>
  <si>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</si>
  <si>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</si>
  <si>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</si>
  <si>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</si>
  <si>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</si>
  <si>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</si>
  <si>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</si>
  <si>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</si>
  <si>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</si>
  <si>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</si>
  <si>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</si>
  <si>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</si>
  <si>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</si>
  <si>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</si>
  <si>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</si>
  <si>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</si>
  <si>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High polished surgical steel hinged segment ring, 16g (1.2mm)</t>
  </si>
  <si>
    <t>Emma Gilmore</t>
  </si>
  <si>
    <t>Portarlington 106 Lough gate</t>
  </si>
  <si>
    <t>R32 FR82 co. laois</t>
  </si>
  <si>
    <t>Ireland</t>
  </si>
  <si>
    <t>Tel: +353 87 6930153</t>
  </si>
  <si>
    <t>Email: emagilly@hotmail.com</t>
  </si>
  <si>
    <t>ACFP</t>
  </si>
  <si>
    <t>Gauge: 6mm</t>
  </si>
  <si>
    <t>Acrylic flesh tunnel with external screw-fit</t>
  </si>
  <si>
    <t>Gauge: 10mm</t>
  </si>
  <si>
    <t>Gauge: 16mm</t>
  </si>
  <si>
    <t>BNEB25</t>
  </si>
  <si>
    <t>Surgical steel eyebrow banana, 16g (1.2mm) with two 2.5mm balls</t>
  </si>
  <si>
    <t>BSHP</t>
  </si>
  <si>
    <t>Gauge: 4mm</t>
  </si>
  <si>
    <t>Bi color PVD plated &amp; mirror polished surgical steel double flared flesh tunnel with internal screw-fit Enjoy having two different colors in a single plug</t>
  </si>
  <si>
    <t>Gauge: 5mm</t>
  </si>
  <si>
    <t>Gauge: 8mm</t>
  </si>
  <si>
    <t>Gauge: 12mm</t>
  </si>
  <si>
    <t>Gauge: 14mm</t>
  </si>
  <si>
    <t>LBB25</t>
  </si>
  <si>
    <t>Surgical steel labret, 16g (1.2mm) with a 2.5mm ball</t>
  </si>
  <si>
    <t>NBRT20</t>
  </si>
  <si>
    <t>Clear acrylic flexible nose bone retainer with ball 2mm, 20g (0.8mm)</t>
  </si>
  <si>
    <t>NBRTBX</t>
  </si>
  <si>
    <t>Display box with 52 pcs. of 22g (0.6mm) flexi acrylic nose bone retainers</t>
  </si>
  <si>
    <t>NY14CX</t>
  </si>
  <si>
    <t>NY14MX</t>
  </si>
  <si>
    <t>SEGH20</t>
  </si>
  <si>
    <t>High polished surgical steel hinged segment ring, 20g (0.8mm)</t>
  </si>
  <si>
    <t>PVD plated surgical steel hinged segment ring, 16g (1.2mm)</t>
  </si>
  <si>
    <t>SEL20</t>
  </si>
  <si>
    <t>High polished annealed 316L steel seamless hoop ring, 20g (0.8mm)</t>
  </si>
  <si>
    <t>ACFP2</t>
  </si>
  <si>
    <t>ACFP00</t>
  </si>
  <si>
    <t>ACFP5/8</t>
  </si>
  <si>
    <t>BSHP6</t>
  </si>
  <si>
    <t>BSHP4</t>
  </si>
  <si>
    <t>BSHP0</t>
  </si>
  <si>
    <t>BSHP00</t>
  </si>
  <si>
    <t>BSHP1/2</t>
  </si>
  <si>
    <t>BSHP9/16</t>
  </si>
  <si>
    <t>Four Hundred Seventeen and 50 cents EUR</t>
  </si>
  <si>
    <t>Display box with 52 pcs. of 925 silver ''bend it yourself'' nose studs, 22g (0.6mm) with 2mm clear round crystal tops (in standard packing or in vacuum sealed packing to prevent tarnishing)</t>
  </si>
  <si>
    <t>Display box with 52 pcs. of 925 silver ''bend it yourself'' nose studs, 22g (0.6mm) with 2mm round crystal tops in assorted colors (in standard packing or in vacuum sealed packing to prevent tarnishing)</t>
  </si>
  <si>
    <t>Exchange Rate EUR-THB</t>
  </si>
  <si>
    <t>Total Order USD</t>
  </si>
  <si>
    <t>Total Invoice USD</t>
  </si>
  <si>
    <t>Shipping Cost to Ireland via FedEx:</t>
  </si>
  <si>
    <t>One Hundred and Four and 38 cents EUR</t>
  </si>
  <si>
    <t>Didi</t>
  </si>
  <si>
    <t>Acrylic Flesh Tunnel, Steel Labret, Steel Hinged Segment Ring and other items as invoce atatched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</si>
</sst>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cellStyleXfs>
  <cellXfs count="158">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1" fontId="21" fillId="2" borderId="20" xfId="0" applyNumberFormat="1" applyFont="1" applyFill="1" applyBorder="1" applyAlignment="1">
      <alignment horizontal="center"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13" xfId="0" applyNumberFormat="1" applyFont="1" applyFill="1" applyBorder="1" applyAlignment="1">
      <alignment vertical="top" wrapText="1"/>
    </xf>
    <xf numFmtId="0" fontId="4" fillId="2" borderId="14" xfId="0" applyFont="1" applyFill="1" applyBorder="1" applyAlignment="1">
      <alignment horizontal="center"/>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4" fillId="2" borderId="19"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21" fillId="2" borderId="19" xfId="0" applyNumberFormat="1" applyFont="1" applyFill="1" applyBorder="1" applyAlignment="1">
      <alignment horizontal="right" vertical="top" wrapText="1"/>
    </xf>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7" xfId="0" applyFont="1" applyFill="1" applyBorder="1" applyAlignment="1">
      <alignment horizontal="center"/>
    </xf>
    <xf numFmtId="0" fontId="21" fillId="3" borderId="19" xfId="0" applyFont="1" applyFill="1" applyBorder="1" applyAlignment="1">
      <alignment horizont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47">
    <cellStyle name="Comma 2" xfId="7" xr:uid="{66B9868E-E68B-40B9-92D9-2C20E3EBBFD8}"/>
    <cellStyle name="Comma 2 2" xfId="4430" xr:uid="{3DAA1A23-4E3D-4B51-8858-B08A2C92689C}"/>
    <cellStyle name="Comma 2 2 2" xfId="4755" xr:uid="{1826DFEE-B5E7-417A-8CC7-0B9A1DB26436}"/>
    <cellStyle name="Comma 2 2 2 2" xfId="5326" xr:uid="{3545F966-8AB9-438E-8DE1-853C2113A225}"/>
    <cellStyle name="Comma 2 2 3" xfId="4591" xr:uid="{C470FB58-1394-446C-B4D8-9FBF296EB44B}"/>
    <cellStyle name="Comma 2 2 4" xfId="5344" xr:uid="{1FB40BF5-8243-4C78-9C6A-810A2BAA34F9}"/>
    <cellStyle name="Comma 2 2 5" xfId="5342" xr:uid="{AAF26DFA-FEC6-4848-B3E9-7CA24842C7E9}"/>
    <cellStyle name="Comma 3" xfId="4318" xr:uid="{C07E41D5-8923-4394-88A5-9BEF348F81EA}"/>
    <cellStyle name="Comma 3 2" xfId="4432" xr:uid="{F677E6CE-31A9-4F4E-8371-6A1813B9B555}"/>
    <cellStyle name="Comma 3 2 2" xfId="4756" xr:uid="{49E7E62F-A982-4B62-9FAC-06B302A505F9}"/>
    <cellStyle name="Comma 3 2 2 2" xfId="5327" xr:uid="{94F439A3-5A95-4D35-A57D-7D1CBB235E44}"/>
    <cellStyle name="Comma 3 2 3" xfId="5325" xr:uid="{B196052A-F665-4F4C-A7BC-A7B9C936C81F}"/>
    <cellStyle name="Comma 3 2 4" xfId="5345" xr:uid="{64121563-6A74-4742-999E-F6AB599E809D}"/>
    <cellStyle name="Comma 3 2 5" xfId="5343" xr:uid="{EB4164ED-A4ED-46AB-893B-32F4F3431EA9}"/>
    <cellStyle name="Currency 10" xfId="8" xr:uid="{0BD397F6-B367-49C5-A085-3CA47E46CF9E}"/>
    <cellStyle name="Currency 10 2" xfId="9" xr:uid="{83D09FCF-828C-403B-BCF9-3B42A4C529F4}"/>
    <cellStyle name="Currency 10 2 2" xfId="203" xr:uid="{2AB582AB-9C79-4D1F-9631-A4419731AB3B}"/>
    <cellStyle name="Currency 10 2 2 2" xfId="4616" xr:uid="{E178E411-22C9-4FC5-92A1-7CECCF9CCB18}"/>
    <cellStyle name="Currency 10 2 3" xfId="4511" xr:uid="{037AA849-1809-49A3-8046-0A28C435FD92}"/>
    <cellStyle name="Currency 10 3" xfId="10" xr:uid="{D00AFB79-50B6-4DEF-9D14-85161912ADCD}"/>
    <cellStyle name="Currency 10 3 2" xfId="204" xr:uid="{E743739F-4043-4A61-95F3-4529735BEDF1}"/>
    <cellStyle name="Currency 10 3 2 2" xfId="4617" xr:uid="{34E6C837-714F-46DE-AE8F-BB94EAE9AFCF}"/>
    <cellStyle name="Currency 10 3 3" xfId="4512" xr:uid="{F9521547-2E55-4B23-8A0A-0B414E5CD67C}"/>
    <cellStyle name="Currency 10 4" xfId="205" xr:uid="{929EF915-E75C-4E57-ABF4-97E66C35A5E5}"/>
    <cellStyle name="Currency 10 4 2" xfId="4618" xr:uid="{6574DBE0-933C-44A9-8A41-E992EB94240E}"/>
    <cellStyle name="Currency 10 5" xfId="4437" xr:uid="{D448E050-FD4F-45FE-B095-49F5DE38C891}"/>
    <cellStyle name="Currency 10 6" xfId="4510" xr:uid="{34993217-4E78-40D8-8B2A-47F5990D4885}"/>
    <cellStyle name="Currency 11" xfId="11" xr:uid="{B5D04A3B-4F2E-4EE7-8042-B62A7A7B164B}"/>
    <cellStyle name="Currency 11 2" xfId="12" xr:uid="{22A1B8CC-1F63-42AF-AED7-07D1A62C2C77}"/>
    <cellStyle name="Currency 11 2 2" xfId="206" xr:uid="{3CFCCBE9-68F8-4C48-89BC-EEF956F162BB}"/>
    <cellStyle name="Currency 11 2 2 2" xfId="4619" xr:uid="{6887446A-681F-43AA-BA38-507186B495F8}"/>
    <cellStyle name="Currency 11 2 3" xfId="4514" xr:uid="{DD261F5D-8BA4-482F-BA98-D98B7D3109CE}"/>
    <cellStyle name="Currency 11 3" xfId="13" xr:uid="{1288D116-B7BC-4DC4-B9FF-87AF3A59E7E4}"/>
    <cellStyle name="Currency 11 3 2" xfId="207" xr:uid="{7073F96D-13B2-404F-9F21-D7CBED395866}"/>
    <cellStyle name="Currency 11 3 2 2" xfId="4620" xr:uid="{AAFA2956-6DB7-4AAE-A320-0C9997579992}"/>
    <cellStyle name="Currency 11 3 3" xfId="4515" xr:uid="{4CDC7F47-D8D1-4B0E-A8EE-8BE9FEF46095}"/>
    <cellStyle name="Currency 11 4" xfId="208" xr:uid="{9249CEC4-2D1B-41F1-8F32-053A37C1A9DD}"/>
    <cellStyle name="Currency 11 4 2" xfId="4621" xr:uid="{CB8F1586-5018-4D01-A974-4BDBD2FDFF5B}"/>
    <cellStyle name="Currency 11 5" xfId="4319" xr:uid="{B3A881B8-5347-4F77-A88E-61C34E136084}"/>
    <cellStyle name="Currency 11 5 2" xfId="4438" xr:uid="{33D83006-BBFF-4EB3-8E66-28F308CDEF4D}"/>
    <cellStyle name="Currency 11 5 3" xfId="4720" xr:uid="{FE8A3D61-C96A-4331-BF06-D3ADA6340A92}"/>
    <cellStyle name="Currency 11 5 3 2" xfId="5315" xr:uid="{21DE9E88-2F1C-4EA9-AE82-DEB3742F5C8C}"/>
    <cellStyle name="Currency 11 5 3 3" xfId="4757" xr:uid="{646DC790-7608-44F4-B50A-ED07991BFF98}"/>
    <cellStyle name="Currency 11 5 4" xfId="4697" xr:uid="{0771ACC3-7C93-4816-B365-489EEC28C5A3}"/>
    <cellStyle name="Currency 11 6" xfId="4513" xr:uid="{7657A2F1-78EE-40B2-BAA1-FD254E780CC8}"/>
    <cellStyle name="Currency 12" xfId="14" xr:uid="{FAA590EF-0AF2-4FF7-8FF0-60F51C6A3528}"/>
    <cellStyle name="Currency 12 2" xfId="15" xr:uid="{DDF391CB-F6B1-4478-BFC8-C5FBAB849849}"/>
    <cellStyle name="Currency 12 2 2" xfId="209" xr:uid="{DA26AEEC-E461-4F53-9553-E8E29E11317F}"/>
    <cellStyle name="Currency 12 2 2 2" xfId="4622" xr:uid="{21D57112-A28E-4A17-ADC2-54AA39D9CB94}"/>
    <cellStyle name="Currency 12 2 3" xfId="4517" xr:uid="{96E208ED-A2A1-43C6-AC41-AA825F103429}"/>
    <cellStyle name="Currency 12 3" xfId="210" xr:uid="{7F6839C0-AC06-4B77-883A-9B3F3F0C6259}"/>
    <cellStyle name="Currency 12 3 2" xfId="4623" xr:uid="{04F7E77D-FC31-4E58-90D2-E5683B5540CF}"/>
    <cellStyle name="Currency 12 4" xfId="4516" xr:uid="{DA9E58A1-F937-4CD9-B575-88F3976B6213}"/>
    <cellStyle name="Currency 13" xfId="16" xr:uid="{EE9BAF36-0D98-41D9-9D78-5D97B3C7F037}"/>
    <cellStyle name="Currency 13 2" xfId="4321" xr:uid="{0EF71CF4-B1DB-48FF-A5DF-1A1DDCDE1C65}"/>
    <cellStyle name="Currency 13 3" xfId="4322" xr:uid="{35FA1572-49E1-43C6-B970-84DAFD906107}"/>
    <cellStyle name="Currency 13 3 2" xfId="4759" xr:uid="{D35F0078-BE7A-435F-AB05-7DECE3BB7EB3}"/>
    <cellStyle name="Currency 13 4" xfId="4320" xr:uid="{3C46B89B-2E72-4843-8E21-9CA1623EBF87}"/>
    <cellStyle name="Currency 13 5" xfId="4758" xr:uid="{CC6DCC0C-35D6-4502-BB55-B45A7F0611E2}"/>
    <cellStyle name="Currency 14" xfId="17" xr:uid="{E02408CB-C9AE-4013-933B-0EE387DEE395}"/>
    <cellStyle name="Currency 14 2" xfId="211" xr:uid="{3D714583-D2EB-4CB7-9587-948C5EA2BD36}"/>
    <cellStyle name="Currency 14 2 2" xfId="4624" xr:uid="{90E8E854-1B31-4FB8-9558-E8AA15E0B388}"/>
    <cellStyle name="Currency 14 3" xfId="4518" xr:uid="{6941D154-8B59-46CE-8E7F-431A46BFBF3B}"/>
    <cellStyle name="Currency 15" xfId="4414" xr:uid="{5AE507C3-C2E1-42CE-B9DB-5DBA76E4C4EC}"/>
    <cellStyle name="Currency 17" xfId="4323" xr:uid="{2A35E875-1D0C-4A75-89C9-155EFB5B42DA}"/>
    <cellStyle name="Currency 2" xfId="18" xr:uid="{984E207E-E157-47EF-8647-E6CC4FFF2600}"/>
    <cellStyle name="Currency 2 2" xfId="19" xr:uid="{420AD3BD-8150-4365-9A43-A6A3ED91B7AA}"/>
    <cellStyle name="Currency 2 2 2" xfId="20" xr:uid="{8DA26793-455F-4CCD-999D-8C41B67B742F}"/>
    <cellStyle name="Currency 2 2 2 2" xfId="21" xr:uid="{44E1C3AA-2FEF-422C-8E9F-C7F0CE86C182}"/>
    <cellStyle name="Currency 2 2 2 2 2" xfId="4760" xr:uid="{966CAB44-AC7F-4CE0-8593-8DD8C8666CD0}"/>
    <cellStyle name="Currency 2 2 2 3" xfId="22" xr:uid="{DE603C79-368F-489E-AEF9-A0BC43A1F9CE}"/>
    <cellStyle name="Currency 2 2 2 3 2" xfId="212" xr:uid="{67A8E2BF-AEEB-455C-B9D0-2DF101B61731}"/>
    <cellStyle name="Currency 2 2 2 3 2 2" xfId="4625" xr:uid="{D23619FE-DC40-41BB-9433-B33E3453A9FC}"/>
    <cellStyle name="Currency 2 2 2 3 3" xfId="4521" xr:uid="{8F349F0B-225A-4412-9550-DD8C6825CCCA}"/>
    <cellStyle name="Currency 2 2 2 4" xfId="213" xr:uid="{083A6D34-ABBA-4774-863F-4FE110E84F0F}"/>
    <cellStyle name="Currency 2 2 2 4 2" xfId="4626" xr:uid="{3A5EFA4A-E55A-4D2C-94C5-F0BF4BF1C0F1}"/>
    <cellStyle name="Currency 2 2 2 5" xfId="4520" xr:uid="{F48CCA40-5FCF-4F59-939A-D7AAE6C2893D}"/>
    <cellStyle name="Currency 2 2 3" xfId="214" xr:uid="{5B75EC1F-BC05-48E1-B0B1-9EAC651682CE}"/>
    <cellStyle name="Currency 2 2 3 2" xfId="4627" xr:uid="{7E88C0E2-7107-4056-9358-78CD0B2370E0}"/>
    <cellStyle name="Currency 2 2 4" xfId="4519" xr:uid="{42B8A28B-370B-4C3A-823A-FFC3BB2CEFE8}"/>
    <cellStyle name="Currency 2 3" xfId="23" xr:uid="{9A4B753A-8152-4A86-8302-ADE5466AFCB1}"/>
    <cellStyle name="Currency 2 3 2" xfId="215" xr:uid="{38C68F75-756C-4102-A7DE-BDCF80006B7F}"/>
    <cellStyle name="Currency 2 3 2 2" xfId="4628" xr:uid="{84C60AB8-C014-4FE4-83C4-2DF6D754727B}"/>
    <cellStyle name="Currency 2 3 3" xfId="4522" xr:uid="{C5986A32-56B9-4115-BEC1-09184A5667F4}"/>
    <cellStyle name="Currency 2 4" xfId="216" xr:uid="{6456DC9A-9772-4231-B08A-81608B8A1D25}"/>
    <cellStyle name="Currency 2 4 2" xfId="217" xr:uid="{76DB9876-3693-467F-A0E8-76BDB75DAC52}"/>
    <cellStyle name="Currency 2 5" xfId="218" xr:uid="{B2912DAA-C8B1-43C9-9671-CB743CD204A1}"/>
    <cellStyle name="Currency 2 5 2" xfId="219" xr:uid="{09386298-6DFD-4390-B54B-3770B4D01A8F}"/>
    <cellStyle name="Currency 2 6" xfId="220" xr:uid="{DE0DF854-3FFD-4673-AD53-671A1BBB68AD}"/>
    <cellStyle name="Currency 3" xfId="24" xr:uid="{478E8FB0-D55E-4AA0-93B1-810154CD91A5}"/>
    <cellStyle name="Currency 3 2" xfId="25" xr:uid="{743BB4B4-DFA2-46D6-BB6C-E6A6AE72518B}"/>
    <cellStyle name="Currency 3 2 2" xfId="221" xr:uid="{0CB86901-F2C5-47D5-99B2-47D97DBDBF21}"/>
    <cellStyle name="Currency 3 2 2 2" xfId="4629" xr:uid="{86D16A3C-A728-4DB7-95D5-891AE4D39B7D}"/>
    <cellStyle name="Currency 3 2 3" xfId="4524" xr:uid="{949CBF59-B8C1-4E56-BB80-64A89836EC38}"/>
    <cellStyle name="Currency 3 3" xfId="26" xr:uid="{7B469E5A-C712-4893-A86D-503E14EDD1C1}"/>
    <cellStyle name="Currency 3 3 2" xfId="222" xr:uid="{1FC2F54C-3952-4A55-BB51-E74BD649282B}"/>
    <cellStyle name="Currency 3 3 2 2" xfId="4630" xr:uid="{04C51F72-DA57-4D8F-BE70-83F068FABBF0}"/>
    <cellStyle name="Currency 3 3 3" xfId="4525" xr:uid="{0C7083B0-F93D-4B69-9900-7AEDE0B3C27B}"/>
    <cellStyle name="Currency 3 4" xfId="27" xr:uid="{EC2CE766-8853-46D5-A6A9-7681AA940CA3}"/>
    <cellStyle name="Currency 3 4 2" xfId="223" xr:uid="{53C83DB6-98BC-4CAD-91FA-0D7B25AE2A50}"/>
    <cellStyle name="Currency 3 4 2 2" xfId="4631" xr:uid="{FF6B5B9B-9D35-4D08-8AEE-62B3AFA6F181}"/>
    <cellStyle name="Currency 3 4 3" xfId="4526" xr:uid="{3087D14C-B435-4DFE-8CDF-F63AC509BDB2}"/>
    <cellStyle name="Currency 3 5" xfId="224" xr:uid="{6304037F-0F07-43A8-9C8F-2AACECBB890B}"/>
    <cellStyle name="Currency 3 5 2" xfId="4632" xr:uid="{CBDC7B10-EEDF-4A68-ACCE-819C79C2A6DE}"/>
    <cellStyle name="Currency 3 6" xfId="4523" xr:uid="{90BDAF00-EB54-4B66-9373-87577B1B7587}"/>
    <cellStyle name="Currency 4" xfId="28" xr:uid="{6C1EDB07-3788-47F5-848B-663AE7CFD6A4}"/>
    <cellStyle name="Currency 4 2" xfId="29" xr:uid="{B5995D6E-2AFD-4A32-A7C6-6F5642B4722C}"/>
    <cellStyle name="Currency 4 2 2" xfId="225" xr:uid="{EEE580A9-4F09-4354-8DEB-3B56C05C357A}"/>
    <cellStyle name="Currency 4 2 2 2" xfId="4633" xr:uid="{4775686E-98B7-4489-8567-66F130A355FF}"/>
    <cellStyle name="Currency 4 2 3" xfId="4528" xr:uid="{6F8A7D34-01FB-43FC-948F-21E259D7133A}"/>
    <cellStyle name="Currency 4 3" xfId="30" xr:uid="{6605641F-3DB8-46D4-AE30-65B8198D06E2}"/>
    <cellStyle name="Currency 4 3 2" xfId="226" xr:uid="{889769B6-EF0B-4A4E-AC25-78CB3219B696}"/>
    <cellStyle name="Currency 4 3 2 2" xfId="4634" xr:uid="{98A625E9-2955-48B8-ADB1-CAC72A6FEF7D}"/>
    <cellStyle name="Currency 4 3 3" xfId="4529" xr:uid="{542B04FA-4B47-4C5F-843C-20194D94D488}"/>
    <cellStyle name="Currency 4 4" xfId="227" xr:uid="{63DD9E7A-EBBC-458E-876B-03EFFB3B6A65}"/>
    <cellStyle name="Currency 4 4 2" xfId="4635" xr:uid="{ECC9DD3A-1292-4665-BB72-B0D1D2C21172}"/>
    <cellStyle name="Currency 4 5" xfId="4324" xr:uid="{A916BF4B-AC7A-4DD0-B62C-D89FF7EA505F}"/>
    <cellStyle name="Currency 4 5 2" xfId="4439" xr:uid="{1A4E9B18-0969-4675-99E2-EEF21DE2F98A}"/>
    <cellStyle name="Currency 4 5 3" xfId="4721" xr:uid="{7278289E-AB2B-42C3-B600-49C4D998B3D3}"/>
    <cellStyle name="Currency 4 5 3 2" xfId="5316" xr:uid="{C5DB86E5-EF8C-41D6-8403-C6912441F6F6}"/>
    <cellStyle name="Currency 4 5 3 3" xfId="4761" xr:uid="{E3DBFC72-731E-4D82-9E3A-C11EF5906975}"/>
    <cellStyle name="Currency 4 5 4" xfId="4698" xr:uid="{BD509ECA-9077-4146-B690-6373F415667A}"/>
    <cellStyle name="Currency 4 6" xfId="4527" xr:uid="{72E6531B-137C-4E2E-ADA8-D58604E97E01}"/>
    <cellStyle name="Currency 5" xfId="31" xr:uid="{00D763E9-7892-4D96-AF33-2A3AECC8B4D4}"/>
    <cellStyle name="Currency 5 2" xfId="32" xr:uid="{369CFBC7-BF6A-48FE-B963-7EA85B317EF3}"/>
    <cellStyle name="Currency 5 2 2" xfId="228" xr:uid="{A004EE03-63EE-4DF4-96EE-32396B2D9FF6}"/>
    <cellStyle name="Currency 5 2 2 2" xfId="4636" xr:uid="{41420286-A791-4480-8339-D79885DEF760}"/>
    <cellStyle name="Currency 5 2 3" xfId="4530" xr:uid="{D89A1738-4C6E-4454-B57D-E7C56283DF4F}"/>
    <cellStyle name="Currency 5 3" xfId="4325" xr:uid="{2D390F3B-981B-4ED9-BAA7-3469F162E537}"/>
    <cellStyle name="Currency 5 3 2" xfId="4440" xr:uid="{03DB27E4-6AF7-4A64-8407-2801BEF2A2D9}"/>
    <cellStyle name="Currency 5 3 2 2" xfId="5306" xr:uid="{C8654C62-3309-466E-B692-E41E20C0F0A4}"/>
    <cellStyle name="Currency 5 3 2 3" xfId="4763" xr:uid="{A4BE85B2-3D35-48C7-B381-B06682A19EE7}"/>
    <cellStyle name="Currency 5 4" xfId="4762" xr:uid="{BCB11A33-9363-4B39-9DF1-E486A4422708}"/>
    <cellStyle name="Currency 6" xfId="33" xr:uid="{3FEF70EF-421B-4EB3-970F-69F4C81431D7}"/>
    <cellStyle name="Currency 6 2" xfId="229" xr:uid="{5E9DBD83-5E24-4D99-8D49-416F22332FF6}"/>
    <cellStyle name="Currency 6 2 2" xfId="4637" xr:uid="{0267D529-BE1F-4E99-802C-70AE244FAA1F}"/>
    <cellStyle name="Currency 6 3" xfId="4326" xr:uid="{31AE4A43-8B37-4649-90FD-ABA17C8F22D9}"/>
    <cellStyle name="Currency 6 3 2" xfId="4441" xr:uid="{CAFE3719-05A8-47D9-9EEC-E40DB07EC4C2}"/>
    <cellStyle name="Currency 6 3 3" xfId="4722" xr:uid="{4015A4C7-7A31-4303-AD2B-465F45E3075B}"/>
    <cellStyle name="Currency 6 3 3 2" xfId="5317" xr:uid="{BDE5D050-B813-4598-B78B-DE7A3FBD1ABE}"/>
    <cellStyle name="Currency 6 3 3 3" xfId="4764" xr:uid="{22512CD3-A83A-429A-94BE-D763E5E2A6DE}"/>
    <cellStyle name="Currency 6 3 4" xfId="4699" xr:uid="{D5EC5C27-D148-494D-B613-98076077827F}"/>
    <cellStyle name="Currency 6 4" xfId="4531" xr:uid="{141C3958-0279-4A9F-B4F3-6097D8540581}"/>
    <cellStyle name="Currency 7" xfId="34" xr:uid="{A5FAC6B3-CF5C-44CE-8D86-57AD41CE19CE}"/>
    <cellStyle name="Currency 7 2" xfId="35" xr:uid="{52EB81CF-CFEF-422F-B8F5-D895501F6336}"/>
    <cellStyle name="Currency 7 2 2" xfId="250" xr:uid="{A69AC35B-4B3B-403D-8041-7310248A5251}"/>
    <cellStyle name="Currency 7 2 2 2" xfId="4638" xr:uid="{157E5B17-6D8B-4FF3-902E-698A3E2596F5}"/>
    <cellStyle name="Currency 7 2 3" xfId="4533" xr:uid="{BF9725B3-90A3-4F7A-A45F-DCE289749C60}"/>
    <cellStyle name="Currency 7 3" xfId="230" xr:uid="{62287D03-7E72-446A-8C2F-814E95FB4D6D}"/>
    <cellStyle name="Currency 7 3 2" xfId="4639" xr:uid="{B684A017-70D9-4AED-B815-4314E8C0012B}"/>
    <cellStyle name="Currency 7 4" xfId="4442" xr:uid="{BE3E5ADF-01E7-46E0-8F2F-96D4119A667F}"/>
    <cellStyle name="Currency 7 5" xfId="4532" xr:uid="{D2B9633C-21BD-486B-A0C9-55AC5336C7D1}"/>
    <cellStyle name="Currency 8" xfId="36" xr:uid="{EDF9AC27-E9E0-4C93-925C-8AE5AFD4A094}"/>
    <cellStyle name="Currency 8 2" xfId="37" xr:uid="{03E45B7A-8273-4D69-BAC3-B6D9D0DE8524}"/>
    <cellStyle name="Currency 8 2 2" xfId="231" xr:uid="{8A0458AC-97A0-4EFC-A166-E561E3FA8AFA}"/>
    <cellStyle name="Currency 8 2 2 2" xfId="4640" xr:uid="{DE3A86C6-1521-4F87-AF60-E91915E6319F}"/>
    <cellStyle name="Currency 8 2 3" xfId="4535" xr:uid="{D175FD23-183D-425F-ADD7-0AB8AC768FB8}"/>
    <cellStyle name="Currency 8 3" xfId="38" xr:uid="{BD1E4F18-C26E-44BA-A817-68CCCD08A93F}"/>
    <cellStyle name="Currency 8 3 2" xfId="232" xr:uid="{F6DE2F84-60EB-4EEC-A8DF-CE6D18A3E186}"/>
    <cellStyle name="Currency 8 3 2 2" xfId="4641" xr:uid="{46E292DA-30BE-4002-AE06-CBD550000203}"/>
    <cellStyle name="Currency 8 3 3" xfId="4536" xr:uid="{D16DFCB2-2760-42BE-8A6D-2B868724B8E3}"/>
    <cellStyle name="Currency 8 4" xfId="39" xr:uid="{C5678ED8-FC6F-482F-BB29-CA18777D617D}"/>
    <cellStyle name="Currency 8 4 2" xfId="233" xr:uid="{37101AE5-D357-402A-BCF6-9B550B6D83D4}"/>
    <cellStyle name="Currency 8 4 2 2" xfId="4642" xr:uid="{1F13EA67-0559-452A-A182-A5E1B9AF7D85}"/>
    <cellStyle name="Currency 8 4 3" xfId="4537" xr:uid="{803A1B9D-9844-4E74-9681-A321E83E8FAF}"/>
    <cellStyle name="Currency 8 5" xfId="234" xr:uid="{8B084E9E-ECDD-4D79-BCC3-EE89ECA6A8A2}"/>
    <cellStyle name="Currency 8 5 2" xfId="4643" xr:uid="{5C0E0C0F-7BA6-45E9-9D21-229C795A44AA}"/>
    <cellStyle name="Currency 8 6" xfId="4443" xr:uid="{E8A0FEC5-CBB3-4E79-9EF5-AC67C5174971}"/>
    <cellStyle name="Currency 8 7" xfId="4534" xr:uid="{FEB5684F-F025-4A57-A6B8-F3472364156B}"/>
    <cellStyle name="Currency 9" xfId="40" xr:uid="{CBFA18CE-855D-4DBA-8C39-78CD16CB1AC9}"/>
    <cellStyle name="Currency 9 2" xfId="41" xr:uid="{C88812CE-26B0-430D-AEC4-23E77364EF2A}"/>
    <cellStyle name="Currency 9 2 2" xfId="235" xr:uid="{148A1FC2-60DB-4A19-BBE1-FAD7DB823E03}"/>
    <cellStyle name="Currency 9 2 2 2" xfId="4644" xr:uid="{56F915F0-941D-4CB4-9153-741BA97ABE22}"/>
    <cellStyle name="Currency 9 2 3" xfId="4539" xr:uid="{62931E91-3E16-4515-BC7F-653DAF7BFDBA}"/>
    <cellStyle name="Currency 9 3" xfId="42" xr:uid="{E9A3F27B-7D1C-42D2-AA1C-953F83A76BCD}"/>
    <cellStyle name="Currency 9 3 2" xfId="236" xr:uid="{A0644590-B5C7-4C80-8806-DF18660BE09A}"/>
    <cellStyle name="Currency 9 3 2 2" xfId="4645" xr:uid="{201069E4-89E5-40C2-B986-F084B897493A}"/>
    <cellStyle name="Currency 9 3 3" xfId="4540" xr:uid="{309B33AD-8312-4006-AB51-E87FE828E5B4}"/>
    <cellStyle name="Currency 9 4" xfId="237" xr:uid="{39E82761-FF39-426B-8507-9E9BD772B307}"/>
    <cellStyle name="Currency 9 4 2" xfId="4646" xr:uid="{6174A53D-A919-4EC2-BFC4-65F52FC64586}"/>
    <cellStyle name="Currency 9 5" xfId="4327" xr:uid="{062BC5D9-233B-467F-922A-473A05DEE4C5}"/>
    <cellStyle name="Currency 9 5 2" xfId="4444" xr:uid="{DDA5EE33-59E3-4592-B9CC-21C5533F674F}"/>
    <cellStyle name="Currency 9 5 3" xfId="4723" xr:uid="{1B4B3284-6989-49DF-938B-D8781FD4E80B}"/>
    <cellStyle name="Currency 9 5 4" xfId="4700" xr:uid="{5E0906BA-B836-4615-8889-695B231DF523}"/>
    <cellStyle name="Currency 9 6" xfId="4538" xr:uid="{CBFCCF3B-DD77-4F86-99FE-09F638E977F0}"/>
    <cellStyle name="Hyperlink 2" xfId="6" xr:uid="{6CFFD761-E1C4-4FFC-9C82-FDD569F38491}"/>
    <cellStyle name="Hyperlink 3" xfId="202" xr:uid="{13F6AEDF-5BD4-481C-BB13-ACE0F58612B6}"/>
    <cellStyle name="Hyperlink 3 2" xfId="4415" xr:uid="{C09808A9-6FAC-45E3-AA68-C16A0B40E452}"/>
    <cellStyle name="Hyperlink 3 3" xfId="4328" xr:uid="{150F5304-3D8A-45D1-B003-71F51771148F}"/>
    <cellStyle name="Hyperlink 4" xfId="4329" xr:uid="{11352F6E-9118-48D7-B1A2-1ED7F16DF35D}"/>
    <cellStyle name="Normal" xfId="0" builtinId="0"/>
    <cellStyle name="Normal 10" xfId="43" xr:uid="{FD367629-358B-4E8F-8AC8-2D0DA61438C2}"/>
    <cellStyle name="Normal 10 10" xfId="903" xr:uid="{06B0C5FA-1A10-4773-A47C-23142A979CEC}"/>
    <cellStyle name="Normal 10 10 2" xfId="2508" xr:uid="{05B435DD-3F80-49EE-BE1E-EBE2C7248029}"/>
    <cellStyle name="Normal 10 10 2 2" xfId="4331" xr:uid="{874721AE-48A9-45E3-A10C-F99B2AA5CB1B}"/>
    <cellStyle name="Normal 10 10 2 3" xfId="4675" xr:uid="{2F3FB538-3F27-40B6-9657-8B3E2D47D47D}"/>
    <cellStyle name="Normal 10 10 3" xfId="2509" xr:uid="{41BB8E6B-14D5-4DBF-B1BE-F202C4B584EC}"/>
    <cellStyle name="Normal 10 10 4" xfId="2510" xr:uid="{9568F4CA-5315-4FF0-BF07-F4CDF0FD6C2D}"/>
    <cellStyle name="Normal 10 11" xfId="2511" xr:uid="{91A91B7D-DCFC-425C-A288-C57336D8035D}"/>
    <cellStyle name="Normal 10 11 2" xfId="2512" xr:uid="{EF28C7A4-C970-4480-B20C-4050881EE65E}"/>
    <cellStyle name="Normal 10 11 3" xfId="2513" xr:uid="{420C11C1-6E4D-45DF-BE0E-DA799D4B4CB1}"/>
    <cellStyle name="Normal 10 11 4" xfId="2514" xr:uid="{E63541DC-463D-42BC-8162-EE60D35C59C1}"/>
    <cellStyle name="Normal 10 12" xfId="2515" xr:uid="{0B3E3E5D-3175-46AC-85E8-53F3FF048057}"/>
    <cellStyle name="Normal 10 12 2" xfId="2516" xr:uid="{7008776D-3F74-4FB1-9163-E75886692C90}"/>
    <cellStyle name="Normal 10 13" xfId="2517" xr:uid="{07B81007-BFBF-452F-A8E1-425B3F677936}"/>
    <cellStyle name="Normal 10 14" xfId="2518" xr:uid="{F2DF4638-8795-4D0D-BCF0-8BDF523F8A5E}"/>
    <cellStyle name="Normal 10 15" xfId="2519" xr:uid="{06D4C60A-0562-4C26-819D-E58C6DC22AAE}"/>
    <cellStyle name="Normal 10 2" xfId="44" xr:uid="{E7317611-1EF6-4173-9B53-D450B082ED5B}"/>
    <cellStyle name="Normal 10 2 10" xfId="2520" xr:uid="{55B19329-CEB0-478C-847A-A2EE33AB0A51}"/>
    <cellStyle name="Normal 10 2 11" xfId="2521" xr:uid="{0890906C-D35A-483C-A535-94014AA05B15}"/>
    <cellStyle name="Normal 10 2 2" xfId="45" xr:uid="{8B6A1F82-42AE-4A93-B9ED-11FBCA74CC7B}"/>
    <cellStyle name="Normal 10 2 2 2" xfId="46" xr:uid="{3CBF292C-6BF2-4812-AE5F-108B74127C7D}"/>
    <cellStyle name="Normal 10 2 2 2 2" xfId="238" xr:uid="{4834F3FE-B9EC-4D02-A005-F84868C51540}"/>
    <cellStyle name="Normal 10 2 2 2 2 2" xfId="454" xr:uid="{29075CBC-CD45-41D8-B270-D1C7C04A5DCD}"/>
    <cellStyle name="Normal 10 2 2 2 2 2 2" xfId="455" xr:uid="{4B6C0AA4-C441-4819-961B-E6651130A558}"/>
    <cellStyle name="Normal 10 2 2 2 2 2 2 2" xfId="904" xr:uid="{1E784683-D5D5-4E35-B524-A37A918377C5}"/>
    <cellStyle name="Normal 10 2 2 2 2 2 2 2 2" xfId="905" xr:uid="{72A6E61C-2A31-4911-A288-118AACA51833}"/>
    <cellStyle name="Normal 10 2 2 2 2 2 2 3" xfId="906" xr:uid="{91A17632-A35E-4A5E-902B-F66C81EEC1A2}"/>
    <cellStyle name="Normal 10 2 2 2 2 2 3" xfId="907" xr:uid="{861D7566-7FB3-4BDB-8ED4-CEF815392870}"/>
    <cellStyle name="Normal 10 2 2 2 2 2 3 2" xfId="908" xr:uid="{5C6CA51F-4CFF-4DB0-B924-4CDD80B766A2}"/>
    <cellStyle name="Normal 10 2 2 2 2 2 4" xfId="909" xr:uid="{0D4EF9E3-7E41-4BA2-A325-B40A1397E211}"/>
    <cellStyle name="Normal 10 2 2 2 2 3" xfId="456" xr:uid="{E122A444-1E66-4D67-8EBF-FAA496D44E54}"/>
    <cellStyle name="Normal 10 2 2 2 2 3 2" xfId="910" xr:uid="{438C62FE-6292-4789-91FC-98689A126FF1}"/>
    <cellStyle name="Normal 10 2 2 2 2 3 2 2" xfId="911" xr:uid="{7DAF91C0-5243-4607-9E40-CCF09EAC4CA5}"/>
    <cellStyle name="Normal 10 2 2 2 2 3 3" xfId="912" xr:uid="{450654E5-475C-40C3-8737-7744FD5C5F3F}"/>
    <cellStyle name="Normal 10 2 2 2 2 3 4" xfId="2522" xr:uid="{F75C8817-7B28-4741-8FFA-D2D892A55902}"/>
    <cellStyle name="Normal 10 2 2 2 2 4" xfId="913" xr:uid="{6FF7C34B-5345-4AB5-857D-382E379EF99C}"/>
    <cellStyle name="Normal 10 2 2 2 2 4 2" xfId="914" xr:uid="{6D46C109-3E2E-4ED3-B6A6-21E09E1634A2}"/>
    <cellStyle name="Normal 10 2 2 2 2 5" xfId="915" xr:uid="{52AF1C73-0CC8-4A4A-8F9C-20B8C8B61B81}"/>
    <cellStyle name="Normal 10 2 2 2 2 6" xfId="2523" xr:uid="{538841F8-ED7B-444D-BB12-86A9F4B8324D}"/>
    <cellStyle name="Normal 10 2 2 2 3" xfId="239" xr:uid="{05DFC5E5-71D8-47B1-BC00-88123AB61348}"/>
    <cellStyle name="Normal 10 2 2 2 3 2" xfId="457" xr:uid="{0B96AAA1-9E57-4861-8BD2-2F05108CA8F0}"/>
    <cellStyle name="Normal 10 2 2 2 3 2 2" xfId="458" xr:uid="{4F62EABA-8672-4227-8074-0E23E8963238}"/>
    <cellStyle name="Normal 10 2 2 2 3 2 2 2" xfId="916" xr:uid="{768BCD71-D3F4-4D49-A722-FCFA9BBC301D}"/>
    <cellStyle name="Normal 10 2 2 2 3 2 2 2 2" xfId="917" xr:uid="{B1BEECA3-F53D-457D-9CFB-8D95A90FCF35}"/>
    <cellStyle name="Normal 10 2 2 2 3 2 2 3" xfId="918" xr:uid="{99A32026-AC19-42AC-9BD0-67A375EEDC6F}"/>
    <cellStyle name="Normal 10 2 2 2 3 2 3" xfId="919" xr:uid="{F61D2691-76F7-45C3-AB35-ADFC7E57C57C}"/>
    <cellStyle name="Normal 10 2 2 2 3 2 3 2" xfId="920" xr:uid="{9A2636A4-D492-4B3E-9D4D-32B70AE8E628}"/>
    <cellStyle name="Normal 10 2 2 2 3 2 4" xfId="921" xr:uid="{DCDAA123-39D6-474B-A480-4777E4FD29B9}"/>
    <cellStyle name="Normal 10 2 2 2 3 3" xfId="459" xr:uid="{0FBFAB29-843B-4EC1-B2A3-9D6FE614DD39}"/>
    <cellStyle name="Normal 10 2 2 2 3 3 2" xfId="922" xr:uid="{91143EE0-DA15-48D6-AAED-1DDC1BE662C9}"/>
    <cellStyle name="Normal 10 2 2 2 3 3 2 2" xfId="923" xr:uid="{EBEB29B0-1DE1-4675-B376-044FAA55E319}"/>
    <cellStyle name="Normal 10 2 2 2 3 3 3" xfId="924" xr:uid="{C889EF1A-0C4F-4512-A573-E264ED3396DE}"/>
    <cellStyle name="Normal 10 2 2 2 3 4" xfId="925" xr:uid="{FE4206E8-9BF5-4E86-8345-CEC754462D52}"/>
    <cellStyle name="Normal 10 2 2 2 3 4 2" xfId="926" xr:uid="{F26135AC-9BA6-4C89-979C-D89B19052B01}"/>
    <cellStyle name="Normal 10 2 2 2 3 5" xfId="927" xr:uid="{E222CFCB-848E-421B-B135-6A4956559459}"/>
    <cellStyle name="Normal 10 2 2 2 4" xfId="460" xr:uid="{489C38BE-5C22-4506-B233-F4F3874E4C60}"/>
    <cellStyle name="Normal 10 2 2 2 4 2" xfId="461" xr:uid="{FD82B776-2F68-4078-ADB2-16C736581E63}"/>
    <cellStyle name="Normal 10 2 2 2 4 2 2" xfId="928" xr:uid="{52B1E498-F5F0-4EB8-9AAE-AB550D32A58A}"/>
    <cellStyle name="Normal 10 2 2 2 4 2 2 2" xfId="929" xr:uid="{E90F00ED-5981-41BC-BC5C-2DF4F21590C4}"/>
    <cellStyle name="Normal 10 2 2 2 4 2 3" xfId="930" xr:uid="{2A3AC05D-EFDA-4A9F-A81B-8E3B560D93BE}"/>
    <cellStyle name="Normal 10 2 2 2 4 3" xfId="931" xr:uid="{E5C718F1-72E1-4C46-B9D1-F84979DD6D27}"/>
    <cellStyle name="Normal 10 2 2 2 4 3 2" xfId="932" xr:uid="{AE6110A2-4B45-4452-A72B-DD38B6B15584}"/>
    <cellStyle name="Normal 10 2 2 2 4 4" xfId="933" xr:uid="{A96999FA-6DFF-4C93-B8E7-3E3E07672B20}"/>
    <cellStyle name="Normal 10 2 2 2 5" xfId="462" xr:uid="{C0EBE509-2CC7-478E-9470-4B95102504B5}"/>
    <cellStyle name="Normal 10 2 2 2 5 2" xfId="934" xr:uid="{64F5021A-4037-4264-8CB4-2106AA2B6551}"/>
    <cellStyle name="Normal 10 2 2 2 5 2 2" xfId="935" xr:uid="{AD482E10-F83F-406B-BBA2-68C92138FBE5}"/>
    <cellStyle name="Normal 10 2 2 2 5 3" xfId="936" xr:uid="{DB334642-78F5-4680-AE2A-B12AEBF5A100}"/>
    <cellStyle name="Normal 10 2 2 2 5 4" xfId="2524" xr:uid="{9C4C6E04-53A9-4124-8E79-334BEBDCFEC3}"/>
    <cellStyle name="Normal 10 2 2 2 6" xfId="937" xr:uid="{1F6DB47B-2342-4B67-B4C2-235E994F6036}"/>
    <cellStyle name="Normal 10 2 2 2 6 2" xfId="938" xr:uid="{F1D9AAB7-77D9-4651-BCBF-6596E332EA12}"/>
    <cellStyle name="Normal 10 2 2 2 7" xfId="939" xr:uid="{D0E6B2BF-FBC9-4DCB-8B25-F1C6A610B742}"/>
    <cellStyle name="Normal 10 2 2 2 8" xfId="2525" xr:uid="{A78FAC0A-2E37-4379-B590-78C36A9D37AC}"/>
    <cellStyle name="Normal 10 2 2 3" xfId="240" xr:uid="{21E00DD1-736B-4ADF-A963-F9DB9B95F2CD}"/>
    <cellStyle name="Normal 10 2 2 3 2" xfId="463" xr:uid="{3B571D36-2157-49A9-9EC6-A9EA5FD3AE13}"/>
    <cellStyle name="Normal 10 2 2 3 2 2" xfId="464" xr:uid="{FB772289-0BA5-400F-B0E7-2404CEC42842}"/>
    <cellStyle name="Normal 10 2 2 3 2 2 2" xfId="940" xr:uid="{BCB28E4D-1DC1-40D4-A5D3-7B9ACCC809BC}"/>
    <cellStyle name="Normal 10 2 2 3 2 2 2 2" xfId="941" xr:uid="{63A8CEC9-2BF0-4CAF-ACBD-A30FFA5B3B1A}"/>
    <cellStyle name="Normal 10 2 2 3 2 2 3" xfId="942" xr:uid="{AA00468A-0155-4D0B-9C38-9EECB43DC89A}"/>
    <cellStyle name="Normal 10 2 2 3 2 3" xfId="943" xr:uid="{3C7EC6D4-3AD2-4F50-9F1D-B66305677026}"/>
    <cellStyle name="Normal 10 2 2 3 2 3 2" xfId="944" xr:uid="{3B1C980C-928A-491A-AF93-99728BCE1A20}"/>
    <cellStyle name="Normal 10 2 2 3 2 4" xfId="945" xr:uid="{3ABC833C-4416-4028-ACFC-A935F3558607}"/>
    <cellStyle name="Normal 10 2 2 3 3" xfId="465" xr:uid="{2C11816D-BB4C-44AE-8E86-202ADE724695}"/>
    <cellStyle name="Normal 10 2 2 3 3 2" xfId="946" xr:uid="{9F9FF5CA-089B-4A06-8FE0-F5B0F62E94FF}"/>
    <cellStyle name="Normal 10 2 2 3 3 2 2" xfId="947" xr:uid="{0A756248-7E45-427D-87CA-745C31E55640}"/>
    <cellStyle name="Normal 10 2 2 3 3 3" xfId="948" xr:uid="{CE240436-3B5E-4B9E-9516-968EEA3FA19D}"/>
    <cellStyle name="Normal 10 2 2 3 3 4" xfId="2526" xr:uid="{4C891911-30C0-4FBD-88C4-5CAC73C6F7CF}"/>
    <cellStyle name="Normal 10 2 2 3 4" xfId="949" xr:uid="{5D5B75ED-6B69-4B30-98E0-36D4317B8368}"/>
    <cellStyle name="Normal 10 2 2 3 4 2" xfId="950" xr:uid="{BF540F3A-F0DE-4A82-AEE3-9DF7401ABA23}"/>
    <cellStyle name="Normal 10 2 2 3 5" xfId="951" xr:uid="{AC615B4D-3439-4419-8309-06BE1740FF04}"/>
    <cellStyle name="Normal 10 2 2 3 6" xfId="2527" xr:uid="{7306E591-7566-4E01-B063-3148911014DB}"/>
    <cellStyle name="Normal 10 2 2 4" xfId="241" xr:uid="{73C0E7F0-5039-4075-B895-2A5DBF0CC1C4}"/>
    <cellStyle name="Normal 10 2 2 4 2" xfId="466" xr:uid="{B0CAFF68-AFE6-4EAE-B4BE-DFAE855BBE7D}"/>
    <cellStyle name="Normal 10 2 2 4 2 2" xfId="467" xr:uid="{3787D57C-0EAC-4371-8068-6991602E49EF}"/>
    <cellStyle name="Normal 10 2 2 4 2 2 2" xfId="952" xr:uid="{38D704A0-FD21-437E-9D03-654311A83782}"/>
    <cellStyle name="Normal 10 2 2 4 2 2 2 2" xfId="953" xr:uid="{51A33348-7E43-461B-BB90-6CC47F3AA355}"/>
    <cellStyle name="Normal 10 2 2 4 2 2 3" xfId="954" xr:uid="{B987C1F3-0EB1-4852-B79A-C6156DF9234B}"/>
    <cellStyle name="Normal 10 2 2 4 2 3" xfId="955" xr:uid="{0DEC3C9F-4D1A-4750-851C-122357A78222}"/>
    <cellStyle name="Normal 10 2 2 4 2 3 2" xfId="956" xr:uid="{22F71320-CF54-44BE-9628-2633773C992C}"/>
    <cellStyle name="Normal 10 2 2 4 2 4" xfId="957" xr:uid="{4A8CDAA4-C608-4B7C-A6E1-C3B557ED9607}"/>
    <cellStyle name="Normal 10 2 2 4 3" xfId="468" xr:uid="{07E481FF-AF1B-413D-B4AB-F7412654C00F}"/>
    <cellStyle name="Normal 10 2 2 4 3 2" xfId="958" xr:uid="{B4FD7F09-BFA8-4DAE-A7DD-B8723DDDC982}"/>
    <cellStyle name="Normal 10 2 2 4 3 2 2" xfId="959" xr:uid="{F7E63372-86A4-4E72-917D-D6D647423EA3}"/>
    <cellStyle name="Normal 10 2 2 4 3 3" xfId="960" xr:uid="{81FF2A66-781D-4E20-AAC2-AD41A2000EC8}"/>
    <cellStyle name="Normal 10 2 2 4 4" xfId="961" xr:uid="{A91B686B-3AE4-4784-8871-6688A9D81AAD}"/>
    <cellStyle name="Normal 10 2 2 4 4 2" xfId="962" xr:uid="{0E16565E-8EF9-45B9-8127-E57049601E38}"/>
    <cellStyle name="Normal 10 2 2 4 5" xfId="963" xr:uid="{57065EE6-3ACA-464B-AD42-51BC5B6F6DF1}"/>
    <cellStyle name="Normal 10 2 2 5" xfId="242" xr:uid="{0D3A49DA-8CCF-4052-B709-684E7FC31457}"/>
    <cellStyle name="Normal 10 2 2 5 2" xfId="469" xr:uid="{E7D77F6E-8EBD-460A-B143-E61D1FA7DE15}"/>
    <cellStyle name="Normal 10 2 2 5 2 2" xfId="964" xr:uid="{7A512278-135C-4F8F-AC19-DF63C584EA87}"/>
    <cellStyle name="Normal 10 2 2 5 2 2 2" xfId="965" xr:uid="{950B5661-EE8A-4C0B-A268-C63B7B4F4128}"/>
    <cellStyle name="Normal 10 2 2 5 2 3" xfId="966" xr:uid="{71FF1C2C-7C50-4A04-B77D-A808B51B3CDB}"/>
    <cellStyle name="Normal 10 2 2 5 3" xfId="967" xr:uid="{8A83AD7B-2EB5-4862-AE70-CFCBC4845572}"/>
    <cellStyle name="Normal 10 2 2 5 3 2" xfId="968" xr:uid="{1023D7A1-2C79-4381-AF63-146BC49A91E4}"/>
    <cellStyle name="Normal 10 2 2 5 4" xfId="969" xr:uid="{2F94D8AC-4AA8-4B8E-BF29-BDC7EAB03519}"/>
    <cellStyle name="Normal 10 2 2 6" xfId="470" xr:uid="{CBAA2AE0-3DF2-4D64-A704-CB69B32C7188}"/>
    <cellStyle name="Normal 10 2 2 6 2" xfId="970" xr:uid="{1B7F76D7-C4EF-41A5-B90F-00303E934132}"/>
    <cellStyle name="Normal 10 2 2 6 2 2" xfId="971" xr:uid="{85509E92-8EAC-4E41-B796-602530AD33C7}"/>
    <cellStyle name="Normal 10 2 2 6 2 3" xfId="4333" xr:uid="{3ACF8C8E-C7E8-442C-A1BD-02544ACBBEF4}"/>
    <cellStyle name="Normal 10 2 2 6 3" xfId="972" xr:uid="{EAD69967-8C6D-44CD-83CD-5777BE722F96}"/>
    <cellStyle name="Normal 10 2 2 6 4" xfId="2528" xr:uid="{00665FB1-0D7A-463E-BE89-D025D2D19C20}"/>
    <cellStyle name="Normal 10 2 2 6 4 2" xfId="4564" xr:uid="{DBFE8BB2-77E3-400B-B3F1-C80E5F3BE04B}"/>
    <cellStyle name="Normal 10 2 2 6 4 3" xfId="4676" xr:uid="{181BB2F1-B82E-4D05-97C4-598E8E1DE9D2}"/>
    <cellStyle name="Normal 10 2 2 6 4 4" xfId="4602" xr:uid="{BCE7243D-66E1-4FF6-81C4-418FE203AF34}"/>
    <cellStyle name="Normal 10 2 2 7" xfId="973" xr:uid="{CC65946B-E5E0-4A48-9885-F9B332F307BF}"/>
    <cellStyle name="Normal 10 2 2 7 2" xfId="974" xr:uid="{317D0801-805E-4E74-9578-5FBC16776595}"/>
    <cellStyle name="Normal 10 2 2 8" xfId="975" xr:uid="{9FC04863-8BC6-4060-8027-35847C811F3C}"/>
    <cellStyle name="Normal 10 2 2 9" xfId="2529" xr:uid="{F9D59141-305E-4F9D-B2D8-0C2CC16A105D}"/>
    <cellStyle name="Normal 10 2 3" xfId="47" xr:uid="{64EA7580-6BDA-4AD4-9D21-1195BF8DFFFE}"/>
    <cellStyle name="Normal 10 2 3 2" xfId="48" xr:uid="{B093AAAD-8039-41C1-8100-9A97338A6215}"/>
    <cellStyle name="Normal 10 2 3 2 2" xfId="471" xr:uid="{AA462AF6-9DA0-4666-925C-34D4F3B227BA}"/>
    <cellStyle name="Normal 10 2 3 2 2 2" xfId="472" xr:uid="{B6E042C6-EFA2-4217-8E49-997DCC757958}"/>
    <cellStyle name="Normal 10 2 3 2 2 2 2" xfId="976" xr:uid="{016A9657-CD64-4CDD-8ED4-F8EF8BF5D6C6}"/>
    <cellStyle name="Normal 10 2 3 2 2 2 2 2" xfId="977" xr:uid="{366341A6-81E2-4BC8-891E-05D86CB92B13}"/>
    <cellStyle name="Normal 10 2 3 2 2 2 3" xfId="978" xr:uid="{79F2F7D8-4FA8-4779-A120-4293F40639AA}"/>
    <cellStyle name="Normal 10 2 3 2 2 3" xfId="979" xr:uid="{30442669-CF48-4999-991B-1F1C37AFEA59}"/>
    <cellStyle name="Normal 10 2 3 2 2 3 2" xfId="980" xr:uid="{FC267488-279E-4635-AB03-A4ED05C91879}"/>
    <cellStyle name="Normal 10 2 3 2 2 4" xfId="981" xr:uid="{C9E24FC7-2814-4F48-BA29-B926620D6EF4}"/>
    <cellStyle name="Normal 10 2 3 2 3" xfId="473" xr:uid="{0DFA124F-D069-4E4E-A3B8-4B2EF47B5BAC}"/>
    <cellStyle name="Normal 10 2 3 2 3 2" xfId="982" xr:uid="{EE08730B-CCF4-4E7C-A063-F18993EE6634}"/>
    <cellStyle name="Normal 10 2 3 2 3 2 2" xfId="983" xr:uid="{8D9A43E4-77FF-436C-BFB0-DA9C35377139}"/>
    <cellStyle name="Normal 10 2 3 2 3 3" xfId="984" xr:uid="{4430BB52-8B38-4E9A-955F-1F55C0C7014F}"/>
    <cellStyle name="Normal 10 2 3 2 3 4" xfId="2530" xr:uid="{4E338F34-B907-4864-8F7B-6002A1E10BD0}"/>
    <cellStyle name="Normal 10 2 3 2 4" xfId="985" xr:uid="{E78E362B-32C9-4E35-9487-BB5EF5C5FEAC}"/>
    <cellStyle name="Normal 10 2 3 2 4 2" xfId="986" xr:uid="{203A0097-A8F2-44E3-97F0-0FCE82297829}"/>
    <cellStyle name="Normal 10 2 3 2 5" xfId="987" xr:uid="{533309EB-B308-4349-8035-ACA6E14D85F4}"/>
    <cellStyle name="Normal 10 2 3 2 6" xfId="2531" xr:uid="{FD2F8391-3F3C-4174-BDB3-D5C7B78C4424}"/>
    <cellStyle name="Normal 10 2 3 3" xfId="243" xr:uid="{AD58FFD6-4CC9-4CE7-8BC1-DC1E3360DB4F}"/>
    <cellStyle name="Normal 10 2 3 3 2" xfId="474" xr:uid="{9FA840F7-D7E7-4996-806B-9A36F918F1C6}"/>
    <cellStyle name="Normal 10 2 3 3 2 2" xfId="475" xr:uid="{02AACFA6-ED14-4228-A093-D431799F172B}"/>
    <cellStyle name="Normal 10 2 3 3 2 2 2" xfId="988" xr:uid="{7AC4BA40-E99B-43F2-BCF0-9DEEF17BA15D}"/>
    <cellStyle name="Normal 10 2 3 3 2 2 2 2" xfId="989" xr:uid="{9C178A24-36FB-4A2B-8DD4-91DD4041D706}"/>
    <cellStyle name="Normal 10 2 3 3 2 2 3" xfId="990" xr:uid="{CAE66D05-3422-4DF0-934A-7120E169C666}"/>
    <cellStyle name="Normal 10 2 3 3 2 3" xfId="991" xr:uid="{84C86DC2-4E5A-411A-B80A-4F4795801B27}"/>
    <cellStyle name="Normal 10 2 3 3 2 3 2" xfId="992" xr:uid="{54BA0FF2-F4F6-44A7-A4A8-D78434C1C013}"/>
    <cellStyle name="Normal 10 2 3 3 2 4" xfId="993" xr:uid="{B8EE3B60-68AD-4A15-BD07-FFFFC5DD39A1}"/>
    <cellStyle name="Normal 10 2 3 3 3" xfId="476" xr:uid="{2A93F7A1-DE0A-4371-95CA-46CC991E3FB7}"/>
    <cellStyle name="Normal 10 2 3 3 3 2" xfId="994" xr:uid="{3959B06C-6D56-42A1-9E47-0081A873380C}"/>
    <cellStyle name="Normal 10 2 3 3 3 2 2" xfId="995" xr:uid="{4C456991-2738-419F-B6CA-8B6EEB51F13F}"/>
    <cellStyle name="Normal 10 2 3 3 3 3" xfId="996" xr:uid="{BA487505-E225-4CCB-AA17-E4812E966349}"/>
    <cellStyle name="Normal 10 2 3 3 4" xfId="997" xr:uid="{33D15A1E-7DB6-411C-A3B3-0507548F0813}"/>
    <cellStyle name="Normal 10 2 3 3 4 2" xfId="998" xr:uid="{AE782107-653D-4EDE-B33B-AC14A8C93F6B}"/>
    <cellStyle name="Normal 10 2 3 3 5" xfId="999" xr:uid="{376AC8AE-8A46-42D1-AFE7-5C9342FF7EA0}"/>
    <cellStyle name="Normal 10 2 3 4" xfId="244" xr:uid="{4D5BB0E1-47F5-4CAE-B04B-1DD85A8D12B3}"/>
    <cellStyle name="Normal 10 2 3 4 2" xfId="477" xr:uid="{D89B6435-9095-4A29-8BBA-C102A0B750BB}"/>
    <cellStyle name="Normal 10 2 3 4 2 2" xfId="1000" xr:uid="{686A8B64-F5FC-4997-9FBD-EF125CE022E8}"/>
    <cellStyle name="Normal 10 2 3 4 2 2 2" xfId="1001" xr:uid="{F17A707B-947E-4469-965B-18CB86A43CF0}"/>
    <cellStyle name="Normal 10 2 3 4 2 3" xfId="1002" xr:uid="{A43C93CC-4681-4644-A70F-412DAD7E2A80}"/>
    <cellStyle name="Normal 10 2 3 4 3" xfId="1003" xr:uid="{E98CB1B6-102F-4394-A60B-C926AA219270}"/>
    <cellStyle name="Normal 10 2 3 4 3 2" xfId="1004" xr:uid="{2D7B14FE-DD93-4574-844F-AA6FF9879034}"/>
    <cellStyle name="Normal 10 2 3 4 4" xfId="1005" xr:uid="{0B995D92-0FBC-4DD9-AA36-7059D2B81DD7}"/>
    <cellStyle name="Normal 10 2 3 5" xfId="478" xr:uid="{F8F09A71-E7C5-4DB0-B35E-9D4AB0C0264A}"/>
    <cellStyle name="Normal 10 2 3 5 2" xfId="1006" xr:uid="{212EA71C-93F7-48DA-BE8C-E7DDCD5EF1A8}"/>
    <cellStyle name="Normal 10 2 3 5 2 2" xfId="1007" xr:uid="{8D556FDE-28F7-4FCD-93E2-236F9462F471}"/>
    <cellStyle name="Normal 10 2 3 5 2 3" xfId="4334" xr:uid="{B072853F-094A-4C84-A42C-6341BEB05F59}"/>
    <cellStyle name="Normal 10 2 3 5 3" xfId="1008" xr:uid="{2302E712-2093-4208-B86C-738AAF161F7E}"/>
    <cellStyle name="Normal 10 2 3 5 4" xfId="2532" xr:uid="{4A84D437-4664-4BB0-8A52-1347A99916A4}"/>
    <cellStyle name="Normal 10 2 3 5 4 2" xfId="4565" xr:uid="{E07F419A-8713-4A5D-AA95-E992FA1E0312}"/>
    <cellStyle name="Normal 10 2 3 5 4 3" xfId="4677" xr:uid="{BA4759F9-F3FC-44CD-8DDC-A2885BED82D1}"/>
    <cellStyle name="Normal 10 2 3 5 4 4" xfId="4603" xr:uid="{2CB6A2FE-40EF-4335-B8EF-B56BB3F97ACB}"/>
    <cellStyle name="Normal 10 2 3 6" xfId="1009" xr:uid="{E1F403ED-91F1-48D3-AC92-2380C488A141}"/>
    <cellStyle name="Normal 10 2 3 6 2" xfId="1010" xr:uid="{DB2ABEC8-24DE-4E96-96B5-C6A1ABEE8DEB}"/>
    <cellStyle name="Normal 10 2 3 7" xfId="1011" xr:uid="{C445CA67-619A-43B1-BE1C-9D59EF54897A}"/>
    <cellStyle name="Normal 10 2 3 8" xfId="2533" xr:uid="{A0E6FAB6-CF44-4066-8CB0-020F1F24A21D}"/>
    <cellStyle name="Normal 10 2 4" xfId="49" xr:uid="{02AFDD37-1833-45E7-B903-10C27E510DC3}"/>
    <cellStyle name="Normal 10 2 4 2" xfId="429" xr:uid="{D56F7371-895D-41D3-A5BA-AB33012DA5FA}"/>
    <cellStyle name="Normal 10 2 4 2 2" xfId="479" xr:uid="{3C73D204-043F-4A01-B0A6-5F510ECFC5CD}"/>
    <cellStyle name="Normal 10 2 4 2 2 2" xfId="1012" xr:uid="{1D09DD39-036F-4A94-8F88-0EC40DEE6112}"/>
    <cellStyle name="Normal 10 2 4 2 2 2 2" xfId="1013" xr:uid="{2421A42C-E35C-4479-A22C-E5970469C6A5}"/>
    <cellStyle name="Normal 10 2 4 2 2 3" xfId="1014" xr:uid="{70941E08-6444-4277-9627-6A516175C993}"/>
    <cellStyle name="Normal 10 2 4 2 2 4" xfId="2534" xr:uid="{00951874-4E38-453E-AB1A-C91E72E330BF}"/>
    <cellStyle name="Normal 10 2 4 2 3" xfId="1015" xr:uid="{BDBFFEAB-BB0B-4D97-8206-4A6B213EFEB2}"/>
    <cellStyle name="Normal 10 2 4 2 3 2" xfId="1016" xr:uid="{A82E5326-99CB-4B15-9EE7-6E0F0D30359C}"/>
    <cellStyle name="Normal 10 2 4 2 4" xfId="1017" xr:uid="{49AC6401-3200-4BD9-974B-875816B28DCD}"/>
    <cellStyle name="Normal 10 2 4 2 5" xfId="2535" xr:uid="{B227B405-DA18-4806-BDF9-29A9D1EECDF4}"/>
    <cellStyle name="Normal 10 2 4 3" xfId="480" xr:uid="{32476B44-925A-4382-8FE2-233BB604A9F8}"/>
    <cellStyle name="Normal 10 2 4 3 2" xfId="1018" xr:uid="{516E421F-B5CC-4362-9098-BE7DF0A16061}"/>
    <cellStyle name="Normal 10 2 4 3 2 2" xfId="1019" xr:uid="{4B4D28E3-9C40-4257-88A4-E3AFD4360E63}"/>
    <cellStyle name="Normal 10 2 4 3 3" xfId="1020" xr:uid="{0560FB76-1A9E-4E27-9E70-454209454903}"/>
    <cellStyle name="Normal 10 2 4 3 4" xfId="2536" xr:uid="{F23ABAB9-3B7C-4430-86EC-8C95BC9AD807}"/>
    <cellStyle name="Normal 10 2 4 4" xfId="1021" xr:uid="{9D35EDF1-3B32-4E32-A58D-7CAF22232464}"/>
    <cellStyle name="Normal 10 2 4 4 2" xfId="1022" xr:uid="{93112FA7-3A2C-49FE-8942-4E1939FD768F}"/>
    <cellStyle name="Normal 10 2 4 4 3" xfId="2537" xr:uid="{D61806B0-D435-4572-96A1-25F2BA0624DE}"/>
    <cellStyle name="Normal 10 2 4 4 4" xfId="2538" xr:uid="{3A2CFD53-C3F1-4CE7-B8F9-E01478BB872A}"/>
    <cellStyle name="Normal 10 2 4 5" xfId="1023" xr:uid="{BA934A47-219A-46D1-B948-FC583B57594E}"/>
    <cellStyle name="Normal 10 2 4 6" xfId="2539" xr:uid="{D30AE66F-EB0B-4F05-BADD-9832D36A2993}"/>
    <cellStyle name="Normal 10 2 4 7" xfId="2540" xr:uid="{30D32A79-5193-4F44-AA61-F384D2573143}"/>
    <cellStyle name="Normal 10 2 5" xfId="245" xr:uid="{02C88198-AC8F-4C31-8978-D0C560BD2A76}"/>
    <cellStyle name="Normal 10 2 5 2" xfId="481" xr:uid="{6B4EFBF3-A665-4130-9B21-FD64662591CC}"/>
    <cellStyle name="Normal 10 2 5 2 2" xfId="482" xr:uid="{B3910128-1C02-4442-AD6D-C44ABA339B65}"/>
    <cellStyle name="Normal 10 2 5 2 2 2" xfId="1024" xr:uid="{22813D39-E362-41BC-8B58-E4BD3417259C}"/>
    <cellStyle name="Normal 10 2 5 2 2 2 2" xfId="1025" xr:uid="{D65099A0-7955-412C-AA57-30EC1B1F3676}"/>
    <cellStyle name="Normal 10 2 5 2 2 3" xfId="1026" xr:uid="{4B5C6EF0-70DB-48CB-AB31-B6ECEAAAFBB8}"/>
    <cellStyle name="Normal 10 2 5 2 3" xfId="1027" xr:uid="{59107096-D721-4912-829F-750CB529DA2B}"/>
    <cellStyle name="Normal 10 2 5 2 3 2" xfId="1028" xr:uid="{40B09200-0798-4882-A321-2D4EABC4322B}"/>
    <cellStyle name="Normal 10 2 5 2 4" xfId="1029" xr:uid="{F769BF76-53C0-4D8A-8270-D6F0BC3D0803}"/>
    <cellStyle name="Normal 10 2 5 3" xfId="483" xr:uid="{97AB1699-B81D-4126-A944-4859BCEFFE3E}"/>
    <cellStyle name="Normal 10 2 5 3 2" xfId="1030" xr:uid="{41AD9903-A413-4CE0-8F8C-97B0E93D7E85}"/>
    <cellStyle name="Normal 10 2 5 3 2 2" xfId="1031" xr:uid="{7F9197D6-A93A-441E-8C8F-7FEF7D2C219D}"/>
    <cellStyle name="Normal 10 2 5 3 3" xfId="1032" xr:uid="{965F311D-BDFF-427B-A244-7D6DC626B76E}"/>
    <cellStyle name="Normal 10 2 5 3 4" xfId="2541" xr:uid="{9AB675CE-005D-4AA1-9699-CE3D3A247602}"/>
    <cellStyle name="Normal 10 2 5 4" xfId="1033" xr:uid="{5D60D1EA-6C10-41FE-A3AC-C1C35F45675B}"/>
    <cellStyle name="Normal 10 2 5 4 2" xfId="1034" xr:uid="{A60BF093-066C-4297-8BA3-CFB439112144}"/>
    <cellStyle name="Normal 10 2 5 5" xfId="1035" xr:uid="{1570D472-2C65-4C39-9596-E7DDAB80B521}"/>
    <cellStyle name="Normal 10 2 5 6" xfId="2542" xr:uid="{6E933710-CB02-4473-B71E-5AB1B50ECF34}"/>
    <cellStyle name="Normal 10 2 6" xfId="246" xr:uid="{0673B056-5141-48F8-8781-3481697784A5}"/>
    <cellStyle name="Normal 10 2 6 2" xfId="484" xr:uid="{D78B70E0-0C90-40B3-9D93-A2257F8A400B}"/>
    <cellStyle name="Normal 10 2 6 2 2" xfId="1036" xr:uid="{26F75ADD-13FF-4125-AD05-75B1F2D08EA6}"/>
    <cellStyle name="Normal 10 2 6 2 2 2" xfId="1037" xr:uid="{603C7F71-B1CC-4A4D-AD19-CF8E08CD07AE}"/>
    <cellStyle name="Normal 10 2 6 2 3" xfId="1038" xr:uid="{AFA3848B-EB5A-4699-ADAA-3789D4560827}"/>
    <cellStyle name="Normal 10 2 6 2 4" xfId="2543" xr:uid="{FB21DA32-0239-430B-B30D-CBFF48DA0E74}"/>
    <cellStyle name="Normal 10 2 6 3" xfId="1039" xr:uid="{BDB92362-D3E8-4413-8525-6877C489E0CC}"/>
    <cellStyle name="Normal 10 2 6 3 2" xfId="1040" xr:uid="{2989DC60-B83B-49DF-B989-516960689033}"/>
    <cellStyle name="Normal 10 2 6 4" xfId="1041" xr:uid="{E9F2B04A-B677-43E1-95E0-48C4A4CA9D90}"/>
    <cellStyle name="Normal 10 2 6 5" xfId="2544" xr:uid="{E72E0C39-31EA-49D2-94AC-9D33642ECD75}"/>
    <cellStyle name="Normal 10 2 7" xfId="485" xr:uid="{DE9FE44B-7911-49E6-9458-00A4FF8E50C5}"/>
    <cellStyle name="Normal 10 2 7 2" xfId="1042" xr:uid="{0CF9EEF6-D761-4AFA-93B8-AC91B6684D2D}"/>
    <cellStyle name="Normal 10 2 7 2 2" xfId="1043" xr:uid="{F63D7361-17B9-4EB3-897F-5B80C23B6878}"/>
    <cellStyle name="Normal 10 2 7 2 3" xfId="4332" xr:uid="{87E09A98-6637-4E31-8A04-27611D402CD8}"/>
    <cellStyle name="Normal 10 2 7 3" xfId="1044" xr:uid="{46F3C39C-B4EE-4C38-A188-8373DF02277A}"/>
    <cellStyle name="Normal 10 2 7 4" xfId="2545" xr:uid="{D8DDA1A9-E1F1-4237-A13D-93C2BDD601AD}"/>
    <cellStyle name="Normal 10 2 7 4 2" xfId="4563" xr:uid="{612F5EC6-ED01-4AED-B986-F350CDEFB7AE}"/>
    <cellStyle name="Normal 10 2 7 4 3" xfId="4678" xr:uid="{3B437A56-C504-4E22-B240-588D0CFBF38B}"/>
    <cellStyle name="Normal 10 2 7 4 4" xfId="4601" xr:uid="{217B8AF2-3DC6-4346-9291-D71FAE29FE61}"/>
    <cellStyle name="Normal 10 2 8" xfId="1045" xr:uid="{46635564-D9B5-4EDB-A3FA-919C309C1BB5}"/>
    <cellStyle name="Normal 10 2 8 2" xfId="1046" xr:uid="{4D1B13A9-9677-4F76-807F-26CDA5DF1845}"/>
    <cellStyle name="Normal 10 2 8 3" xfId="2546" xr:uid="{0B319D1C-0AEC-4726-9551-8FAF0FDB915F}"/>
    <cellStyle name="Normal 10 2 8 4" xfId="2547" xr:uid="{86EAB864-3D31-4E64-97DB-3FDDAD891A35}"/>
    <cellStyle name="Normal 10 2 9" xfId="1047" xr:uid="{75023A97-520B-4739-B912-E316CFBC251B}"/>
    <cellStyle name="Normal 10 3" xfId="50" xr:uid="{80000B4C-51E2-4A44-8DEA-5F15C83A4537}"/>
    <cellStyle name="Normal 10 3 10" xfId="2548" xr:uid="{9445484D-180B-4C26-92F7-3CD172E67E4A}"/>
    <cellStyle name="Normal 10 3 11" xfId="2549" xr:uid="{C2A40683-4D13-4520-BA89-2F30FBB3AB64}"/>
    <cellStyle name="Normal 10 3 2" xfId="51" xr:uid="{E1BF073D-CF77-41D8-A630-6BA87C11A446}"/>
    <cellStyle name="Normal 10 3 2 2" xfId="52" xr:uid="{F38C0B6C-0EE8-4A7E-80B3-489D6A9BD81B}"/>
    <cellStyle name="Normal 10 3 2 2 2" xfId="247" xr:uid="{33211BD6-D373-4B63-9847-67D2E1311F17}"/>
    <cellStyle name="Normal 10 3 2 2 2 2" xfId="486" xr:uid="{3ECD77EA-012F-4553-97EC-012EAB960D7D}"/>
    <cellStyle name="Normal 10 3 2 2 2 2 2" xfId="1048" xr:uid="{7A6557FD-DD28-4ABE-BDDF-B9F0828E15E2}"/>
    <cellStyle name="Normal 10 3 2 2 2 2 2 2" xfId="1049" xr:uid="{5383C2FE-7F31-49CC-BD29-DBE70BA43A33}"/>
    <cellStyle name="Normal 10 3 2 2 2 2 3" xfId="1050" xr:uid="{55EB5BCA-3E68-4DF6-A20C-3CD4C3BBE49A}"/>
    <cellStyle name="Normal 10 3 2 2 2 2 4" xfId="2550" xr:uid="{6E8069DE-761F-45FE-BA64-FC15B0C43333}"/>
    <cellStyle name="Normal 10 3 2 2 2 3" xfId="1051" xr:uid="{C1FDCDEC-D91A-440D-8BFE-2E83C91061A8}"/>
    <cellStyle name="Normal 10 3 2 2 2 3 2" xfId="1052" xr:uid="{5A237507-D16F-4616-A413-3C24871ECD81}"/>
    <cellStyle name="Normal 10 3 2 2 2 3 3" xfId="2551" xr:uid="{0FE83655-7BB2-4773-8C7C-9026C2D6FFD2}"/>
    <cellStyle name="Normal 10 3 2 2 2 3 4" xfId="2552" xr:uid="{93A548F9-AF45-40A2-9B8E-A53640EF997E}"/>
    <cellStyle name="Normal 10 3 2 2 2 4" xfId="1053" xr:uid="{87AD02A3-BB5B-451A-8B0F-B63CF49A3514}"/>
    <cellStyle name="Normal 10 3 2 2 2 5" xfId="2553" xr:uid="{B51F084C-6387-43FE-9173-76B8C03F5D7E}"/>
    <cellStyle name="Normal 10 3 2 2 2 6" xfId="2554" xr:uid="{5500B572-5943-4091-8CF2-9460DB2F5CF3}"/>
    <cellStyle name="Normal 10 3 2 2 3" xfId="487" xr:uid="{52C51494-0D0F-4717-A93F-4920B9C4D294}"/>
    <cellStyle name="Normal 10 3 2 2 3 2" xfId="1054" xr:uid="{4EB19828-2CAF-4432-BC85-98824DCCC3AE}"/>
    <cellStyle name="Normal 10 3 2 2 3 2 2" xfId="1055" xr:uid="{23F98176-5FBF-4A7F-A9FC-DF3B187159A6}"/>
    <cellStyle name="Normal 10 3 2 2 3 2 3" xfId="2555" xr:uid="{34328DF4-02CE-4672-AE65-8BE4DB5A434F}"/>
    <cellStyle name="Normal 10 3 2 2 3 2 4" xfId="2556" xr:uid="{D6C4D538-3614-46EA-BDBF-348D62C05219}"/>
    <cellStyle name="Normal 10 3 2 2 3 3" xfId="1056" xr:uid="{7BF7B269-2341-45FB-AE9A-AAE4942FF278}"/>
    <cellStyle name="Normal 10 3 2 2 3 4" xfId="2557" xr:uid="{B42541C6-6592-4448-B65B-9AB993471CE8}"/>
    <cellStyle name="Normal 10 3 2 2 3 5" xfId="2558" xr:uid="{68024B9C-E5F3-441D-B564-8B84BB175711}"/>
    <cellStyle name="Normal 10 3 2 2 4" xfId="1057" xr:uid="{46418AFF-7AEE-40DC-A6DB-F0C7578C5C63}"/>
    <cellStyle name="Normal 10 3 2 2 4 2" xfId="1058" xr:uid="{D5F43254-2D29-4C23-9E30-E6897DD8E821}"/>
    <cellStyle name="Normal 10 3 2 2 4 3" xfId="2559" xr:uid="{D6D5255E-F47A-4444-A885-95968572999C}"/>
    <cellStyle name="Normal 10 3 2 2 4 4" xfId="2560" xr:uid="{70929AC1-CB94-44C6-A354-46A0F6A0D678}"/>
    <cellStyle name="Normal 10 3 2 2 5" xfId="1059" xr:uid="{85B1320F-7A86-437B-A838-DEF2C9798E52}"/>
    <cellStyle name="Normal 10 3 2 2 5 2" xfId="2561" xr:uid="{48D59C50-ADE1-4C3C-955F-7763F52BC810}"/>
    <cellStyle name="Normal 10 3 2 2 5 3" xfId="2562" xr:uid="{F5FD4E32-02B3-4E24-880E-B682D6FFE0EA}"/>
    <cellStyle name="Normal 10 3 2 2 5 4" xfId="2563" xr:uid="{76A500A4-2F72-4A33-99BE-9C1CE6A57F6F}"/>
    <cellStyle name="Normal 10 3 2 2 6" xfId="2564" xr:uid="{B59C85D4-C45A-4DB1-860B-AF232EC324B6}"/>
    <cellStyle name="Normal 10 3 2 2 7" xfId="2565" xr:uid="{6350D19A-7537-405A-9DF2-7E9DB6E88B51}"/>
    <cellStyle name="Normal 10 3 2 2 8" xfId="2566" xr:uid="{69AD39BE-E8ED-46D9-BA01-75F71301CA47}"/>
    <cellStyle name="Normal 10 3 2 3" xfId="248" xr:uid="{B7CC9279-2834-45AA-B2C0-3DD3AF9AFD4F}"/>
    <cellStyle name="Normal 10 3 2 3 2" xfId="488" xr:uid="{E7C6D93E-ABE8-48AA-ADD5-2D0CD71179C2}"/>
    <cellStyle name="Normal 10 3 2 3 2 2" xfId="489" xr:uid="{FE082C20-56CD-48B1-ABE4-BE18D3632F5D}"/>
    <cellStyle name="Normal 10 3 2 3 2 2 2" xfId="1060" xr:uid="{20669F76-C9B3-4DD6-9CE9-B1F8DEB7B053}"/>
    <cellStyle name="Normal 10 3 2 3 2 2 2 2" xfId="1061" xr:uid="{3972956C-2C34-45DF-B372-E2E4155ABB53}"/>
    <cellStyle name="Normal 10 3 2 3 2 2 3" xfId="1062" xr:uid="{A8A0E7D5-3527-4B4D-BF86-077F41B49AE7}"/>
    <cellStyle name="Normal 10 3 2 3 2 3" xfId="1063" xr:uid="{AA3D44CF-25A8-4CEB-B054-229583036D48}"/>
    <cellStyle name="Normal 10 3 2 3 2 3 2" xfId="1064" xr:uid="{69CA6D95-1852-42D0-B278-B6BCB1DDB9B3}"/>
    <cellStyle name="Normal 10 3 2 3 2 4" xfId="1065" xr:uid="{C13C8322-F0FF-4B80-94E5-46A656977356}"/>
    <cellStyle name="Normal 10 3 2 3 3" xfId="490" xr:uid="{E70235EB-1442-464E-9235-E10661377B61}"/>
    <cellStyle name="Normal 10 3 2 3 3 2" xfId="1066" xr:uid="{065D7FBC-4D8D-44A8-8342-26ECF5CADE4D}"/>
    <cellStyle name="Normal 10 3 2 3 3 2 2" xfId="1067" xr:uid="{2CB8E3FC-75E4-40AF-99FD-FFDD69E905E1}"/>
    <cellStyle name="Normal 10 3 2 3 3 3" xfId="1068" xr:uid="{592BDD8D-9BC4-4829-845B-691D45814D90}"/>
    <cellStyle name="Normal 10 3 2 3 3 4" xfId="2567" xr:uid="{95CC32B0-057B-4BAC-B3A2-B356E4526353}"/>
    <cellStyle name="Normal 10 3 2 3 4" xfId="1069" xr:uid="{2B0ADAEE-D8CD-47CC-AE33-1DCDF728EFAE}"/>
    <cellStyle name="Normal 10 3 2 3 4 2" xfId="1070" xr:uid="{ADEC253E-B18A-4350-8E2A-49EC4F7DE2ED}"/>
    <cellStyle name="Normal 10 3 2 3 5" xfId="1071" xr:uid="{FBE3A380-0AE0-476D-AEBC-F6747E208DD3}"/>
    <cellStyle name="Normal 10 3 2 3 6" xfId="2568" xr:uid="{E8C879AC-498A-491E-8D5C-60CF379D7CA4}"/>
    <cellStyle name="Normal 10 3 2 4" xfId="249" xr:uid="{E5FF1F8A-1677-420D-83DF-47F363C05F85}"/>
    <cellStyle name="Normal 10 3 2 4 2" xfId="491" xr:uid="{9E924A0B-17AD-4D3C-969B-F3D6F9BEED6C}"/>
    <cellStyle name="Normal 10 3 2 4 2 2" xfId="1072" xr:uid="{76E8E601-CFA5-468B-A685-21DEDD8738FA}"/>
    <cellStyle name="Normal 10 3 2 4 2 2 2" xfId="1073" xr:uid="{A9A37038-0B5D-426F-86D3-CEBE83F2E353}"/>
    <cellStyle name="Normal 10 3 2 4 2 3" xfId="1074" xr:uid="{EA3146F3-1046-4AAD-94FE-3ACFF9E60C38}"/>
    <cellStyle name="Normal 10 3 2 4 2 4" xfId="2569" xr:uid="{239D021A-1B1C-4687-9399-6FD91B8764A2}"/>
    <cellStyle name="Normal 10 3 2 4 3" xfId="1075" xr:uid="{5672719F-89AD-43BC-A329-6E82BC383BF0}"/>
    <cellStyle name="Normal 10 3 2 4 3 2" xfId="1076" xr:uid="{6F15E578-CAC0-4BD6-B290-FE61BD242419}"/>
    <cellStyle name="Normal 10 3 2 4 4" xfId="1077" xr:uid="{39981777-CFCC-4CFD-8D3E-D2BCC21FBE5C}"/>
    <cellStyle name="Normal 10 3 2 4 5" xfId="2570" xr:uid="{BAF01DA7-0859-40BF-B3B6-FB6BD395CE7E}"/>
    <cellStyle name="Normal 10 3 2 5" xfId="251" xr:uid="{DD57BF3C-222D-477E-9DD2-E832617715A5}"/>
    <cellStyle name="Normal 10 3 2 5 2" xfId="1078" xr:uid="{4DCF8517-D2DC-4863-A227-871767C3E487}"/>
    <cellStyle name="Normal 10 3 2 5 2 2" xfId="1079" xr:uid="{349D2031-2C5F-4FC1-A4EC-5E2B7D42D392}"/>
    <cellStyle name="Normal 10 3 2 5 3" xfId="1080" xr:uid="{528707D3-F7E0-4281-80E7-99FC2AE85F2C}"/>
    <cellStyle name="Normal 10 3 2 5 4" xfId="2571" xr:uid="{944EFBDC-D375-4963-A5E2-F8FF29477B4C}"/>
    <cellStyle name="Normal 10 3 2 6" xfId="1081" xr:uid="{CA5BBD1D-82F1-4509-BA99-831ADB53C17E}"/>
    <cellStyle name="Normal 10 3 2 6 2" xfId="1082" xr:uid="{11111D3C-3EC9-485F-8AE6-C39147544718}"/>
    <cellStyle name="Normal 10 3 2 6 3" xfId="2572" xr:uid="{C922D57A-2179-49BB-AF1B-79A463B3A7CA}"/>
    <cellStyle name="Normal 10 3 2 6 4" xfId="2573" xr:uid="{C62F33B0-676E-4605-9B35-B10AC26991B7}"/>
    <cellStyle name="Normal 10 3 2 7" xfId="1083" xr:uid="{A328ADA5-869A-4BD4-8155-59BC2FF92996}"/>
    <cellStyle name="Normal 10 3 2 8" xfId="2574" xr:uid="{66273A88-1013-42B4-89B2-4B48BB2120AC}"/>
    <cellStyle name="Normal 10 3 2 9" xfId="2575" xr:uid="{27430C8E-36D0-41A8-9376-27BA6A3CF0CB}"/>
    <cellStyle name="Normal 10 3 3" xfId="53" xr:uid="{AFF72930-BF30-43F0-954B-42C498309B55}"/>
    <cellStyle name="Normal 10 3 3 2" xfId="54" xr:uid="{B2230350-7FBF-474C-9655-266CFEBE6DE3}"/>
    <cellStyle name="Normal 10 3 3 2 2" xfId="492" xr:uid="{D6ABA110-F336-40B6-8361-792B0EF60C51}"/>
    <cellStyle name="Normal 10 3 3 2 2 2" xfId="1084" xr:uid="{A2339718-7E33-49C1-89E5-27D790F7DF7E}"/>
    <cellStyle name="Normal 10 3 3 2 2 2 2" xfId="1085" xr:uid="{AD7E2D6B-0D79-446A-B013-F6B8B0BD9805}"/>
    <cellStyle name="Normal 10 3 3 2 2 2 2 2" xfId="4445" xr:uid="{3B683E97-7730-438C-9418-0215A05D57A3}"/>
    <cellStyle name="Normal 10 3 3 2 2 2 3" xfId="4446" xr:uid="{B7FC93EA-C5C3-4FEF-93F2-6560ADFDA8D3}"/>
    <cellStyle name="Normal 10 3 3 2 2 3" xfId="1086" xr:uid="{37E0DB7B-952E-436B-8C24-6028D2EAE06F}"/>
    <cellStyle name="Normal 10 3 3 2 2 3 2" xfId="4447" xr:uid="{9F82D246-58F1-4010-B83F-33368D4BB201}"/>
    <cellStyle name="Normal 10 3 3 2 2 4" xfId="2576" xr:uid="{545662F6-40E3-47AD-A6E5-31E5AA2ADC67}"/>
    <cellStyle name="Normal 10 3 3 2 3" xfId="1087" xr:uid="{CA3D8DB5-548D-422B-8513-4EE02ED91039}"/>
    <cellStyle name="Normal 10 3 3 2 3 2" xfId="1088" xr:uid="{D65FC040-EB2B-4047-9C68-6645EDD00EA5}"/>
    <cellStyle name="Normal 10 3 3 2 3 2 2" xfId="4448" xr:uid="{C2349F39-4B34-4199-8F26-8C643079E0C2}"/>
    <cellStyle name="Normal 10 3 3 2 3 3" xfId="2577" xr:uid="{62C1EC78-658D-4230-A57B-BF6D0751F1E6}"/>
    <cellStyle name="Normal 10 3 3 2 3 4" xfId="2578" xr:uid="{2172E9D5-8A62-44AA-A99F-4CAEDFE94B6A}"/>
    <cellStyle name="Normal 10 3 3 2 4" xfId="1089" xr:uid="{D38668D6-CE42-4429-8D4B-63D274097E8D}"/>
    <cellStyle name="Normal 10 3 3 2 4 2" xfId="4449" xr:uid="{570D643E-AF6D-4106-A9DB-5B83045FD739}"/>
    <cellStyle name="Normal 10 3 3 2 5" xfId="2579" xr:uid="{8EC021B5-B175-4A67-8BBF-DBAB554D9E26}"/>
    <cellStyle name="Normal 10 3 3 2 6" xfId="2580" xr:uid="{EE8DC1BF-1EDB-486C-96AC-39E5DE1D8DAE}"/>
    <cellStyle name="Normal 10 3 3 3" xfId="252" xr:uid="{F9A58CDF-9C51-41B1-A064-1831BD8D343D}"/>
    <cellStyle name="Normal 10 3 3 3 2" xfId="1090" xr:uid="{A8A16E7E-C9DA-4758-85F3-930110359516}"/>
    <cellStyle name="Normal 10 3 3 3 2 2" xfId="1091" xr:uid="{21062301-00DE-428E-885C-EFC321B62438}"/>
    <cellStyle name="Normal 10 3 3 3 2 2 2" xfId="4450" xr:uid="{CBC7D623-861A-48BC-93B7-D1C012B7A6EB}"/>
    <cellStyle name="Normal 10 3 3 3 2 3" xfId="2581" xr:uid="{CA1D51D8-02F5-459E-B4E2-AD230AA7B4A3}"/>
    <cellStyle name="Normal 10 3 3 3 2 4" xfId="2582" xr:uid="{006849B4-1F42-43A9-A382-4AC76FED658D}"/>
    <cellStyle name="Normal 10 3 3 3 3" xfId="1092" xr:uid="{D6684BE4-100A-49F7-9F33-183EFBF6ACA4}"/>
    <cellStyle name="Normal 10 3 3 3 3 2" xfId="4451" xr:uid="{08F31B08-D338-4699-8A17-502A9545D108}"/>
    <cellStyle name="Normal 10 3 3 3 4" xfId="2583" xr:uid="{100F0C2E-9B42-4BF9-AD5F-6965D2168FAC}"/>
    <cellStyle name="Normal 10 3 3 3 5" xfId="2584" xr:uid="{698757A6-1431-498F-A86E-62912FB50975}"/>
    <cellStyle name="Normal 10 3 3 4" xfId="1093" xr:uid="{4EAC9511-E334-45CD-8BE0-2E29853CBA5F}"/>
    <cellStyle name="Normal 10 3 3 4 2" xfId="1094" xr:uid="{779747E6-840D-4C76-80A0-34E67EB29E31}"/>
    <cellStyle name="Normal 10 3 3 4 2 2" xfId="4452" xr:uid="{7637B128-1916-4F09-A1EF-8D07B0C3A793}"/>
    <cellStyle name="Normal 10 3 3 4 3" xfId="2585" xr:uid="{F092CF9A-EDC1-4890-A6C6-24647691EB6D}"/>
    <cellStyle name="Normal 10 3 3 4 4" xfId="2586" xr:uid="{B054B929-A12B-49AC-9F27-964AF29B947A}"/>
    <cellStyle name="Normal 10 3 3 5" xfId="1095" xr:uid="{DEB4F7DD-8D99-4A08-AFC3-F80C6750A641}"/>
    <cellStyle name="Normal 10 3 3 5 2" xfId="2587" xr:uid="{065B13D8-F924-471B-9C4F-FB1807756281}"/>
    <cellStyle name="Normal 10 3 3 5 3" xfId="2588" xr:uid="{D34883E8-719C-4925-B1AE-371305CC4410}"/>
    <cellStyle name="Normal 10 3 3 5 4" xfId="2589" xr:uid="{4E1199CA-3281-44B6-9C41-1B2B30F7195B}"/>
    <cellStyle name="Normal 10 3 3 6" xfId="2590" xr:uid="{48A6E57C-1DCD-4903-94AB-89491C561559}"/>
    <cellStyle name="Normal 10 3 3 7" xfId="2591" xr:uid="{DE58F9BF-AF0E-4295-A1BD-10A2021C1090}"/>
    <cellStyle name="Normal 10 3 3 8" xfId="2592" xr:uid="{6A47C8BD-1FFD-41E3-A91E-5DDD89A04DFF}"/>
    <cellStyle name="Normal 10 3 4" xfId="55" xr:uid="{2AD01176-480C-4476-9516-51F3825C0BAE}"/>
    <cellStyle name="Normal 10 3 4 2" xfId="493" xr:uid="{11EA7D5D-5E75-4DBB-8940-4F25E6B6F7D5}"/>
    <cellStyle name="Normal 10 3 4 2 2" xfId="494" xr:uid="{1705F28D-3056-4613-94D3-BED4473A61D5}"/>
    <cellStyle name="Normal 10 3 4 2 2 2" xfId="1096" xr:uid="{833516CA-B71A-4296-B09C-C72137DC23ED}"/>
    <cellStyle name="Normal 10 3 4 2 2 2 2" xfId="1097" xr:uid="{BC92C2C3-8D76-45DB-806D-DCEC5E329B78}"/>
    <cellStyle name="Normal 10 3 4 2 2 3" xfId="1098" xr:uid="{52BE540C-54D4-40CF-B628-F2F51D21E257}"/>
    <cellStyle name="Normal 10 3 4 2 2 4" xfId="2593" xr:uid="{92117559-6C84-4859-B149-80EAD7BB32B3}"/>
    <cellStyle name="Normal 10 3 4 2 3" xfId="1099" xr:uid="{0F895E81-4A0E-4F4D-8E07-E9B64F8E36BE}"/>
    <cellStyle name="Normal 10 3 4 2 3 2" xfId="1100" xr:uid="{5EAF0198-F74B-4782-B1DC-2D2F19AC6956}"/>
    <cellStyle name="Normal 10 3 4 2 4" xfId="1101" xr:uid="{D688F4C6-F7D8-49DB-B2CD-8A01F2CCFFB9}"/>
    <cellStyle name="Normal 10 3 4 2 5" xfId="2594" xr:uid="{6F92272D-706B-448D-A1C4-56F86CE33A51}"/>
    <cellStyle name="Normal 10 3 4 3" xfId="495" xr:uid="{561E8728-6477-4239-9DE4-B89DF8B3B3D8}"/>
    <cellStyle name="Normal 10 3 4 3 2" xfId="1102" xr:uid="{E747AE6A-A9BE-4F6A-9653-E239987C9C2D}"/>
    <cellStyle name="Normal 10 3 4 3 2 2" xfId="1103" xr:uid="{5DE98E65-A26F-4361-9C43-A39B96D9CB89}"/>
    <cellStyle name="Normal 10 3 4 3 3" xfId="1104" xr:uid="{E4C39E61-36F0-436F-9773-F4CF3942640C}"/>
    <cellStyle name="Normal 10 3 4 3 4" xfId="2595" xr:uid="{491DDA3E-A934-4F63-9AFA-27A18B0F9EC1}"/>
    <cellStyle name="Normal 10 3 4 4" xfId="1105" xr:uid="{B023495B-9FCE-4818-A9F4-6D0FE003A66E}"/>
    <cellStyle name="Normal 10 3 4 4 2" xfId="1106" xr:uid="{884B07D5-0CAE-4901-9461-FC810193F9FE}"/>
    <cellStyle name="Normal 10 3 4 4 3" xfId="2596" xr:uid="{E3B66857-AD5E-4030-B989-1A7D1BF8B90A}"/>
    <cellStyle name="Normal 10 3 4 4 4" xfId="2597" xr:uid="{BDA3800D-0E79-43D3-8219-C846A855950B}"/>
    <cellStyle name="Normal 10 3 4 5" xfId="1107" xr:uid="{0AA7CED9-0247-46FE-AF1C-133F9B81C34B}"/>
    <cellStyle name="Normal 10 3 4 6" xfId="2598" xr:uid="{6F0D74D5-9636-473F-96A2-79D09308104D}"/>
    <cellStyle name="Normal 10 3 4 7" xfId="2599" xr:uid="{605443ED-C28A-4B43-91ED-7C3C97F74DD9}"/>
    <cellStyle name="Normal 10 3 5" xfId="253" xr:uid="{D2307188-2003-49E8-A9BD-7DA75DB5AE72}"/>
    <cellStyle name="Normal 10 3 5 2" xfId="496" xr:uid="{184A989C-CDA9-438A-A19E-49FA3E3D42BE}"/>
    <cellStyle name="Normal 10 3 5 2 2" xfId="1108" xr:uid="{DF1F4537-84CE-4B26-A6DD-609DBE9330AE}"/>
    <cellStyle name="Normal 10 3 5 2 2 2" xfId="1109" xr:uid="{56A1F368-2751-44BC-89EC-AE99FA4B1465}"/>
    <cellStyle name="Normal 10 3 5 2 3" xfId="1110" xr:uid="{CA5405AE-CE87-4879-B565-3D1C6841C6D8}"/>
    <cellStyle name="Normal 10 3 5 2 4" xfId="2600" xr:uid="{DFD9AB2C-566A-4A3F-9B63-CFAF54633F92}"/>
    <cellStyle name="Normal 10 3 5 3" xfId="1111" xr:uid="{D1034301-EA9B-4100-B940-5C9AF7E87ED2}"/>
    <cellStyle name="Normal 10 3 5 3 2" xfId="1112" xr:uid="{DA5483C8-82F1-4A11-9BC1-A5817526394E}"/>
    <cellStyle name="Normal 10 3 5 3 3" xfId="2601" xr:uid="{E20D72BA-0C7C-4936-B72E-DE6D67EB3B2F}"/>
    <cellStyle name="Normal 10 3 5 3 4" xfId="2602" xr:uid="{6D634E36-0EC8-4B91-B6FF-376B70E25784}"/>
    <cellStyle name="Normal 10 3 5 4" xfId="1113" xr:uid="{44F59F92-3820-4A02-81E1-384A45182767}"/>
    <cellStyle name="Normal 10 3 5 5" xfId="2603" xr:uid="{3D7E1261-2AA3-4A64-A38A-6C59E6BF1A2B}"/>
    <cellStyle name="Normal 10 3 5 6" xfId="2604" xr:uid="{61015764-050D-4093-AB69-6F6D8BCCBD5B}"/>
    <cellStyle name="Normal 10 3 6" xfId="254" xr:uid="{FB548B6D-0789-4662-A98A-1EBD2B18591E}"/>
    <cellStyle name="Normal 10 3 6 2" xfId="1114" xr:uid="{6D6D5DEE-D966-479A-B2EE-F50484F49197}"/>
    <cellStyle name="Normal 10 3 6 2 2" xfId="1115" xr:uid="{E0D39807-2318-4C56-B205-7E85AC633351}"/>
    <cellStyle name="Normal 10 3 6 2 3" xfId="2605" xr:uid="{47DAE2CA-21BA-4935-B636-82A6D6631F45}"/>
    <cellStyle name="Normal 10 3 6 2 4" xfId="2606" xr:uid="{3DFF5DD1-65D8-4547-9CC1-8B915D438153}"/>
    <cellStyle name="Normal 10 3 6 3" xfId="1116" xr:uid="{DBC0237E-9E0E-4D4D-9AA6-6E9CC3C0A097}"/>
    <cellStyle name="Normal 10 3 6 4" xfId="2607" xr:uid="{5BDBDA0C-BB7D-4A55-A6E3-77695362A55F}"/>
    <cellStyle name="Normal 10 3 6 5" xfId="2608" xr:uid="{9258891B-CCC2-4344-83CC-2FE63AD591EE}"/>
    <cellStyle name="Normal 10 3 7" xfId="1117" xr:uid="{94EE624D-4BCF-4016-B395-D55D549D8454}"/>
    <cellStyle name="Normal 10 3 7 2" xfId="1118" xr:uid="{9F89D06B-4F8D-4CEA-884A-0F88A29062CB}"/>
    <cellStyle name="Normal 10 3 7 3" xfId="2609" xr:uid="{4D8495CB-E061-4684-BCB1-D167F8FC01CB}"/>
    <cellStyle name="Normal 10 3 7 4" xfId="2610" xr:uid="{685270B3-256E-4E44-AE47-917E12947805}"/>
    <cellStyle name="Normal 10 3 8" xfId="1119" xr:uid="{A7BFB5A1-F2E5-487B-AB58-F55772960E0E}"/>
    <cellStyle name="Normal 10 3 8 2" xfId="2611" xr:uid="{03F24450-C756-48C7-8422-61F943869903}"/>
    <cellStyle name="Normal 10 3 8 3" xfId="2612" xr:uid="{2D6C7C9E-63BF-4784-9DDE-80DA450D4BEB}"/>
    <cellStyle name="Normal 10 3 8 4" xfId="2613" xr:uid="{23220E67-FA6A-45FD-91D0-50EFE59BCF73}"/>
    <cellStyle name="Normal 10 3 9" xfId="2614" xr:uid="{5FAF0837-9A16-451A-B5A3-DD7710750B2B}"/>
    <cellStyle name="Normal 10 4" xfId="56" xr:uid="{654B501D-D25D-4454-8C9F-E5FCFD602407}"/>
    <cellStyle name="Normal 10 4 10" xfId="2615" xr:uid="{10ACD4B4-3FA8-4619-9947-5A476EA7FD8A}"/>
    <cellStyle name="Normal 10 4 11" xfId="2616" xr:uid="{027AC90F-198E-4C2D-A450-487020E41889}"/>
    <cellStyle name="Normal 10 4 2" xfId="57" xr:uid="{77B4ABC6-A874-4E22-8F67-96ADF4C114CC}"/>
    <cellStyle name="Normal 10 4 2 2" xfId="255" xr:uid="{4E082BC3-0E82-4264-9804-466227517CCD}"/>
    <cellStyle name="Normal 10 4 2 2 2" xfId="497" xr:uid="{227EC69B-B8B9-40D4-AE37-CFC8102DED7F}"/>
    <cellStyle name="Normal 10 4 2 2 2 2" xfId="498" xr:uid="{D37AC906-1808-49DF-8733-8B3707CFABEC}"/>
    <cellStyle name="Normal 10 4 2 2 2 2 2" xfId="1120" xr:uid="{32D11EE9-0419-4CAE-BE43-8A9E133B44BD}"/>
    <cellStyle name="Normal 10 4 2 2 2 2 3" xfId="2617" xr:uid="{6F1255F1-0FEA-4DE5-82BD-0A65F64F3607}"/>
    <cellStyle name="Normal 10 4 2 2 2 2 4" xfId="2618" xr:uid="{BDD91AD7-7F5F-4FAC-B827-EFDD7A8E7E06}"/>
    <cellStyle name="Normal 10 4 2 2 2 3" xfId="1121" xr:uid="{230A4F42-7BA7-4F4F-BE21-A96E2BFF387C}"/>
    <cellStyle name="Normal 10 4 2 2 2 3 2" xfId="2619" xr:uid="{5269F960-8B9B-4359-92FD-B9BD1F59D918}"/>
    <cellStyle name="Normal 10 4 2 2 2 3 3" xfId="2620" xr:uid="{250BAF50-5074-4DD9-A0DD-01CC7C46CFF4}"/>
    <cellStyle name="Normal 10 4 2 2 2 3 4" xfId="2621" xr:uid="{1E9F1803-39AA-4FE6-9949-2008DFA66BAE}"/>
    <cellStyle name="Normal 10 4 2 2 2 4" xfId="2622" xr:uid="{FE35A7F4-97D2-40CC-A870-C682DF1F0FE9}"/>
    <cellStyle name="Normal 10 4 2 2 2 5" xfId="2623" xr:uid="{AAC3BA1B-341E-4F53-A8A1-908C464611EC}"/>
    <cellStyle name="Normal 10 4 2 2 2 6" xfId="2624" xr:uid="{C9F57DF3-6523-4BE0-A635-4065FE59766F}"/>
    <cellStyle name="Normal 10 4 2 2 3" xfId="499" xr:uid="{C7BAB21C-283C-49EE-BB81-3FF2870431A3}"/>
    <cellStyle name="Normal 10 4 2 2 3 2" xfId="1122" xr:uid="{CA3268B2-3DB6-41E7-8663-F1903AAA18B3}"/>
    <cellStyle name="Normal 10 4 2 2 3 2 2" xfId="2625" xr:uid="{5E0D456B-A798-43EC-AE34-52FCE3CCD391}"/>
    <cellStyle name="Normal 10 4 2 2 3 2 3" xfId="2626" xr:uid="{596CC41F-7831-48ED-ACA8-732152CC80B7}"/>
    <cellStyle name="Normal 10 4 2 2 3 2 4" xfId="2627" xr:uid="{FB9991BE-E753-445E-B374-C9226EDA4477}"/>
    <cellStyle name="Normal 10 4 2 2 3 3" xfId="2628" xr:uid="{C69FE141-C590-4620-BCD9-FD89AE157291}"/>
    <cellStyle name="Normal 10 4 2 2 3 4" xfId="2629" xr:uid="{0C8FEF9D-3F5C-4ABD-A06B-358EAAF939C2}"/>
    <cellStyle name="Normal 10 4 2 2 3 5" xfId="2630" xr:uid="{DCDFD6F2-A017-4CD8-B637-51B8C5E1DA26}"/>
    <cellStyle name="Normal 10 4 2 2 4" xfId="1123" xr:uid="{706FB050-2992-4C8A-A061-F2D0FF67AB15}"/>
    <cellStyle name="Normal 10 4 2 2 4 2" xfId="2631" xr:uid="{EAB213F6-835C-42F6-884B-5112B8447D82}"/>
    <cellStyle name="Normal 10 4 2 2 4 3" xfId="2632" xr:uid="{B270E479-3B4A-416D-A305-2FA052328B3F}"/>
    <cellStyle name="Normal 10 4 2 2 4 4" xfId="2633" xr:uid="{B6B8A282-352F-4CB0-951F-B93C4412F95E}"/>
    <cellStyle name="Normal 10 4 2 2 5" xfId="2634" xr:uid="{E4618338-D1B9-4C0C-9A31-6905B1784E06}"/>
    <cellStyle name="Normal 10 4 2 2 5 2" xfId="2635" xr:uid="{F5499A74-7A96-4B87-90AA-F3ED7014A50C}"/>
    <cellStyle name="Normal 10 4 2 2 5 3" xfId="2636" xr:uid="{BCF14914-39D5-4034-8048-1799092201DD}"/>
    <cellStyle name="Normal 10 4 2 2 5 4" xfId="2637" xr:uid="{B77B7F32-F7AD-4C36-B48B-195B88F32751}"/>
    <cellStyle name="Normal 10 4 2 2 6" xfId="2638" xr:uid="{0A8D0255-F817-46D0-B914-9BA9A18EAD66}"/>
    <cellStyle name="Normal 10 4 2 2 7" xfId="2639" xr:uid="{2B392B3F-03A6-48ED-8ED1-02183F9EFB97}"/>
    <cellStyle name="Normal 10 4 2 2 8" xfId="2640" xr:uid="{FF1E35C8-F4D1-40EA-9F0A-20D599D18E4D}"/>
    <cellStyle name="Normal 10 4 2 3" xfId="500" xr:uid="{109385B1-E3BD-4354-8248-4D438AE4F707}"/>
    <cellStyle name="Normal 10 4 2 3 2" xfId="501" xr:uid="{D49E18E6-60A4-478F-AE63-728B173A53F8}"/>
    <cellStyle name="Normal 10 4 2 3 2 2" xfId="502" xr:uid="{4EEAB722-ECD9-47B1-A0B2-8E1CE7BF8584}"/>
    <cellStyle name="Normal 10 4 2 3 2 3" xfId="2641" xr:uid="{F4CD0D55-23DC-49F8-92C7-9B9B770378CC}"/>
    <cellStyle name="Normal 10 4 2 3 2 4" xfId="2642" xr:uid="{2EA95CBE-DF1B-4495-892E-1672F96C2602}"/>
    <cellStyle name="Normal 10 4 2 3 3" xfId="503" xr:uid="{CA4039E9-BB6F-43D2-8894-CAA7A09027DF}"/>
    <cellStyle name="Normal 10 4 2 3 3 2" xfId="2643" xr:uid="{49CC063E-6C7E-4C8A-BB12-77231F80B347}"/>
    <cellStyle name="Normal 10 4 2 3 3 3" xfId="2644" xr:uid="{5727A81E-2F1E-44B9-953A-663398648BA1}"/>
    <cellStyle name="Normal 10 4 2 3 3 4" xfId="2645" xr:uid="{98D549DC-2DDB-4169-B69C-C1CD3282A995}"/>
    <cellStyle name="Normal 10 4 2 3 4" xfId="2646" xr:uid="{96C53F57-BAEB-4615-B32B-C9522112EE55}"/>
    <cellStyle name="Normal 10 4 2 3 5" xfId="2647" xr:uid="{7A73F673-5F05-4712-8EEC-C7DDDEF79DA1}"/>
    <cellStyle name="Normal 10 4 2 3 6" xfId="2648" xr:uid="{99CD152C-AF64-427C-8A2C-2C15AC94DD79}"/>
    <cellStyle name="Normal 10 4 2 4" xfId="504" xr:uid="{A0CD8186-14D1-4EA8-B728-38FCA04C4436}"/>
    <cellStyle name="Normal 10 4 2 4 2" xfId="505" xr:uid="{B4248694-AE5A-4356-979B-2253DB44C356}"/>
    <cellStyle name="Normal 10 4 2 4 2 2" xfId="2649" xr:uid="{003F8671-A810-4E6B-871A-5390C7F0AB62}"/>
    <cellStyle name="Normal 10 4 2 4 2 3" xfId="2650" xr:uid="{4C752A8A-0EA9-4122-88C6-30D11C1FA476}"/>
    <cellStyle name="Normal 10 4 2 4 2 4" xfId="2651" xr:uid="{17976D9C-2B2B-4B1C-856D-0712EB95F62E}"/>
    <cellStyle name="Normal 10 4 2 4 3" xfId="2652" xr:uid="{FE460018-5FCF-4567-8A4D-955BDD084892}"/>
    <cellStyle name="Normal 10 4 2 4 4" xfId="2653" xr:uid="{BB99F4FB-49D8-45B1-B6F9-BF1766F696A2}"/>
    <cellStyle name="Normal 10 4 2 4 5" xfId="2654" xr:uid="{6A95CFA3-E3CC-4F46-9FDA-49DFC990CB23}"/>
    <cellStyle name="Normal 10 4 2 5" xfId="506" xr:uid="{8405EAD3-9EF7-4A6C-AD0D-DCFAB7B954E1}"/>
    <cellStyle name="Normal 10 4 2 5 2" xfId="2655" xr:uid="{DE259C1C-7425-445B-9B30-0E9D6D0C1FF5}"/>
    <cellStyle name="Normal 10 4 2 5 3" xfId="2656" xr:uid="{ADDBFE20-5DF9-45AF-A607-34188091983F}"/>
    <cellStyle name="Normal 10 4 2 5 4" xfId="2657" xr:uid="{738AF7ED-3699-4FA1-962B-FA83D6EB4D15}"/>
    <cellStyle name="Normal 10 4 2 6" xfId="2658" xr:uid="{EDB4F8D6-3608-441A-BBED-2425038B333C}"/>
    <cellStyle name="Normal 10 4 2 6 2" xfId="2659" xr:uid="{AD143035-5195-47BF-9EAC-390402F6CE4A}"/>
    <cellStyle name="Normal 10 4 2 6 3" xfId="2660" xr:uid="{6B3BAC6A-5F06-4C30-BE1D-B652B6EF90CB}"/>
    <cellStyle name="Normal 10 4 2 6 4" xfId="2661" xr:uid="{C5196A88-EA75-4A1D-B998-DBC7A25EF3F7}"/>
    <cellStyle name="Normal 10 4 2 7" xfId="2662" xr:uid="{24F3F1D1-DB9A-431A-8303-D068C329B431}"/>
    <cellStyle name="Normal 10 4 2 8" xfId="2663" xr:uid="{9A7760A3-B4AA-45A8-9787-82AC62489960}"/>
    <cellStyle name="Normal 10 4 2 9" xfId="2664" xr:uid="{64E263A7-9C7C-4479-BABF-861D455CD8F6}"/>
    <cellStyle name="Normal 10 4 3" xfId="256" xr:uid="{2AF09C0A-79C6-472A-BC9E-C6DDA2B21A9D}"/>
    <cellStyle name="Normal 10 4 3 2" xfId="507" xr:uid="{C2F497FF-CC78-4570-8832-5206BE44FB47}"/>
    <cellStyle name="Normal 10 4 3 2 2" xfId="508" xr:uid="{400E7D97-828D-4AB7-AFB3-9E1AF5AD2E26}"/>
    <cellStyle name="Normal 10 4 3 2 2 2" xfId="1124" xr:uid="{7D84D1CE-8E5B-46BE-BAF2-D132639A184E}"/>
    <cellStyle name="Normal 10 4 3 2 2 2 2" xfId="1125" xr:uid="{8277BA4A-4DA3-408E-A4D9-2B07D709A9B5}"/>
    <cellStyle name="Normal 10 4 3 2 2 3" xfId="1126" xr:uid="{111094B3-B10F-44FA-A9E5-A485DB33CD45}"/>
    <cellStyle name="Normal 10 4 3 2 2 4" xfId="2665" xr:uid="{A3294A2A-0E24-452F-A2A4-48D35FCBEABC}"/>
    <cellStyle name="Normal 10 4 3 2 3" xfId="1127" xr:uid="{8428746C-C390-4D71-9E36-C6A8593E5C28}"/>
    <cellStyle name="Normal 10 4 3 2 3 2" xfId="1128" xr:uid="{05AB2BB1-647F-4089-85E8-7AF52F82C6E1}"/>
    <cellStyle name="Normal 10 4 3 2 3 3" xfId="2666" xr:uid="{31D9E6D8-184A-409D-874E-8F7B38F2AA68}"/>
    <cellStyle name="Normal 10 4 3 2 3 4" xfId="2667" xr:uid="{5D931ECA-357D-4243-9134-4EB796DCA0C3}"/>
    <cellStyle name="Normal 10 4 3 2 4" xfId="1129" xr:uid="{50A771D9-4CA2-43E5-AADE-3E3FF7646903}"/>
    <cellStyle name="Normal 10 4 3 2 5" xfId="2668" xr:uid="{36593925-C667-4798-8E99-C783EFC487FD}"/>
    <cellStyle name="Normal 10 4 3 2 6" xfId="2669" xr:uid="{A92B253A-50C3-4AD3-9324-D192D288130A}"/>
    <cellStyle name="Normal 10 4 3 3" xfId="509" xr:uid="{383FEE3C-163B-4BBF-8E21-D58DB6BE6F8F}"/>
    <cellStyle name="Normal 10 4 3 3 2" xfId="1130" xr:uid="{87CD6B15-7F55-4D19-A272-DC56D438DEBD}"/>
    <cellStyle name="Normal 10 4 3 3 2 2" xfId="1131" xr:uid="{951EF19C-A495-4230-97B1-D362E9E8E21A}"/>
    <cellStyle name="Normal 10 4 3 3 2 3" xfId="2670" xr:uid="{9A01533C-B47B-490B-A46F-A504D87E719A}"/>
    <cellStyle name="Normal 10 4 3 3 2 4" xfId="2671" xr:uid="{DF475F8C-1E6F-4921-99C4-66595A0BADB2}"/>
    <cellStyle name="Normal 10 4 3 3 3" xfId="1132" xr:uid="{14CA217B-6793-4277-8D51-CC52E0E778F7}"/>
    <cellStyle name="Normal 10 4 3 3 4" xfId="2672" xr:uid="{65E1C219-7101-4519-9278-1458EC3AEC16}"/>
    <cellStyle name="Normal 10 4 3 3 5" xfId="2673" xr:uid="{96CEBE1E-3C31-469C-8E6C-9A0F1DC21AA8}"/>
    <cellStyle name="Normal 10 4 3 4" xfId="1133" xr:uid="{0C547DD3-5D97-4AB0-826B-8686D74966BC}"/>
    <cellStyle name="Normal 10 4 3 4 2" xfId="1134" xr:uid="{31A0D3D1-4789-49E8-9735-69CE7FB36E58}"/>
    <cellStyle name="Normal 10 4 3 4 3" xfId="2674" xr:uid="{404DA726-75CC-4530-905E-32642CE2F14A}"/>
    <cellStyle name="Normal 10 4 3 4 4" xfId="2675" xr:uid="{2749BCF3-337B-4EF2-B1FD-7A12DA951FAA}"/>
    <cellStyle name="Normal 10 4 3 5" xfId="1135" xr:uid="{BCCC8AB4-1447-45F4-A05D-05F1C0DA180E}"/>
    <cellStyle name="Normal 10 4 3 5 2" xfId="2676" xr:uid="{2EB0AF7D-845F-4250-8472-9040F922ABF3}"/>
    <cellStyle name="Normal 10 4 3 5 3" xfId="2677" xr:uid="{E913B45F-66C6-48A5-B7D6-69369EFE6F80}"/>
    <cellStyle name="Normal 10 4 3 5 4" xfId="2678" xr:uid="{4AD269B9-E7AA-4CA1-973B-C757AD7F0119}"/>
    <cellStyle name="Normal 10 4 3 6" xfId="2679" xr:uid="{DB45C3A9-06CD-460A-BCF8-0996F389B668}"/>
    <cellStyle name="Normal 10 4 3 7" xfId="2680" xr:uid="{2CD1A4A7-2082-4A90-9741-E480E563BA1E}"/>
    <cellStyle name="Normal 10 4 3 8" xfId="2681" xr:uid="{F2590099-C4D9-4F06-BB6F-D187F49F0DB6}"/>
    <cellStyle name="Normal 10 4 4" xfId="257" xr:uid="{58AA4E00-7E04-4F69-B7A5-E0E36EF8F06F}"/>
    <cellStyle name="Normal 10 4 4 2" xfId="510" xr:uid="{49A995EF-A2BF-43A5-B745-F4089333C984}"/>
    <cellStyle name="Normal 10 4 4 2 2" xfId="511" xr:uid="{8769B3E3-B297-4AB4-A3A6-65C8C4278B5E}"/>
    <cellStyle name="Normal 10 4 4 2 2 2" xfId="1136" xr:uid="{CAA1DC27-793C-4EA5-B8E0-8C9CC1AF67BA}"/>
    <cellStyle name="Normal 10 4 4 2 2 3" xfId="2682" xr:uid="{B8E44CD5-FBCB-4CBF-9BF0-F2F90BEB391A}"/>
    <cellStyle name="Normal 10 4 4 2 2 4" xfId="2683" xr:uid="{A29E5065-253E-4C29-AF4A-0E711EF28E3F}"/>
    <cellStyle name="Normal 10 4 4 2 3" xfId="1137" xr:uid="{46457A0E-DAC2-403B-88E3-302E4DCA9667}"/>
    <cellStyle name="Normal 10 4 4 2 4" xfId="2684" xr:uid="{FEA39820-B47B-4E48-BADD-23636B0E1F7E}"/>
    <cellStyle name="Normal 10 4 4 2 5" xfId="2685" xr:uid="{A9CC1A5E-2C23-455C-B025-01F2FF213A74}"/>
    <cellStyle name="Normal 10 4 4 3" xfId="512" xr:uid="{4BD6B671-B1AB-4CCB-B21D-9F61EDA8ADB2}"/>
    <cellStyle name="Normal 10 4 4 3 2" xfId="1138" xr:uid="{4602454B-902C-447D-B3C5-BD71CE0BA781}"/>
    <cellStyle name="Normal 10 4 4 3 3" xfId="2686" xr:uid="{74FD5EF1-4CEC-499C-8CDD-F284B5E99928}"/>
    <cellStyle name="Normal 10 4 4 3 4" xfId="2687" xr:uid="{C9240352-B03C-47FE-BEB1-9CF83689E795}"/>
    <cellStyle name="Normal 10 4 4 4" xfId="1139" xr:uid="{514A3ADD-031A-414A-B430-C6981AB2B451}"/>
    <cellStyle name="Normal 10 4 4 4 2" xfId="2688" xr:uid="{9CC66FBB-653B-4DE5-95C3-98D433851BD8}"/>
    <cellStyle name="Normal 10 4 4 4 3" xfId="2689" xr:uid="{69C81338-9E66-4D15-B951-854344219938}"/>
    <cellStyle name="Normal 10 4 4 4 4" xfId="2690" xr:uid="{3B480CE0-C519-4236-A0EA-D83573FD03B4}"/>
    <cellStyle name="Normal 10 4 4 5" xfId="2691" xr:uid="{4F93E415-66D9-4818-9F34-C9FF9A8779BC}"/>
    <cellStyle name="Normal 10 4 4 6" xfId="2692" xr:uid="{36156076-DEF7-4F42-B2ED-53D324413DE8}"/>
    <cellStyle name="Normal 10 4 4 7" xfId="2693" xr:uid="{76BEE656-71BF-4189-9C14-CC3C9E42BBA3}"/>
    <cellStyle name="Normal 10 4 5" xfId="258" xr:uid="{4ACBE311-A825-4D8D-A1FD-8188BC3CE879}"/>
    <cellStyle name="Normal 10 4 5 2" xfId="513" xr:uid="{A7A78E06-3204-429A-A615-7DFE79301C79}"/>
    <cellStyle name="Normal 10 4 5 2 2" xfId="1140" xr:uid="{51DBFBE4-3B0D-4E0F-9590-AA5F120BB411}"/>
    <cellStyle name="Normal 10 4 5 2 3" xfId="2694" xr:uid="{ED69B4DC-3657-4464-95F4-EF06261A2926}"/>
    <cellStyle name="Normal 10 4 5 2 4" xfId="2695" xr:uid="{DB710C20-FFD0-438D-BFBF-6ADC7E557AD9}"/>
    <cellStyle name="Normal 10 4 5 3" xfId="1141" xr:uid="{23CBA2C6-7D43-463A-9A0B-00F36D8AE755}"/>
    <cellStyle name="Normal 10 4 5 3 2" xfId="2696" xr:uid="{0F439598-ECA4-467D-919D-57D4E2CC9181}"/>
    <cellStyle name="Normal 10 4 5 3 3" xfId="2697" xr:uid="{973CABF7-A695-410D-8FC3-4B916FEC59AF}"/>
    <cellStyle name="Normal 10 4 5 3 4" xfId="2698" xr:uid="{CBC0C523-E6D4-49B8-9B78-2CF98519478B}"/>
    <cellStyle name="Normal 10 4 5 4" xfId="2699" xr:uid="{E46A47BF-86B6-42AD-833B-162C1710FF48}"/>
    <cellStyle name="Normal 10 4 5 5" xfId="2700" xr:uid="{0F52E836-DC31-4701-B7C4-87BC62AE7170}"/>
    <cellStyle name="Normal 10 4 5 6" xfId="2701" xr:uid="{4BD3BDC7-8179-467C-B91D-FB2EB167FB7D}"/>
    <cellStyle name="Normal 10 4 6" xfId="514" xr:uid="{C118195B-E925-4F89-8488-F0F9994474D3}"/>
    <cellStyle name="Normal 10 4 6 2" xfId="1142" xr:uid="{9180406A-2203-4AE6-BE2E-D3781F2ADAF2}"/>
    <cellStyle name="Normal 10 4 6 2 2" xfId="2702" xr:uid="{3DA04889-F2D3-4000-B1DB-A9AF56B5D505}"/>
    <cellStyle name="Normal 10 4 6 2 3" xfId="2703" xr:uid="{3F0B6D95-0A92-4822-82C2-89B1E1AF27CF}"/>
    <cellStyle name="Normal 10 4 6 2 4" xfId="2704" xr:uid="{4E29EFB5-CB81-4AE5-A133-962F62BAAAF8}"/>
    <cellStyle name="Normal 10 4 6 3" xfId="2705" xr:uid="{F860D839-AD87-40A2-B6FA-5C99907EC706}"/>
    <cellStyle name="Normal 10 4 6 4" xfId="2706" xr:uid="{93FDC2EE-7474-49D0-9552-8ABE72FEFA10}"/>
    <cellStyle name="Normal 10 4 6 5" xfId="2707" xr:uid="{39EF1144-6A07-4D27-8A83-50C93B7E739F}"/>
    <cellStyle name="Normal 10 4 7" xfId="1143" xr:uid="{ADCCC336-36A1-40E5-9F44-A44C22B20AB8}"/>
    <cellStyle name="Normal 10 4 7 2" xfId="2708" xr:uid="{B3D77248-DE52-46B4-90D6-6A54AB403197}"/>
    <cellStyle name="Normal 10 4 7 3" xfId="2709" xr:uid="{B7452122-C82C-4F59-AB1A-F5B63D66527A}"/>
    <cellStyle name="Normal 10 4 7 4" xfId="2710" xr:uid="{80F033A0-CBF4-43AA-9858-8758657E1D61}"/>
    <cellStyle name="Normal 10 4 8" xfId="2711" xr:uid="{94C1A0F9-347B-4A1F-B600-D2B9254CC049}"/>
    <cellStyle name="Normal 10 4 8 2" xfId="2712" xr:uid="{5C4FDCA6-98E4-43A1-A79A-71D05D1FAF22}"/>
    <cellStyle name="Normal 10 4 8 3" xfId="2713" xr:uid="{F1A7A2E9-58D4-4497-A2B0-200AF860AE59}"/>
    <cellStyle name="Normal 10 4 8 4" xfId="2714" xr:uid="{832B5981-A213-4277-90ED-8CBB724A483D}"/>
    <cellStyle name="Normal 10 4 9" xfId="2715" xr:uid="{74E89882-C05D-4869-9788-5F35B2F309D4}"/>
    <cellStyle name="Normal 10 5" xfId="58" xr:uid="{EDD2DBE7-1327-4468-9D17-6BA8937D7815}"/>
    <cellStyle name="Normal 10 5 2" xfId="59" xr:uid="{B43B2A7A-AB8A-4413-93C6-9421DB3D7456}"/>
    <cellStyle name="Normal 10 5 2 2" xfId="259" xr:uid="{05C978A3-4FF0-4B20-84CE-D327F46497BA}"/>
    <cellStyle name="Normal 10 5 2 2 2" xfId="515" xr:uid="{4068DC99-BFB9-4B15-9725-09877AE3CDAE}"/>
    <cellStyle name="Normal 10 5 2 2 2 2" xfId="1144" xr:uid="{45BF40AE-5887-4428-88BC-5E0FAF8546A9}"/>
    <cellStyle name="Normal 10 5 2 2 2 3" xfId="2716" xr:uid="{A39DAF27-B23C-454A-9D33-B4870FD1CD29}"/>
    <cellStyle name="Normal 10 5 2 2 2 4" xfId="2717" xr:uid="{29EDAB4B-86E4-4B04-9A0E-36D05CB5F2F1}"/>
    <cellStyle name="Normal 10 5 2 2 3" xfId="1145" xr:uid="{DC23F8C3-7953-4904-AD8A-65C956B6AD50}"/>
    <cellStyle name="Normal 10 5 2 2 3 2" xfId="2718" xr:uid="{E0409832-32DD-43C8-BF98-5BB8047F339F}"/>
    <cellStyle name="Normal 10 5 2 2 3 3" xfId="2719" xr:uid="{70AC4662-F207-466F-A14E-C9BEEC7D8A9B}"/>
    <cellStyle name="Normal 10 5 2 2 3 4" xfId="2720" xr:uid="{6F85F039-1393-493C-9411-C8BB7DC67FE8}"/>
    <cellStyle name="Normal 10 5 2 2 4" xfId="2721" xr:uid="{E6DE0D66-F64E-4097-A303-2CB510A8CE95}"/>
    <cellStyle name="Normal 10 5 2 2 5" xfId="2722" xr:uid="{BA731890-01EE-48C6-96BC-F61B9FB189AD}"/>
    <cellStyle name="Normal 10 5 2 2 6" xfId="2723" xr:uid="{222A21ED-FEF7-4F09-8ED0-C6D8A291B91D}"/>
    <cellStyle name="Normal 10 5 2 3" xfId="516" xr:uid="{8AAE754A-367B-4425-98B2-273B554843EA}"/>
    <cellStyle name="Normal 10 5 2 3 2" xfId="1146" xr:uid="{4870EF24-A568-4166-A4D6-1172ACA8D4FD}"/>
    <cellStyle name="Normal 10 5 2 3 2 2" xfId="2724" xr:uid="{BB2815CA-13C3-4AAD-A2A2-500E14D89784}"/>
    <cellStyle name="Normal 10 5 2 3 2 3" xfId="2725" xr:uid="{0BB1175E-E9D0-4A13-BD46-DA076B6A0E86}"/>
    <cellStyle name="Normal 10 5 2 3 2 4" xfId="2726" xr:uid="{C8A3BF1F-7326-438F-A30C-D7DFEE9C5621}"/>
    <cellStyle name="Normal 10 5 2 3 3" xfId="2727" xr:uid="{D1BD4C78-A859-43AC-BE22-284493D37A84}"/>
    <cellStyle name="Normal 10 5 2 3 4" xfId="2728" xr:uid="{509E03A5-FC2E-499F-BA23-F5E0E8D625FD}"/>
    <cellStyle name="Normal 10 5 2 3 5" xfId="2729" xr:uid="{0F182455-B740-4CBD-8850-1985B6F4A0D6}"/>
    <cellStyle name="Normal 10 5 2 4" xfId="1147" xr:uid="{CB8E93E8-1538-4D84-8E9E-DBD70A1C8E13}"/>
    <cellStyle name="Normal 10 5 2 4 2" xfId="2730" xr:uid="{CE49AA2D-5417-428A-90CA-E23B446ED5F7}"/>
    <cellStyle name="Normal 10 5 2 4 3" xfId="2731" xr:uid="{481CF731-7304-4D23-9B35-BF5818A0368A}"/>
    <cellStyle name="Normal 10 5 2 4 4" xfId="2732" xr:uid="{8822F953-514C-41F9-9F62-693F8C72684A}"/>
    <cellStyle name="Normal 10 5 2 5" xfId="2733" xr:uid="{D23647C9-6BFF-48C4-BCF8-22055B05E4F9}"/>
    <cellStyle name="Normal 10 5 2 5 2" xfId="2734" xr:uid="{1CB87094-9DFB-4C66-A65D-2BB92284ECC8}"/>
    <cellStyle name="Normal 10 5 2 5 3" xfId="2735" xr:uid="{9CA661D3-A084-49EC-84A4-3DB7163B7A26}"/>
    <cellStyle name="Normal 10 5 2 5 4" xfId="2736" xr:uid="{A715D8F2-7F81-45D9-86BE-99E9F646E23F}"/>
    <cellStyle name="Normal 10 5 2 6" xfId="2737" xr:uid="{C61D1AD3-6EE9-4083-A760-ADA8EC76E4E7}"/>
    <cellStyle name="Normal 10 5 2 7" xfId="2738" xr:uid="{48AF8F4A-4928-4B30-82E9-13B6FDE02A74}"/>
    <cellStyle name="Normal 10 5 2 8" xfId="2739" xr:uid="{FDF7860C-9EF1-406A-A0E6-B586CF561591}"/>
    <cellStyle name="Normal 10 5 3" xfId="260" xr:uid="{A3599EB6-D64C-4CF9-80DF-7940C6FE2D7D}"/>
    <cellStyle name="Normal 10 5 3 2" xfId="517" xr:uid="{4254A691-07DC-40E5-B2CE-9054AB362A1A}"/>
    <cellStyle name="Normal 10 5 3 2 2" xfId="518" xr:uid="{CF9D88D7-2320-4179-B8E9-6B5B1245215B}"/>
    <cellStyle name="Normal 10 5 3 2 3" xfId="2740" xr:uid="{D48469AC-30D8-42E6-AF24-5C3072A3CED5}"/>
    <cellStyle name="Normal 10 5 3 2 4" xfId="2741" xr:uid="{C1BF5B6C-352B-426F-9479-196F52F1EEDA}"/>
    <cellStyle name="Normal 10 5 3 3" xfId="519" xr:uid="{93443BC4-6A9F-4AC4-B987-8074CB04C03E}"/>
    <cellStyle name="Normal 10 5 3 3 2" xfId="2742" xr:uid="{07982969-6A7E-40D2-8857-38EBAB96185F}"/>
    <cellStyle name="Normal 10 5 3 3 3" xfId="2743" xr:uid="{276E3175-557D-407A-92CE-C3239510559F}"/>
    <cellStyle name="Normal 10 5 3 3 4" xfId="2744" xr:uid="{7346D845-241D-40D8-96E4-205B5E522171}"/>
    <cellStyle name="Normal 10 5 3 4" xfId="2745" xr:uid="{0C0356AE-F7C6-4C27-8A26-6617FD00DE35}"/>
    <cellStyle name="Normal 10 5 3 5" xfId="2746" xr:uid="{7FE86F77-99E6-419D-9859-C695B032DA05}"/>
    <cellStyle name="Normal 10 5 3 6" xfId="2747" xr:uid="{0ABBFE84-887F-48F7-873F-18C62A25CAAC}"/>
    <cellStyle name="Normal 10 5 4" xfId="261" xr:uid="{D093EF10-2123-4409-8AB3-206F0E989633}"/>
    <cellStyle name="Normal 10 5 4 2" xfId="520" xr:uid="{FB1BEE60-3745-4B2B-8D05-15F22C51DF0E}"/>
    <cellStyle name="Normal 10 5 4 2 2" xfId="2748" xr:uid="{7EA6F622-EA9E-49B8-8017-9EA04CC18BA0}"/>
    <cellStyle name="Normal 10 5 4 2 3" xfId="2749" xr:uid="{98F9F053-8140-4380-B2F6-39B648431E01}"/>
    <cellStyle name="Normal 10 5 4 2 4" xfId="2750" xr:uid="{EA14DF73-9CE4-416B-98A9-3635FE185CFE}"/>
    <cellStyle name="Normal 10 5 4 3" xfId="2751" xr:uid="{74A6565D-672D-4EDB-B7A8-D76D68288B48}"/>
    <cellStyle name="Normal 10 5 4 4" xfId="2752" xr:uid="{78497597-FD15-47B1-A00B-7C8970DD7CDC}"/>
    <cellStyle name="Normal 10 5 4 5" xfId="2753" xr:uid="{B97B7BD5-8BA1-4C21-9ADC-C7F84A827B58}"/>
    <cellStyle name="Normal 10 5 5" xfId="521" xr:uid="{7F34A937-C862-4B90-85DF-CBB7C252D948}"/>
    <cellStyle name="Normal 10 5 5 2" xfId="2754" xr:uid="{8D04CD62-17F4-4E42-B21A-97B14E63BFDB}"/>
    <cellStyle name="Normal 10 5 5 3" xfId="2755" xr:uid="{57467F94-5C90-4738-8D38-961512979BD9}"/>
    <cellStyle name="Normal 10 5 5 4" xfId="2756" xr:uid="{AD05D491-7AEB-46EE-9A5B-BC95234DBBC6}"/>
    <cellStyle name="Normal 10 5 6" xfId="2757" xr:uid="{85725AF6-ECFF-4EB2-9DFB-CB892A05F1DB}"/>
    <cellStyle name="Normal 10 5 6 2" xfId="2758" xr:uid="{6D84C469-F159-42FA-BFF2-1A92C6CE19D0}"/>
    <cellStyle name="Normal 10 5 6 3" xfId="2759" xr:uid="{B6F95894-D17A-41B6-A860-E90ACB2A33D3}"/>
    <cellStyle name="Normal 10 5 6 4" xfId="2760" xr:uid="{B7971FDE-FE38-417F-9A5C-AA46679A1445}"/>
    <cellStyle name="Normal 10 5 7" xfId="2761" xr:uid="{71F411CD-4A04-4D7A-AD36-13C1534E5448}"/>
    <cellStyle name="Normal 10 5 8" xfId="2762" xr:uid="{51FC7A09-95A0-44F0-A8A8-B1607982F5FD}"/>
    <cellStyle name="Normal 10 5 9" xfId="2763" xr:uid="{8BFCE95C-D8E3-4C39-A1C0-79FE312A9A4C}"/>
    <cellStyle name="Normal 10 6" xfId="60" xr:uid="{3FA74EF7-A6D9-4445-AC07-6488339123D2}"/>
    <cellStyle name="Normal 10 6 2" xfId="262" xr:uid="{38ECCA9B-32CE-4785-ADD1-09F1ADC43BB0}"/>
    <cellStyle name="Normal 10 6 2 2" xfId="522" xr:uid="{5303F092-AE98-4DFF-962F-7D9F0F04893F}"/>
    <cellStyle name="Normal 10 6 2 2 2" xfId="1148" xr:uid="{DAE664C8-F161-450F-8D08-896ADC609294}"/>
    <cellStyle name="Normal 10 6 2 2 2 2" xfId="1149" xr:uid="{0730E1EB-6C9C-4CAB-B914-1D7A9D013A44}"/>
    <cellStyle name="Normal 10 6 2 2 3" xfId="1150" xr:uid="{EF1A7A00-683D-414F-A3EF-3FD102DB9CDF}"/>
    <cellStyle name="Normal 10 6 2 2 4" xfId="2764" xr:uid="{87CDBAA6-B098-4126-BFB2-C3DBC5BC33CF}"/>
    <cellStyle name="Normal 10 6 2 3" xfId="1151" xr:uid="{8AA4044B-7D00-4AA8-8E97-D553DD47E489}"/>
    <cellStyle name="Normal 10 6 2 3 2" xfId="1152" xr:uid="{222CC57A-9F05-4D90-BBF4-F1B12EE4744D}"/>
    <cellStyle name="Normal 10 6 2 3 3" xfId="2765" xr:uid="{CC9B1913-DB13-4C5C-960D-DBC9EDEA4E99}"/>
    <cellStyle name="Normal 10 6 2 3 4" xfId="2766" xr:uid="{E1BE19AB-3892-4C07-8145-264BFFAABDC6}"/>
    <cellStyle name="Normal 10 6 2 4" xfId="1153" xr:uid="{4CE078B2-1D8E-4EE8-904B-C9AF8000F69C}"/>
    <cellStyle name="Normal 10 6 2 5" xfId="2767" xr:uid="{051CA414-3EBD-4A30-8C1E-1D44B101D2C4}"/>
    <cellStyle name="Normal 10 6 2 6" xfId="2768" xr:uid="{C2C77C09-22D3-475A-93BC-18B5811FEFAE}"/>
    <cellStyle name="Normal 10 6 3" xfId="523" xr:uid="{61478148-C98E-4A65-ACA0-A2CEEB233431}"/>
    <cellStyle name="Normal 10 6 3 2" xfId="1154" xr:uid="{F0F61C8F-B572-4BE0-A1BD-A4A1883940A1}"/>
    <cellStyle name="Normal 10 6 3 2 2" xfId="1155" xr:uid="{E9DE1595-F1E2-41F1-92D1-2D8AF7C3BD1B}"/>
    <cellStyle name="Normal 10 6 3 2 3" xfId="2769" xr:uid="{12A343EF-DCC4-40BB-95B2-2681032A9394}"/>
    <cellStyle name="Normal 10 6 3 2 4" xfId="2770" xr:uid="{9E0D848F-56F0-4793-9C83-E7EB77257CFC}"/>
    <cellStyle name="Normal 10 6 3 3" xfId="1156" xr:uid="{4057F394-B091-4BF1-8D67-CE2FC35FCB7F}"/>
    <cellStyle name="Normal 10 6 3 4" xfId="2771" xr:uid="{FE64E573-6994-4A38-BDBD-491FBA092587}"/>
    <cellStyle name="Normal 10 6 3 5" xfId="2772" xr:uid="{0C9BA10F-ECE7-4C44-8A94-37409D1B8B0C}"/>
    <cellStyle name="Normal 10 6 4" xfId="1157" xr:uid="{46D1439B-0ECF-41E6-8BE2-74D0102F9E2E}"/>
    <cellStyle name="Normal 10 6 4 2" xfId="1158" xr:uid="{10A37B98-3AA2-4279-B0CA-2971622B23F4}"/>
    <cellStyle name="Normal 10 6 4 3" xfId="2773" xr:uid="{9BA9CB48-93C6-421B-AD00-EC322F7EE9B5}"/>
    <cellStyle name="Normal 10 6 4 4" xfId="2774" xr:uid="{FD6C7F4B-78EB-4D38-B025-234AEF1A57CE}"/>
    <cellStyle name="Normal 10 6 5" xfId="1159" xr:uid="{6DFE6D4B-D4E5-4B25-8A20-27F6E8237272}"/>
    <cellStyle name="Normal 10 6 5 2" xfId="2775" xr:uid="{785CC728-A00F-4C93-9FFD-B2039BFB8065}"/>
    <cellStyle name="Normal 10 6 5 3" xfId="2776" xr:uid="{C4C4B94F-3456-409C-9BCC-79576A9A1E7B}"/>
    <cellStyle name="Normal 10 6 5 4" xfId="2777" xr:uid="{1E7106E8-F15A-4CDE-A2B2-23E0F1DF726A}"/>
    <cellStyle name="Normal 10 6 6" xfId="2778" xr:uid="{FB66ECAA-8F0F-449E-983D-E1AF4249F864}"/>
    <cellStyle name="Normal 10 6 7" xfId="2779" xr:uid="{402D1731-487E-4EF9-A625-2EC15922C58F}"/>
    <cellStyle name="Normal 10 6 8" xfId="2780" xr:uid="{F927DAA2-029B-40CB-AF5E-C83AA357D5F7}"/>
    <cellStyle name="Normal 10 7" xfId="263" xr:uid="{00F9FAF5-9089-41F4-BF30-BC3BCA6CCCDE}"/>
    <cellStyle name="Normal 10 7 2" xfId="524" xr:uid="{8BF68730-BB0F-40BD-BF9D-848B48AF5804}"/>
    <cellStyle name="Normal 10 7 2 2" xfId="525" xr:uid="{4772D732-26F9-4D6E-8A38-3454D9979571}"/>
    <cellStyle name="Normal 10 7 2 2 2" xfId="1160" xr:uid="{686F85EC-97AA-4CFB-81D3-2E233BB021E6}"/>
    <cellStyle name="Normal 10 7 2 2 3" xfId="2781" xr:uid="{45A01687-D580-4C1E-B1BE-21C95DE85B1D}"/>
    <cellStyle name="Normal 10 7 2 2 4" xfId="2782" xr:uid="{7EA253A6-1EA1-4868-B7A8-59F8C1EC36FF}"/>
    <cellStyle name="Normal 10 7 2 3" xfId="1161" xr:uid="{075209CF-FE5C-4E60-9378-3A3035F71698}"/>
    <cellStyle name="Normal 10 7 2 4" xfId="2783" xr:uid="{2CEDAC22-DF8D-4386-B141-E54BEC66CDD1}"/>
    <cellStyle name="Normal 10 7 2 5" xfId="2784" xr:uid="{72E7D33A-61A3-4BF1-9D23-972F1AE6EA6C}"/>
    <cellStyle name="Normal 10 7 3" xfId="526" xr:uid="{8AECBF0D-DB3A-4790-BDF0-34DD299898ED}"/>
    <cellStyle name="Normal 10 7 3 2" xfId="1162" xr:uid="{19196EAD-76B0-43DA-9AC3-E8AC777AA9B5}"/>
    <cellStyle name="Normal 10 7 3 3" xfId="2785" xr:uid="{4BA8D379-C1BF-4A32-8B84-E0B17C1604A0}"/>
    <cellStyle name="Normal 10 7 3 4" xfId="2786" xr:uid="{5F5B0A31-A652-4211-8987-1F62823EB69B}"/>
    <cellStyle name="Normal 10 7 4" xfId="1163" xr:uid="{12AF971F-1482-4F1F-8285-45B535DD8870}"/>
    <cellStyle name="Normal 10 7 4 2" xfId="2787" xr:uid="{F55D1E79-8257-492F-BA46-2E87FF293175}"/>
    <cellStyle name="Normal 10 7 4 3" xfId="2788" xr:uid="{59899112-1AD2-4FF8-A4C2-C8C36FE2F9BC}"/>
    <cellStyle name="Normal 10 7 4 4" xfId="2789" xr:uid="{D351E9B2-C6EA-4AE0-A142-1AF491D230C6}"/>
    <cellStyle name="Normal 10 7 5" xfId="2790" xr:uid="{E997A040-E7F9-41E8-A8D7-5632521DC5B3}"/>
    <cellStyle name="Normal 10 7 6" xfId="2791" xr:uid="{D450EE98-F221-46CC-A756-84A75B210F01}"/>
    <cellStyle name="Normal 10 7 7" xfId="2792" xr:uid="{7D764C2A-8BD8-469E-BC97-D81CB506140E}"/>
    <cellStyle name="Normal 10 8" xfId="264" xr:uid="{9F36E60F-47A4-4B85-88ED-75E48F874378}"/>
    <cellStyle name="Normal 10 8 2" xfId="527" xr:uid="{08C05B8A-1237-4853-9B0E-359E521CB979}"/>
    <cellStyle name="Normal 10 8 2 2" xfId="1164" xr:uid="{54D28217-2F4E-4FD0-81C1-EEAABCE4C4EC}"/>
    <cellStyle name="Normal 10 8 2 3" xfId="2793" xr:uid="{80636D4C-06C7-4A00-9AB2-07CFADDA1580}"/>
    <cellStyle name="Normal 10 8 2 4" xfId="2794" xr:uid="{7334DA8D-38F5-4F57-9E38-1EC2A5EF940F}"/>
    <cellStyle name="Normal 10 8 3" xfId="1165" xr:uid="{1DF6887B-4B41-4920-9FD9-0D58AB1FD002}"/>
    <cellStyle name="Normal 10 8 3 2" xfId="2795" xr:uid="{D01F8253-E308-45CD-BC16-6C82B22F6257}"/>
    <cellStyle name="Normal 10 8 3 3" xfId="2796" xr:uid="{C4795A68-456D-4182-BD82-89CD6470CE5C}"/>
    <cellStyle name="Normal 10 8 3 4" xfId="2797" xr:uid="{7AC9ECC9-D322-4AF4-9AEA-F1BF34894F72}"/>
    <cellStyle name="Normal 10 8 4" xfId="2798" xr:uid="{55B1AE41-018A-45B5-A5F3-9960A7C88E48}"/>
    <cellStyle name="Normal 10 8 5" xfId="2799" xr:uid="{DB76F758-EF90-47A4-9E87-30176F193967}"/>
    <cellStyle name="Normal 10 8 6" xfId="2800" xr:uid="{A6157583-CC35-4782-A476-09AD4D27A6F4}"/>
    <cellStyle name="Normal 10 9" xfId="265" xr:uid="{DE38DD4C-530E-448E-B411-7AB1A60D3847}"/>
    <cellStyle name="Normal 10 9 2" xfId="1166" xr:uid="{74EE5A29-63A8-4D91-8573-76F27A2E2C25}"/>
    <cellStyle name="Normal 10 9 2 2" xfId="2801" xr:uid="{0AC9541B-29AC-4EDF-9B9A-3E1E1C70EF21}"/>
    <cellStyle name="Normal 10 9 2 2 2" xfId="4330" xr:uid="{E15AC3BE-CA14-4EDE-9358-85C951F12B24}"/>
    <cellStyle name="Normal 10 9 2 2 3" xfId="4679" xr:uid="{E908055A-344B-44D0-9116-67BECEBB5930}"/>
    <cellStyle name="Normal 10 9 2 3" xfId="2802" xr:uid="{1CC06647-1091-484B-89D9-F56DD775F42E}"/>
    <cellStyle name="Normal 10 9 2 4" xfId="2803" xr:uid="{54ECA491-C235-45DF-A095-D2C18242E886}"/>
    <cellStyle name="Normal 10 9 3" xfId="2804" xr:uid="{3183CCF5-17D6-4F65-8621-B15F2427E6E1}"/>
    <cellStyle name="Normal 10 9 4" xfId="2805" xr:uid="{ABC9ADED-64E1-4B4E-A77A-8EC06BE1F332}"/>
    <cellStyle name="Normal 10 9 4 2" xfId="4562" xr:uid="{F1BE9E24-652E-4CC1-8BE0-A3527676BBC7}"/>
    <cellStyle name="Normal 10 9 4 3" xfId="4680" xr:uid="{A55C68EF-AB14-4A50-9F5C-46814369083D}"/>
    <cellStyle name="Normal 10 9 4 4" xfId="4600" xr:uid="{A7856949-ADD6-4299-AEC0-45DCA4DDD40F}"/>
    <cellStyle name="Normal 10 9 5" xfId="2806" xr:uid="{CAD02A7F-AD45-4E1B-96C2-FF79D810D0AE}"/>
    <cellStyle name="Normal 11" xfId="61" xr:uid="{A584CC90-A828-41ED-8605-8F60DFC023E4}"/>
    <cellStyle name="Normal 11 2" xfId="266" xr:uid="{706B28A3-F503-4C2C-8D87-4F1A083D76D2}"/>
    <cellStyle name="Normal 11 2 2" xfId="4647" xr:uid="{21551C95-6502-4866-9FB4-67BA9FF5FE4F}"/>
    <cellStyle name="Normal 11 3" xfId="4335" xr:uid="{CE8C1C8F-1629-4693-B5B3-A5E829D37743}"/>
    <cellStyle name="Normal 11 3 2" xfId="4541" xr:uid="{7C470805-C44E-4181-84E5-4BB883DDBE2E}"/>
    <cellStyle name="Normal 11 3 3" xfId="4724" xr:uid="{1B5B7366-1699-4D81-8C09-AE0A4B535721}"/>
    <cellStyle name="Normal 11 3 4" xfId="4701" xr:uid="{37AD8197-AFD2-4269-A091-9D71AB54F288}"/>
    <cellStyle name="Normal 12" xfId="62" xr:uid="{D592588C-3247-412F-A252-DB8EAFAAA56D}"/>
    <cellStyle name="Normal 12 2" xfId="267" xr:uid="{D9C43D3A-065A-49F9-9BC1-E6E033EB58D6}"/>
    <cellStyle name="Normal 12 2 2" xfId="4648" xr:uid="{5E89D19E-FBB3-40E7-8708-7C17687AC8C3}"/>
    <cellStyle name="Normal 12 3" xfId="4542" xr:uid="{889861A1-F93F-4C3D-8D38-09072F15E591}"/>
    <cellStyle name="Normal 13" xfId="63" xr:uid="{37ABD673-9BC4-4CA0-9AE4-B26F4B9F1D47}"/>
    <cellStyle name="Normal 13 2" xfId="64" xr:uid="{F2ABA925-3563-4A24-ADAA-887C6331407E}"/>
    <cellStyle name="Normal 13 2 2" xfId="268" xr:uid="{1900300C-B2A9-4E04-A077-0BE35AAB9E40}"/>
    <cellStyle name="Normal 13 2 2 2" xfId="4649" xr:uid="{76541D0D-A337-4C67-9770-E658D1A2342A}"/>
    <cellStyle name="Normal 13 2 3" xfId="4337" xr:uid="{89EE0DBF-AC8B-4C48-8B41-068365F938FE}"/>
    <cellStyle name="Normal 13 2 3 2" xfId="4543" xr:uid="{5FDCCCE0-E491-4B3F-ABFF-6C298F7B2368}"/>
    <cellStyle name="Normal 13 2 3 3" xfId="4725" xr:uid="{05DC0200-875C-4B63-BE35-7FB4CFEC9F4E}"/>
    <cellStyle name="Normal 13 2 3 4" xfId="4702" xr:uid="{30F1B43F-88B1-40D6-8ED1-3E300658EDB6}"/>
    <cellStyle name="Normal 13 3" xfId="269" xr:uid="{4C68C0F2-236A-4B3C-9CEE-9DFEDE0B0E74}"/>
    <cellStyle name="Normal 13 3 2" xfId="4421" xr:uid="{17068985-D0B4-4B1E-AF5F-0C29E2D8F714}"/>
    <cellStyle name="Normal 13 3 3" xfId="4338" xr:uid="{7AC609C3-A578-4C99-BCA7-3C597EADACF9}"/>
    <cellStyle name="Normal 13 3 4" xfId="4566" xr:uid="{97CFA17B-A776-4914-9E3A-B3B8F9C65CFD}"/>
    <cellStyle name="Normal 13 3 5" xfId="4726" xr:uid="{B88BF7D1-263A-462D-8E9D-F844E8F6BE66}"/>
    <cellStyle name="Normal 13 4" xfId="4339" xr:uid="{B09146C4-5FE6-4415-BD1E-7A203C3B5379}"/>
    <cellStyle name="Normal 13 5" xfId="4336" xr:uid="{14A1B126-84FB-4B9A-BF7D-0649EB134D3B}"/>
    <cellStyle name="Normal 14" xfId="65" xr:uid="{9B3610B0-64F4-46C1-984D-485EC30BC901}"/>
    <cellStyle name="Normal 14 18" xfId="4341" xr:uid="{8CA5776B-0B10-4FC6-A4DA-83D3FA6A8888}"/>
    <cellStyle name="Normal 14 2" xfId="270" xr:uid="{03644C69-C667-4517-BDAA-45AA020579EE}"/>
    <cellStyle name="Normal 14 2 2" xfId="430" xr:uid="{358F4851-8D51-44BA-AD1B-35B74ABEAE9D}"/>
    <cellStyle name="Normal 14 2 2 2" xfId="431" xr:uid="{73D4060F-6EA9-403B-A618-5FE0430CF4D1}"/>
    <cellStyle name="Normal 14 2 3" xfId="432" xr:uid="{495FDB8B-CA67-4369-A245-1FBF0B16ECC9}"/>
    <cellStyle name="Normal 14 3" xfId="433" xr:uid="{C765B343-3B3B-4641-90CA-293E276008DB}"/>
    <cellStyle name="Normal 14 3 2" xfId="4650" xr:uid="{74415110-F30A-4026-8D28-7C9A9DA50F2D}"/>
    <cellStyle name="Normal 14 4" xfId="4340" xr:uid="{F14812BB-12CD-43FD-B8C2-824A4CEF210F}"/>
    <cellStyle name="Normal 14 4 2" xfId="4544" xr:uid="{FBF3FFD8-FC23-4DC8-A3C8-8879476DA2F2}"/>
    <cellStyle name="Normal 14 4 3" xfId="4727" xr:uid="{2B94AB21-90A1-4632-B53F-2EEA85CF49E0}"/>
    <cellStyle name="Normal 14 4 4" xfId="4703" xr:uid="{2692F1E3-4930-40EE-99BF-4EB1670AC226}"/>
    <cellStyle name="Normal 15" xfId="66" xr:uid="{40219697-5B6B-4241-AD7C-146C6F4D2A08}"/>
    <cellStyle name="Normal 15 2" xfId="67" xr:uid="{0D8CAAA8-FB7A-43A6-940B-13888B0B8914}"/>
    <cellStyle name="Normal 15 2 2" xfId="271" xr:uid="{09858DAC-A504-4CC7-9FD1-E5C2E9743042}"/>
    <cellStyle name="Normal 15 2 2 2" xfId="4453" xr:uid="{4DCEDCCA-8349-4E5B-83AD-1FB6387CC805}"/>
    <cellStyle name="Normal 15 2 3" xfId="4546" xr:uid="{34E6D49E-8EA2-49E6-832C-4F81C70CED90}"/>
    <cellStyle name="Normal 15 3" xfId="272" xr:uid="{5070F575-4F29-4EBE-83D8-0C385CF2D72B}"/>
    <cellStyle name="Normal 15 3 2" xfId="4422" xr:uid="{A2FB944D-3FA0-48C7-985F-F0D1BBDC6495}"/>
    <cellStyle name="Normal 15 3 3" xfId="4343" xr:uid="{3B88A5BA-8DCE-4C53-B068-C95CA9A1722C}"/>
    <cellStyle name="Normal 15 3 4" xfId="4567" xr:uid="{05B7E066-31F7-44EB-A4C7-ABD06DA3EA64}"/>
    <cellStyle name="Normal 15 3 5" xfId="4729" xr:uid="{BFBACFAE-664C-4848-A5B5-76744523A459}"/>
    <cellStyle name="Normal 15 4" xfId="4342" xr:uid="{F61EA030-D80C-458F-BE27-30CD1FBF4056}"/>
    <cellStyle name="Normal 15 4 2" xfId="4545" xr:uid="{6BFC43A2-1CB4-4922-B6EF-0B3A1324574B}"/>
    <cellStyle name="Normal 15 4 3" xfId="4728" xr:uid="{CDF12A20-16F8-40A7-A5A9-5E6A01B4C39B}"/>
    <cellStyle name="Normal 15 4 4" xfId="4704" xr:uid="{E81C19D5-F6AD-4F1B-88F5-7DED99D8A959}"/>
    <cellStyle name="Normal 16" xfId="68" xr:uid="{8490C978-F5C3-4D61-AF44-95ABA3AA3A50}"/>
    <cellStyle name="Normal 16 2" xfId="273" xr:uid="{94AFB6CD-D0C1-4FB6-9723-9E7FBECF7338}"/>
    <cellStyle name="Normal 16 2 2" xfId="4423" xr:uid="{907221B1-6D0E-4DF8-8A19-40353BA0BC5F}"/>
    <cellStyle name="Normal 16 2 3" xfId="4344" xr:uid="{56A53CBF-4EFE-4849-A251-72D9543803FC}"/>
    <cellStyle name="Normal 16 2 4" xfId="4568" xr:uid="{6C19CA7E-8176-44F9-AB65-A9B03AAD6370}"/>
    <cellStyle name="Normal 16 2 5" xfId="4730" xr:uid="{363A9075-968E-443E-BBFE-DD5DD09F7CD8}"/>
    <cellStyle name="Normal 16 3" xfId="274" xr:uid="{AE400746-541B-402C-834E-3FE46C1F4AAA}"/>
    <cellStyle name="Normal 17" xfId="69" xr:uid="{DEF0080B-3FBE-4A0C-8340-9CC465BA0EBA}"/>
    <cellStyle name="Normal 17 2" xfId="275" xr:uid="{E53A4F0C-2B76-41F7-89D1-93CE21CA5A52}"/>
    <cellStyle name="Normal 17 2 2" xfId="4424" xr:uid="{6C79D944-236B-47C9-B42F-DD76AFD18183}"/>
    <cellStyle name="Normal 17 2 3" xfId="4346" xr:uid="{83557506-8BE8-42AB-8178-260B59A9C923}"/>
    <cellStyle name="Normal 17 2 4" xfId="4569" xr:uid="{83608E1D-CE9A-493C-A5D7-B627E414D2FA}"/>
    <cellStyle name="Normal 17 2 5" xfId="4731" xr:uid="{3E2594E9-DDC3-4F06-84CD-07F28C2A9359}"/>
    <cellStyle name="Normal 17 3" xfId="4347" xr:uid="{894AEBB2-5ADE-4325-B33E-93B3131FA8BF}"/>
    <cellStyle name="Normal 17 4" xfId="4345" xr:uid="{96CAC077-C960-40DD-9259-4122F375694C}"/>
    <cellStyle name="Normal 18" xfId="70" xr:uid="{033D766D-9C4F-4C59-A3CE-2581CA782B3E}"/>
    <cellStyle name="Normal 18 2" xfId="276" xr:uid="{63FE2A2F-1531-49B4-B9EB-00EA600306EB}"/>
    <cellStyle name="Normal 18 2 2" xfId="4454" xr:uid="{0BD91F65-09D7-4569-9143-0EBC7A01F1AD}"/>
    <cellStyle name="Normal 18 3" xfId="4348" xr:uid="{E10C4EB8-4AB6-4B71-9A4A-91A03531BC42}"/>
    <cellStyle name="Normal 18 3 2" xfId="4547" xr:uid="{30536A5B-5495-4958-8BDD-5D986E2D51D0}"/>
    <cellStyle name="Normal 18 3 3" xfId="4732" xr:uid="{EDC54F97-4CAB-4C78-BCB8-3FBB8CF58906}"/>
    <cellStyle name="Normal 18 3 4" xfId="4705" xr:uid="{2D426FA4-2D6C-4B8D-A141-171AA5B60A5F}"/>
    <cellStyle name="Normal 19" xfId="71" xr:uid="{00F5F212-EF92-41D7-AF23-376CF67ACEC1}"/>
    <cellStyle name="Normal 19 2" xfId="72" xr:uid="{D21E7638-F70E-432F-80F9-46C88C848612}"/>
    <cellStyle name="Normal 19 2 2" xfId="277" xr:uid="{D12393CC-E4A0-4D95-B4B7-A3D6A051B1B0}"/>
    <cellStyle name="Normal 19 2 2 2" xfId="4651" xr:uid="{B17D0FAA-DA14-4C13-B668-26455178B2A6}"/>
    <cellStyle name="Normal 19 2 3" xfId="4549" xr:uid="{DE830908-7C16-4A68-88CC-22EC8ECB5D9A}"/>
    <cellStyle name="Normal 19 3" xfId="278" xr:uid="{627F6762-479F-4598-BECC-C727E612CB1D}"/>
    <cellStyle name="Normal 19 3 2" xfId="4652" xr:uid="{63DD2040-97CC-456D-8D54-5FDB44D3333A}"/>
    <cellStyle name="Normal 19 4" xfId="4548" xr:uid="{9C81009F-3C0B-4C49-8766-CFACA264FAC5}"/>
    <cellStyle name="Normal 2" xfId="3" xr:uid="{0035700C-F3A5-4A6F-B63A-5CE25669DEE2}"/>
    <cellStyle name="Normal 2 2" xfId="73" xr:uid="{21B37DE9-6CF3-4FB6-98CA-65AA27EAEDFF}"/>
    <cellStyle name="Normal 2 2 2" xfId="74" xr:uid="{F046CE5C-553B-4BB8-B257-7A6F6BCA9F01}"/>
    <cellStyle name="Normal 2 2 2 2" xfId="279" xr:uid="{5B3F1AEA-B881-4008-BE24-F0C8369BCB5E}"/>
    <cellStyle name="Normal 2 2 2 2 2" xfId="4655" xr:uid="{5B13385D-A59F-4045-8F3B-D8BA3778941F}"/>
    <cellStyle name="Normal 2 2 2 3" xfId="4551" xr:uid="{C48909B3-44FB-47A6-A44A-E653205119B2}"/>
    <cellStyle name="Normal 2 2 3" xfId="280" xr:uid="{5CD19C56-A861-495C-8127-FBEBDC11F66B}"/>
    <cellStyle name="Normal 2 2 3 2" xfId="4455" xr:uid="{7819C0E9-F093-47D9-9972-3BE39B1B9B0F}"/>
    <cellStyle name="Normal 2 2 3 2 2" xfId="4585" xr:uid="{EDB08C74-1D19-4B07-BE14-95252B6EAACD}"/>
    <cellStyle name="Normal 2 2 3 2 2 2" xfId="4656" xr:uid="{3A565900-2DB4-46BD-B49A-11F2E4E71C11}"/>
    <cellStyle name="Normal 2 2 3 2 2 3" xfId="5346" xr:uid="{F9E9920B-3BCA-400F-9515-302209C4CE02}"/>
    <cellStyle name="Normal 2 2 3 2 3" xfId="4750" xr:uid="{1DDE7DA4-19D1-4B44-A08A-1F7AD63E108D}"/>
    <cellStyle name="Normal 2 2 3 2 4" xfId="5305" xr:uid="{FB0592E4-D7B0-4BE6-B2A0-5901E45DFE6F}"/>
    <cellStyle name="Normal 2 2 3 3" xfId="4435" xr:uid="{CF397110-E421-4C13-833A-AB84C6F28981}"/>
    <cellStyle name="Normal 2 2 3 4" xfId="4706" xr:uid="{749B19E3-86E1-4165-A80D-7DA42B23BAED}"/>
    <cellStyle name="Normal 2 2 3 5" xfId="4695" xr:uid="{C48FFC6A-2133-400C-B24F-4532AB93930D}"/>
    <cellStyle name="Normal 2 2 4" xfId="4349" xr:uid="{FAA59957-0B11-4B9F-B893-A09B6E0956BF}"/>
    <cellStyle name="Normal 2 2 4 2" xfId="4550" xr:uid="{27947F50-95A8-462C-80AD-8430257727D0}"/>
    <cellStyle name="Normal 2 2 4 3" xfId="4733" xr:uid="{309F0D97-4CEA-42D9-95AE-566FB691FA18}"/>
    <cellStyle name="Normal 2 2 4 4" xfId="4707" xr:uid="{2E651545-A85A-4B0A-90F1-6A6837592FA0}"/>
    <cellStyle name="Normal 2 2 5" xfId="4654" xr:uid="{3AC19631-4296-409D-B63B-46676505EEF9}"/>
    <cellStyle name="Normal 2 2 6" xfId="4753" xr:uid="{7A3B6B61-556E-4EC7-AE57-5CAF71590046}"/>
    <cellStyle name="Normal 2 3" xfId="75" xr:uid="{0535079E-66F7-4429-B969-0A16BDE907D8}"/>
    <cellStyle name="Normal 2 3 2" xfId="76" xr:uid="{CFB593C9-CF66-47D7-9024-DBA406917E46}"/>
    <cellStyle name="Normal 2 3 2 2" xfId="281" xr:uid="{9F58703B-A8DD-47EE-ABDF-50962D23EE37}"/>
    <cellStyle name="Normal 2 3 2 2 2" xfId="4657" xr:uid="{CD77092A-DD13-4C35-9B44-6A56C207B896}"/>
    <cellStyle name="Normal 2 3 2 3" xfId="4351" xr:uid="{DE8423B7-03D3-4ACB-891C-2D3F60660EDD}"/>
    <cellStyle name="Normal 2 3 2 3 2" xfId="4553" xr:uid="{5C1197FA-5093-4B4D-804F-B9F336174170}"/>
    <cellStyle name="Normal 2 3 2 3 3" xfId="4735" xr:uid="{B390DFA0-BD39-4E18-A3CB-B3EB957911EB}"/>
    <cellStyle name="Normal 2 3 2 3 4" xfId="4708" xr:uid="{756B5CA0-F2D0-470E-B5F0-CF0263EB997C}"/>
    <cellStyle name="Normal 2 3 3" xfId="77" xr:uid="{B81E0C13-DBC2-49FC-B3EF-674FD951F62C}"/>
    <cellStyle name="Normal 2 3 4" xfId="78" xr:uid="{1816DE4E-62BB-4CC0-A4D1-905E8625221E}"/>
    <cellStyle name="Normal 2 3 5" xfId="185" xr:uid="{0AEDCFEA-7AC1-477E-A0D7-5D2A83F7FCB2}"/>
    <cellStyle name="Normal 2 3 5 2" xfId="4658" xr:uid="{5732FD99-0F80-406E-ADF9-F7FF808C17EF}"/>
    <cellStyle name="Normal 2 3 6" xfId="4350" xr:uid="{46EED68E-0F09-46A7-9317-48E7372F8BF7}"/>
    <cellStyle name="Normal 2 3 6 2" xfId="4552" xr:uid="{AB69D1D9-AC50-47BA-9E08-D9F9A67F305A}"/>
    <cellStyle name="Normal 2 3 6 3" xfId="4734" xr:uid="{21C5026E-E1FC-42A3-B57B-BDCF816791C4}"/>
    <cellStyle name="Normal 2 3 6 4" xfId="4709" xr:uid="{DD0844A1-DE6F-4FDB-B0EA-916CE6B99B56}"/>
    <cellStyle name="Normal 2 3 7" xfId="5318" xr:uid="{91073D88-664E-4501-98D8-051B4AB4BE7D}"/>
    <cellStyle name="Normal 2 4" xfId="79" xr:uid="{78E1ABCB-4D2E-44F8-AF57-4A26A7DB1542}"/>
    <cellStyle name="Normal 2 4 2" xfId="80" xr:uid="{96167598-FF81-4724-A170-1471FF62E722}"/>
    <cellStyle name="Normal 2 4 3" xfId="282" xr:uid="{CC00B577-EF96-4D72-97EC-755F1244B6FA}"/>
    <cellStyle name="Normal 2 4 3 2" xfId="4659" xr:uid="{E0C584A1-8D8C-4C3C-AE4E-97B14250B564}"/>
    <cellStyle name="Normal 2 4 3 3" xfId="4673" xr:uid="{635ED342-81E9-45C4-A455-E1F1103BA52E}"/>
    <cellStyle name="Normal 2 4 4" xfId="4554" xr:uid="{FA6F5296-BF0B-49DC-A257-4F99AB920A24}"/>
    <cellStyle name="Normal 2 4 5" xfId="4754" xr:uid="{8554E6FD-BBEC-44F2-9219-44E5C42D516D}"/>
    <cellStyle name="Normal 2 4 6" xfId="4752" xr:uid="{D277ED5B-4FEA-4578-A406-359A9F4C4883}"/>
    <cellStyle name="Normal 2 5" xfId="184" xr:uid="{67CBCD12-8BFD-4D3C-A6D4-03B4AD31D02F}"/>
    <cellStyle name="Normal 2 5 2" xfId="284" xr:uid="{E693FEB4-9945-43D4-8C0C-CCCA3950F1A5}"/>
    <cellStyle name="Normal 2 5 2 2" xfId="2505" xr:uid="{EAB28786-ACA0-4F51-A4C6-13041B7AAD41}"/>
    <cellStyle name="Normal 2 5 3" xfId="283" xr:uid="{679F7533-9EFB-4630-8484-36CCDFE1AF64}"/>
    <cellStyle name="Normal 2 5 3 2" xfId="4586" xr:uid="{D25D8E2A-610E-4DE4-97B0-AAC6CD54D4CF}"/>
    <cellStyle name="Normal 2 5 3 3" xfId="4746" xr:uid="{5D899F7A-40D9-4D68-87E9-4B0CC28B7617}"/>
    <cellStyle name="Normal 2 5 3 4" xfId="5302" xr:uid="{577D1892-307A-4995-98A2-BCC7210E0CB9}"/>
    <cellStyle name="Normal 2 5 4" xfId="4660" xr:uid="{BBF023E5-5888-429A-920E-32C13BC5B953}"/>
    <cellStyle name="Normal 2 5 5" xfId="4615" xr:uid="{D7ACC3E3-A53B-402B-93FE-37AA2444E032}"/>
    <cellStyle name="Normal 2 5 6" xfId="4614" xr:uid="{5737DDFC-438E-463B-B1F3-7D2E51ED1576}"/>
    <cellStyle name="Normal 2 5 7" xfId="4749" xr:uid="{418E5EDC-BA4D-4E36-8013-371C3FE46B25}"/>
    <cellStyle name="Normal 2 5 8" xfId="4719" xr:uid="{A3D73B7C-0508-4673-B3C8-988FA5A8391E}"/>
    <cellStyle name="Normal 2 6" xfId="285" xr:uid="{A054716F-9813-4016-8BF9-8E98C8E8F3D9}"/>
    <cellStyle name="Normal 2 6 2" xfId="286" xr:uid="{9F69DE8C-5CE6-4B82-B8D0-FFE7A62DB36B}"/>
    <cellStyle name="Normal 2 6 3" xfId="452" xr:uid="{509C0682-CC24-4842-B4EE-844B95F368B8}"/>
    <cellStyle name="Normal 2 6 3 2" xfId="5335" xr:uid="{1BC5FBB0-C1FE-437C-AD25-7BF27BBBCFC2}"/>
    <cellStyle name="Normal 2 6 4" xfId="4661" xr:uid="{8BC526C2-9468-4EB7-85C1-5321C0DB197D}"/>
    <cellStyle name="Normal 2 6 5" xfId="4612" xr:uid="{04656D3A-1730-4D4F-AC54-63005EB3623B}"/>
    <cellStyle name="Normal 2 6 5 2" xfId="4710" xr:uid="{2450C5D0-F262-40D0-A622-65000DA2BB56}"/>
    <cellStyle name="Normal 2 6 6" xfId="4598" xr:uid="{5DFDD67E-201C-4950-AAB7-6B1C7E98CD7F}"/>
    <cellStyle name="Normal 2 6 7" xfId="5322" xr:uid="{0DB79D78-268E-4CF5-87FA-5100F6CB4823}"/>
    <cellStyle name="Normal 2 6 8" xfId="5331" xr:uid="{94F62943-755F-46B7-9DF3-9973C9FE218F}"/>
    <cellStyle name="Normal 2 7" xfId="287" xr:uid="{6A6018FD-6C5F-4B1B-8050-794DEACE807F}"/>
    <cellStyle name="Normal 2 7 2" xfId="4456" xr:uid="{58BC838E-8530-4340-9A8E-FEAB08238A59}"/>
    <cellStyle name="Normal 2 7 3" xfId="4662" xr:uid="{BD5F2950-79AD-4209-BC28-D7959B1D4C3C}"/>
    <cellStyle name="Normal 2 7 4" xfId="5303" xr:uid="{8561B446-5D67-4919-A897-29EDFA83C31E}"/>
    <cellStyle name="Normal 2 8" xfId="4508" xr:uid="{D52F6EF0-D9A9-4814-BF46-08BFCDF92FE0}"/>
    <cellStyle name="Normal 2 9" xfId="4653" xr:uid="{59F8E1B7-FE9B-4199-982E-323DF5708038}"/>
    <cellStyle name="Normal 20" xfId="434" xr:uid="{6BBD37F1-F2D7-4440-A59C-2462D9071C68}"/>
    <cellStyle name="Normal 20 2" xfId="435" xr:uid="{828DA5A0-906E-4F4C-AFC0-40B96247BA02}"/>
    <cellStyle name="Normal 20 2 2" xfId="436" xr:uid="{D1059564-97E9-45CC-A8C0-0FE1AA362E3E}"/>
    <cellStyle name="Normal 20 2 2 2" xfId="4425" xr:uid="{61F6561E-87ED-488A-9949-BFF4C06E039C}"/>
    <cellStyle name="Normal 20 2 2 3" xfId="4417" xr:uid="{E5330465-6AED-47CD-A831-997C93FF7136}"/>
    <cellStyle name="Normal 20 2 2 4" xfId="4582" xr:uid="{217D239C-78DE-40DF-A8D9-AB75516140C5}"/>
    <cellStyle name="Normal 20 2 2 5" xfId="4744" xr:uid="{16F56859-E0D9-475F-AA6B-4F45AE93D719}"/>
    <cellStyle name="Normal 20 2 3" xfId="4420" xr:uid="{357CA598-6A09-4866-82D8-3976ED0A5AB3}"/>
    <cellStyle name="Normal 20 2 4" xfId="4416" xr:uid="{DCC820F4-E715-40F1-BD1C-0BA189670A5E}"/>
    <cellStyle name="Normal 20 2 5" xfId="4581" xr:uid="{40EA9A0D-4DD8-46BE-8C86-E0EFE7509187}"/>
    <cellStyle name="Normal 20 2 6" xfId="4743" xr:uid="{A3366E17-542B-438F-907F-2AAB1F661799}"/>
    <cellStyle name="Normal 20 3" xfId="1167" xr:uid="{A44327FB-C129-452D-9030-9ED721A0E268}"/>
    <cellStyle name="Normal 20 3 2" xfId="4457" xr:uid="{68EBDE57-48CC-4134-B309-EAB35BFE1942}"/>
    <cellStyle name="Normal 20 4" xfId="4352" xr:uid="{513CCD00-C8E3-4062-A02A-BE4F3924EB7E}"/>
    <cellStyle name="Normal 20 4 2" xfId="4555" xr:uid="{7B2D14CB-3FE5-4489-89C2-014B05003D2A}"/>
    <cellStyle name="Normal 20 4 3" xfId="4736" xr:uid="{B1FAD515-ADD1-40B0-92A5-3DA77291EDC9}"/>
    <cellStyle name="Normal 20 4 4" xfId="4711" xr:uid="{D428F076-11CA-4C0C-BBF1-0ECC92C06676}"/>
    <cellStyle name="Normal 20 5" xfId="4433" xr:uid="{3FFACDDD-CA31-4F3A-BA54-34373405991D}"/>
    <cellStyle name="Normal 20 5 2" xfId="5328" xr:uid="{D9150E52-F255-4C00-819C-44A5F59CAA7A}"/>
    <cellStyle name="Normal 20 6" xfId="4587" xr:uid="{DB6A8E4B-B579-484E-9E4A-959A98D5E518}"/>
    <cellStyle name="Normal 20 7" xfId="4696" xr:uid="{1B96ECE5-BA3B-44E2-8E2D-B615170B5543}"/>
    <cellStyle name="Normal 20 8" xfId="4717" xr:uid="{497E9B4C-FCD6-42DB-81DF-8F8D030F7915}"/>
    <cellStyle name="Normal 20 9" xfId="4716" xr:uid="{EC507B0C-1188-4881-8FE8-532CB0795FB8}"/>
    <cellStyle name="Normal 21" xfId="437" xr:uid="{9FF9955C-5A48-4626-BD76-50B9D85DCD98}"/>
    <cellStyle name="Normal 21 2" xfId="438" xr:uid="{2742D475-8176-4F3D-821E-5BFE4B84B266}"/>
    <cellStyle name="Normal 21 2 2" xfId="439" xr:uid="{57E100F0-DFC4-4D9E-9598-CB01BFC1A685}"/>
    <cellStyle name="Normal 21 3" xfId="4353" xr:uid="{98E7C5B7-C166-4608-BD81-A749264702D4}"/>
    <cellStyle name="Normal 21 3 2" xfId="4459" xr:uid="{316004CA-03ED-4C41-BECC-B2B0F553814D}"/>
    <cellStyle name="Normal 21 3 3" xfId="4458" xr:uid="{1DC92EBE-68B3-459C-AA61-0EA084E0F10D}"/>
    <cellStyle name="Normal 21 4" xfId="4570" xr:uid="{DF809D9B-0D58-446A-BAA6-074CBFEB5DF9}"/>
    <cellStyle name="Normal 21 5" xfId="4737" xr:uid="{11F471DC-15C7-4C68-AD91-9A8824201653}"/>
    <cellStyle name="Normal 22" xfId="440" xr:uid="{63548FFE-40CC-4139-84C4-BC59C917F84A}"/>
    <cellStyle name="Normal 22 2" xfId="441" xr:uid="{C7FB6528-21AD-429D-8456-E1BB31E626BA}"/>
    <cellStyle name="Normal 22 3" xfId="4310" xr:uid="{0B2E5B0C-8058-4FBC-930A-9914CA4CE807}"/>
    <cellStyle name="Normal 22 3 2" xfId="4354" xr:uid="{E624A838-5BD8-4C30-B55A-CD07AC21FF70}"/>
    <cellStyle name="Normal 22 3 2 2" xfId="4461" xr:uid="{4B5D8EF1-31EA-4F9B-A93E-E67C35E74BF6}"/>
    <cellStyle name="Normal 22 3 3" xfId="4460" xr:uid="{51465780-D5C5-4588-BC3C-982F010DA6BA}"/>
    <cellStyle name="Normal 22 3 4" xfId="4691" xr:uid="{CEF2D0A0-AADF-462C-8307-CCC3704854EE}"/>
    <cellStyle name="Normal 22 4" xfId="4313" xr:uid="{06AF291A-4D99-4C70-AE61-3C87BD7B8F2C}"/>
    <cellStyle name="Normal 22 4 2" xfId="4431" xr:uid="{7312DE6F-4DAC-471B-BD9C-2672D6D0434A}"/>
    <cellStyle name="Normal 22 4 3" xfId="4571" xr:uid="{A53D5E88-A5F8-476D-8A47-83C228435013}"/>
    <cellStyle name="Normal 22 4 3 2" xfId="4590" xr:uid="{CC34337D-D125-4D31-BE75-9B34C0584067}"/>
    <cellStyle name="Normal 22 4 3 3" xfId="4748" xr:uid="{223E6F0C-5BEE-40C3-8477-1A05105A9EF2}"/>
    <cellStyle name="Normal 22 4 3 4" xfId="5338" xr:uid="{88138853-D8F0-4840-820C-256E3B282E3E}"/>
    <cellStyle name="Normal 22 4 3 5" xfId="5334" xr:uid="{135D2A38-0A75-4281-948B-0A8D9C1DFA5A}"/>
    <cellStyle name="Normal 22 4 4" xfId="4692" xr:uid="{EE65F08C-3AFC-4FE7-85E8-A192435F92BE}"/>
    <cellStyle name="Normal 22 4 5" xfId="4604" xr:uid="{48D802A8-9826-43F2-83A6-D8DDA5DCA8B6}"/>
    <cellStyle name="Normal 22 4 6" xfId="4595" xr:uid="{1A7E1B2D-FB3F-4C46-9012-D7643F568AEC}"/>
    <cellStyle name="Normal 22 4 7" xfId="4594" xr:uid="{E520DDE7-4062-4428-B6CB-A35DAC75A50E}"/>
    <cellStyle name="Normal 22 4 8" xfId="4593" xr:uid="{F25A441A-BC90-41EF-B423-F351ECB0C625}"/>
    <cellStyle name="Normal 22 4 9" xfId="4592" xr:uid="{14E0298D-9D07-4194-B736-EE205A305A32}"/>
    <cellStyle name="Normal 22 5" xfId="4738" xr:uid="{CBA9555E-BC9D-4A78-BAB9-D727EC815C2D}"/>
    <cellStyle name="Normal 23" xfId="442" xr:uid="{271AA8FD-A77B-4FEF-821F-39E29A60B5CA}"/>
    <cellStyle name="Normal 23 2" xfId="2500" xr:uid="{06428D60-DDA0-4539-998B-5DB880FD09CC}"/>
    <cellStyle name="Normal 23 2 2" xfId="4356" xr:uid="{99732A20-4F20-4629-AC7E-58DA439C5125}"/>
    <cellStyle name="Normal 23 2 2 2" xfId="4751" xr:uid="{5C017836-EBB5-45D1-B175-C39B1A5603FC}"/>
    <cellStyle name="Normal 23 2 2 3" xfId="4693" xr:uid="{C2981562-898D-4686-B7A8-4DB940116E01}"/>
    <cellStyle name="Normal 23 2 2 4" xfId="4663" xr:uid="{91AEE5F2-1B62-404B-AF67-9E040A300209}"/>
    <cellStyle name="Normal 23 2 3" xfId="4605" xr:uid="{5EFE921F-4812-4C79-9C01-DE4F8E5EE3FD}"/>
    <cellStyle name="Normal 23 2 4" xfId="4712" xr:uid="{B10A511D-9722-4C11-A712-EA2A4EA2B2A5}"/>
    <cellStyle name="Normal 23 3" xfId="4426" xr:uid="{6EACA427-79C0-4AB5-9AA9-9BE316D12E75}"/>
    <cellStyle name="Normal 23 4" xfId="4355" xr:uid="{BB81C79A-54F6-46E0-BC65-F405930E2152}"/>
    <cellStyle name="Normal 23 5" xfId="4572" xr:uid="{682D4752-59D4-4CEA-A07B-1BC63781B01D}"/>
    <cellStyle name="Normal 23 6" xfId="4739" xr:uid="{847F93F3-5E2D-4D44-8433-B2D8BB536862}"/>
    <cellStyle name="Normal 24" xfId="443" xr:uid="{6E0ED070-950F-4A12-876C-944C7B0716DA}"/>
    <cellStyle name="Normal 24 2" xfId="444" xr:uid="{BBEF99D8-C9E8-413F-AF2E-22CEDD881393}"/>
    <cellStyle name="Normal 24 2 2" xfId="4428" xr:uid="{BC9794B3-22DE-40B7-BD27-981344662AFB}"/>
    <cellStyle name="Normal 24 2 3" xfId="4358" xr:uid="{C4EDB6E5-5568-45E4-83A0-9A297C1D25A7}"/>
    <cellStyle name="Normal 24 2 4" xfId="4574" xr:uid="{4B315860-4AF4-44A0-A0F9-04F602544036}"/>
    <cellStyle name="Normal 24 2 5" xfId="4741" xr:uid="{C5D125EC-502C-4A47-9862-02340F0A69BE}"/>
    <cellStyle name="Normal 24 3" xfId="4427" xr:uid="{331BEEDA-CD32-4F5E-B5FC-F1BFB79B6926}"/>
    <cellStyle name="Normal 24 4" xfId="4357" xr:uid="{AD5A1105-8439-4EAF-BD1C-A601AD43C301}"/>
    <cellStyle name="Normal 24 5" xfId="4573" xr:uid="{F5A3167F-6529-486A-B2A3-0438AAF25BBE}"/>
    <cellStyle name="Normal 24 6" xfId="4740" xr:uid="{7D69B0B5-B5F5-43C3-BB42-77DF2863C957}"/>
    <cellStyle name="Normal 25" xfId="451" xr:uid="{B522D146-68D7-4B14-A762-6CDD665D72E3}"/>
    <cellStyle name="Normal 25 2" xfId="4360" xr:uid="{D90052F5-3F54-4AFF-9483-8DA3173D5D76}"/>
    <cellStyle name="Normal 25 2 2" xfId="5337" xr:uid="{255B07F5-3F7A-4465-8833-DD7D429CBF97}"/>
    <cellStyle name="Normal 25 3" xfId="4429" xr:uid="{2FE4286E-93BA-4C0E-871A-F4DB45A65B67}"/>
    <cellStyle name="Normal 25 4" xfId="4359" xr:uid="{A4DF3807-8CF0-4926-A9BE-315A742003AB}"/>
    <cellStyle name="Normal 25 5" xfId="4575" xr:uid="{CFC403BF-2864-459A-AB8B-29493C873CC2}"/>
    <cellStyle name="Normal 26" xfId="2498" xr:uid="{7CCD80EC-71C5-4377-8CEB-74385F1D7546}"/>
    <cellStyle name="Normal 26 2" xfId="2499" xr:uid="{F22F7236-01DA-4081-AB06-FC199212209A}"/>
    <cellStyle name="Normal 26 2 2" xfId="4362" xr:uid="{546D0904-DE38-4C0F-96BE-271DF8D5BEE8}"/>
    <cellStyle name="Normal 26 3" xfId="4361" xr:uid="{532BB722-845B-484C-BAA8-F883ADCA9394}"/>
    <cellStyle name="Normal 26 3 2" xfId="4436" xr:uid="{6F934670-79EB-4681-AA51-9AA6DEF725AF}"/>
    <cellStyle name="Normal 27" xfId="2507" xr:uid="{17A64B2A-426C-4720-9754-79E476B56351}"/>
    <cellStyle name="Normal 27 2" xfId="4364" xr:uid="{F57B0700-DBA5-42B7-BA38-F81FF9B3DD02}"/>
    <cellStyle name="Normal 27 3" xfId="4363" xr:uid="{BE6F2228-8DEE-4BA8-A7B3-D66C3219A8AF}"/>
    <cellStyle name="Normal 27 4" xfId="4599" xr:uid="{698CF056-CF1A-4B84-B7B7-41C1332E03EF}"/>
    <cellStyle name="Normal 27 5" xfId="5320" xr:uid="{B448519F-14A0-402B-A919-F7CF92C4CFE8}"/>
    <cellStyle name="Normal 27 6" xfId="4589" xr:uid="{AAB29683-9481-479B-93FA-5F42DBE245EE}"/>
    <cellStyle name="Normal 27 7" xfId="5332" xr:uid="{946277C4-424B-4B89-921F-603ACFC91374}"/>
    <cellStyle name="Normal 28" xfId="4365" xr:uid="{7C52A5EC-D453-4C31-BAF8-E7FCFD8252E3}"/>
    <cellStyle name="Normal 28 2" xfId="4366" xr:uid="{A0E83F95-06D1-4DAD-AD9B-639989DEED3E}"/>
    <cellStyle name="Normal 28 3" xfId="4367" xr:uid="{070CDE60-48A1-4376-A802-095ED249EEA0}"/>
    <cellStyle name="Normal 29" xfId="4368" xr:uid="{22FA71AE-577D-432E-92EC-292FD2552616}"/>
    <cellStyle name="Normal 29 2" xfId="4369" xr:uid="{6B263006-5129-42EA-86B5-833017EEA5A0}"/>
    <cellStyle name="Normal 3" xfId="2" xr:uid="{665067A7-73F8-4B7E-BFD2-7BB3B9468366}"/>
    <cellStyle name="Normal 3 2" xfId="81" xr:uid="{592FCA7C-462A-4A32-B468-81CB3102D3FA}"/>
    <cellStyle name="Normal 3 2 2" xfId="82" xr:uid="{8BA358BA-826F-486F-A20A-F4542282C6B3}"/>
    <cellStyle name="Normal 3 2 2 2" xfId="288" xr:uid="{AF6EB21B-F824-47E6-9BE9-074167C738EB}"/>
    <cellStyle name="Normal 3 2 2 2 2" xfId="4665" xr:uid="{7C4E9958-4769-41C9-BBB6-7D9285079BCC}"/>
    <cellStyle name="Normal 3 2 2 3" xfId="4556" xr:uid="{41AC186F-F331-409B-AC50-684FA08463CE}"/>
    <cellStyle name="Normal 3 2 3" xfId="83" xr:uid="{785F8F86-AFFE-405E-A6FF-2F35DF559D0D}"/>
    <cellStyle name="Normal 3 2 4" xfId="289" xr:uid="{CEB40016-C890-40F5-8998-6AF40FC0780B}"/>
    <cellStyle name="Normal 3 2 4 2" xfId="4666" xr:uid="{76461896-5968-47D8-A72B-7220D94DB5A9}"/>
    <cellStyle name="Normal 3 2 5" xfId="2506" xr:uid="{3DCAC400-C49B-4C0E-A35D-660CE7BC8338}"/>
    <cellStyle name="Normal 3 2 5 2" xfId="4509" xr:uid="{AAFB83A2-7C72-4528-8CF4-B5885A949059}"/>
    <cellStyle name="Normal 3 2 5 3" xfId="5304" xr:uid="{DE85C2C6-1328-472A-A6B1-2212784CCAAA}"/>
    <cellStyle name="Normal 3 3" xfId="84" xr:uid="{65E76B36-9FEA-4FE1-9CD4-4E4CE95810A8}"/>
    <cellStyle name="Normal 3 3 2" xfId="290" xr:uid="{DE7E8B09-7025-44C1-8185-1E7C656A2FD7}"/>
    <cellStyle name="Normal 3 3 2 2" xfId="4667" xr:uid="{50E1E9A8-73FC-4CD9-8174-C30A2C0FF3CB}"/>
    <cellStyle name="Normal 3 3 3" xfId="4557" xr:uid="{81465B73-BC84-4A0E-A7CC-D8FAB1A3DCD6}"/>
    <cellStyle name="Normal 3 4" xfId="85" xr:uid="{2424BA24-10AA-49F6-BD76-A69F401D1050}"/>
    <cellStyle name="Normal 3 4 2" xfId="2502" xr:uid="{21E84C4C-2E68-4812-871D-76E37F71DDB5}"/>
    <cellStyle name="Normal 3 4 2 2" xfId="4668" xr:uid="{BFF71754-50ED-4731-B84D-5BEEFBF718C5}"/>
    <cellStyle name="Normal 3 5" xfId="2501" xr:uid="{618EDF33-E3E4-43EC-8DBD-3D65BFD6F173}"/>
    <cellStyle name="Normal 3 5 2" xfId="4669" xr:uid="{9F79A055-6901-4569-A8A9-1911D6A0704A}"/>
    <cellStyle name="Normal 3 5 3" xfId="4745" xr:uid="{E06BEDBF-F074-4C85-AD2B-7A8018FC4A31}"/>
    <cellStyle name="Normal 3 5 4" xfId="4713" xr:uid="{014FF264-3EF9-4E96-8914-7C335E23BD24}"/>
    <cellStyle name="Normal 3 6" xfId="4664" xr:uid="{F99C310F-2EAA-4F9A-88DA-CEB5DA9908DF}"/>
    <cellStyle name="Normal 3 6 2" xfId="5336" xr:uid="{CEDA45EA-9422-4D32-B94F-F3CDDC6F3F87}"/>
    <cellStyle name="Normal 3 6 2 2" xfId="5333" xr:uid="{79F702A7-9DC9-4370-913A-E107095BFC1F}"/>
    <cellStyle name="Normal 30" xfId="4370" xr:uid="{32F51ED7-235E-40F9-90E6-274E9FA2428A}"/>
    <cellStyle name="Normal 30 2" xfId="4371" xr:uid="{E0E2F047-A120-4994-B054-9C9E8A7E41B0}"/>
    <cellStyle name="Normal 31" xfId="4372" xr:uid="{40624DFC-0863-4F4E-BAB0-6A8DF0C6C136}"/>
    <cellStyle name="Normal 31 2" xfId="4373" xr:uid="{524F84AA-5E12-4488-BF01-5CB876801E39}"/>
    <cellStyle name="Normal 32" xfId="4374" xr:uid="{377D9FC5-D5CE-40A7-BDBC-2C821189D7DB}"/>
    <cellStyle name="Normal 33" xfId="4375" xr:uid="{23D06613-FB99-4E09-86DA-5873294775FF}"/>
    <cellStyle name="Normal 33 2" xfId="4376" xr:uid="{CAD1A299-8C70-400A-A085-F26B6BEDA8AC}"/>
    <cellStyle name="Normal 34" xfId="4377" xr:uid="{2A1F6E6C-1156-4521-B0EE-39D2298F8659}"/>
    <cellStyle name="Normal 34 2" xfId="4378" xr:uid="{C96924FC-3B67-4B66-B9BF-53D1EA5E9791}"/>
    <cellStyle name="Normal 35" xfId="4379" xr:uid="{2F8F2E73-A5F3-40D3-9805-8019CB261196}"/>
    <cellStyle name="Normal 35 2" xfId="4380" xr:uid="{F7E45B95-2908-4E01-B0FA-8FACC6D9D450}"/>
    <cellStyle name="Normal 36" xfId="4381" xr:uid="{1522B4FC-41DB-4233-9169-D2136EB68270}"/>
    <cellStyle name="Normal 36 2" xfId="4382" xr:uid="{34BF1730-B569-4222-AC9C-49D12D27008D}"/>
    <cellStyle name="Normal 37" xfId="4383" xr:uid="{66E62B97-1275-4139-A5AE-603CA47489D2}"/>
    <cellStyle name="Normal 37 2" xfId="4384" xr:uid="{2033999E-F82E-4849-9E60-69AB162AC303}"/>
    <cellStyle name="Normal 38" xfId="4385" xr:uid="{E7D787C6-5802-4E67-A593-6F32E53514F4}"/>
    <cellStyle name="Normal 38 2" xfId="4386" xr:uid="{1278E1A9-4F09-49C5-BD4E-8084660C4B28}"/>
    <cellStyle name="Normal 39" xfId="4387" xr:uid="{16A9CF12-1813-47E4-9421-4FE51079D698}"/>
    <cellStyle name="Normal 39 2" xfId="4388" xr:uid="{CB92E4A0-7883-4F65-AAB0-C8768E29113B}"/>
    <cellStyle name="Normal 39 2 2" xfId="4389" xr:uid="{C4F26154-9391-4309-AECB-BB6F1B8F55DE}"/>
    <cellStyle name="Normal 39 3" xfId="4390" xr:uid="{3D51C587-81E9-4A91-879A-665527BEEC0B}"/>
    <cellStyle name="Normal 4" xfId="86" xr:uid="{12070E8D-3919-45D1-B13D-0E31DF7C2E34}"/>
    <cellStyle name="Normal 4 2" xfId="87" xr:uid="{6AB034CA-E3C0-40E8-A30C-318931F28F7B}"/>
    <cellStyle name="Normal 4 2 2" xfId="88" xr:uid="{40F0C762-C566-4394-BD06-511C8D45B2C8}"/>
    <cellStyle name="Normal 4 2 2 2" xfId="445" xr:uid="{42A357F4-8E43-40EC-A8D7-75DC300D2EB3}"/>
    <cellStyle name="Normal 4 2 2 3" xfId="2807" xr:uid="{99C66021-38EB-408E-B755-EA9FCD87C0ED}"/>
    <cellStyle name="Normal 4 2 2 4" xfId="2808" xr:uid="{D850A59A-A3CA-4337-A88A-DE4954E60553}"/>
    <cellStyle name="Normal 4 2 2 4 2" xfId="2809" xr:uid="{2C9F0166-6967-43E2-B76C-3336AF70B6E8}"/>
    <cellStyle name="Normal 4 2 2 4 3" xfId="2810" xr:uid="{BDF9C8AB-FF9A-47D2-8F69-B6C05245455E}"/>
    <cellStyle name="Normal 4 2 2 4 3 2" xfId="2811" xr:uid="{C3DF01E2-5ECB-4243-97D7-AB82398A4324}"/>
    <cellStyle name="Normal 4 2 2 4 3 3" xfId="4312" xr:uid="{F0253EE7-48BD-4CAE-B000-F78834C4EF25}"/>
    <cellStyle name="Normal 4 2 3" xfId="2493" xr:uid="{C9CD3A2D-2AB8-490B-BF76-E99A088E70C1}"/>
    <cellStyle name="Normal 4 2 3 2" xfId="2504" xr:uid="{82793BB4-67B2-43C8-A71F-E7EE2D9DBCA3}"/>
    <cellStyle name="Normal 4 2 3 2 2" xfId="4462" xr:uid="{9C26359B-6966-4D6F-8AFE-F575C9B7F19D}"/>
    <cellStyle name="Normal 4 2 3 3" xfId="4463" xr:uid="{5EA96DED-F1E4-49B3-8F9D-857F76519411}"/>
    <cellStyle name="Normal 4 2 3 3 2" xfId="4464" xr:uid="{35F34A2B-7274-4014-8DA2-2E3337E2C3C6}"/>
    <cellStyle name="Normal 4 2 3 4" xfId="4465" xr:uid="{0B82145D-33A3-4694-A08A-2CCB6D595123}"/>
    <cellStyle name="Normal 4 2 3 5" xfId="4466" xr:uid="{72412A59-BF79-456B-AFFF-6A53DEECDBC8}"/>
    <cellStyle name="Normal 4 2 4" xfId="2494" xr:uid="{E2DAEE30-AC1E-47DD-B25B-F06EDB81BBAC}"/>
    <cellStyle name="Normal 4 2 4 2" xfId="4392" xr:uid="{CB6E3AA0-4951-4496-8BF4-C00D8EE0FF37}"/>
    <cellStyle name="Normal 4 2 4 2 2" xfId="4467" xr:uid="{3F0B0612-D564-482E-94E8-10E12094B264}"/>
    <cellStyle name="Normal 4 2 4 2 3" xfId="4694" xr:uid="{EA62FD43-CD13-477D-9020-1F28FA21BA4F}"/>
    <cellStyle name="Normal 4 2 4 2 4" xfId="4613" xr:uid="{1A36EDEF-29A3-40B7-BFA1-3A97554EDC4C}"/>
    <cellStyle name="Normal 4 2 4 3" xfId="4576" xr:uid="{39D9ED69-4DDC-4507-A7D7-03289A085BF6}"/>
    <cellStyle name="Normal 4 2 4 4" xfId="4714" xr:uid="{19C181F3-0500-4EBE-B5C4-B13CB8C6B45E}"/>
    <cellStyle name="Normal 4 2 5" xfId="1168" xr:uid="{70A3B33E-3315-4FC4-AC64-47D8E534EE11}"/>
    <cellStyle name="Normal 4 2 6" xfId="4558" xr:uid="{D4BD37C7-1498-41E4-9011-E301F35D2012}"/>
    <cellStyle name="Normal 4 2 7" xfId="5341" xr:uid="{C22C3517-297C-4A3D-9C65-EEACA250CCDB}"/>
    <cellStyle name="Normal 4 3" xfId="528" xr:uid="{3BC0F715-18C4-4835-A832-57A36C683EBA}"/>
    <cellStyle name="Normal 4 3 2" xfId="1170" xr:uid="{93586A2B-4314-4D91-885A-5602B8D14208}"/>
    <cellStyle name="Normal 4 3 2 2" xfId="1171" xr:uid="{83976B3A-28BE-4469-BB8E-B22428537919}"/>
    <cellStyle name="Normal 4 3 2 3" xfId="1172" xr:uid="{0C35642B-371B-4CDB-B2BA-527B80D71A46}"/>
    <cellStyle name="Normal 4 3 3" xfId="1169" xr:uid="{D3FC2DE9-2135-4612-98ED-21A55140B44D}"/>
    <cellStyle name="Normal 4 3 3 2" xfId="4434" xr:uid="{B16B3EC2-99FA-435C-80D0-DA24C2092A71}"/>
    <cellStyle name="Normal 4 3 4" xfId="2812" xr:uid="{1D572ADA-D7B2-497E-ACB7-D98127A584FF}"/>
    <cellStyle name="Normal 4 3 5" xfId="2813" xr:uid="{7E53C248-1EB6-43FC-9C64-8F2DCAF5A9A1}"/>
    <cellStyle name="Normal 4 3 5 2" xfId="2814" xr:uid="{41E4C55F-6B11-4BEB-BD79-DABA376EC496}"/>
    <cellStyle name="Normal 4 3 5 3" xfId="2815" xr:uid="{049620D7-A233-4C96-8785-5BB8366D3265}"/>
    <cellStyle name="Normal 4 3 5 3 2" xfId="2816" xr:uid="{A12D7E64-7C7B-485E-9F9E-13B3D886FDCD}"/>
    <cellStyle name="Normal 4 3 5 3 3" xfId="4311" xr:uid="{0C237CC0-F28A-49AE-9F04-73B760ECD074}"/>
    <cellStyle name="Normal 4 3 6" xfId="4314" xr:uid="{4B56EA28-73B8-4AB1-910C-20743947F4E7}"/>
    <cellStyle name="Normal 4 4" xfId="453" xr:uid="{5552F104-7999-4BFD-B688-E47C9C886F1B}"/>
    <cellStyle name="Normal 4 4 2" xfId="2495" xr:uid="{1CFA173D-FEB2-49DF-BE02-1839724CBE9B}"/>
    <cellStyle name="Normal 4 4 2 2" xfId="5339" xr:uid="{D3B3A25F-C1AE-464E-8C2B-ABD973347FE4}"/>
    <cellStyle name="Normal 4 4 3" xfId="2503" xr:uid="{9FFCFE7D-B86D-4BEE-B83A-491FC770114C}"/>
    <cellStyle name="Normal 4 4 3 2" xfId="4317" xr:uid="{C897C9A5-3A62-490C-8A10-74C4B487A41F}"/>
    <cellStyle name="Normal 4 4 3 3" xfId="4316" xr:uid="{E6E5E258-7DD0-4651-8725-7AC7F5B55AA5}"/>
    <cellStyle name="Normal 4 4 4" xfId="4747" xr:uid="{90B6A59A-1DBE-4A77-9415-63DDF406EDE4}"/>
    <cellStyle name="Normal 4 5" xfId="2496" xr:uid="{93503623-0995-44AB-B2ED-21F7C6F5BCDC}"/>
    <cellStyle name="Normal 4 5 2" xfId="4391" xr:uid="{19CC67A5-C756-437B-99BA-B63FDEDEFEAF}"/>
    <cellStyle name="Normal 4 6" xfId="2497" xr:uid="{F9A4D876-6EBC-42D6-A7CD-0681CB2E91A5}"/>
    <cellStyle name="Normal 4 7" xfId="900" xr:uid="{1A86A14C-B880-48CE-A41D-A97F95ECDF81}"/>
    <cellStyle name="Normal 4 8" xfId="5340" xr:uid="{062E7AA9-9CA0-402D-97DE-04B9B380365E}"/>
    <cellStyle name="Normal 40" xfId="4393" xr:uid="{E73B336A-9FEA-45CD-8646-6342D579D198}"/>
    <cellStyle name="Normal 40 2" xfId="4394" xr:uid="{91832B32-699E-4835-8DFC-4F9CCCA0C6EE}"/>
    <cellStyle name="Normal 40 2 2" xfId="4395" xr:uid="{E1C1C17D-EDA5-41AD-91D5-BA5ECE7A2CAF}"/>
    <cellStyle name="Normal 40 3" xfId="4396" xr:uid="{17276D69-F040-49B0-BA55-5EC18EB7BC1F}"/>
    <cellStyle name="Normal 41" xfId="4397" xr:uid="{29D08744-5E2D-472D-A21F-02D1E0F3E5FA}"/>
    <cellStyle name="Normal 41 2" xfId="4398" xr:uid="{B5155A62-6A34-4C2B-9E67-D0607892307D}"/>
    <cellStyle name="Normal 42" xfId="4399" xr:uid="{8EBFADFE-498F-42AD-9195-D2C257A789A1}"/>
    <cellStyle name="Normal 42 2" xfId="4400" xr:uid="{F33F5086-03EA-4790-BF9D-0147C086DC0E}"/>
    <cellStyle name="Normal 43" xfId="4401" xr:uid="{503551C2-B63B-4292-8857-4F110D9389AF}"/>
    <cellStyle name="Normal 43 2" xfId="4402" xr:uid="{CFB09532-0137-4988-9B8C-C82DD8686167}"/>
    <cellStyle name="Normal 44" xfId="4412" xr:uid="{AEE2D6A3-158C-407B-9353-6D332A60F552}"/>
    <cellStyle name="Normal 44 2" xfId="4413" xr:uid="{AA4E4ECE-DB4F-4DF0-9AD8-9284BCE4BD9B}"/>
    <cellStyle name="Normal 45" xfId="4674" xr:uid="{0784BBED-409D-429B-B197-57560028D90A}"/>
    <cellStyle name="Normal 45 2" xfId="5324" xr:uid="{A5397800-BCA2-484E-9928-6AC7B1541631}"/>
    <cellStyle name="Normal 45 3" xfId="5323" xr:uid="{F331725A-8E18-4920-8722-4A95D761F300}"/>
    <cellStyle name="Normal 5" xfId="89" xr:uid="{BC334F6A-3985-4D8C-9E9F-3BE9147FDC9F}"/>
    <cellStyle name="Normal 5 10" xfId="291" xr:uid="{B2BCEB41-54C6-4BA8-84A6-C8F51A21110C}"/>
    <cellStyle name="Normal 5 10 2" xfId="529" xr:uid="{B1B1EAE9-40FE-4798-A499-54D5D6A6821D}"/>
    <cellStyle name="Normal 5 10 2 2" xfId="1173" xr:uid="{1CDB6ECC-1956-4FBA-885B-965858F86CC4}"/>
    <cellStyle name="Normal 5 10 2 3" xfId="2817" xr:uid="{377A2880-2D71-48E4-9E34-F642268AF425}"/>
    <cellStyle name="Normal 5 10 2 4" xfId="2818" xr:uid="{A1D28B8A-5374-4642-8DCC-4F83695E670A}"/>
    <cellStyle name="Normal 5 10 3" xfId="1174" xr:uid="{7F16087A-CAB3-46CB-B73B-40D5F8FD8CD7}"/>
    <cellStyle name="Normal 5 10 3 2" xfId="2819" xr:uid="{6B3AD69F-7BA8-4E4A-ACBF-07D36B8A02DC}"/>
    <cellStyle name="Normal 5 10 3 3" xfId="2820" xr:uid="{30C74BC1-F290-40F2-B13B-9B93970B382B}"/>
    <cellStyle name="Normal 5 10 3 4" xfId="2821" xr:uid="{CC1B84DF-D1EC-45A0-8B4A-2D5D6815E123}"/>
    <cellStyle name="Normal 5 10 4" xfId="2822" xr:uid="{A3C5CE6F-9EE5-47E2-BAA8-0E052DAA5BF5}"/>
    <cellStyle name="Normal 5 10 5" xfId="2823" xr:uid="{0F50B8B4-E721-41A0-A816-658D9AB570E6}"/>
    <cellStyle name="Normal 5 10 6" xfId="2824" xr:uid="{5BEDD7D7-BC40-46E5-9CF6-86E15022F12D}"/>
    <cellStyle name="Normal 5 11" xfId="292" xr:uid="{186D3AB5-68C8-437B-ACFC-74D3B3F2BA8D}"/>
    <cellStyle name="Normal 5 11 2" xfId="1175" xr:uid="{AEA95D03-59EC-4205-976D-FBAD68FD2961}"/>
    <cellStyle name="Normal 5 11 2 2" xfId="2825" xr:uid="{41D15122-DEE3-465F-BBEC-0620E0F4B949}"/>
    <cellStyle name="Normal 5 11 2 2 2" xfId="4403" xr:uid="{DDD73BDC-D621-4782-9C0E-EEFC401684DA}"/>
    <cellStyle name="Normal 5 11 2 2 3" xfId="4681" xr:uid="{B248DFAA-0E0A-4CFD-B018-69493CDE3BE3}"/>
    <cellStyle name="Normal 5 11 2 3" xfId="2826" xr:uid="{7F824E4B-84C9-44EE-BDAC-E58A8732BA32}"/>
    <cellStyle name="Normal 5 11 2 4" xfId="2827" xr:uid="{872C24D3-C01D-4BF3-B666-D7FD33FE13C2}"/>
    <cellStyle name="Normal 5 11 3" xfId="2828" xr:uid="{A03E9BF4-C61D-445E-8CBB-55994DC8F6E7}"/>
    <cellStyle name="Normal 5 11 4" xfId="2829" xr:uid="{C03ADBF2-0A07-4B46-8881-E76A42680189}"/>
    <cellStyle name="Normal 5 11 4 2" xfId="4577" xr:uid="{D72A8CD2-D883-45E0-87D6-F88F36BD4C5C}"/>
    <cellStyle name="Normal 5 11 4 3" xfId="4682" xr:uid="{207E8BCA-427F-458D-9E61-CB81E4348CF0}"/>
    <cellStyle name="Normal 5 11 4 4" xfId="4606" xr:uid="{A84BEEA0-6549-460C-AE64-150871A9B18E}"/>
    <cellStyle name="Normal 5 11 5" xfId="2830" xr:uid="{1479288E-4733-49AB-BD4D-FF200B3BB7A0}"/>
    <cellStyle name="Normal 5 12" xfId="1176" xr:uid="{C9FB1D1F-2CAB-46C2-9401-1FAA168D6B88}"/>
    <cellStyle name="Normal 5 12 2" xfId="2831" xr:uid="{3DE3F760-E3A4-4671-A36A-EEC07F2B4F43}"/>
    <cellStyle name="Normal 5 12 3" xfId="2832" xr:uid="{36C38D21-2612-467D-A554-D13AB7B0895E}"/>
    <cellStyle name="Normal 5 12 4" xfId="2833" xr:uid="{82A6E89B-E829-4BB3-9648-EC6062D336DE}"/>
    <cellStyle name="Normal 5 13" xfId="901" xr:uid="{9706F102-E014-4FEF-9093-A5B2D69E8E29}"/>
    <cellStyle name="Normal 5 13 2" xfId="2834" xr:uid="{A0C0930D-2854-40DB-A8B8-CCAF27D4781E}"/>
    <cellStyle name="Normal 5 13 3" xfId="2835" xr:uid="{EA8C1A9E-1819-497E-AAB7-C011C1E886D9}"/>
    <cellStyle name="Normal 5 13 4" xfId="2836" xr:uid="{F724C9E0-589E-4E83-865A-515356C14175}"/>
    <cellStyle name="Normal 5 14" xfId="2837" xr:uid="{544EC126-C9AD-4E45-AC69-25C89233D25D}"/>
    <cellStyle name="Normal 5 14 2" xfId="2838" xr:uid="{2EDA86AC-1530-4C8E-9079-6AB3F6824290}"/>
    <cellStyle name="Normal 5 15" xfId="2839" xr:uid="{856F8B51-0E4C-47EF-886F-3E47DE2C9A9F}"/>
    <cellStyle name="Normal 5 16" xfId="2840" xr:uid="{ECD62A27-AAA1-4786-B701-196DF26A94EF}"/>
    <cellStyle name="Normal 5 17" xfId="2841" xr:uid="{238D65BB-0CEC-4BF9-B42E-D575D448799A}"/>
    <cellStyle name="Normal 5 2" xfId="90" xr:uid="{FE4DC95F-A4AA-4C8A-8F6F-6D41C8B594BE}"/>
    <cellStyle name="Normal 5 2 2" xfId="187" xr:uid="{E77ECE7C-272B-4403-ADB9-8A71C58A93F4}"/>
    <cellStyle name="Normal 5 2 2 2" xfId="188" xr:uid="{9CE5419C-36BC-404F-9F47-15BC341BC185}"/>
    <cellStyle name="Normal 5 2 2 2 2" xfId="189" xr:uid="{6AC705AA-07D7-4F13-B0B4-F972ABF1C05B}"/>
    <cellStyle name="Normal 5 2 2 2 2 2" xfId="190" xr:uid="{2D4CFB43-07C2-4EF7-8A93-E1F1720D4B9D}"/>
    <cellStyle name="Normal 5 2 2 2 3" xfId="191" xr:uid="{37DB51E0-7615-4295-9B47-535E155157B5}"/>
    <cellStyle name="Normal 5 2 2 2 4" xfId="4670" xr:uid="{C8077E39-2250-4AFA-848B-11305419A146}"/>
    <cellStyle name="Normal 5 2 2 2 5" xfId="5300" xr:uid="{65DA9B18-6E39-431D-8571-29CEEFDAB7B8}"/>
    <cellStyle name="Normal 5 2 2 3" xfId="192" xr:uid="{9F253961-53A7-4E98-8378-6F43A4F3F488}"/>
    <cellStyle name="Normal 5 2 2 3 2" xfId="193" xr:uid="{1ED10EB2-BA04-4543-8DF4-956A88CB5948}"/>
    <cellStyle name="Normal 5 2 2 4" xfId="194" xr:uid="{F7B4D654-3C5A-445D-AFB8-40FF38BA97A0}"/>
    <cellStyle name="Normal 5 2 2 5" xfId="293" xr:uid="{46BD2489-3E72-4505-B398-DDDD46D11500}"/>
    <cellStyle name="Normal 5 2 2 6" xfId="4596" xr:uid="{AB7AF48C-FD6E-49AB-A924-A5B0874D5267}"/>
    <cellStyle name="Normal 5 2 2 7" xfId="5329" xr:uid="{EF167DB8-1F38-43B2-BF36-2219688D0D8A}"/>
    <cellStyle name="Normal 5 2 3" xfId="195" xr:uid="{1F844FBE-AEC5-4972-B575-67109A44008B}"/>
    <cellStyle name="Normal 5 2 3 2" xfId="196" xr:uid="{34D8E835-3549-4BB4-ACA7-0A79E65B6FB3}"/>
    <cellStyle name="Normal 5 2 3 2 2" xfId="197" xr:uid="{74CB3719-E988-48A1-944A-CC671038BB80}"/>
    <cellStyle name="Normal 5 2 3 2 3" xfId="4559" xr:uid="{F67C5554-E919-44E1-8031-FDE57108F1D6}"/>
    <cellStyle name="Normal 5 2 3 2 4" xfId="5301" xr:uid="{B02475BE-2EE4-4765-8A3B-C61A931CDE50}"/>
    <cellStyle name="Normal 5 2 3 3" xfId="198" xr:uid="{94DC6519-1A19-46EE-8A0D-3A3C7E44E95B}"/>
    <cellStyle name="Normal 5 2 3 3 2" xfId="4742" xr:uid="{432CCD64-F95A-4C51-A77E-9C13BE95880C}"/>
    <cellStyle name="Normal 5 2 3 4" xfId="4404" xr:uid="{D1AF7379-863A-4F4E-B568-94DDDA8BC2F4}"/>
    <cellStyle name="Normal 5 2 3 4 2" xfId="4715" xr:uid="{7A1E2E24-265C-475B-A41B-C553BAA7BDF7}"/>
    <cellStyle name="Normal 5 2 3 5" xfId="4597" xr:uid="{151D25E3-F9AF-44C4-8A74-1C7D2EC0AA4B}"/>
    <cellStyle name="Normal 5 2 3 6" xfId="5321" xr:uid="{477D568B-47FB-4B29-AB16-418B43CB5C11}"/>
    <cellStyle name="Normal 5 2 3 7" xfId="5330" xr:uid="{BFA43DBB-EF7E-4C82-A5FF-4050CE670101}"/>
    <cellStyle name="Normal 5 2 4" xfId="199" xr:uid="{5F591585-B830-454F-85EC-FCB18A285619}"/>
    <cellStyle name="Normal 5 2 4 2" xfId="200" xr:uid="{D3AFC8AE-745C-4BEF-AAD5-C55F8B088C93}"/>
    <cellStyle name="Normal 5 2 5" xfId="201" xr:uid="{868D2031-8D4F-49D9-9B66-F0550452B758}"/>
    <cellStyle name="Normal 5 2 6" xfId="186" xr:uid="{ACCDC44B-59E8-4372-AF44-0776BD769619}"/>
    <cellStyle name="Normal 5 3" xfId="91" xr:uid="{9D156E0F-7D98-4187-8A9B-52878AB71BC9}"/>
    <cellStyle name="Normal 5 3 2" xfId="4406" xr:uid="{3FBE6028-045D-433E-ADDA-D0FB787E5D98}"/>
    <cellStyle name="Normal 5 3 3" xfId="4405" xr:uid="{C88ABDDE-28E4-4359-89C1-08A860060EA0}"/>
    <cellStyle name="Normal 5 4" xfId="92" xr:uid="{CFFC9F3C-14B8-4A44-BDE4-BCDD110AFF0B}"/>
    <cellStyle name="Normal 5 4 10" xfId="2842" xr:uid="{16CCD307-ED47-4E42-9DCC-36340D47704D}"/>
    <cellStyle name="Normal 5 4 11" xfId="2843" xr:uid="{CA3FFC34-9A24-475E-9B4A-42DEF52CCD6B}"/>
    <cellStyle name="Normal 5 4 2" xfId="93" xr:uid="{1C382236-8BF8-44CF-A008-C19EED2E3201}"/>
    <cellStyle name="Normal 5 4 2 2" xfId="94" xr:uid="{871B385B-B717-4D84-AA0E-D3B76B2EF27C}"/>
    <cellStyle name="Normal 5 4 2 2 2" xfId="294" xr:uid="{401A128A-9851-448D-94B2-78C3C1B4A7C2}"/>
    <cellStyle name="Normal 5 4 2 2 2 2" xfId="530" xr:uid="{B1BA83DC-4E9A-46C7-9C3A-48C3AFA2DF93}"/>
    <cellStyle name="Normal 5 4 2 2 2 2 2" xfId="531" xr:uid="{4E4856F0-5080-4961-9E36-CE68CC533940}"/>
    <cellStyle name="Normal 5 4 2 2 2 2 2 2" xfId="1177" xr:uid="{C6B76140-D730-4B29-9334-72BEB409A752}"/>
    <cellStyle name="Normal 5 4 2 2 2 2 2 2 2" xfId="1178" xr:uid="{5F416F0C-4075-4B42-8314-20D358859424}"/>
    <cellStyle name="Normal 5 4 2 2 2 2 2 3" xfId="1179" xr:uid="{9F896953-D906-4AD8-81A4-39C4C05FC07B}"/>
    <cellStyle name="Normal 5 4 2 2 2 2 3" xfId="1180" xr:uid="{CD08AF05-FC41-4D31-9A6A-52B40FC52541}"/>
    <cellStyle name="Normal 5 4 2 2 2 2 3 2" xfId="1181" xr:uid="{280E7887-5663-4096-922C-1F9FED0CFF82}"/>
    <cellStyle name="Normal 5 4 2 2 2 2 4" xfId="1182" xr:uid="{75605609-AE75-4065-99FA-DC4303909A67}"/>
    <cellStyle name="Normal 5 4 2 2 2 3" xfId="532" xr:uid="{249A6859-17B8-4230-9F05-57B083C41217}"/>
    <cellStyle name="Normal 5 4 2 2 2 3 2" xfId="1183" xr:uid="{2C21AFCE-31D0-466E-999B-D6B47F899868}"/>
    <cellStyle name="Normal 5 4 2 2 2 3 2 2" xfId="1184" xr:uid="{B97DFE9D-F775-404B-B03A-59A7BDE0F632}"/>
    <cellStyle name="Normal 5 4 2 2 2 3 3" xfId="1185" xr:uid="{DC3ECCC6-D0C6-4003-A263-7D25A5B96764}"/>
    <cellStyle name="Normal 5 4 2 2 2 3 4" xfId="2844" xr:uid="{8978614E-2900-4070-9D94-BA62E7266C76}"/>
    <cellStyle name="Normal 5 4 2 2 2 4" xfId="1186" xr:uid="{E6C9076F-D23F-4C44-9B1B-6109DBC241BC}"/>
    <cellStyle name="Normal 5 4 2 2 2 4 2" xfId="1187" xr:uid="{6D1034E5-F218-4241-82DC-4CDAD3C77253}"/>
    <cellStyle name="Normal 5 4 2 2 2 5" xfId="1188" xr:uid="{025E0759-3A13-458B-968C-334E51D5DFB4}"/>
    <cellStyle name="Normal 5 4 2 2 2 6" xfId="2845" xr:uid="{04667493-3425-4E8F-8298-F6EAC0A35040}"/>
    <cellStyle name="Normal 5 4 2 2 3" xfId="295" xr:uid="{60227F38-1AE7-4B5C-AC2E-9533B1BE2E16}"/>
    <cellStyle name="Normal 5 4 2 2 3 2" xfId="533" xr:uid="{D19D76D4-B13B-4227-B2E9-7F5D8DCD7C42}"/>
    <cellStyle name="Normal 5 4 2 2 3 2 2" xfId="534" xr:uid="{73E9BD81-65CF-4879-9A28-141C4197DD9F}"/>
    <cellStyle name="Normal 5 4 2 2 3 2 2 2" xfId="1189" xr:uid="{25C3D63A-F1B6-46D3-9FA6-34839F243A52}"/>
    <cellStyle name="Normal 5 4 2 2 3 2 2 2 2" xfId="1190" xr:uid="{9657A68C-AF4B-4A95-A2C1-30B9CF914E9C}"/>
    <cellStyle name="Normal 5 4 2 2 3 2 2 3" xfId="1191" xr:uid="{89AB95F2-A7AB-4FBC-AD90-C178785B32B4}"/>
    <cellStyle name="Normal 5 4 2 2 3 2 3" xfId="1192" xr:uid="{6D16997F-61BA-455D-8CF4-EF95A5BC80A9}"/>
    <cellStyle name="Normal 5 4 2 2 3 2 3 2" xfId="1193" xr:uid="{AB4A84F6-7D7D-44DF-BEBE-29377AA0253E}"/>
    <cellStyle name="Normal 5 4 2 2 3 2 4" xfId="1194" xr:uid="{A74BE7D7-8FDF-4F49-AEAC-8DE8C259EC49}"/>
    <cellStyle name="Normal 5 4 2 2 3 3" xfId="535" xr:uid="{A729F2DD-531A-484F-8B10-FA7DF1F2C133}"/>
    <cellStyle name="Normal 5 4 2 2 3 3 2" xfId="1195" xr:uid="{D9C4DE8E-1A56-483B-85BB-74CF5599B22F}"/>
    <cellStyle name="Normal 5 4 2 2 3 3 2 2" xfId="1196" xr:uid="{ACF13C52-079C-46B3-8F19-663689C65211}"/>
    <cellStyle name="Normal 5 4 2 2 3 3 3" xfId="1197" xr:uid="{4FFABE7B-2FFF-473E-A42A-D963C108A3BE}"/>
    <cellStyle name="Normal 5 4 2 2 3 4" xfId="1198" xr:uid="{D601A913-2F4D-4B61-B720-CE0B0FBBF6D5}"/>
    <cellStyle name="Normal 5 4 2 2 3 4 2" xfId="1199" xr:uid="{167DBCF4-F8E2-445B-9266-F4A2534CABA0}"/>
    <cellStyle name="Normal 5 4 2 2 3 5" xfId="1200" xr:uid="{C30FBF16-8DA1-40DF-8805-A7B1B7A15426}"/>
    <cellStyle name="Normal 5 4 2 2 4" xfId="536" xr:uid="{227AB18B-C94B-4C07-84C5-30BBEF383378}"/>
    <cellStyle name="Normal 5 4 2 2 4 2" xfId="537" xr:uid="{FAAB5E4D-8702-4C97-A673-90E36559D300}"/>
    <cellStyle name="Normal 5 4 2 2 4 2 2" xfId="1201" xr:uid="{C3B4382D-9AE7-4870-A621-E5375C78AF92}"/>
    <cellStyle name="Normal 5 4 2 2 4 2 2 2" xfId="1202" xr:uid="{88882780-83A5-476D-AA46-FF3DF74FE312}"/>
    <cellStyle name="Normal 5 4 2 2 4 2 3" xfId="1203" xr:uid="{1A0DDB89-8FC4-4132-AF8D-4F2D723D2DED}"/>
    <cellStyle name="Normal 5 4 2 2 4 3" xfId="1204" xr:uid="{F8E6CA90-54C8-4502-A064-20137E96B0DE}"/>
    <cellStyle name="Normal 5 4 2 2 4 3 2" xfId="1205" xr:uid="{3484315E-2A7A-404E-97C0-C406B9A17911}"/>
    <cellStyle name="Normal 5 4 2 2 4 4" xfId="1206" xr:uid="{9DD66BE4-71FA-4266-8246-6942036D1695}"/>
    <cellStyle name="Normal 5 4 2 2 5" xfId="538" xr:uid="{5B8444D4-A9A9-479F-AD14-C5F3D3A00489}"/>
    <cellStyle name="Normal 5 4 2 2 5 2" xfId="1207" xr:uid="{8A8CB545-8249-42A1-851F-3E8F1E8ECD5A}"/>
    <cellStyle name="Normal 5 4 2 2 5 2 2" xfId="1208" xr:uid="{95CDBAD0-7085-4324-86E8-D8EC07B2085B}"/>
    <cellStyle name="Normal 5 4 2 2 5 3" xfId="1209" xr:uid="{03C75C1E-F9A2-4A48-9BB0-8A1A6A566973}"/>
    <cellStyle name="Normal 5 4 2 2 5 4" xfId="2846" xr:uid="{330DAD86-0D90-4CA9-B0EF-F9A7DCA2D5C5}"/>
    <cellStyle name="Normal 5 4 2 2 6" xfId="1210" xr:uid="{65CDE505-5041-456A-BBEE-5C7AE6565E40}"/>
    <cellStyle name="Normal 5 4 2 2 6 2" xfId="1211" xr:uid="{2BB3ECF8-6418-4EF9-AAAA-9C9B35680EAF}"/>
    <cellStyle name="Normal 5 4 2 2 7" xfId="1212" xr:uid="{100DF686-8403-4F45-B9CD-149A9E8D619B}"/>
    <cellStyle name="Normal 5 4 2 2 8" xfId="2847" xr:uid="{7201C8DA-FD88-4132-BF3D-721A1D8DF05D}"/>
    <cellStyle name="Normal 5 4 2 3" xfId="296" xr:uid="{7F0B33FF-91DA-46CB-ACD9-3CA014F03C17}"/>
    <cellStyle name="Normal 5 4 2 3 2" xfId="539" xr:uid="{3133BAA1-B358-4344-969F-3993CB453EA5}"/>
    <cellStyle name="Normal 5 4 2 3 2 2" xfId="540" xr:uid="{8912A0C8-7C9D-470E-9214-3CD9C86A4AFB}"/>
    <cellStyle name="Normal 5 4 2 3 2 2 2" xfId="1213" xr:uid="{3C8C24DE-8FCB-4DBD-81AE-A54B227932C0}"/>
    <cellStyle name="Normal 5 4 2 3 2 2 2 2" xfId="1214" xr:uid="{E972A3F5-55EE-43F1-B334-B312491B0134}"/>
    <cellStyle name="Normal 5 4 2 3 2 2 3" xfId="1215" xr:uid="{6601A019-CA6B-43EE-9096-13C3A4BF8738}"/>
    <cellStyle name="Normal 5 4 2 3 2 3" xfId="1216" xr:uid="{48AA68B9-0654-4685-B06C-10CF55F43880}"/>
    <cellStyle name="Normal 5 4 2 3 2 3 2" xfId="1217" xr:uid="{2D426A17-52BF-4415-99CC-7535A67AA1EF}"/>
    <cellStyle name="Normal 5 4 2 3 2 4" xfId="1218" xr:uid="{849D0196-4291-439B-A00B-073EBB85AF62}"/>
    <cellStyle name="Normal 5 4 2 3 3" xfId="541" xr:uid="{8D746B8A-3DDD-467C-82D7-88C07FEFDCE1}"/>
    <cellStyle name="Normal 5 4 2 3 3 2" xfId="1219" xr:uid="{A8F8BC39-DF85-4869-8507-6273C88B2FB6}"/>
    <cellStyle name="Normal 5 4 2 3 3 2 2" xfId="1220" xr:uid="{0779BE5E-C5F4-4554-B461-4514F90A32F5}"/>
    <cellStyle name="Normal 5 4 2 3 3 3" xfId="1221" xr:uid="{BEB4C6A9-6CCA-4B8E-B63A-08837B491586}"/>
    <cellStyle name="Normal 5 4 2 3 3 4" xfId="2848" xr:uid="{D95ACEEB-0977-44DC-A6FD-9FF2E5F700D3}"/>
    <cellStyle name="Normal 5 4 2 3 4" xfId="1222" xr:uid="{9B34A43F-5F74-4CC6-8B99-E342605159C4}"/>
    <cellStyle name="Normal 5 4 2 3 4 2" xfId="1223" xr:uid="{295C92B9-013F-4CA5-A7F3-925BA15D4738}"/>
    <cellStyle name="Normal 5 4 2 3 5" xfId="1224" xr:uid="{624A3010-0E58-4FBD-990B-659D06DA040D}"/>
    <cellStyle name="Normal 5 4 2 3 6" xfId="2849" xr:uid="{8D0E4235-08DF-471E-81F3-94B69C356CC5}"/>
    <cellStyle name="Normal 5 4 2 4" xfId="297" xr:uid="{24BB627C-3293-4218-B17A-0CDB011C6103}"/>
    <cellStyle name="Normal 5 4 2 4 2" xfId="542" xr:uid="{F4E1DE18-82D4-4B06-A1F0-0BC4CFECC0BB}"/>
    <cellStyle name="Normal 5 4 2 4 2 2" xfId="543" xr:uid="{CDA3458E-8108-4513-B1D6-E9B11047CEF6}"/>
    <cellStyle name="Normal 5 4 2 4 2 2 2" xfId="1225" xr:uid="{B8F87B9F-AD06-4E27-8D9F-9D92ACB2329D}"/>
    <cellStyle name="Normal 5 4 2 4 2 2 2 2" xfId="1226" xr:uid="{39ECD96D-3207-4370-99CA-1330099BC5C4}"/>
    <cellStyle name="Normal 5 4 2 4 2 2 3" xfId="1227" xr:uid="{46D5A3DB-E5D9-4943-A9F2-5ACA3B48B582}"/>
    <cellStyle name="Normal 5 4 2 4 2 3" xfId="1228" xr:uid="{E41EE306-4BD2-482E-B106-6F7373CFF557}"/>
    <cellStyle name="Normal 5 4 2 4 2 3 2" xfId="1229" xr:uid="{2C529A8E-8E7D-4153-8610-2BC6A26BB4BA}"/>
    <cellStyle name="Normal 5 4 2 4 2 4" xfId="1230" xr:uid="{EE64F64C-6660-4E45-9444-42B7BDB74846}"/>
    <cellStyle name="Normal 5 4 2 4 3" xfId="544" xr:uid="{5FB0CF48-4307-4808-B879-04C648BB5FCB}"/>
    <cellStyle name="Normal 5 4 2 4 3 2" xfId="1231" xr:uid="{E89C96E7-11EA-49D4-AF61-74D8E02CC773}"/>
    <cellStyle name="Normal 5 4 2 4 3 2 2" xfId="1232" xr:uid="{AA08C960-674F-4A13-A7AD-1F66FF1F9FA5}"/>
    <cellStyle name="Normal 5 4 2 4 3 3" xfId="1233" xr:uid="{C98EFE97-0609-461C-A3D5-CFEDE9B4DD28}"/>
    <cellStyle name="Normal 5 4 2 4 4" xfId="1234" xr:uid="{E3B8C83C-4EE5-4826-887C-45D1A9CA6E50}"/>
    <cellStyle name="Normal 5 4 2 4 4 2" xfId="1235" xr:uid="{701F5FB5-40D9-46DE-8280-86D8C062BA8B}"/>
    <cellStyle name="Normal 5 4 2 4 5" xfId="1236" xr:uid="{4601742E-27B2-43CB-B71C-99F6506E1549}"/>
    <cellStyle name="Normal 5 4 2 5" xfId="298" xr:uid="{A6922BD7-A906-4A16-BEFC-7042CC58AABA}"/>
    <cellStyle name="Normal 5 4 2 5 2" xfId="545" xr:uid="{DBC02B7A-3B67-4447-B60F-AAAE533D0B82}"/>
    <cellStyle name="Normal 5 4 2 5 2 2" xfId="1237" xr:uid="{13522C47-65A1-43A2-BF7D-0D484A576172}"/>
    <cellStyle name="Normal 5 4 2 5 2 2 2" xfId="1238" xr:uid="{3F26CDB7-2B4A-4297-86F9-8A67F2048423}"/>
    <cellStyle name="Normal 5 4 2 5 2 3" xfId="1239" xr:uid="{3280E675-F221-4F47-8783-3484D3527307}"/>
    <cellStyle name="Normal 5 4 2 5 3" xfId="1240" xr:uid="{3734741E-1403-44AF-884A-2E166C15120C}"/>
    <cellStyle name="Normal 5 4 2 5 3 2" xfId="1241" xr:uid="{CC89C31B-FD47-44EB-9CA1-52C61E41A81F}"/>
    <cellStyle name="Normal 5 4 2 5 4" xfId="1242" xr:uid="{8F41846A-3761-47DD-A699-8E24A63EBA2D}"/>
    <cellStyle name="Normal 5 4 2 6" xfId="546" xr:uid="{B0E642F9-7160-43F2-BE6A-2CF4EBDFDBED}"/>
    <cellStyle name="Normal 5 4 2 6 2" xfId="1243" xr:uid="{FF7C8ED0-AD8F-45F9-AF01-C708061C4D8A}"/>
    <cellStyle name="Normal 5 4 2 6 2 2" xfId="1244" xr:uid="{A8589616-2961-4346-B7EA-D1A6A4F0BD40}"/>
    <cellStyle name="Normal 5 4 2 6 2 3" xfId="4419" xr:uid="{B38BE067-372D-4B82-A8F9-7C392764417D}"/>
    <cellStyle name="Normal 5 4 2 6 3" xfId="1245" xr:uid="{12D07295-1521-44E3-9612-2CAC80D075E5}"/>
    <cellStyle name="Normal 5 4 2 6 4" xfId="2850" xr:uid="{EAA207E4-5518-4A74-B936-D97A48E67D40}"/>
    <cellStyle name="Normal 5 4 2 6 4 2" xfId="4584" xr:uid="{A16CA2FB-A0D4-48EC-AEAC-4625F078103E}"/>
    <cellStyle name="Normal 5 4 2 6 4 3" xfId="4683" xr:uid="{13663418-8809-44BF-9A75-BD9D5A7ED8AA}"/>
    <cellStyle name="Normal 5 4 2 6 4 4" xfId="4611" xr:uid="{40D45155-64B4-48DD-89EE-7ED933DD6ABC}"/>
    <cellStyle name="Normal 5 4 2 7" xfId="1246" xr:uid="{C1133B01-8797-49B5-A1E5-F2C683BE8211}"/>
    <cellStyle name="Normal 5 4 2 7 2" xfId="1247" xr:uid="{C9E69B27-34DA-4F0F-846E-457334A87C71}"/>
    <cellStyle name="Normal 5 4 2 8" xfId="1248" xr:uid="{E0D22BDC-1E9B-4329-A52D-1A809AF0496A}"/>
    <cellStyle name="Normal 5 4 2 9" xfId="2851" xr:uid="{36D02950-9E01-49AF-9353-A76DBEE0915E}"/>
    <cellStyle name="Normal 5 4 3" xfId="95" xr:uid="{BB3D069B-20D9-47F7-B98E-21EA8EBD01F2}"/>
    <cellStyle name="Normal 5 4 3 2" xfId="96" xr:uid="{F8B1D2D9-C9E9-4DD4-A6DD-340F10E86FC2}"/>
    <cellStyle name="Normal 5 4 3 2 2" xfId="547" xr:uid="{55E57E20-1036-4F0E-B369-20FDA3C0A110}"/>
    <cellStyle name="Normal 5 4 3 2 2 2" xfId="548" xr:uid="{6444E4E7-6C63-47F1-AF46-449EEE47052D}"/>
    <cellStyle name="Normal 5 4 3 2 2 2 2" xfId="1249" xr:uid="{4051DF1B-0E93-4B4F-9580-CE01E3C87FBB}"/>
    <cellStyle name="Normal 5 4 3 2 2 2 2 2" xfId="1250" xr:uid="{3F646DC1-4BDC-4CC3-9CD0-7046598FB772}"/>
    <cellStyle name="Normal 5 4 3 2 2 2 3" xfId="1251" xr:uid="{B7F6CDE6-74BF-4B65-B4B4-A2B5806C06F6}"/>
    <cellStyle name="Normal 5 4 3 2 2 3" xfId="1252" xr:uid="{081B39C6-7B7D-450E-ACDE-17264DAE63A0}"/>
    <cellStyle name="Normal 5 4 3 2 2 3 2" xfId="1253" xr:uid="{0735B535-3B02-460F-A7A4-11D4325A441B}"/>
    <cellStyle name="Normal 5 4 3 2 2 4" xfId="1254" xr:uid="{04F3740C-AA1A-439B-A7E7-068414EBF632}"/>
    <cellStyle name="Normal 5 4 3 2 3" xfId="549" xr:uid="{23C0636D-3F92-490C-B12D-1BF69D2616A9}"/>
    <cellStyle name="Normal 5 4 3 2 3 2" xfId="1255" xr:uid="{689B9077-6B67-468A-A793-8F681DC8EB90}"/>
    <cellStyle name="Normal 5 4 3 2 3 2 2" xfId="1256" xr:uid="{24B00EA2-320D-4E42-95F0-A8E77188B8FC}"/>
    <cellStyle name="Normal 5 4 3 2 3 3" xfId="1257" xr:uid="{DF5CCA8F-5E68-4E7B-854D-88FD91DCD450}"/>
    <cellStyle name="Normal 5 4 3 2 3 4" xfId="2852" xr:uid="{9818DCC4-89CE-4A7E-900D-D5331656A7AD}"/>
    <cellStyle name="Normal 5 4 3 2 4" xfId="1258" xr:uid="{864F21C7-9E53-4556-A8F1-CDCCBC113D96}"/>
    <cellStyle name="Normal 5 4 3 2 4 2" xfId="1259" xr:uid="{8BB67F96-724D-4859-873F-750B323CD093}"/>
    <cellStyle name="Normal 5 4 3 2 5" xfId="1260" xr:uid="{94433DA3-D74C-4B3D-B94F-6D2DBC30F0DA}"/>
    <cellStyle name="Normal 5 4 3 2 6" xfId="2853" xr:uid="{EA3A753C-6C55-4DDF-9450-28E8EA61BC0F}"/>
    <cellStyle name="Normal 5 4 3 3" xfId="299" xr:uid="{80887128-6DAD-4821-A226-E20121731848}"/>
    <cellStyle name="Normal 5 4 3 3 2" xfId="550" xr:uid="{C60E4AC2-7D8F-486C-9F2A-919010470E06}"/>
    <cellStyle name="Normal 5 4 3 3 2 2" xfId="551" xr:uid="{68131DAB-0858-496A-A4DF-DCAE805675E9}"/>
    <cellStyle name="Normal 5 4 3 3 2 2 2" xfId="1261" xr:uid="{C7011933-2863-4488-89D3-F7465D025AA1}"/>
    <cellStyle name="Normal 5 4 3 3 2 2 2 2" xfId="1262" xr:uid="{96A2D94A-C147-4198-85C0-DB38583FCD4D}"/>
    <cellStyle name="Normal 5 4 3 3 2 2 3" xfId="1263" xr:uid="{D035803E-0E46-4C1B-91D9-83482893C7B4}"/>
    <cellStyle name="Normal 5 4 3 3 2 3" xfId="1264" xr:uid="{864A854B-BE11-457A-9C2D-15E2AE1D6FD9}"/>
    <cellStyle name="Normal 5 4 3 3 2 3 2" xfId="1265" xr:uid="{4CFB52AF-3B07-4561-9B7B-79127A007265}"/>
    <cellStyle name="Normal 5 4 3 3 2 4" xfId="1266" xr:uid="{C16F0EAA-4625-45AD-86E6-BA77602EC15D}"/>
    <cellStyle name="Normal 5 4 3 3 3" xfId="552" xr:uid="{1890798C-0BF0-456A-BDA8-E6A523674586}"/>
    <cellStyle name="Normal 5 4 3 3 3 2" xfId="1267" xr:uid="{78200992-7EBD-4512-9608-BBF8534E6FA0}"/>
    <cellStyle name="Normal 5 4 3 3 3 2 2" xfId="1268" xr:uid="{8268D4ED-F672-4DB2-B6B2-813A74EF019E}"/>
    <cellStyle name="Normal 5 4 3 3 3 3" xfId="1269" xr:uid="{F270C5AB-5856-4F3F-9609-28E58B1172CF}"/>
    <cellStyle name="Normal 5 4 3 3 4" xfId="1270" xr:uid="{BC01ED58-9194-4AE3-8381-44056A9FE4C8}"/>
    <cellStyle name="Normal 5 4 3 3 4 2" xfId="1271" xr:uid="{54B2CED8-6093-4EC4-B36C-1444E1592B2A}"/>
    <cellStyle name="Normal 5 4 3 3 5" xfId="1272" xr:uid="{919F903C-34DA-46DD-9531-FE1AD916B312}"/>
    <cellStyle name="Normal 5 4 3 4" xfId="300" xr:uid="{269C3687-3515-48AB-B146-20EE28C323CE}"/>
    <cellStyle name="Normal 5 4 3 4 2" xfId="553" xr:uid="{D99AC31A-9822-4758-8B64-3B5ECACBC624}"/>
    <cellStyle name="Normal 5 4 3 4 2 2" xfId="1273" xr:uid="{621F3ECB-BF65-45C5-A1F8-18F1C89CF095}"/>
    <cellStyle name="Normal 5 4 3 4 2 2 2" xfId="1274" xr:uid="{0C8386E4-AB7F-4E52-A35C-7A568330B045}"/>
    <cellStyle name="Normal 5 4 3 4 2 3" xfId="1275" xr:uid="{B82F810F-03B4-48E2-9834-250AE3F4AE75}"/>
    <cellStyle name="Normal 5 4 3 4 3" xfId="1276" xr:uid="{99F529A7-F73D-48D6-8371-E53F609AEEDC}"/>
    <cellStyle name="Normal 5 4 3 4 3 2" xfId="1277" xr:uid="{67478CE2-36EA-4D10-9CD9-78DE246894AA}"/>
    <cellStyle name="Normal 5 4 3 4 4" xfId="1278" xr:uid="{D476BC80-A336-4BF8-8CA0-B58E73B6B990}"/>
    <cellStyle name="Normal 5 4 3 5" xfId="554" xr:uid="{E86A8C01-94D9-45F5-A2FA-2720C93B7884}"/>
    <cellStyle name="Normal 5 4 3 5 2" xfId="1279" xr:uid="{C224CFF2-332F-40CC-9646-1C1478703F73}"/>
    <cellStyle name="Normal 5 4 3 5 2 2" xfId="1280" xr:uid="{46871FE0-5119-418D-8CA5-E2FA27AA5836}"/>
    <cellStyle name="Normal 5 4 3 5 3" xfId="1281" xr:uid="{7E48C900-D9AF-4295-BBA8-5DFD0604D52E}"/>
    <cellStyle name="Normal 5 4 3 5 4" xfId="2854" xr:uid="{08A3C849-9D95-491B-974D-68155F6CA4DE}"/>
    <cellStyle name="Normal 5 4 3 6" xfId="1282" xr:uid="{953DF16B-F7B7-432F-BA06-7F09B0DA5E4B}"/>
    <cellStyle name="Normal 5 4 3 6 2" xfId="1283" xr:uid="{66A3FDE9-72BA-4094-BFD9-794BC4696248}"/>
    <cellStyle name="Normal 5 4 3 7" xfId="1284" xr:uid="{69CB9D85-727E-4D94-8836-9ADF92DCE58E}"/>
    <cellStyle name="Normal 5 4 3 8" xfId="2855" xr:uid="{DA9DC493-6AC7-49E8-B20C-21C6CA42B11D}"/>
    <cellStyle name="Normal 5 4 4" xfId="97" xr:uid="{D8775683-7B82-4366-872C-401539382FF2}"/>
    <cellStyle name="Normal 5 4 4 2" xfId="446" xr:uid="{FCEC57C5-44AD-4F96-9713-9BE2D6AC6554}"/>
    <cellStyle name="Normal 5 4 4 2 2" xfId="555" xr:uid="{55CB1E95-2DFC-4D8F-B096-818584BA1F21}"/>
    <cellStyle name="Normal 5 4 4 2 2 2" xfId="1285" xr:uid="{54083B95-8442-487E-8A58-AC744876DEE0}"/>
    <cellStyle name="Normal 5 4 4 2 2 2 2" xfId="1286" xr:uid="{B164ACD7-9646-4349-873A-F24FFC198B63}"/>
    <cellStyle name="Normal 5 4 4 2 2 3" xfId="1287" xr:uid="{18CD2DB4-83FF-4DFB-8098-9CE6AEE44877}"/>
    <cellStyle name="Normal 5 4 4 2 2 4" xfId="2856" xr:uid="{58235EEF-DE32-4A42-9D37-935E113256BD}"/>
    <cellStyle name="Normal 5 4 4 2 3" xfId="1288" xr:uid="{DEF40785-FCF7-4B1B-8BC2-E4471FBEA569}"/>
    <cellStyle name="Normal 5 4 4 2 3 2" xfId="1289" xr:uid="{D86D2A28-51F1-43D8-BD0F-C3E9EAE37287}"/>
    <cellStyle name="Normal 5 4 4 2 4" xfId="1290" xr:uid="{0A013EF3-6CF5-486A-8531-DE64A58BA290}"/>
    <cellStyle name="Normal 5 4 4 2 5" xfId="2857" xr:uid="{A3923B2D-9A9E-421D-9A82-065BD9B6526F}"/>
    <cellStyle name="Normal 5 4 4 3" xfId="556" xr:uid="{328A8A92-B634-461B-82B6-4FCEF86C99E1}"/>
    <cellStyle name="Normal 5 4 4 3 2" xfId="1291" xr:uid="{05A78706-C64F-40A1-B3D3-8CC0D01C6476}"/>
    <cellStyle name="Normal 5 4 4 3 2 2" xfId="1292" xr:uid="{C19401F1-FB72-4721-9048-E988E11D5603}"/>
    <cellStyle name="Normal 5 4 4 3 3" xfId="1293" xr:uid="{33492EE9-6497-4AB0-81A0-2D185063546B}"/>
    <cellStyle name="Normal 5 4 4 3 4" xfId="2858" xr:uid="{30EFAC71-D850-4099-9F3B-9A3F8E65C3C2}"/>
    <cellStyle name="Normal 5 4 4 4" xfId="1294" xr:uid="{7B79DE2A-ECEE-4566-A3D8-D9795FF5F66A}"/>
    <cellStyle name="Normal 5 4 4 4 2" xfId="1295" xr:uid="{609C84F8-0FBE-4823-B004-2008B4DB636D}"/>
    <cellStyle name="Normal 5 4 4 4 3" xfId="2859" xr:uid="{846DA5A6-84F5-42FC-B6A0-1C427D2851B4}"/>
    <cellStyle name="Normal 5 4 4 4 4" xfId="2860" xr:uid="{061D86B9-1D59-485C-B605-1DA7EF4BF5AA}"/>
    <cellStyle name="Normal 5 4 4 5" xfId="1296" xr:uid="{404A251B-AA77-4123-BBA5-A7E2F408DCDE}"/>
    <cellStyle name="Normal 5 4 4 6" xfId="2861" xr:uid="{08079BBD-89E8-4384-913A-3CB619C3AEB6}"/>
    <cellStyle name="Normal 5 4 4 7" xfId="2862" xr:uid="{EFF695C5-F0E0-470A-9D45-F1022DCDBE01}"/>
    <cellStyle name="Normal 5 4 5" xfId="301" xr:uid="{3362BDCE-356C-4896-88A0-342706BB0815}"/>
    <cellStyle name="Normal 5 4 5 2" xfId="557" xr:uid="{0693CC2C-E0F6-4A04-9760-6C5FEF996752}"/>
    <cellStyle name="Normal 5 4 5 2 2" xfId="558" xr:uid="{9A100E04-D6A4-422C-A731-E2037221CC5E}"/>
    <cellStyle name="Normal 5 4 5 2 2 2" xfId="1297" xr:uid="{F6D9FB75-BE01-44E2-BFEB-AB770307A859}"/>
    <cellStyle name="Normal 5 4 5 2 2 2 2" xfId="1298" xr:uid="{260043F6-39ED-4F6D-B823-7954846ED22F}"/>
    <cellStyle name="Normal 5 4 5 2 2 3" xfId="1299" xr:uid="{A5703632-BAFC-4509-8953-7F67459D870A}"/>
    <cellStyle name="Normal 5 4 5 2 3" xfId="1300" xr:uid="{E123958D-9574-4D7E-9DDC-E299C10B6FFF}"/>
    <cellStyle name="Normal 5 4 5 2 3 2" xfId="1301" xr:uid="{0A9C8EA4-484E-4471-B691-AAD19442B067}"/>
    <cellStyle name="Normal 5 4 5 2 4" xfId="1302" xr:uid="{59540B23-A685-4C1B-A826-C37BC9BA9B0F}"/>
    <cellStyle name="Normal 5 4 5 3" xfId="559" xr:uid="{65F15F3F-547F-4A00-922E-5E4C356D5DFA}"/>
    <cellStyle name="Normal 5 4 5 3 2" xfId="1303" xr:uid="{D9FCBCEF-D313-4C71-A38F-C0BD076EEC19}"/>
    <cellStyle name="Normal 5 4 5 3 2 2" xfId="1304" xr:uid="{99176BB5-655B-43CC-BF83-55609C539A94}"/>
    <cellStyle name="Normal 5 4 5 3 3" xfId="1305" xr:uid="{5EDE507C-EEE1-4A4E-BCC0-4684DAC8D534}"/>
    <cellStyle name="Normal 5 4 5 3 4" xfId="2863" xr:uid="{A5A2F591-6FEF-4F84-9A8E-AAE5511DFAE2}"/>
    <cellStyle name="Normal 5 4 5 4" xfId="1306" xr:uid="{898D0937-5DA9-48A7-8983-F643284E6CA9}"/>
    <cellStyle name="Normal 5 4 5 4 2" xfId="1307" xr:uid="{A1B56E7C-B588-4772-A397-27EEF6398A62}"/>
    <cellStyle name="Normal 5 4 5 5" xfId="1308" xr:uid="{BA30957B-F63B-4DB7-924D-E1F8976F32D6}"/>
    <cellStyle name="Normal 5 4 5 6" xfId="2864" xr:uid="{C0E331CE-59BC-4683-9E66-094BF0BC88AA}"/>
    <cellStyle name="Normal 5 4 6" xfId="302" xr:uid="{B5370DD8-A6AC-4F2C-8F0E-CFA0672CD4A0}"/>
    <cellStyle name="Normal 5 4 6 2" xfId="560" xr:uid="{6216A497-5F9A-4A89-BBC3-33E033B26DE3}"/>
    <cellStyle name="Normal 5 4 6 2 2" xfId="1309" xr:uid="{A4EA3B41-ADE2-4EF0-B5AA-A9276FDDE554}"/>
    <cellStyle name="Normal 5 4 6 2 2 2" xfId="1310" xr:uid="{9D827F44-8B50-441C-A798-B55484BC2D1A}"/>
    <cellStyle name="Normal 5 4 6 2 3" xfId="1311" xr:uid="{1B7AD2E4-C135-4244-83F0-B61561E491C8}"/>
    <cellStyle name="Normal 5 4 6 2 4" xfId="2865" xr:uid="{021F22F4-B4ED-4A54-9F38-8801386A5CDE}"/>
    <cellStyle name="Normal 5 4 6 3" xfId="1312" xr:uid="{F13A6780-BB6C-48A5-87E7-C77BE21ABADA}"/>
    <cellStyle name="Normal 5 4 6 3 2" xfId="1313" xr:uid="{EB560FE6-74B6-4A67-9786-24856CA94401}"/>
    <cellStyle name="Normal 5 4 6 4" xfId="1314" xr:uid="{860E5127-F5A1-4646-AFAC-E2BE4CBB1270}"/>
    <cellStyle name="Normal 5 4 6 5" xfId="2866" xr:uid="{796DF4C4-BFFE-4689-AF82-575EE4961557}"/>
    <cellStyle name="Normal 5 4 7" xfId="561" xr:uid="{EFF5EE48-254E-4B84-9878-872E07857087}"/>
    <cellStyle name="Normal 5 4 7 2" xfId="1315" xr:uid="{4D359BD4-6C01-467C-A433-6067DBC66D92}"/>
    <cellStyle name="Normal 5 4 7 2 2" xfId="1316" xr:uid="{2B00CE32-9FD1-443A-ABB1-1D7743AA912B}"/>
    <cellStyle name="Normal 5 4 7 2 3" xfId="4418" xr:uid="{8F0247D9-CC99-4AAD-AE6E-B38C8D2771E0}"/>
    <cellStyle name="Normal 5 4 7 3" xfId="1317" xr:uid="{6F12909D-06FD-4121-B217-2E3317E1C282}"/>
    <cellStyle name="Normal 5 4 7 4" xfId="2867" xr:uid="{2869B36D-219C-4ECC-A2B1-421989307E4C}"/>
    <cellStyle name="Normal 5 4 7 4 2" xfId="4583" xr:uid="{952BC2FF-5260-41BD-979F-B4C9B8841709}"/>
    <cellStyle name="Normal 5 4 7 4 3" xfId="4684" xr:uid="{FE8D5B73-5A1D-436B-9E8E-22E79820D531}"/>
    <cellStyle name="Normal 5 4 7 4 4" xfId="4610" xr:uid="{8A863F96-A55A-4E6B-8898-8FBDEFA623D9}"/>
    <cellStyle name="Normal 5 4 8" xfId="1318" xr:uid="{40671FDA-8E48-4C27-9D9B-17C7E7FEBE46}"/>
    <cellStyle name="Normal 5 4 8 2" xfId="1319" xr:uid="{7C85B273-9F24-4B15-9289-664A8FB1D3D8}"/>
    <cellStyle name="Normal 5 4 8 3" xfId="2868" xr:uid="{108F206A-4628-4BEE-81EC-9C1D99B592F4}"/>
    <cellStyle name="Normal 5 4 8 4" xfId="2869" xr:uid="{7F1155B0-A0DC-41B8-9F6F-62C435EAAC24}"/>
    <cellStyle name="Normal 5 4 9" xfId="1320" xr:uid="{CB751C70-AB63-4DC1-A78B-8FD6948B1844}"/>
    <cellStyle name="Normal 5 5" xfId="98" xr:uid="{F9AF9F40-5BDC-4C73-BE48-E2A34402A52C}"/>
    <cellStyle name="Normal 5 5 10" xfId="2870" xr:uid="{4F3869B3-8C0A-4368-A50A-8591ACECDE44}"/>
    <cellStyle name="Normal 5 5 11" xfId="2871" xr:uid="{E7C55FA5-9AA7-4F39-A316-95EB892AF543}"/>
    <cellStyle name="Normal 5 5 2" xfId="99" xr:uid="{362090BE-E656-436B-8B5E-13696B04AEC8}"/>
    <cellStyle name="Normal 5 5 2 2" xfId="100" xr:uid="{1E8C1492-9DA0-4C25-954D-845AC4DE4319}"/>
    <cellStyle name="Normal 5 5 2 2 2" xfId="303" xr:uid="{0D924A53-8173-4313-8C96-8DC9FF26D592}"/>
    <cellStyle name="Normal 5 5 2 2 2 2" xfId="562" xr:uid="{D77CA41E-19B9-4804-8D32-92BF896FBC5E}"/>
    <cellStyle name="Normal 5 5 2 2 2 2 2" xfId="1321" xr:uid="{C7E6BDE5-7B0F-4F93-A6DC-439F2FA1A241}"/>
    <cellStyle name="Normal 5 5 2 2 2 2 2 2" xfId="1322" xr:uid="{51BDC03F-7B91-48B8-8825-DEA177474B1F}"/>
    <cellStyle name="Normal 5 5 2 2 2 2 3" xfId="1323" xr:uid="{A60C0CA1-98CA-482F-A785-0D951E2C09CC}"/>
    <cellStyle name="Normal 5 5 2 2 2 2 4" xfId="2872" xr:uid="{273A0684-39D6-4E95-87CF-DCB42523836C}"/>
    <cellStyle name="Normal 5 5 2 2 2 3" xfId="1324" xr:uid="{D5CA5200-91A4-4204-A9DD-2CB40A761D5E}"/>
    <cellStyle name="Normal 5 5 2 2 2 3 2" xfId="1325" xr:uid="{F8BE6C06-4110-43DD-A659-BD0B1D0CFE62}"/>
    <cellStyle name="Normal 5 5 2 2 2 3 3" xfId="2873" xr:uid="{C27D60A3-FEF9-4751-A5B7-3D1E57210A2A}"/>
    <cellStyle name="Normal 5 5 2 2 2 3 4" xfId="2874" xr:uid="{F1D4FB73-3E6D-46C3-A698-938CA6078032}"/>
    <cellStyle name="Normal 5 5 2 2 2 4" xfId="1326" xr:uid="{8EADD058-D19D-42FD-BF76-75297624BE58}"/>
    <cellStyle name="Normal 5 5 2 2 2 5" xfId="2875" xr:uid="{98BECEE6-137D-40E1-B383-1BBC28EB0970}"/>
    <cellStyle name="Normal 5 5 2 2 2 6" xfId="2876" xr:uid="{9184CCC4-9013-4FCD-B0DD-822285A290D1}"/>
    <cellStyle name="Normal 5 5 2 2 3" xfId="563" xr:uid="{28FEA09C-5687-405A-BE3E-6D17090CCD97}"/>
    <cellStyle name="Normal 5 5 2 2 3 2" xfId="1327" xr:uid="{7D318298-C3B2-42E7-9D49-FA2E258DD649}"/>
    <cellStyle name="Normal 5 5 2 2 3 2 2" xfId="1328" xr:uid="{9B5261AF-1013-40E4-877F-EBD7E5D21D32}"/>
    <cellStyle name="Normal 5 5 2 2 3 2 3" xfId="2877" xr:uid="{6B7B31C7-D12F-434E-A501-92EB42ED7F8C}"/>
    <cellStyle name="Normal 5 5 2 2 3 2 4" xfId="2878" xr:uid="{0790A0D2-56B4-4733-BFE6-8EAAA718B11A}"/>
    <cellStyle name="Normal 5 5 2 2 3 3" xfId="1329" xr:uid="{6B04839C-4298-42D4-BA81-39BC611B12F0}"/>
    <cellStyle name="Normal 5 5 2 2 3 4" xfId="2879" xr:uid="{50BD4747-767B-4575-9FAA-DD667F47E08A}"/>
    <cellStyle name="Normal 5 5 2 2 3 5" xfId="2880" xr:uid="{F8629508-45A2-4175-A95F-5329823C94C8}"/>
    <cellStyle name="Normal 5 5 2 2 4" xfId="1330" xr:uid="{85FFCD1F-67C3-4C5B-9D69-AB404F3785A0}"/>
    <cellStyle name="Normal 5 5 2 2 4 2" xfId="1331" xr:uid="{7E7BB446-C0E4-4571-BA67-198FFD517580}"/>
    <cellStyle name="Normal 5 5 2 2 4 3" xfId="2881" xr:uid="{184D4738-A5C4-48DB-826F-69D7E9878D10}"/>
    <cellStyle name="Normal 5 5 2 2 4 4" xfId="2882" xr:uid="{116862C6-E000-4591-82B8-04030E4A8152}"/>
    <cellStyle name="Normal 5 5 2 2 5" xfId="1332" xr:uid="{C6E7CE4D-9BE0-4E03-B76E-C7C7003C58CA}"/>
    <cellStyle name="Normal 5 5 2 2 5 2" xfId="2883" xr:uid="{BDE48115-EC34-465F-A952-673241451AEC}"/>
    <cellStyle name="Normal 5 5 2 2 5 3" xfId="2884" xr:uid="{9ABB1DD3-2B3B-4BB1-86AE-3D3082398115}"/>
    <cellStyle name="Normal 5 5 2 2 5 4" xfId="2885" xr:uid="{D975CDE1-1591-45A9-8A69-A932A3E600E1}"/>
    <cellStyle name="Normal 5 5 2 2 6" xfId="2886" xr:uid="{5F8D9D77-D7C1-4A5F-A11D-28586B28E8E1}"/>
    <cellStyle name="Normal 5 5 2 2 7" xfId="2887" xr:uid="{49D16BC0-A2ED-4AD0-BDF9-DB208F996571}"/>
    <cellStyle name="Normal 5 5 2 2 8" xfId="2888" xr:uid="{11DC71EA-24CC-4E93-8774-B5ACACE89B3E}"/>
    <cellStyle name="Normal 5 5 2 3" xfId="304" xr:uid="{B6E6242F-3F28-4A3C-AD3C-492D61BDFC1B}"/>
    <cellStyle name="Normal 5 5 2 3 2" xfId="564" xr:uid="{2E869279-8BA6-4CA1-94F7-B97C6120ED11}"/>
    <cellStyle name="Normal 5 5 2 3 2 2" xfId="565" xr:uid="{F04B1DA5-3154-40E2-9847-A29762C00F07}"/>
    <cellStyle name="Normal 5 5 2 3 2 2 2" xfId="1333" xr:uid="{E1AC02DD-3462-403F-B46F-6334E3178ACB}"/>
    <cellStyle name="Normal 5 5 2 3 2 2 2 2" xfId="1334" xr:uid="{88102AE7-B5F1-4E5B-B6BE-D2AEF70CC9BD}"/>
    <cellStyle name="Normal 5 5 2 3 2 2 3" xfId="1335" xr:uid="{67B2AADD-56F7-49C5-A503-D4ABB78C24ED}"/>
    <cellStyle name="Normal 5 5 2 3 2 3" xfId="1336" xr:uid="{18451567-107F-498E-B9A3-5E1BB1B9FD5E}"/>
    <cellStyle name="Normal 5 5 2 3 2 3 2" xfId="1337" xr:uid="{05610583-C092-4E4B-8B81-1048E3855DDA}"/>
    <cellStyle name="Normal 5 5 2 3 2 4" xfId="1338" xr:uid="{604D8F8C-16CD-4017-B817-887215CFF26D}"/>
    <cellStyle name="Normal 5 5 2 3 3" xfId="566" xr:uid="{A13EFBEE-B92B-4EBA-A042-3EEF33621EFF}"/>
    <cellStyle name="Normal 5 5 2 3 3 2" xfId="1339" xr:uid="{5A98C006-5818-43CF-975A-BF273713692F}"/>
    <cellStyle name="Normal 5 5 2 3 3 2 2" xfId="1340" xr:uid="{B613D26D-AA3A-4151-9263-D09446D2282D}"/>
    <cellStyle name="Normal 5 5 2 3 3 3" xfId="1341" xr:uid="{6DA0AA7D-6F56-4022-8E72-80F002D44B9C}"/>
    <cellStyle name="Normal 5 5 2 3 3 4" xfId="2889" xr:uid="{151AEF48-E5AA-404A-93AF-BC925E7C603D}"/>
    <cellStyle name="Normal 5 5 2 3 4" xfId="1342" xr:uid="{2601F71A-C12F-40D7-8C37-A08C8E85C818}"/>
    <cellStyle name="Normal 5 5 2 3 4 2" xfId="1343" xr:uid="{66541269-5C0C-4A1E-84C9-9A0C2BE6866D}"/>
    <cellStyle name="Normal 5 5 2 3 5" xfId="1344" xr:uid="{6E4DFF0E-9D97-4F8B-B6EF-DFB45CD07508}"/>
    <cellStyle name="Normal 5 5 2 3 6" xfId="2890" xr:uid="{101AD8FA-FA71-41CB-A4AA-B71BDE9F4B73}"/>
    <cellStyle name="Normal 5 5 2 4" xfId="305" xr:uid="{86C0B8F3-79F4-431E-84C7-9EFF5647FE8B}"/>
    <cellStyle name="Normal 5 5 2 4 2" xfId="567" xr:uid="{757F2057-9B9D-42F1-9095-B435CBE7CFB1}"/>
    <cellStyle name="Normal 5 5 2 4 2 2" xfId="1345" xr:uid="{A3C7E3D1-6786-400F-8CE6-CD0B34E9E768}"/>
    <cellStyle name="Normal 5 5 2 4 2 2 2" xfId="1346" xr:uid="{7E6F1509-D3F7-414E-9D65-F190F073CCB3}"/>
    <cellStyle name="Normal 5 5 2 4 2 3" xfId="1347" xr:uid="{944E3317-5EFA-404B-976B-009DC617457C}"/>
    <cellStyle name="Normal 5 5 2 4 2 4" xfId="2891" xr:uid="{DA458D71-6603-4E54-B915-FF658912823D}"/>
    <cellStyle name="Normal 5 5 2 4 3" xfId="1348" xr:uid="{FB3FEB33-2507-40C7-A3D5-95AAFC775168}"/>
    <cellStyle name="Normal 5 5 2 4 3 2" xfId="1349" xr:uid="{20DFC094-B0BC-4D34-8AF5-7DF2FEB6FED7}"/>
    <cellStyle name="Normal 5 5 2 4 4" xfId="1350" xr:uid="{8BABB65A-D098-4CC1-B218-1F7D4A87940A}"/>
    <cellStyle name="Normal 5 5 2 4 5" xfId="2892" xr:uid="{BFB13A36-0CDA-42FC-BD58-90F2261C66B1}"/>
    <cellStyle name="Normal 5 5 2 5" xfId="306" xr:uid="{C7683051-1473-4B68-9DA0-759DA1746DB8}"/>
    <cellStyle name="Normal 5 5 2 5 2" xfId="1351" xr:uid="{42845D88-9D73-4D3B-860E-823D514C3682}"/>
    <cellStyle name="Normal 5 5 2 5 2 2" xfId="1352" xr:uid="{000B058A-4E67-4DA2-817D-6BAD37EB6523}"/>
    <cellStyle name="Normal 5 5 2 5 3" xfId="1353" xr:uid="{447971A8-ABBB-46F7-8CF3-CE27779D2DF4}"/>
    <cellStyle name="Normal 5 5 2 5 4" xfId="2893" xr:uid="{F93FB749-4FD3-4B13-AA07-EB741604EEA4}"/>
    <cellStyle name="Normal 5 5 2 6" xfId="1354" xr:uid="{3269E96F-6F29-4281-BD26-206AF6EDEC35}"/>
    <cellStyle name="Normal 5 5 2 6 2" xfId="1355" xr:uid="{A3A9F139-6049-4DBD-8468-19908A7D75BE}"/>
    <cellStyle name="Normal 5 5 2 6 3" xfId="2894" xr:uid="{DF5CA572-649E-4948-A71C-F0F0ECA90322}"/>
    <cellStyle name="Normal 5 5 2 6 4" xfId="2895" xr:uid="{34D41802-190F-422A-BA87-D43079FEF782}"/>
    <cellStyle name="Normal 5 5 2 7" xfId="1356" xr:uid="{4F92B91A-A746-4005-87AA-D6E03AE0B019}"/>
    <cellStyle name="Normal 5 5 2 8" xfId="2896" xr:uid="{7F578AA5-9B52-4710-AA90-06A77F0D9FB5}"/>
    <cellStyle name="Normal 5 5 2 9" xfId="2897" xr:uid="{AE80A9CE-CC10-46C8-9732-8B1CE7DD09F4}"/>
    <cellStyle name="Normal 5 5 3" xfId="101" xr:uid="{3F64EBC0-E7CE-40AD-812A-1F70F64F56D1}"/>
    <cellStyle name="Normal 5 5 3 2" xfId="102" xr:uid="{7C43EDBD-B04A-4DC6-BE33-42019236B6EB}"/>
    <cellStyle name="Normal 5 5 3 2 2" xfId="568" xr:uid="{CBEFACC8-974B-4475-8E5C-E065417DC7F5}"/>
    <cellStyle name="Normal 5 5 3 2 2 2" xfId="1357" xr:uid="{335726A9-4685-4CD8-AC23-6F8DC42636A4}"/>
    <cellStyle name="Normal 5 5 3 2 2 2 2" xfId="1358" xr:uid="{E64C30FA-D0F9-4957-907A-AD75927D1AD7}"/>
    <cellStyle name="Normal 5 5 3 2 2 2 2 2" xfId="4468" xr:uid="{6E6BCAE2-BDB7-4D8C-B3FB-3AECFFFFF20C}"/>
    <cellStyle name="Normal 5 5 3 2 2 2 3" xfId="4469" xr:uid="{B98A46E3-42C8-4FBA-B14D-C876085971B5}"/>
    <cellStyle name="Normal 5 5 3 2 2 3" xfId="1359" xr:uid="{39239B2F-23B4-48EA-9F1B-16F445AF5828}"/>
    <cellStyle name="Normal 5 5 3 2 2 3 2" xfId="4470" xr:uid="{7E06C17E-E10F-4015-8D00-222588376DF4}"/>
    <cellStyle name="Normal 5 5 3 2 2 4" xfId="2898" xr:uid="{6495689A-CAEA-4148-BF9B-185029A4CC3E}"/>
    <cellStyle name="Normal 5 5 3 2 3" xfId="1360" xr:uid="{5FD6AD87-3FDB-482A-B5BA-D57D28970400}"/>
    <cellStyle name="Normal 5 5 3 2 3 2" xfId="1361" xr:uid="{546FB33B-873F-40A7-A056-739B1BA118AA}"/>
    <cellStyle name="Normal 5 5 3 2 3 2 2" xfId="4471" xr:uid="{5C447F0D-6661-4589-B139-97472A85CE5F}"/>
    <cellStyle name="Normal 5 5 3 2 3 3" xfId="2899" xr:uid="{BCDF0E87-0260-4499-962E-68B46900F2DB}"/>
    <cellStyle name="Normal 5 5 3 2 3 4" xfId="2900" xr:uid="{FCB8C618-BC57-42DB-B046-070DC092502B}"/>
    <cellStyle name="Normal 5 5 3 2 4" xfId="1362" xr:uid="{166CDDAB-4E8E-4289-840F-B9E2BB65E0A9}"/>
    <cellStyle name="Normal 5 5 3 2 4 2" xfId="4472" xr:uid="{A4C5087F-1F85-4849-8A66-7FAB138DCC2E}"/>
    <cellStyle name="Normal 5 5 3 2 5" xfId="2901" xr:uid="{2CAD8F5F-0522-4261-A62F-7621DA6ED5D9}"/>
    <cellStyle name="Normal 5 5 3 2 6" xfId="2902" xr:uid="{80682A51-E86F-439A-BE00-28E76A1510C0}"/>
    <cellStyle name="Normal 5 5 3 3" xfId="307" xr:uid="{226A8F85-05A9-4306-ADA0-069ABB852391}"/>
    <cellStyle name="Normal 5 5 3 3 2" xfId="1363" xr:uid="{99C048A1-F05F-4ACE-B855-C6C905B16A83}"/>
    <cellStyle name="Normal 5 5 3 3 2 2" xfId="1364" xr:uid="{D0D64995-99A9-410A-8780-44DC517CAB63}"/>
    <cellStyle name="Normal 5 5 3 3 2 2 2" xfId="4473" xr:uid="{4E2E24C9-84F3-477F-A46B-F53D2CDC5EE6}"/>
    <cellStyle name="Normal 5 5 3 3 2 3" xfId="2903" xr:uid="{C294E86D-C919-4AD5-8E96-0CBB6E55D62C}"/>
    <cellStyle name="Normal 5 5 3 3 2 4" xfId="2904" xr:uid="{DB1ACABF-BD26-4A1D-9789-EE0F5EEC08E7}"/>
    <cellStyle name="Normal 5 5 3 3 3" xfId="1365" xr:uid="{A9BC3C25-E537-4C3E-84C9-68399F690199}"/>
    <cellStyle name="Normal 5 5 3 3 3 2" xfId="4474" xr:uid="{466B9F13-6192-4E74-8B2E-1354BD84D530}"/>
    <cellStyle name="Normal 5 5 3 3 4" xfId="2905" xr:uid="{EAA9100A-1BAF-4240-BE2A-ABFD3CA41036}"/>
    <cellStyle name="Normal 5 5 3 3 5" xfId="2906" xr:uid="{52AFCF25-BEA6-483E-804F-C67863D1D748}"/>
    <cellStyle name="Normal 5 5 3 4" xfId="1366" xr:uid="{DEF291CF-E370-43C8-B8A4-C1EB8F880BF0}"/>
    <cellStyle name="Normal 5 5 3 4 2" xfId="1367" xr:uid="{046C0EF1-9309-4323-B910-942196C14185}"/>
    <cellStyle name="Normal 5 5 3 4 2 2" xfId="4475" xr:uid="{615B72EA-EDE4-440D-A2C6-16BD3E88AA0F}"/>
    <cellStyle name="Normal 5 5 3 4 3" xfId="2907" xr:uid="{EB9044BC-7A59-4C29-8E5B-533B3AA37D48}"/>
    <cellStyle name="Normal 5 5 3 4 4" xfId="2908" xr:uid="{66CE8F66-DE3F-49EB-94BA-E5112E03F9C1}"/>
    <cellStyle name="Normal 5 5 3 5" xfId="1368" xr:uid="{35FEA6AA-AD35-4E8A-A0FE-045659945293}"/>
    <cellStyle name="Normal 5 5 3 5 2" xfId="2909" xr:uid="{F1C9D58F-EC69-463A-A35A-BF191A70C4AF}"/>
    <cellStyle name="Normal 5 5 3 5 3" xfId="2910" xr:uid="{2F65AC43-1723-4A54-AEC9-72D7B61ABAB6}"/>
    <cellStyle name="Normal 5 5 3 5 4" xfId="2911" xr:uid="{EEFD1DE5-29AA-4F89-A849-8D6F0BEAAE65}"/>
    <cellStyle name="Normal 5 5 3 6" xfId="2912" xr:uid="{BECA7E55-1BE1-44DE-9C38-CF3A5275627B}"/>
    <cellStyle name="Normal 5 5 3 7" xfId="2913" xr:uid="{9CDADF4D-0548-49A4-8919-DB3F258E9FEE}"/>
    <cellStyle name="Normal 5 5 3 8" xfId="2914" xr:uid="{1DB200EC-6835-4F17-9341-D0D59158C3CB}"/>
    <cellStyle name="Normal 5 5 4" xfId="103" xr:uid="{C8DB1F87-9D48-4D19-92E7-BABA12829314}"/>
    <cellStyle name="Normal 5 5 4 2" xfId="569" xr:uid="{5BA7F6AD-61FC-4A4E-9898-9C88E2B828E7}"/>
    <cellStyle name="Normal 5 5 4 2 2" xfId="570" xr:uid="{BB859596-218F-47D2-A508-2E48A5B1478D}"/>
    <cellStyle name="Normal 5 5 4 2 2 2" xfId="1369" xr:uid="{8FE362E7-106F-4434-A342-BDADAA011C99}"/>
    <cellStyle name="Normal 5 5 4 2 2 2 2" xfId="1370" xr:uid="{992B389C-0F37-49C3-B29C-C1081B14EAFC}"/>
    <cellStyle name="Normal 5 5 4 2 2 3" xfId="1371" xr:uid="{6D29144F-1739-495C-A46A-8BAA1E20A20B}"/>
    <cellStyle name="Normal 5 5 4 2 2 4" xfId="2915" xr:uid="{3C57134D-094F-43E1-80EE-328BCC03BD4D}"/>
    <cellStyle name="Normal 5 5 4 2 3" xfId="1372" xr:uid="{77E9498A-7F83-4AE8-9530-1FA9444FCA2E}"/>
    <cellStyle name="Normal 5 5 4 2 3 2" xfId="1373" xr:uid="{CC45172A-5FA5-4AFF-97FC-51AD9084365B}"/>
    <cellStyle name="Normal 5 5 4 2 4" xfId="1374" xr:uid="{02CC755F-E3CC-4EC6-8070-C6FDF9CDAB68}"/>
    <cellStyle name="Normal 5 5 4 2 5" xfId="2916" xr:uid="{C1F56CFF-5FC2-4A0D-88F2-4FA0EB046541}"/>
    <cellStyle name="Normal 5 5 4 3" xfId="571" xr:uid="{900A93E5-DAE6-41C6-9601-90A30D2D04C5}"/>
    <cellStyle name="Normal 5 5 4 3 2" xfId="1375" xr:uid="{CAF3FBA1-D083-48A8-B014-1816B0232A6A}"/>
    <cellStyle name="Normal 5 5 4 3 2 2" xfId="1376" xr:uid="{A7994923-D4F1-4F17-B9E8-AD1270E37242}"/>
    <cellStyle name="Normal 5 5 4 3 3" xfId="1377" xr:uid="{37A23075-8053-4C02-ABA7-E8ABF3F37B4A}"/>
    <cellStyle name="Normal 5 5 4 3 4" xfId="2917" xr:uid="{44508D91-F739-442A-B8AB-9BC2E77F84E2}"/>
    <cellStyle name="Normal 5 5 4 4" xfId="1378" xr:uid="{D08453D3-6BA3-4B00-B0C6-FE2988C09B51}"/>
    <cellStyle name="Normal 5 5 4 4 2" xfId="1379" xr:uid="{E67BFBE7-13B6-4B7A-8020-DF6589823C4F}"/>
    <cellStyle name="Normal 5 5 4 4 3" xfId="2918" xr:uid="{2D86B27C-CCDD-4FB1-A196-33266B1921B6}"/>
    <cellStyle name="Normal 5 5 4 4 4" xfId="2919" xr:uid="{8CCCC2C8-4D79-44EF-81CD-32E1BDF6ECF7}"/>
    <cellStyle name="Normal 5 5 4 5" xfId="1380" xr:uid="{FA765E96-B605-4530-BDFF-9AC563A6D1B4}"/>
    <cellStyle name="Normal 5 5 4 6" xfId="2920" xr:uid="{F1752D7A-9D17-439D-813C-9D637750950A}"/>
    <cellStyle name="Normal 5 5 4 7" xfId="2921" xr:uid="{08229087-8946-41A0-BDE3-40A3E12E1218}"/>
    <cellStyle name="Normal 5 5 5" xfId="308" xr:uid="{B1791AB3-B94D-47CA-A22D-179C870DA1EF}"/>
    <cellStyle name="Normal 5 5 5 2" xfId="572" xr:uid="{664408EB-640F-4E12-8200-D87D411198E3}"/>
    <cellStyle name="Normal 5 5 5 2 2" xfId="1381" xr:uid="{58BFA2BF-0297-449E-B8F9-781D5D455CA8}"/>
    <cellStyle name="Normal 5 5 5 2 2 2" xfId="1382" xr:uid="{666EF520-A53E-419A-92EE-552041EF05FC}"/>
    <cellStyle name="Normal 5 5 5 2 3" xfId="1383" xr:uid="{02856B0F-03FE-4091-AE3E-645B190257C6}"/>
    <cellStyle name="Normal 5 5 5 2 4" xfId="2922" xr:uid="{399BBAE9-24FA-4DAC-AE1C-2718DCE09C74}"/>
    <cellStyle name="Normal 5 5 5 3" xfId="1384" xr:uid="{F38E504C-1AC0-46DC-8AF5-A8DEAAB08032}"/>
    <cellStyle name="Normal 5 5 5 3 2" xfId="1385" xr:uid="{D817C4F9-B2FB-445C-9CF3-846057831060}"/>
    <cellStyle name="Normal 5 5 5 3 3" xfId="2923" xr:uid="{31F25110-D6BE-45F3-A5E3-0DB21A54A8CA}"/>
    <cellStyle name="Normal 5 5 5 3 4" xfId="2924" xr:uid="{D20ECBE3-246A-4FA5-9673-8735998EDB8F}"/>
    <cellStyle name="Normal 5 5 5 4" xfId="1386" xr:uid="{491BEF8C-E594-44BD-8562-68F9B1533DC3}"/>
    <cellStyle name="Normal 5 5 5 5" xfId="2925" xr:uid="{DA682690-71E6-45C4-BD3E-BAAC2082AF1C}"/>
    <cellStyle name="Normal 5 5 5 6" xfId="2926" xr:uid="{0AB12490-F305-469F-B086-5932F1725964}"/>
    <cellStyle name="Normal 5 5 6" xfId="309" xr:uid="{D9448816-CD56-4746-AFCB-937D703C9A2D}"/>
    <cellStyle name="Normal 5 5 6 2" xfId="1387" xr:uid="{545BB19C-3449-4D4A-881A-39D13D5FDF76}"/>
    <cellStyle name="Normal 5 5 6 2 2" xfId="1388" xr:uid="{F621F1CA-B9D4-444C-AF9E-BE8FBFE06B96}"/>
    <cellStyle name="Normal 5 5 6 2 3" xfId="2927" xr:uid="{1D1D6B73-3B10-4D78-AF82-70957C57FF57}"/>
    <cellStyle name="Normal 5 5 6 2 4" xfId="2928" xr:uid="{FCEA8064-269F-4285-A752-20CBCD4EB5A5}"/>
    <cellStyle name="Normal 5 5 6 3" xfId="1389" xr:uid="{E97F9DF8-D755-41B2-AE44-8598ECC1276C}"/>
    <cellStyle name="Normal 5 5 6 4" xfId="2929" xr:uid="{9BC5C1C3-7F20-45AE-BF5B-181930458AC5}"/>
    <cellStyle name="Normal 5 5 6 5" xfId="2930" xr:uid="{D5F7B54A-0334-480A-8C8B-D617DF7A5D23}"/>
    <cellStyle name="Normal 5 5 7" xfId="1390" xr:uid="{B5CFC6E3-A65F-41AE-A8C9-FB2FE14C6C1B}"/>
    <cellStyle name="Normal 5 5 7 2" xfId="1391" xr:uid="{4E4ECFF7-7E98-466E-AA78-249019FF0693}"/>
    <cellStyle name="Normal 5 5 7 3" xfId="2931" xr:uid="{EC66AA41-6DE3-4B4C-9D49-0BA3BC02B2E0}"/>
    <cellStyle name="Normal 5 5 7 4" xfId="2932" xr:uid="{BB4CD099-8F9D-410E-8D37-81729DD7D89E}"/>
    <cellStyle name="Normal 5 5 8" xfId="1392" xr:uid="{EB9E8518-E6E5-475A-8B4D-870D71C01245}"/>
    <cellStyle name="Normal 5 5 8 2" xfId="2933" xr:uid="{0191ECC6-7461-430F-8722-78D38098D239}"/>
    <cellStyle name="Normal 5 5 8 3" xfId="2934" xr:uid="{D040B97A-6B08-4812-BACE-F4C8CF8770B3}"/>
    <cellStyle name="Normal 5 5 8 4" xfId="2935" xr:uid="{3CD10F9D-95D9-467A-8624-7577E82A759C}"/>
    <cellStyle name="Normal 5 5 9" xfId="2936" xr:uid="{D554B9F2-219A-409C-874F-92E7B028DE9C}"/>
    <cellStyle name="Normal 5 6" xfId="104" xr:uid="{B7F8EF6F-6AEF-40BE-A186-F869EC44432E}"/>
    <cellStyle name="Normal 5 6 10" xfId="2937" xr:uid="{FBD83F3F-5A47-4B54-9E36-747E12934DCD}"/>
    <cellStyle name="Normal 5 6 11" xfId="2938" xr:uid="{B7F96FB5-3ECF-4B50-B57C-B79A3B51392E}"/>
    <cellStyle name="Normal 5 6 2" xfId="105" xr:uid="{D2632208-5350-40B3-A35A-AB4EAC7C0807}"/>
    <cellStyle name="Normal 5 6 2 2" xfId="310" xr:uid="{95429105-A9FA-4BC1-A3F9-A551D40E7A9E}"/>
    <cellStyle name="Normal 5 6 2 2 2" xfId="573" xr:uid="{4D5A2964-E5E4-4C94-81A3-851732EB259E}"/>
    <cellStyle name="Normal 5 6 2 2 2 2" xfId="574" xr:uid="{CCF72A62-A342-4E12-91E1-EFE0CDD40DA0}"/>
    <cellStyle name="Normal 5 6 2 2 2 2 2" xfId="1393" xr:uid="{D049E2DF-C0EE-480C-82B0-3CDE102DE1FE}"/>
    <cellStyle name="Normal 5 6 2 2 2 2 3" xfId="2939" xr:uid="{1A6881DA-27D8-4CCE-A358-1DF43E7FCE34}"/>
    <cellStyle name="Normal 5 6 2 2 2 2 4" xfId="2940" xr:uid="{CCE463CA-30CA-4788-B6C6-0BBC8915DF8D}"/>
    <cellStyle name="Normal 5 6 2 2 2 3" xfId="1394" xr:uid="{EDB4929E-1ECC-48E0-87CA-549977C655E0}"/>
    <cellStyle name="Normal 5 6 2 2 2 3 2" xfId="2941" xr:uid="{06C6C3F4-7DEC-4121-8DDA-1610834830F2}"/>
    <cellStyle name="Normal 5 6 2 2 2 3 3" xfId="2942" xr:uid="{8D661559-8DF5-4FE7-AAFD-0BDF5BDF61FF}"/>
    <cellStyle name="Normal 5 6 2 2 2 3 4" xfId="2943" xr:uid="{B7B9B000-49B1-40C7-9D91-1AFE84C2030D}"/>
    <cellStyle name="Normal 5 6 2 2 2 4" xfId="2944" xr:uid="{0DBCADA6-853C-4823-A926-64444C24E74D}"/>
    <cellStyle name="Normal 5 6 2 2 2 5" xfId="2945" xr:uid="{5C52C390-9EBA-4B98-992B-D6D66AF28603}"/>
    <cellStyle name="Normal 5 6 2 2 2 6" xfId="2946" xr:uid="{3DD04DF6-59E0-431D-B150-DA7596A83BB5}"/>
    <cellStyle name="Normal 5 6 2 2 3" xfId="575" xr:uid="{275CD1C1-E909-4ACA-AE92-DBA31503B24E}"/>
    <cellStyle name="Normal 5 6 2 2 3 2" xfId="1395" xr:uid="{CB4C5F27-F316-4DA6-B1BF-35B5FFD0C464}"/>
    <cellStyle name="Normal 5 6 2 2 3 2 2" xfId="2947" xr:uid="{1BFAC3F3-B04C-4782-9298-89902DF30476}"/>
    <cellStyle name="Normal 5 6 2 2 3 2 3" xfId="2948" xr:uid="{CDE573EF-D48F-4083-A067-B4F9AF83CE35}"/>
    <cellStyle name="Normal 5 6 2 2 3 2 4" xfId="2949" xr:uid="{238F7BE7-1968-4FBB-A64F-913D95249D05}"/>
    <cellStyle name="Normal 5 6 2 2 3 3" xfId="2950" xr:uid="{DDE3663B-426C-4A4D-9098-9F97FBF2B4D3}"/>
    <cellStyle name="Normal 5 6 2 2 3 4" xfId="2951" xr:uid="{3C4933A1-881E-4467-8721-AE08840EFEB9}"/>
    <cellStyle name="Normal 5 6 2 2 3 5" xfId="2952" xr:uid="{EF248581-132E-45D1-BEAC-116865747A98}"/>
    <cellStyle name="Normal 5 6 2 2 4" xfId="1396" xr:uid="{8C5626E0-696F-4119-BF09-75ADE03A2BD3}"/>
    <cellStyle name="Normal 5 6 2 2 4 2" xfId="2953" xr:uid="{D4F289BE-07E3-4643-8CD7-14EBDF6AEFB4}"/>
    <cellStyle name="Normal 5 6 2 2 4 3" xfId="2954" xr:uid="{A6F640E8-8A40-4B49-A0B7-AD294E656234}"/>
    <cellStyle name="Normal 5 6 2 2 4 4" xfId="2955" xr:uid="{96CBBB12-1EE8-48E8-B89C-66DD625A5258}"/>
    <cellStyle name="Normal 5 6 2 2 5" xfId="2956" xr:uid="{4B9FF54F-2F0C-4D56-907C-E69F7BD66BAA}"/>
    <cellStyle name="Normal 5 6 2 2 5 2" xfId="2957" xr:uid="{485F1E14-2EA1-43CE-BFDC-50DA430D5F8A}"/>
    <cellStyle name="Normal 5 6 2 2 5 3" xfId="2958" xr:uid="{1FBF6B5E-8F02-4F2D-B1B4-2559213C43D5}"/>
    <cellStyle name="Normal 5 6 2 2 5 4" xfId="2959" xr:uid="{F87E5E1C-A3E1-4F72-8FD3-0E239575ABEF}"/>
    <cellStyle name="Normal 5 6 2 2 6" xfId="2960" xr:uid="{5604705F-3531-4F1B-9145-26E48958AF05}"/>
    <cellStyle name="Normal 5 6 2 2 7" xfId="2961" xr:uid="{EC350C21-0089-4971-B95E-304FCB6C7C01}"/>
    <cellStyle name="Normal 5 6 2 2 8" xfId="2962" xr:uid="{B90BFD19-3FC4-4FC5-B4E8-0166440EF5E8}"/>
    <cellStyle name="Normal 5 6 2 3" xfId="576" xr:uid="{4A08F09E-966D-4D34-B1A4-60714EB92C0E}"/>
    <cellStyle name="Normal 5 6 2 3 2" xfId="577" xr:uid="{06BF143B-E51D-485A-AB8E-F527F7060B5D}"/>
    <cellStyle name="Normal 5 6 2 3 2 2" xfId="578" xr:uid="{A3A4D865-B02E-44CE-9FFB-A0ABEE66A34C}"/>
    <cellStyle name="Normal 5 6 2 3 2 3" xfId="2963" xr:uid="{4D13A451-82FA-4A41-AE09-2CCE5C1E2847}"/>
    <cellStyle name="Normal 5 6 2 3 2 4" xfId="2964" xr:uid="{8E587CFB-39FB-4BC5-A328-8D8CE428B3D4}"/>
    <cellStyle name="Normal 5 6 2 3 3" xfId="579" xr:uid="{3244B329-F0A3-4F02-B4CE-2445EDBB11E1}"/>
    <cellStyle name="Normal 5 6 2 3 3 2" xfId="2965" xr:uid="{1374B8E3-FDB1-4DFF-801C-1E68BC93D3D0}"/>
    <cellStyle name="Normal 5 6 2 3 3 3" xfId="2966" xr:uid="{09ECD1BD-6AD0-4CA8-AD1E-F995AD9AC04E}"/>
    <cellStyle name="Normal 5 6 2 3 3 4" xfId="2967" xr:uid="{F405057A-27D3-47FB-9F52-23DB3434BB6E}"/>
    <cellStyle name="Normal 5 6 2 3 4" xfId="2968" xr:uid="{E293A62A-7FDD-4C92-AA6A-B17BF7E257EA}"/>
    <cellStyle name="Normal 5 6 2 3 5" xfId="2969" xr:uid="{9381B0EB-7416-4D53-960D-B9180FD85230}"/>
    <cellStyle name="Normal 5 6 2 3 6" xfId="2970" xr:uid="{3B64F5F7-4259-487D-8CE1-79EDCF1C25BB}"/>
    <cellStyle name="Normal 5 6 2 4" xfId="580" xr:uid="{D0A6C76E-0486-4A85-8E03-990B11BDA326}"/>
    <cellStyle name="Normal 5 6 2 4 2" xfId="581" xr:uid="{AB2F17BD-DDD7-42F9-8B03-78F66E8AF3CA}"/>
    <cellStyle name="Normal 5 6 2 4 2 2" xfId="2971" xr:uid="{A4378E28-7225-4CEB-A33A-318DAFC6787E}"/>
    <cellStyle name="Normal 5 6 2 4 2 3" xfId="2972" xr:uid="{3D973893-20D7-43CE-88D1-F5BBC7538689}"/>
    <cellStyle name="Normal 5 6 2 4 2 4" xfId="2973" xr:uid="{51807A26-B11E-40EF-9BAA-433B4AF279FF}"/>
    <cellStyle name="Normal 5 6 2 4 3" xfId="2974" xr:uid="{94431185-25AD-4EED-9856-099C90B87BD8}"/>
    <cellStyle name="Normal 5 6 2 4 4" xfId="2975" xr:uid="{CC32AB35-FF0D-4C63-A946-9204AD589C15}"/>
    <cellStyle name="Normal 5 6 2 4 5" xfId="2976" xr:uid="{E08399D8-1ABB-4218-B91E-F9FE16C6AF6D}"/>
    <cellStyle name="Normal 5 6 2 5" xfId="582" xr:uid="{903E01E0-A77E-4DA6-88AE-CB80133842EA}"/>
    <cellStyle name="Normal 5 6 2 5 2" xfId="2977" xr:uid="{8E1CBFED-582A-44D0-BB06-931C5AC480DD}"/>
    <cellStyle name="Normal 5 6 2 5 3" xfId="2978" xr:uid="{DD247A54-A123-4935-BFE0-3121D71253C4}"/>
    <cellStyle name="Normal 5 6 2 5 4" xfId="2979" xr:uid="{DCA41489-EE18-4B05-AAFE-09509E61344B}"/>
    <cellStyle name="Normal 5 6 2 6" xfId="2980" xr:uid="{90E85653-6B19-4821-8900-8A0FEC0254A2}"/>
    <cellStyle name="Normal 5 6 2 6 2" xfId="2981" xr:uid="{31EFD8EA-2E57-41A6-9CF5-4C79FF5A9E29}"/>
    <cellStyle name="Normal 5 6 2 6 3" xfId="2982" xr:uid="{A8B1B185-0C51-4AD2-B3C8-5962978C1273}"/>
    <cellStyle name="Normal 5 6 2 6 4" xfId="2983" xr:uid="{A889BD2D-B4D7-4F36-8E1E-954A04A91468}"/>
    <cellStyle name="Normal 5 6 2 7" xfId="2984" xr:uid="{8711B14A-B59D-409A-B6FD-43136930CF91}"/>
    <cellStyle name="Normal 5 6 2 8" xfId="2985" xr:uid="{90C3C4C9-53CA-40E4-9F39-AF5384060C76}"/>
    <cellStyle name="Normal 5 6 2 9" xfId="2986" xr:uid="{97A5B2EB-0810-4E14-B152-99F35438FA54}"/>
    <cellStyle name="Normal 5 6 3" xfId="311" xr:uid="{2630BACA-0249-4240-BB1D-265D62FEA5B5}"/>
    <cellStyle name="Normal 5 6 3 2" xfId="583" xr:uid="{A2A0161E-542B-4A66-A890-97ECB3FC73D6}"/>
    <cellStyle name="Normal 5 6 3 2 2" xfId="584" xr:uid="{43759DBE-4BF9-46D8-8A68-2D8017640071}"/>
    <cellStyle name="Normal 5 6 3 2 2 2" xfId="1397" xr:uid="{CC6D25A2-E298-4BDA-BCBB-0A9D3D26AB3C}"/>
    <cellStyle name="Normal 5 6 3 2 2 2 2" xfId="1398" xr:uid="{D627959A-24E3-4F01-B924-38928C307C3A}"/>
    <cellStyle name="Normal 5 6 3 2 2 3" xfId="1399" xr:uid="{D4615CFA-C866-4997-B8FA-A3EB255C955B}"/>
    <cellStyle name="Normal 5 6 3 2 2 4" xfId="2987" xr:uid="{1E51958C-D5C8-4F64-95AD-2B3E80080016}"/>
    <cellStyle name="Normal 5 6 3 2 3" xfId="1400" xr:uid="{4A20CF2C-D1DD-4EDE-95A8-F9895206DFC1}"/>
    <cellStyle name="Normal 5 6 3 2 3 2" xfId="1401" xr:uid="{EAFA7439-D72B-40D5-814A-CF2E93D559A9}"/>
    <cellStyle name="Normal 5 6 3 2 3 3" xfId="2988" xr:uid="{15A65D41-48D6-46F2-AD41-E17A92281514}"/>
    <cellStyle name="Normal 5 6 3 2 3 4" xfId="2989" xr:uid="{ACA93ED5-88C7-4143-BD5E-3D5B8E97EF94}"/>
    <cellStyle name="Normal 5 6 3 2 4" xfId="1402" xr:uid="{DC2C05D1-5FA7-451F-AAB9-65954B949730}"/>
    <cellStyle name="Normal 5 6 3 2 5" xfId="2990" xr:uid="{503E769A-9972-4466-8B19-DD83F6B34D8D}"/>
    <cellStyle name="Normal 5 6 3 2 6" xfId="2991" xr:uid="{18047DC9-D14D-4A05-86B1-296C9DAD8115}"/>
    <cellStyle name="Normal 5 6 3 3" xfId="585" xr:uid="{BAEE6F7D-2C24-4B42-9A44-245302BA1ACD}"/>
    <cellStyle name="Normal 5 6 3 3 2" xfId="1403" xr:uid="{17C6456A-73AC-473E-8585-D4923AEC9A5C}"/>
    <cellStyle name="Normal 5 6 3 3 2 2" xfId="1404" xr:uid="{5373B3F0-E938-4F7B-8CC6-CC075732A85F}"/>
    <cellStyle name="Normal 5 6 3 3 2 3" xfId="2992" xr:uid="{B5FE3D2B-99F4-493E-9BF7-EFF23FCC343D}"/>
    <cellStyle name="Normal 5 6 3 3 2 4" xfId="2993" xr:uid="{B4F30497-C002-4BD8-B057-C819F2792084}"/>
    <cellStyle name="Normal 5 6 3 3 3" xfId="1405" xr:uid="{F7BDB9B6-BB24-441D-AE2C-D21C286DCEE1}"/>
    <cellStyle name="Normal 5 6 3 3 4" xfId="2994" xr:uid="{705A6E4E-CAA9-4116-B996-FF7CC04C61F3}"/>
    <cellStyle name="Normal 5 6 3 3 5" xfId="2995" xr:uid="{6D26A5C7-CD1C-4F7D-897A-59F66EE77464}"/>
    <cellStyle name="Normal 5 6 3 4" xfId="1406" xr:uid="{F40E1B75-1996-47B7-814D-69794B81ACA1}"/>
    <cellStyle name="Normal 5 6 3 4 2" xfId="1407" xr:uid="{3A308EA3-03A7-49A6-8A1E-EFE9A8CC1934}"/>
    <cellStyle name="Normal 5 6 3 4 3" xfId="2996" xr:uid="{8AF8350F-4CFB-4574-8DAB-A07AC548A550}"/>
    <cellStyle name="Normal 5 6 3 4 4" xfId="2997" xr:uid="{A0602F52-FE2F-4278-B753-1DA89916B1E9}"/>
    <cellStyle name="Normal 5 6 3 5" xfId="1408" xr:uid="{F7FEBDA6-292E-413D-ADC3-502BC0C72272}"/>
    <cellStyle name="Normal 5 6 3 5 2" xfId="2998" xr:uid="{78766A1F-305E-46B5-A9CD-25A6535BFB47}"/>
    <cellStyle name="Normal 5 6 3 5 3" xfId="2999" xr:uid="{92495805-2962-4E30-9EAE-3D0B304323DC}"/>
    <cellStyle name="Normal 5 6 3 5 4" xfId="3000" xr:uid="{75CAFFFD-32FD-4C5F-BC6A-686F67141A0A}"/>
    <cellStyle name="Normal 5 6 3 6" xfId="3001" xr:uid="{94BEF99E-D7AE-4B9B-B210-511EEB3FCD3D}"/>
    <cellStyle name="Normal 5 6 3 7" xfId="3002" xr:uid="{8D586DAA-F73E-4584-A136-6265A914BDAA}"/>
    <cellStyle name="Normal 5 6 3 8" xfId="3003" xr:uid="{B9E6F0EB-CF10-43A1-93BF-C06E0E584DDB}"/>
    <cellStyle name="Normal 5 6 4" xfId="312" xr:uid="{349A87A7-E2CA-4320-A2C3-C7564FE039FA}"/>
    <cellStyle name="Normal 5 6 4 2" xfId="586" xr:uid="{31D98860-1197-47DA-863C-17EC8BBBA074}"/>
    <cellStyle name="Normal 5 6 4 2 2" xfId="587" xr:uid="{E37DCA73-F71A-4EAD-9981-BA77394B5C23}"/>
    <cellStyle name="Normal 5 6 4 2 2 2" xfId="1409" xr:uid="{0B9DB3C4-4344-4D8A-A023-6F806C55CE0A}"/>
    <cellStyle name="Normal 5 6 4 2 2 3" xfId="3004" xr:uid="{69E2B851-2A25-41F1-A42B-5072A692A53A}"/>
    <cellStyle name="Normal 5 6 4 2 2 4" xfId="3005" xr:uid="{747FF53F-327D-48A0-BE11-3CFCC2C6BFB6}"/>
    <cellStyle name="Normal 5 6 4 2 3" xfId="1410" xr:uid="{28C7C4E8-D604-41E6-A9F3-521EF3419B09}"/>
    <cellStyle name="Normal 5 6 4 2 4" xfId="3006" xr:uid="{D360A2C6-F973-43BE-8B02-D6F13824B1D6}"/>
    <cellStyle name="Normal 5 6 4 2 5" xfId="3007" xr:uid="{B2E1BE75-6F91-4E10-9DD3-2EA297CDDC0E}"/>
    <cellStyle name="Normal 5 6 4 3" xfId="588" xr:uid="{CBA1297F-4A2A-43C1-8609-F45FB725CFA2}"/>
    <cellStyle name="Normal 5 6 4 3 2" xfId="1411" xr:uid="{6BA8D724-90D6-4A28-B99E-1B069C313EE1}"/>
    <cellStyle name="Normal 5 6 4 3 3" xfId="3008" xr:uid="{418DE4AD-7151-47A8-AC52-1596B0D0387B}"/>
    <cellStyle name="Normal 5 6 4 3 4" xfId="3009" xr:uid="{7EB57D0D-2A54-4CD2-90A2-ACC7555D0DC5}"/>
    <cellStyle name="Normal 5 6 4 4" xfId="1412" xr:uid="{694C93B4-0FA5-4D38-9118-0D41FC86B08A}"/>
    <cellStyle name="Normal 5 6 4 4 2" xfId="3010" xr:uid="{4DF7D3E2-573A-4C5E-A4A2-43E5740135D4}"/>
    <cellStyle name="Normal 5 6 4 4 3" xfId="3011" xr:uid="{CAD501B6-722E-4FED-8534-44CBB691757E}"/>
    <cellStyle name="Normal 5 6 4 4 4" xfId="3012" xr:uid="{D5356A5F-0E1C-403D-AA29-DF9349CCDB12}"/>
    <cellStyle name="Normal 5 6 4 5" xfId="3013" xr:uid="{2B8D6AEB-A12B-43A3-ADF3-92E084697F05}"/>
    <cellStyle name="Normal 5 6 4 6" xfId="3014" xr:uid="{33AC2B77-A866-4259-AF54-233D7043C9FC}"/>
    <cellStyle name="Normal 5 6 4 7" xfId="3015" xr:uid="{D669209C-FF6D-4CCA-9378-06716CBE6E06}"/>
    <cellStyle name="Normal 5 6 5" xfId="313" xr:uid="{5C5B8B0D-650B-4A8B-B996-6B888FF09FB4}"/>
    <cellStyle name="Normal 5 6 5 2" xfId="589" xr:uid="{D34E58BD-9627-488A-9AD2-9ECAFE6FBDF5}"/>
    <cellStyle name="Normal 5 6 5 2 2" xfId="1413" xr:uid="{079B1805-3176-4CED-B2D4-CEF933FA125F}"/>
    <cellStyle name="Normal 5 6 5 2 3" xfId="3016" xr:uid="{93A12E93-AF97-473B-B976-82620526BEEE}"/>
    <cellStyle name="Normal 5 6 5 2 4" xfId="3017" xr:uid="{4FD61585-F516-484B-B83A-02DA67B58CA0}"/>
    <cellStyle name="Normal 5 6 5 3" xfId="1414" xr:uid="{7C35ED5B-3D83-4742-B18D-DBA2BA2B700C}"/>
    <cellStyle name="Normal 5 6 5 3 2" xfId="3018" xr:uid="{DAAD501A-5D58-477C-9897-9DE4DE46CB35}"/>
    <cellStyle name="Normal 5 6 5 3 3" xfId="3019" xr:uid="{2A8BF378-6E3F-4A5F-A3ED-3FAA05547015}"/>
    <cellStyle name="Normal 5 6 5 3 4" xfId="3020" xr:uid="{A594AC6E-0AA8-46B8-A386-2DD29EBAC80C}"/>
    <cellStyle name="Normal 5 6 5 4" xfId="3021" xr:uid="{057AFC7D-4DFB-47A7-A542-8682F7966503}"/>
    <cellStyle name="Normal 5 6 5 5" xfId="3022" xr:uid="{042F5B98-8DE4-488E-8BB3-8EC9D0B61549}"/>
    <cellStyle name="Normal 5 6 5 6" xfId="3023" xr:uid="{2DA1D5E5-32D0-4A28-B1D4-3AF057A41210}"/>
    <cellStyle name="Normal 5 6 6" xfId="590" xr:uid="{74014645-74EF-422D-8B16-7ACC73D49290}"/>
    <cellStyle name="Normal 5 6 6 2" xfId="1415" xr:uid="{F9460B69-6F82-4CAD-9B65-2D239D2C2A2F}"/>
    <cellStyle name="Normal 5 6 6 2 2" xfId="3024" xr:uid="{8A3C971B-1F45-4C02-B1C5-902D5182EC44}"/>
    <cellStyle name="Normal 5 6 6 2 3" xfId="3025" xr:uid="{A75D0723-86FC-41FC-ABCF-0BE448D5E3DF}"/>
    <cellStyle name="Normal 5 6 6 2 4" xfId="3026" xr:uid="{C4F8A20A-4951-4535-91B7-5D7A1A37C97E}"/>
    <cellStyle name="Normal 5 6 6 3" xfId="3027" xr:uid="{ABDD10C0-A745-46D0-8E04-648D35E98C3F}"/>
    <cellStyle name="Normal 5 6 6 4" xfId="3028" xr:uid="{78CBF48D-B26A-427A-8982-EC8E768A19C0}"/>
    <cellStyle name="Normal 5 6 6 5" xfId="3029" xr:uid="{76EB758C-810E-434E-BC47-5ED95CCC14C6}"/>
    <cellStyle name="Normal 5 6 7" xfId="1416" xr:uid="{5272CCDA-06D4-406D-A385-FC5F16584AEA}"/>
    <cellStyle name="Normal 5 6 7 2" xfId="3030" xr:uid="{0088AF64-3C02-4600-B695-EE3F4F308C42}"/>
    <cellStyle name="Normal 5 6 7 3" xfId="3031" xr:uid="{C3423C30-8933-4AE8-8179-36288535B99A}"/>
    <cellStyle name="Normal 5 6 7 4" xfId="3032" xr:uid="{E8563B01-E17B-411A-9D8E-FE77B7BB5F59}"/>
    <cellStyle name="Normal 5 6 8" xfId="3033" xr:uid="{5E1C43BB-1DE9-4F8A-917A-529BC319B07A}"/>
    <cellStyle name="Normal 5 6 8 2" xfId="3034" xr:uid="{227D4FF5-A78E-4AEA-8206-74A93E6B8F9B}"/>
    <cellStyle name="Normal 5 6 8 3" xfId="3035" xr:uid="{377B39B5-24A6-48C9-99DF-E92CF39AFEFC}"/>
    <cellStyle name="Normal 5 6 8 4" xfId="3036" xr:uid="{AF8E7F39-C069-4948-88FA-86150ABCCE8C}"/>
    <cellStyle name="Normal 5 6 9" xfId="3037" xr:uid="{4A78AC28-312A-4B95-8BAB-E57793934849}"/>
    <cellStyle name="Normal 5 7" xfId="106" xr:uid="{AB179C03-4107-4F04-807E-461B9F0B8499}"/>
    <cellStyle name="Normal 5 7 2" xfId="107" xr:uid="{DF862CDA-5149-41CC-BFD9-5E07AB8E0FFC}"/>
    <cellStyle name="Normal 5 7 2 2" xfId="314" xr:uid="{A4C1EF50-BC7E-4667-9D80-E4F1212800D3}"/>
    <cellStyle name="Normal 5 7 2 2 2" xfId="591" xr:uid="{A78EA84A-6E75-44F7-BE70-54A15F6DC289}"/>
    <cellStyle name="Normal 5 7 2 2 2 2" xfId="1417" xr:uid="{AE40C87D-A27F-4B22-8E55-8C60401E3E85}"/>
    <cellStyle name="Normal 5 7 2 2 2 3" xfId="3038" xr:uid="{4C2E6FE8-065B-4E08-B74A-6943D936AA81}"/>
    <cellStyle name="Normal 5 7 2 2 2 4" xfId="3039" xr:uid="{7241C1AE-C001-4BFA-8D4C-D7C35ED4719F}"/>
    <cellStyle name="Normal 5 7 2 2 3" xfId="1418" xr:uid="{D7A91A9D-E5A7-47D7-B33D-056E78178A37}"/>
    <cellStyle name="Normal 5 7 2 2 3 2" xfId="3040" xr:uid="{1F69DE5B-A572-463E-8A33-73CDDB4DD098}"/>
    <cellStyle name="Normal 5 7 2 2 3 3" xfId="3041" xr:uid="{976AC574-D1F2-4BD5-8DDD-F983122719B3}"/>
    <cellStyle name="Normal 5 7 2 2 3 4" xfId="3042" xr:uid="{155F0B5A-3B54-43ED-AE45-46D25227DB8E}"/>
    <cellStyle name="Normal 5 7 2 2 4" xfId="3043" xr:uid="{17B6ED0A-CD2C-4334-8C2C-90A2E6FF7028}"/>
    <cellStyle name="Normal 5 7 2 2 5" xfId="3044" xr:uid="{32A2FA8D-0E63-40BF-8BCB-ACE20D3B2DDF}"/>
    <cellStyle name="Normal 5 7 2 2 6" xfId="3045" xr:uid="{690F3431-60F8-486B-A130-03CC365D05E5}"/>
    <cellStyle name="Normal 5 7 2 3" xfId="592" xr:uid="{1F82224C-1158-4141-9D1D-8980475BC4B0}"/>
    <cellStyle name="Normal 5 7 2 3 2" xfId="1419" xr:uid="{4F7DBEC2-6FE5-48F6-8E78-4C59FBBC949B}"/>
    <cellStyle name="Normal 5 7 2 3 2 2" xfId="3046" xr:uid="{FFBA3FBF-BDA1-4807-A3BD-F6386C6A8104}"/>
    <cellStyle name="Normal 5 7 2 3 2 3" xfId="3047" xr:uid="{A8188254-3BAE-4034-BEE6-9953D3C7A0E7}"/>
    <cellStyle name="Normal 5 7 2 3 2 4" xfId="3048" xr:uid="{99C00A4B-DCDD-46BE-9B49-7147769B28F1}"/>
    <cellStyle name="Normal 5 7 2 3 3" xfId="3049" xr:uid="{404D905B-0A77-418F-8F37-A2D24DBFCBBC}"/>
    <cellStyle name="Normal 5 7 2 3 4" xfId="3050" xr:uid="{2AD6F332-00E5-4CE2-BD51-D4DA74EBA37F}"/>
    <cellStyle name="Normal 5 7 2 3 5" xfId="3051" xr:uid="{3C227385-028F-4DEA-AFFD-FAFDD9A85CBC}"/>
    <cellStyle name="Normal 5 7 2 4" xfId="1420" xr:uid="{EF0FCA95-2045-4387-A77D-C10257F0725F}"/>
    <cellStyle name="Normal 5 7 2 4 2" xfId="3052" xr:uid="{97C525B1-415A-4954-A6F4-88D599C63375}"/>
    <cellStyle name="Normal 5 7 2 4 3" xfId="3053" xr:uid="{0A61A27E-B27E-48EA-AC6A-B53C29720151}"/>
    <cellStyle name="Normal 5 7 2 4 4" xfId="3054" xr:uid="{DCCCEA89-29ED-4A7A-A7CD-2D40C206D80A}"/>
    <cellStyle name="Normal 5 7 2 5" xfId="3055" xr:uid="{8E91B68C-369E-4BD9-AD76-B6985E767A41}"/>
    <cellStyle name="Normal 5 7 2 5 2" xfId="3056" xr:uid="{C93C2106-6ECB-40AE-BBFD-57164C506DB6}"/>
    <cellStyle name="Normal 5 7 2 5 3" xfId="3057" xr:uid="{947B849A-8F3D-44E2-990B-BA454B7CE949}"/>
    <cellStyle name="Normal 5 7 2 5 4" xfId="3058" xr:uid="{56A287E3-3F06-43A3-A2D1-497700BB8925}"/>
    <cellStyle name="Normal 5 7 2 6" xfId="3059" xr:uid="{219EB8FC-95E8-40F4-9E47-A22E20A0C726}"/>
    <cellStyle name="Normal 5 7 2 7" xfId="3060" xr:uid="{07CFDC2A-C7C7-4240-95E8-DD0D7DD3E33D}"/>
    <cellStyle name="Normal 5 7 2 8" xfId="3061" xr:uid="{EBEC35C6-14A6-485B-B67C-60F57B761BC9}"/>
    <cellStyle name="Normal 5 7 3" xfId="315" xr:uid="{DAEB220A-5277-47ED-B0B0-43D7B2FB6346}"/>
    <cellStyle name="Normal 5 7 3 2" xfId="593" xr:uid="{F73BC800-3C61-4479-84E1-11D4915D015F}"/>
    <cellStyle name="Normal 5 7 3 2 2" xfId="594" xr:uid="{058C7ACD-61D7-43AA-A64B-46E62AB0733B}"/>
    <cellStyle name="Normal 5 7 3 2 3" xfId="3062" xr:uid="{2499AD44-F02C-46D0-BF0B-D9AF02AACE6D}"/>
    <cellStyle name="Normal 5 7 3 2 4" xfId="3063" xr:uid="{BF8DCD74-21BF-4DF6-B2C3-35261A1A7E84}"/>
    <cellStyle name="Normal 5 7 3 3" xfId="595" xr:uid="{8052C9B2-9F9E-44A3-AE72-E53398BC605F}"/>
    <cellStyle name="Normal 5 7 3 3 2" xfId="3064" xr:uid="{BC0B1D5C-1729-418B-A804-109F54EFA0BC}"/>
    <cellStyle name="Normal 5 7 3 3 3" xfId="3065" xr:uid="{03BA609E-F025-4125-BCDA-4100FF1A47F8}"/>
    <cellStyle name="Normal 5 7 3 3 4" xfId="3066" xr:uid="{B071C2D0-A7C1-4A5A-B0AD-7AABF2C27B1D}"/>
    <cellStyle name="Normal 5 7 3 4" xfId="3067" xr:uid="{1A0A0F78-37C5-4251-9158-F3C94A771626}"/>
    <cellStyle name="Normal 5 7 3 5" xfId="3068" xr:uid="{78CA3C11-7CB4-42C8-91E9-EB2EFFF81C37}"/>
    <cellStyle name="Normal 5 7 3 6" xfId="3069" xr:uid="{CED08C4B-0F7F-4137-AE9C-6A17B03DB286}"/>
    <cellStyle name="Normal 5 7 4" xfId="316" xr:uid="{6C64ACF8-AFB8-457E-A722-68D24CE5D8F6}"/>
    <cellStyle name="Normal 5 7 4 2" xfId="596" xr:uid="{51F243C2-272F-48A1-835A-0DD43A1A68A9}"/>
    <cellStyle name="Normal 5 7 4 2 2" xfId="3070" xr:uid="{E25A339C-AB83-4EF9-86F8-570C27ABCF73}"/>
    <cellStyle name="Normal 5 7 4 2 3" xfId="3071" xr:uid="{AE84AC0F-86AE-44B4-9998-19F8DDC3A2D5}"/>
    <cellStyle name="Normal 5 7 4 2 4" xfId="3072" xr:uid="{0F2AC04F-61D1-498F-8867-717CA285139B}"/>
    <cellStyle name="Normal 5 7 4 3" xfId="3073" xr:uid="{CDD16F76-55C2-4982-ACD4-E2256C6E3EB2}"/>
    <cellStyle name="Normal 5 7 4 4" xfId="3074" xr:uid="{32EB784D-D36E-4172-ABBA-FF7E65B044C9}"/>
    <cellStyle name="Normal 5 7 4 5" xfId="3075" xr:uid="{834FAC30-350D-4EA9-8ACD-495C413DEE31}"/>
    <cellStyle name="Normal 5 7 5" xfId="597" xr:uid="{8CB91F66-F816-4FCC-B0BB-C02D37586C28}"/>
    <cellStyle name="Normal 5 7 5 2" xfId="3076" xr:uid="{6793EB98-7836-4E34-A65D-CDC932EC726E}"/>
    <cellStyle name="Normal 5 7 5 3" xfId="3077" xr:uid="{A2FE3C1F-87EC-4935-B349-8A4AEA09A258}"/>
    <cellStyle name="Normal 5 7 5 4" xfId="3078" xr:uid="{0636307E-1615-404A-A318-3F1B30EE0032}"/>
    <cellStyle name="Normal 5 7 6" xfId="3079" xr:uid="{B984FFB5-B8FA-4655-889C-4F4D1D1820FD}"/>
    <cellStyle name="Normal 5 7 6 2" xfId="3080" xr:uid="{2B964BF0-5A49-4E13-9044-CED28B4A75CE}"/>
    <cellStyle name="Normal 5 7 6 3" xfId="3081" xr:uid="{CFED6312-90CC-4EAE-B3F9-799EEB780A6D}"/>
    <cellStyle name="Normal 5 7 6 4" xfId="3082" xr:uid="{9EEC3829-BECE-42AA-893B-9F3CFF6B0F91}"/>
    <cellStyle name="Normal 5 7 7" xfId="3083" xr:uid="{CAFC6872-40AC-4C55-92F2-D938FD3C107F}"/>
    <cellStyle name="Normal 5 7 8" xfId="3084" xr:uid="{D71A14A2-C313-41A6-8CAD-8CD54D06A7A9}"/>
    <cellStyle name="Normal 5 7 9" xfId="3085" xr:uid="{DE19D7BC-95A0-4EFF-82BA-F7367B740CB5}"/>
    <cellStyle name="Normal 5 8" xfId="108" xr:uid="{761FEBAD-CB73-4013-A42A-D40FB337015C}"/>
    <cellStyle name="Normal 5 8 2" xfId="317" xr:uid="{8A33DFF9-2E1E-46D8-9ADF-4A65AC91DC60}"/>
    <cellStyle name="Normal 5 8 2 2" xfId="598" xr:uid="{6D9F7C0C-572A-4671-A804-222F3B289358}"/>
    <cellStyle name="Normal 5 8 2 2 2" xfId="1421" xr:uid="{675CFF26-7021-4518-8E6C-52B484D45058}"/>
    <cellStyle name="Normal 5 8 2 2 2 2" xfId="1422" xr:uid="{D217765B-F2EB-4EB9-965E-1A7DEEDF4A4E}"/>
    <cellStyle name="Normal 5 8 2 2 3" xfId="1423" xr:uid="{6CB13A6F-1242-4F94-BE85-FB3A9B254D50}"/>
    <cellStyle name="Normal 5 8 2 2 4" xfId="3086" xr:uid="{DF508926-755D-4EBF-B733-2FCA589EF2A4}"/>
    <cellStyle name="Normal 5 8 2 3" xfId="1424" xr:uid="{099496EE-D442-4077-9755-4811F6904CDD}"/>
    <cellStyle name="Normal 5 8 2 3 2" xfId="1425" xr:uid="{7991E80C-112C-4F1D-84E5-5DBC7EFD0A52}"/>
    <cellStyle name="Normal 5 8 2 3 3" xfId="3087" xr:uid="{06990AD1-A156-42C7-8535-F6B74815689F}"/>
    <cellStyle name="Normal 5 8 2 3 4" xfId="3088" xr:uid="{4389B6FC-AFB7-490F-B704-4335FE20022E}"/>
    <cellStyle name="Normal 5 8 2 4" xfId="1426" xr:uid="{70E24D74-DF04-4815-82FD-3531958C72EA}"/>
    <cellStyle name="Normal 5 8 2 5" xfId="3089" xr:uid="{8BB57B83-810D-4CCD-BEF6-948C123224C5}"/>
    <cellStyle name="Normal 5 8 2 6" xfId="3090" xr:uid="{B2BD3D77-F64D-42BA-B43D-920E31B18FFD}"/>
    <cellStyle name="Normal 5 8 3" xfId="599" xr:uid="{4FB90C02-DE68-4F08-819E-AC4C98F46310}"/>
    <cellStyle name="Normal 5 8 3 2" xfId="1427" xr:uid="{ED0E61C7-1076-4A42-A2E2-3C20352534CE}"/>
    <cellStyle name="Normal 5 8 3 2 2" xfId="1428" xr:uid="{93F6AAD2-077D-49FB-8E5E-334EBEA53173}"/>
    <cellStyle name="Normal 5 8 3 2 3" xfId="3091" xr:uid="{2DF5C720-65AB-41FD-82F9-8F7B78687837}"/>
    <cellStyle name="Normal 5 8 3 2 4" xfId="3092" xr:uid="{FB7E5825-AD02-489E-AC93-9CB0FE0177DE}"/>
    <cellStyle name="Normal 5 8 3 3" xfId="1429" xr:uid="{51A8AFED-57E4-4516-9360-A197AB1A17D5}"/>
    <cellStyle name="Normal 5 8 3 4" xfId="3093" xr:uid="{ED4F245F-F8E1-4217-B957-2AF21CA1112D}"/>
    <cellStyle name="Normal 5 8 3 5" xfId="3094" xr:uid="{B948AD20-1347-410F-AC4C-7A77EA5428D0}"/>
    <cellStyle name="Normal 5 8 4" xfId="1430" xr:uid="{2A21020C-8A2F-4B78-BCA2-6EF5E347B8B9}"/>
    <cellStyle name="Normal 5 8 4 2" xfId="1431" xr:uid="{283FA9B8-B19A-451A-B094-42E885534FA7}"/>
    <cellStyle name="Normal 5 8 4 3" xfId="3095" xr:uid="{143D2BEB-F335-4871-9F44-5DCBED47909C}"/>
    <cellStyle name="Normal 5 8 4 4" xfId="3096" xr:uid="{BDFD6A60-4255-4277-A77F-1DFEA8BD4E06}"/>
    <cellStyle name="Normal 5 8 5" xfId="1432" xr:uid="{888F42E7-9F14-42A4-8D4B-088D95D333AF}"/>
    <cellStyle name="Normal 5 8 5 2" xfId="3097" xr:uid="{FF84CF2E-3FD3-46B7-920E-048D5B468F5A}"/>
    <cellStyle name="Normal 5 8 5 3" xfId="3098" xr:uid="{8E4DE0F3-6240-4B66-AA5F-2CB01C022F22}"/>
    <cellStyle name="Normal 5 8 5 4" xfId="3099" xr:uid="{B239A49E-952D-46AE-A091-0674B4EDEF00}"/>
    <cellStyle name="Normal 5 8 6" xfId="3100" xr:uid="{A7CA8E60-B23D-41CF-886F-E269EEB8580C}"/>
    <cellStyle name="Normal 5 8 7" xfId="3101" xr:uid="{655FE497-AB3F-42FC-819B-97C8D729881A}"/>
    <cellStyle name="Normal 5 8 8" xfId="3102" xr:uid="{D042B274-BF95-49B7-8252-FD16A507DE14}"/>
    <cellStyle name="Normal 5 9" xfId="318" xr:uid="{496D56FC-C7E9-447B-A082-DE147127C7F0}"/>
    <cellStyle name="Normal 5 9 2" xfId="600" xr:uid="{38CC4F46-48FC-4678-81BD-B88576075F0D}"/>
    <cellStyle name="Normal 5 9 2 2" xfId="601" xr:uid="{42BC74AA-0ACB-44E0-8B12-75FED882CC4E}"/>
    <cellStyle name="Normal 5 9 2 2 2" xfId="1433" xr:uid="{64F7C173-C5C5-42C2-96B1-C3B3E4AC397E}"/>
    <cellStyle name="Normal 5 9 2 2 3" xfId="3103" xr:uid="{132804FC-5239-4AF0-B3F7-EB8BECA5407A}"/>
    <cellStyle name="Normal 5 9 2 2 4" xfId="3104" xr:uid="{9599CFD9-05DE-4076-B57F-BB3D865D5763}"/>
    <cellStyle name="Normal 5 9 2 3" xfId="1434" xr:uid="{5D3B8AC4-EAFE-4E00-81CE-AA9BB7334F93}"/>
    <cellStyle name="Normal 5 9 2 4" xfId="3105" xr:uid="{89D68051-36C5-4BA9-B127-FD34D91E5AB1}"/>
    <cellStyle name="Normal 5 9 2 5" xfId="3106" xr:uid="{CF8BE16B-542F-4502-A769-8B0CE95FE68D}"/>
    <cellStyle name="Normal 5 9 3" xfId="602" xr:uid="{C85F7E7B-E5D9-4E34-85B3-051C9C9CDDC4}"/>
    <cellStyle name="Normal 5 9 3 2" xfId="1435" xr:uid="{9807A0AA-31CC-4B4B-8256-81D6CBC0A917}"/>
    <cellStyle name="Normal 5 9 3 3" xfId="3107" xr:uid="{BBE011B6-8904-4DA6-A7D9-91A1400C0C95}"/>
    <cellStyle name="Normal 5 9 3 4" xfId="3108" xr:uid="{3B10F031-FF75-4B08-BE06-4BF4354CEBD4}"/>
    <cellStyle name="Normal 5 9 4" xfId="1436" xr:uid="{36D19BF1-4CA1-46ED-8C5A-1EF662D10851}"/>
    <cellStyle name="Normal 5 9 4 2" xfId="3109" xr:uid="{189C2696-DB07-4486-AF87-E53E9EEB9B87}"/>
    <cellStyle name="Normal 5 9 4 3" xfId="3110" xr:uid="{37761B36-44EB-42C7-B45C-40230C414AFE}"/>
    <cellStyle name="Normal 5 9 4 4" xfId="3111" xr:uid="{7EC3F362-03DC-4105-8658-45FA5B22C1D7}"/>
    <cellStyle name="Normal 5 9 5" xfId="3112" xr:uid="{8347F0C4-A4F9-4496-AF6B-32ED3BF6FB1E}"/>
    <cellStyle name="Normal 5 9 6" xfId="3113" xr:uid="{B66F049D-FE33-4B58-92F4-BD37BCDAAFF0}"/>
    <cellStyle name="Normal 5 9 7" xfId="3114" xr:uid="{92BB6EFB-ED61-4F11-BA90-E584851D106C}"/>
    <cellStyle name="Normal 6" xfId="109" xr:uid="{8E12F5E0-4E04-4221-8148-F22838F85519}"/>
    <cellStyle name="Normal 6 10" xfId="319" xr:uid="{5B827607-3DA5-4296-BEB2-D8B271BB30BF}"/>
    <cellStyle name="Normal 6 10 2" xfId="1437" xr:uid="{308B3711-FDE9-4354-843D-623648FE4E72}"/>
    <cellStyle name="Normal 6 10 2 2" xfId="3115" xr:uid="{E6D50DBE-44D2-497C-A30C-7F5530B1ED53}"/>
    <cellStyle name="Normal 6 10 2 2 2" xfId="4588" xr:uid="{92013733-8664-46F2-8D4B-B9B50C0C736C}"/>
    <cellStyle name="Normal 6 10 2 3" xfId="3116" xr:uid="{A1039D73-EEF1-47DA-BEB3-820ED1EE3E4F}"/>
    <cellStyle name="Normal 6 10 2 4" xfId="3117" xr:uid="{EAD2B9B1-E36B-4C98-A605-5A78988E3833}"/>
    <cellStyle name="Normal 6 10 3" xfId="3118" xr:uid="{9E9B0FFC-703F-4B33-B4F4-23A204E9D8BB}"/>
    <cellStyle name="Normal 6 10 4" xfId="3119" xr:uid="{090D4E70-F88F-49C8-8EAF-7574C267C269}"/>
    <cellStyle name="Normal 6 10 5" xfId="3120" xr:uid="{820E3280-1C60-4731-A041-81B373C0065B}"/>
    <cellStyle name="Normal 6 11" xfId="1438" xr:uid="{85C9A9CB-CE12-43BF-ACF2-FCE21C68A642}"/>
    <cellStyle name="Normal 6 11 2" xfId="3121" xr:uid="{A1318480-FA6E-4378-8473-D07058F7E522}"/>
    <cellStyle name="Normal 6 11 3" xfId="3122" xr:uid="{FC690E69-7E20-462D-9EC5-BE097EAFCFAD}"/>
    <cellStyle name="Normal 6 11 4" xfId="3123" xr:uid="{C2C41DF6-D678-4091-816D-CB77E37BA7FE}"/>
    <cellStyle name="Normal 6 12" xfId="902" xr:uid="{9D7951CF-B1FA-4338-8B7C-934C9F367D08}"/>
    <cellStyle name="Normal 6 12 2" xfId="3124" xr:uid="{702D3B4D-2F63-490D-8752-BA50E66D1E68}"/>
    <cellStyle name="Normal 6 12 3" xfId="3125" xr:uid="{B6463BA6-E112-4FB1-9513-266AECFFFFCE}"/>
    <cellStyle name="Normal 6 12 4" xfId="3126" xr:uid="{89E300DF-7478-4135-B7A5-BCEE02C473BA}"/>
    <cellStyle name="Normal 6 13" xfId="899" xr:uid="{CC358BA0-57F1-466A-B458-28A9ADD50536}"/>
    <cellStyle name="Normal 6 13 2" xfId="3128" xr:uid="{94228843-DB1F-4BAE-AD4B-02DB9005C576}"/>
    <cellStyle name="Normal 6 13 3" xfId="4315" xr:uid="{7927BA93-12A2-44A4-BC55-DCFDC7658C04}"/>
    <cellStyle name="Normal 6 13 4" xfId="3127" xr:uid="{A5DA2F43-F565-49E3-81AB-E2F71BD8F582}"/>
    <cellStyle name="Normal 6 13 5" xfId="5319" xr:uid="{ECE8A16D-1695-450C-8349-D537E53E3CC2}"/>
    <cellStyle name="Normal 6 14" xfId="3129" xr:uid="{0223FB26-D277-4FB6-8A0C-B4AEE940E9BE}"/>
    <cellStyle name="Normal 6 15" xfId="3130" xr:uid="{732FC56E-0DCD-467C-92DF-84129A6387CE}"/>
    <cellStyle name="Normal 6 16" xfId="3131" xr:uid="{6A8F1D2B-6FCB-4506-B322-E34F677C70E1}"/>
    <cellStyle name="Normal 6 2" xfId="110" xr:uid="{5B5D3B5C-8F3D-46EA-A8DF-A56343B6E8FD}"/>
    <cellStyle name="Normal 6 2 2" xfId="320" xr:uid="{9A276CD2-8CC2-4751-9701-A00A9E23927F}"/>
    <cellStyle name="Normal 6 2 2 2" xfId="4671" xr:uid="{06671465-31B4-465E-A722-DA083BFCC0E0}"/>
    <cellStyle name="Normal 6 2 3" xfId="4560" xr:uid="{BAAD5558-401D-481C-A110-E2310D53331E}"/>
    <cellStyle name="Normal 6 3" xfId="111" xr:uid="{ABD236AE-FFD0-4075-A52A-89903E864D3D}"/>
    <cellStyle name="Normal 6 3 10" xfId="3132" xr:uid="{E7E2E239-50C9-4102-9823-BAC26CAF1D6E}"/>
    <cellStyle name="Normal 6 3 11" xfId="3133" xr:uid="{54CB9362-D457-4AF6-B1EE-7ED9265337B2}"/>
    <cellStyle name="Normal 6 3 2" xfId="112" xr:uid="{0694955A-1493-4F29-92E3-72D6173C12FB}"/>
    <cellStyle name="Normal 6 3 2 2" xfId="113" xr:uid="{C52915CD-DDD3-4512-A4C9-057B1091A1B2}"/>
    <cellStyle name="Normal 6 3 2 2 2" xfId="321" xr:uid="{FD239C92-5C51-421F-9A2B-2EDF721DE1A0}"/>
    <cellStyle name="Normal 6 3 2 2 2 2" xfId="603" xr:uid="{367C85EE-562D-44AC-A647-D1BFCE0BEBA1}"/>
    <cellStyle name="Normal 6 3 2 2 2 2 2" xfId="604" xr:uid="{73B66D75-45B8-430A-B0CE-9C278E685323}"/>
    <cellStyle name="Normal 6 3 2 2 2 2 2 2" xfId="1439" xr:uid="{A4F821DC-6B73-48D9-92A0-0FBA57E2C999}"/>
    <cellStyle name="Normal 6 3 2 2 2 2 2 2 2" xfId="1440" xr:uid="{8DE2B581-DD7C-47B3-8B70-9835D62466E8}"/>
    <cellStyle name="Normal 6 3 2 2 2 2 2 3" xfId="1441" xr:uid="{A0CF4B39-3B2B-4D1E-BC35-D0C1EE7294C4}"/>
    <cellStyle name="Normal 6 3 2 2 2 2 3" xfId="1442" xr:uid="{3504ECEF-15C1-428F-9C8B-B4CE5699EC5C}"/>
    <cellStyle name="Normal 6 3 2 2 2 2 3 2" xfId="1443" xr:uid="{6AEFB6AE-EF7F-44AA-83D8-58606E348840}"/>
    <cellStyle name="Normal 6 3 2 2 2 2 4" xfId="1444" xr:uid="{9DE41CAF-2EF2-4611-A940-96DCA397291B}"/>
    <cellStyle name="Normal 6 3 2 2 2 3" xfId="605" xr:uid="{73C737A4-54AB-4036-9542-361CF74A32C1}"/>
    <cellStyle name="Normal 6 3 2 2 2 3 2" xfId="1445" xr:uid="{5E9FFAEA-B102-44F7-8BF2-F1A1ACB758B2}"/>
    <cellStyle name="Normal 6 3 2 2 2 3 2 2" xfId="1446" xr:uid="{6D26A787-4ED2-480D-ACEB-C99300493002}"/>
    <cellStyle name="Normal 6 3 2 2 2 3 3" xfId="1447" xr:uid="{B77DDD70-29A2-4D87-89D8-030F6E3CDC54}"/>
    <cellStyle name="Normal 6 3 2 2 2 3 4" xfId="3134" xr:uid="{E319CD06-DD6F-42E5-9C39-2B0B23E645A3}"/>
    <cellStyle name="Normal 6 3 2 2 2 4" xfId="1448" xr:uid="{A45C99B3-26B5-4EC7-9AFD-1C436E5096CE}"/>
    <cellStyle name="Normal 6 3 2 2 2 4 2" xfId="1449" xr:uid="{9A002D28-88A2-47A5-A19B-3E2B90A82B33}"/>
    <cellStyle name="Normal 6 3 2 2 2 5" xfId="1450" xr:uid="{5A4D4F01-93E2-406D-B29A-EF7378C3DB7C}"/>
    <cellStyle name="Normal 6 3 2 2 2 6" xfId="3135" xr:uid="{39BEE458-053C-472C-AC8A-95EC5B63498D}"/>
    <cellStyle name="Normal 6 3 2 2 3" xfId="322" xr:uid="{CD8EE7B6-5EA6-42A5-9325-0F6844FF2E6B}"/>
    <cellStyle name="Normal 6 3 2 2 3 2" xfId="606" xr:uid="{D159C5A2-83DD-4867-ADC0-105C10A50BF0}"/>
    <cellStyle name="Normal 6 3 2 2 3 2 2" xfId="607" xr:uid="{05B3346C-9525-4757-9743-966800D7BA14}"/>
    <cellStyle name="Normal 6 3 2 2 3 2 2 2" xfId="1451" xr:uid="{121B045C-7D6E-4D9D-BF24-F48ECE59826F}"/>
    <cellStyle name="Normal 6 3 2 2 3 2 2 2 2" xfId="1452" xr:uid="{4C3B4BDD-2EA4-4040-A2E2-6C76D98EAA35}"/>
    <cellStyle name="Normal 6 3 2 2 3 2 2 3" xfId="1453" xr:uid="{D3CE1D5E-5BEC-4936-90A1-A056EFB2DAEA}"/>
    <cellStyle name="Normal 6 3 2 2 3 2 3" xfId="1454" xr:uid="{60351265-87E0-4A71-8F61-B143F721AAC0}"/>
    <cellStyle name="Normal 6 3 2 2 3 2 3 2" xfId="1455" xr:uid="{F344A48A-C869-4700-ADB6-9677BAE7B4FC}"/>
    <cellStyle name="Normal 6 3 2 2 3 2 4" xfId="1456" xr:uid="{498582DB-2132-416A-9D39-45B0486DBF5A}"/>
    <cellStyle name="Normal 6 3 2 2 3 3" xfId="608" xr:uid="{E8362350-E9B7-48CA-9045-73392FA3A33E}"/>
    <cellStyle name="Normal 6 3 2 2 3 3 2" xfId="1457" xr:uid="{6A13DB29-25EE-4B53-9349-D630678C5788}"/>
    <cellStyle name="Normal 6 3 2 2 3 3 2 2" xfId="1458" xr:uid="{33D6E1D6-5F40-442A-B93A-C986010B2D68}"/>
    <cellStyle name="Normal 6 3 2 2 3 3 3" xfId="1459" xr:uid="{AE0A3264-4871-44BD-BC95-DBB415FC60F2}"/>
    <cellStyle name="Normal 6 3 2 2 3 4" xfId="1460" xr:uid="{AE5C9C77-9AA2-4C61-9ECC-4738633ECEE0}"/>
    <cellStyle name="Normal 6 3 2 2 3 4 2" xfId="1461" xr:uid="{F1B42E50-AD7D-43DE-AF3F-88B4E8BBA8B0}"/>
    <cellStyle name="Normal 6 3 2 2 3 5" xfId="1462" xr:uid="{3EE028EC-56D2-4A48-8A03-5A5E3A4D591B}"/>
    <cellStyle name="Normal 6 3 2 2 4" xfId="609" xr:uid="{4E7257FB-A63B-4219-A845-2D0BC29B9D18}"/>
    <cellStyle name="Normal 6 3 2 2 4 2" xfId="610" xr:uid="{2CE4C87B-C25F-4498-B90E-E4FCC3BB1E4F}"/>
    <cellStyle name="Normal 6 3 2 2 4 2 2" xfId="1463" xr:uid="{FE7D92C1-B66A-41F8-B00B-B284CA2C3D1D}"/>
    <cellStyle name="Normal 6 3 2 2 4 2 2 2" xfId="1464" xr:uid="{8B702C9D-D085-48A7-A1E4-195AC49AADF3}"/>
    <cellStyle name="Normal 6 3 2 2 4 2 3" xfId="1465" xr:uid="{BD97F237-3008-466F-83A3-F6A45D37034D}"/>
    <cellStyle name="Normal 6 3 2 2 4 3" xfId="1466" xr:uid="{0859EE36-21B1-407C-BD78-66D92A5FD58F}"/>
    <cellStyle name="Normal 6 3 2 2 4 3 2" xfId="1467" xr:uid="{62937CCD-4F21-4FEC-AD63-E2267A5C8E04}"/>
    <cellStyle name="Normal 6 3 2 2 4 4" xfId="1468" xr:uid="{0C26EAED-9736-4073-A9E7-766DE70628B7}"/>
    <cellStyle name="Normal 6 3 2 2 5" xfId="611" xr:uid="{CFE5E611-62D5-474D-AD00-380598ACAEF8}"/>
    <cellStyle name="Normal 6 3 2 2 5 2" xfId="1469" xr:uid="{912781D4-F892-40C2-A6F1-B7180D04D7A4}"/>
    <cellStyle name="Normal 6 3 2 2 5 2 2" xfId="1470" xr:uid="{6193BD11-6260-48FB-AFC2-73019545E9FC}"/>
    <cellStyle name="Normal 6 3 2 2 5 3" xfId="1471" xr:uid="{4FB315F6-42B4-4C4C-9C66-E25E264BAA4A}"/>
    <cellStyle name="Normal 6 3 2 2 5 4" xfId="3136" xr:uid="{2B38EC65-7792-4C5C-BDDF-23F4AEBF4F85}"/>
    <cellStyle name="Normal 6 3 2 2 6" xfId="1472" xr:uid="{1B2EE274-F305-4E5E-A5A6-8FD9873BF96E}"/>
    <cellStyle name="Normal 6 3 2 2 6 2" xfId="1473" xr:uid="{AECF8B88-82F4-47DB-B035-396E55A1639A}"/>
    <cellStyle name="Normal 6 3 2 2 7" xfId="1474" xr:uid="{2B3CBDAF-2704-43AC-901C-6A16A7AA2076}"/>
    <cellStyle name="Normal 6 3 2 2 8" xfId="3137" xr:uid="{25598380-3FB1-486B-BAE0-A911253DBEB5}"/>
    <cellStyle name="Normal 6 3 2 3" xfId="323" xr:uid="{5A9A74FB-92D8-4713-830B-2DDD633FDE08}"/>
    <cellStyle name="Normal 6 3 2 3 2" xfId="612" xr:uid="{C760E602-A78C-42CC-9C77-17D219588C78}"/>
    <cellStyle name="Normal 6 3 2 3 2 2" xfId="613" xr:uid="{657C8693-0516-4C0F-BDA3-980186442220}"/>
    <cellStyle name="Normal 6 3 2 3 2 2 2" xfId="1475" xr:uid="{49FBF7B2-8731-4B97-A61C-74A5A9FAE48D}"/>
    <cellStyle name="Normal 6 3 2 3 2 2 2 2" xfId="1476" xr:uid="{7D59825F-39F3-47A8-B6C8-C7F63E37D297}"/>
    <cellStyle name="Normal 6 3 2 3 2 2 3" xfId="1477" xr:uid="{E340DF79-F7A3-4FE5-9955-2FD589AABD4F}"/>
    <cellStyle name="Normal 6 3 2 3 2 3" xfId="1478" xr:uid="{5676545D-2CAD-4F70-B973-4E18F3DE0073}"/>
    <cellStyle name="Normal 6 3 2 3 2 3 2" xfId="1479" xr:uid="{AF0D176F-2EFA-4AB6-8BE2-638D8C56A193}"/>
    <cellStyle name="Normal 6 3 2 3 2 4" xfId="1480" xr:uid="{C16E7246-C02B-40CD-9B8B-BFB652FE2F5B}"/>
    <cellStyle name="Normal 6 3 2 3 3" xfId="614" xr:uid="{7318289A-8F53-49D7-A0CE-1CB3A5AF3127}"/>
    <cellStyle name="Normal 6 3 2 3 3 2" xfId="1481" xr:uid="{5F6445E4-5A6C-4574-A8BF-6E0517E65E47}"/>
    <cellStyle name="Normal 6 3 2 3 3 2 2" xfId="1482" xr:uid="{B9B54EC9-E884-47F2-8A2C-7A5B5088B6BF}"/>
    <cellStyle name="Normal 6 3 2 3 3 3" xfId="1483" xr:uid="{A0269388-C503-49BA-9C63-1E63C67E916F}"/>
    <cellStyle name="Normal 6 3 2 3 3 4" xfId="3138" xr:uid="{AE292EA5-CF58-4550-AFD1-3559D1CF3B22}"/>
    <cellStyle name="Normal 6 3 2 3 4" xfId="1484" xr:uid="{8EA864E5-ACE7-42B6-87A2-110DC459F9FC}"/>
    <cellStyle name="Normal 6 3 2 3 4 2" xfId="1485" xr:uid="{9A26EF5D-24EE-4C4C-AB13-CC4D1DDC196B}"/>
    <cellStyle name="Normal 6 3 2 3 5" xfId="1486" xr:uid="{56B74F45-C25C-4380-892A-4E0D8453B769}"/>
    <cellStyle name="Normal 6 3 2 3 6" xfId="3139" xr:uid="{398D0FE9-AE26-4FA3-B6E4-8F503213C8E4}"/>
    <cellStyle name="Normal 6 3 2 4" xfId="324" xr:uid="{CCE99AD6-9668-4745-910F-572E661D4D45}"/>
    <cellStyle name="Normal 6 3 2 4 2" xfId="615" xr:uid="{D7FE3282-0E77-4556-AC65-882C9EACB8B6}"/>
    <cellStyle name="Normal 6 3 2 4 2 2" xfId="616" xr:uid="{C3D4017C-565E-445E-A65C-AF51C214690B}"/>
    <cellStyle name="Normal 6 3 2 4 2 2 2" xfId="1487" xr:uid="{8E07B877-BF60-4E4C-BF27-659285A53833}"/>
    <cellStyle name="Normal 6 3 2 4 2 2 2 2" xfId="1488" xr:uid="{995A77F0-E2E8-4937-ABA1-9FC19EACAFCB}"/>
    <cellStyle name="Normal 6 3 2 4 2 2 3" xfId="1489" xr:uid="{FA348A17-8775-48EB-AD38-577A03AD89F9}"/>
    <cellStyle name="Normal 6 3 2 4 2 3" xfId="1490" xr:uid="{AA6ACA9D-C018-4874-83A3-C5106D8A4DF8}"/>
    <cellStyle name="Normal 6 3 2 4 2 3 2" xfId="1491" xr:uid="{B2B8E9C1-D008-4799-99A8-23A3B6E9A5AF}"/>
    <cellStyle name="Normal 6 3 2 4 2 4" xfId="1492" xr:uid="{227B7008-9B7A-4348-B608-9B4F8CCAF4CC}"/>
    <cellStyle name="Normal 6 3 2 4 3" xfId="617" xr:uid="{57DD6D6F-8BDE-436E-9D65-99F3CB59CBDB}"/>
    <cellStyle name="Normal 6 3 2 4 3 2" xfId="1493" xr:uid="{A393BBC5-7F96-4304-96E9-B65A6B12F47F}"/>
    <cellStyle name="Normal 6 3 2 4 3 2 2" xfId="1494" xr:uid="{208BBB65-ABE2-4368-8925-44B0490C17B4}"/>
    <cellStyle name="Normal 6 3 2 4 3 3" xfId="1495" xr:uid="{C26379A9-76CC-41ED-90D9-C90174DA9566}"/>
    <cellStyle name="Normal 6 3 2 4 4" xfId="1496" xr:uid="{6AE4DB9B-7FF7-46D7-823C-0C9C69C7B542}"/>
    <cellStyle name="Normal 6 3 2 4 4 2" xfId="1497" xr:uid="{6F2FA57D-C804-40D7-8EA0-C7549A56938A}"/>
    <cellStyle name="Normal 6 3 2 4 5" xfId="1498" xr:uid="{03371D6C-1B3B-4DA0-BB17-DA6DC4B99C96}"/>
    <cellStyle name="Normal 6 3 2 5" xfId="325" xr:uid="{0A83A978-E96E-40E3-A13A-5BC76A3F9E6D}"/>
    <cellStyle name="Normal 6 3 2 5 2" xfId="618" xr:uid="{ADF8DF70-35A8-403C-A9F6-20690D8B769C}"/>
    <cellStyle name="Normal 6 3 2 5 2 2" xfId="1499" xr:uid="{D9978035-0482-4B9B-BAF4-4B4C33AB8EDA}"/>
    <cellStyle name="Normal 6 3 2 5 2 2 2" xfId="1500" xr:uid="{DE9CD423-7F3A-40E9-8827-1A6646ADF078}"/>
    <cellStyle name="Normal 6 3 2 5 2 3" xfId="1501" xr:uid="{D55B5F3C-A87C-477E-A6A3-29A66DD23008}"/>
    <cellStyle name="Normal 6 3 2 5 3" xfId="1502" xr:uid="{CC58ECB2-BBF1-4177-AE8A-B81035684695}"/>
    <cellStyle name="Normal 6 3 2 5 3 2" xfId="1503" xr:uid="{0ECB5E62-5479-4B5F-97D4-7FE7B6424368}"/>
    <cellStyle name="Normal 6 3 2 5 4" xfId="1504" xr:uid="{C8F6E088-AF12-4F41-A84B-C9E3F15FD88B}"/>
    <cellStyle name="Normal 6 3 2 6" xfId="619" xr:uid="{B61BFDE6-6E34-4811-87D7-F1B7C7790942}"/>
    <cellStyle name="Normal 6 3 2 6 2" xfId="1505" xr:uid="{AD85E5F5-9661-45B9-AFBF-D844F6BEA942}"/>
    <cellStyle name="Normal 6 3 2 6 2 2" xfId="1506" xr:uid="{02AB9727-D26D-451A-8CC2-A96EC149153F}"/>
    <cellStyle name="Normal 6 3 2 6 3" xfId="1507" xr:uid="{76750BAD-FD3D-4BCE-8152-FF81DDB91826}"/>
    <cellStyle name="Normal 6 3 2 6 4" xfId="3140" xr:uid="{88B3C021-045C-4000-BC31-C0413D9852E1}"/>
    <cellStyle name="Normal 6 3 2 7" xfId="1508" xr:uid="{EF64A79F-2BC8-465C-8733-6644CB7300F8}"/>
    <cellStyle name="Normal 6 3 2 7 2" xfId="1509" xr:uid="{6B71E410-56F1-4EDD-85CB-1D88BCE1CB88}"/>
    <cellStyle name="Normal 6 3 2 8" xfId="1510" xr:uid="{0D0205ED-BF7C-4033-A4B7-9D7487D09342}"/>
    <cellStyle name="Normal 6 3 2 9" xfId="3141" xr:uid="{25B748B4-7FF1-4634-B6EE-98C8B854E722}"/>
    <cellStyle name="Normal 6 3 3" xfId="114" xr:uid="{664A5359-7415-4F8D-9BDD-4B3C357AEDC4}"/>
    <cellStyle name="Normal 6 3 3 2" xfId="115" xr:uid="{6424AA76-2BAE-4612-AC1D-BF1F0783BEC9}"/>
    <cellStyle name="Normal 6 3 3 2 2" xfId="620" xr:uid="{72763B76-6961-428C-825C-FDF36956F26F}"/>
    <cellStyle name="Normal 6 3 3 2 2 2" xfId="621" xr:uid="{34E51F75-3CBA-4A52-9D6B-5901AF98B2A6}"/>
    <cellStyle name="Normal 6 3 3 2 2 2 2" xfId="1511" xr:uid="{3845B82B-8BFE-428F-A8B6-55486C86A8EA}"/>
    <cellStyle name="Normal 6 3 3 2 2 2 2 2" xfId="1512" xr:uid="{AEBFE864-3B50-46E6-BEA3-A08545767140}"/>
    <cellStyle name="Normal 6 3 3 2 2 2 3" xfId="1513" xr:uid="{5D07E05B-161F-4A8A-834B-F88F393A4052}"/>
    <cellStyle name="Normal 6 3 3 2 2 3" xfId="1514" xr:uid="{CD77E8DA-C260-4CAC-AB3E-DC15CF268B2D}"/>
    <cellStyle name="Normal 6 3 3 2 2 3 2" xfId="1515" xr:uid="{B911681B-10E4-4D58-A6F6-4FD1DF3A3B9F}"/>
    <cellStyle name="Normal 6 3 3 2 2 4" xfId="1516" xr:uid="{B2AA79BC-2866-4610-8407-152ED830751E}"/>
    <cellStyle name="Normal 6 3 3 2 3" xfId="622" xr:uid="{1F555260-7BF2-413C-9A48-F0BDAE1B8FDA}"/>
    <cellStyle name="Normal 6 3 3 2 3 2" xfId="1517" xr:uid="{8896D2CB-8EB9-46D5-8933-760DE9D73465}"/>
    <cellStyle name="Normal 6 3 3 2 3 2 2" xfId="1518" xr:uid="{53539BA5-2D44-4CB8-90CA-4AA4081D8E46}"/>
    <cellStyle name="Normal 6 3 3 2 3 3" xfId="1519" xr:uid="{91202124-B828-4665-A710-40D8D504C5E3}"/>
    <cellStyle name="Normal 6 3 3 2 3 4" xfId="3142" xr:uid="{52CB2DE2-6CAA-44C7-9541-82DB6B53C1F6}"/>
    <cellStyle name="Normal 6 3 3 2 4" xfId="1520" xr:uid="{6BD27C5B-9285-408C-B05F-660A1E936068}"/>
    <cellStyle name="Normal 6 3 3 2 4 2" xfId="1521" xr:uid="{26E236CD-895A-465D-819F-58C875E94186}"/>
    <cellStyle name="Normal 6 3 3 2 5" xfId="1522" xr:uid="{B9CE5D8F-CBC6-400F-B9C6-BA60EE9D5E17}"/>
    <cellStyle name="Normal 6 3 3 2 6" xfId="3143" xr:uid="{3C92467D-2B54-415A-B80E-BE2DF089D51B}"/>
    <cellStyle name="Normal 6 3 3 3" xfId="326" xr:uid="{BBFFED3A-760D-4B7A-B88A-0BA907568D76}"/>
    <cellStyle name="Normal 6 3 3 3 2" xfId="623" xr:uid="{531B0571-21F8-4C05-AA8F-69FC47896E5A}"/>
    <cellStyle name="Normal 6 3 3 3 2 2" xfId="624" xr:uid="{426A9378-19A1-45AC-AC7B-2B4C8CE68930}"/>
    <cellStyle name="Normal 6 3 3 3 2 2 2" xfId="1523" xr:uid="{AF5F9CF3-B876-49E4-92BE-042AE1CC59CA}"/>
    <cellStyle name="Normal 6 3 3 3 2 2 2 2" xfId="1524" xr:uid="{215F4F18-716E-419A-81C2-61D5FE612219}"/>
    <cellStyle name="Normal 6 3 3 3 2 2 3" xfId="1525" xr:uid="{64C905F2-339B-470F-A892-C74B53602CAE}"/>
    <cellStyle name="Normal 6 3 3 3 2 3" xfId="1526" xr:uid="{7F4405DA-516D-44F8-9E76-1A95290C5BF4}"/>
    <cellStyle name="Normal 6 3 3 3 2 3 2" xfId="1527" xr:uid="{F251538F-15F5-497F-AA8F-EB9CA08F29E5}"/>
    <cellStyle name="Normal 6 3 3 3 2 4" xfId="1528" xr:uid="{C0CEE8F9-0482-4B6C-8D70-0259467608D9}"/>
    <cellStyle name="Normal 6 3 3 3 3" xfId="625" xr:uid="{440A16A5-E3C7-44A9-8C01-94464C72201C}"/>
    <cellStyle name="Normal 6 3 3 3 3 2" xfId="1529" xr:uid="{6D91CD64-3D96-4C24-8A7E-A363A330090B}"/>
    <cellStyle name="Normal 6 3 3 3 3 2 2" xfId="1530" xr:uid="{3606ED5D-B739-4F65-B217-3350F23DF4E3}"/>
    <cellStyle name="Normal 6 3 3 3 3 3" xfId="1531" xr:uid="{AB8D13A7-FE31-4DDD-97F0-D11ACAF90231}"/>
    <cellStyle name="Normal 6 3 3 3 4" xfId="1532" xr:uid="{D2867316-1F25-44FB-A506-0B8472A0A9BC}"/>
    <cellStyle name="Normal 6 3 3 3 4 2" xfId="1533" xr:uid="{38F34E60-17E4-49E5-847D-57372FDA0023}"/>
    <cellStyle name="Normal 6 3 3 3 5" xfId="1534" xr:uid="{EDB9F50C-52BC-4D1D-B092-808BCFF921E3}"/>
    <cellStyle name="Normal 6 3 3 4" xfId="327" xr:uid="{5BD39C56-6A93-4E5C-933F-19C84D690F6F}"/>
    <cellStyle name="Normal 6 3 3 4 2" xfId="626" xr:uid="{93C2C030-5A16-4220-AA09-BE602073A47C}"/>
    <cellStyle name="Normal 6 3 3 4 2 2" xfId="1535" xr:uid="{5C0E2BF0-4E66-4F91-BAF6-E62B10BF9591}"/>
    <cellStyle name="Normal 6 3 3 4 2 2 2" xfId="1536" xr:uid="{CD235644-24F2-4980-B51A-E7A7CD309492}"/>
    <cellStyle name="Normal 6 3 3 4 2 3" xfId="1537" xr:uid="{0DA7B675-8B0A-4546-8CE6-F321B80EB012}"/>
    <cellStyle name="Normal 6 3 3 4 3" xfId="1538" xr:uid="{D500C889-D3F6-445A-BA1D-345A2FCA3958}"/>
    <cellStyle name="Normal 6 3 3 4 3 2" xfId="1539" xr:uid="{2EE6CD40-69D8-481C-9D0E-2E7CBF8A1CC8}"/>
    <cellStyle name="Normal 6 3 3 4 4" xfId="1540" xr:uid="{726DF032-11BF-4B31-B79B-169AED3D70A5}"/>
    <cellStyle name="Normal 6 3 3 5" xfId="627" xr:uid="{1B0511F4-06DC-4293-8369-EFE74B6F5092}"/>
    <cellStyle name="Normal 6 3 3 5 2" xfId="1541" xr:uid="{573B73BF-2003-4628-97F6-2434BD9197B1}"/>
    <cellStyle name="Normal 6 3 3 5 2 2" xfId="1542" xr:uid="{5957B308-54DF-441A-B8AC-993B396A7F2B}"/>
    <cellStyle name="Normal 6 3 3 5 3" xfId="1543" xr:uid="{ED8F28E2-7FA1-4D7C-B402-E8C043904A8E}"/>
    <cellStyle name="Normal 6 3 3 5 4" xfId="3144" xr:uid="{F63CA962-866E-4D97-83CA-2E2894950A47}"/>
    <cellStyle name="Normal 6 3 3 6" xfId="1544" xr:uid="{AE98CD9C-E39D-4B5A-99E9-AC8CFFB18673}"/>
    <cellStyle name="Normal 6 3 3 6 2" xfId="1545" xr:uid="{0A20A081-6B47-426D-AF18-4E915BDEA33D}"/>
    <cellStyle name="Normal 6 3 3 7" xfId="1546" xr:uid="{8FF6FBEB-3CB7-4648-BE1F-5A7F60F9A2BC}"/>
    <cellStyle name="Normal 6 3 3 8" xfId="3145" xr:uid="{36BEF8A6-CAD5-4E80-B519-77DF19A69356}"/>
    <cellStyle name="Normal 6 3 4" xfId="116" xr:uid="{8817E1EB-02FD-4FE0-A051-549BBA078232}"/>
    <cellStyle name="Normal 6 3 4 2" xfId="447" xr:uid="{CADEC11F-09B8-4F90-9F9F-BD36B220D110}"/>
    <cellStyle name="Normal 6 3 4 2 2" xfId="628" xr:uid="{A4875280-530D-4E9E-860B-BEBEE64E4D8D}"/>
    <cellStyle name="Normal 6 3 4 2 2 2" xfId="1547" xr:uid="{63035CBA-15A3-4F85-A6D3-6C9AB95EC6F9}"/>
    <cellStyle name="Normal 6 3 4 2 2 2 2" xfId="1548" xr:uid="{EA392DA5-AD70-4456-B976-CD4BDD216139}"/>
    <cellStyle name="Normal 6 3 4 2 2 3" xfId="1549" xr:uid="{5B12B9A7-3D94-4C62-A748-221EF44D08E4}"/>
    <cellStyle name="Normal 6 3 4 2 2 4" xfId="3146" xr:uid="{6D914B8D-02DE-48ED-91BA-64B9ED83DBF3}"/>
    <cellStyle name="Normal 6 3 4 2 3" xfId="1550" xr:uid="{8EC0958C-37FF-4B9F-872A-15A58E64A241}"/>
    <cellStyle name="Normal 6 3 4 2 3 2" xfId="1551" xr:uid="{786B1B76-DD0E-4A62-B873-5A09E7D0658A}"/>
    <cellStyle name="Normal 6 3 4 2 4" xfId="1552" xr:uid="{A5A2BB73-82C3-4951-9BE9-3D192A2B1498}"/>
    <cellStyle name="Normal 6 3 4 2 5" xfId="3147" xr:uid="{CF5D88FA-CE7C-400E-9A91-FF2A8AB80129}"/>
    <cellStyle name="Normal 6 3 4 3" xfId="629" xr:uid="{F6E05852-EA40-48FF-9779-BCAC498D8F01}"/>
    <cellStyle name="Normal 6 3 4 3 2" xfId="1553" xr:uid="{4A7F1825-6028-422C-8C29-A719110591D2}"/>
    <cellStyle name="Normal 6 3 4 3 2 2" xfId="1554" xr:uid="{69956BD9-48C0-4121-95F3-4A95BD51D7C5}"/>
    <cellStyle name="Normal 6 3 4 3 3" xfId="1555" xr:uid="{D2B2F9C7-B38A-4A7B-A1DF-222FBA2F9CB9}"/>
    <cellStyle name="Normal 6 3 4 3 4" xfId="3148" xr:uid="{0B892132-46BB-4E99-89EB-72EB034BE100}"/>
    <cellStyle name="Normal 6 3 4 4" xfId="1556" xr:uid="{7C0909DF-61E3-4C8A-B65A-D406A855EEE5}"/>
    <cellStyle name="Normal 6 3 4 4 2" xfId="1557" xr:uid="{6DBAC6FA-7571-402B-B8C9-7B14A4888055}"/>
    <cellStyle name="Normal 6 3 4 4 3" xfId="3149" xr:uid="{F6A144B7-3C4B-4F46-A171-416775D8B39A}"/>
    <cellStyle name="Normal 6 3 4 4 4" xfId="3150" xr:uid="{018612DB-6ABA-4C34-9B86-C7C1F0F02F4F}"/>
    <cellStyle name="Normal 6 3 4 5" xfId="1558" xr:uid="{FC415473-F40E-4F68-A269-2F1DBE2ACA64}"/>
    <cellStyle name="Normal 6 3 4 6" xfId="3151" xr:uid="{E62DF6A6-2AD9-42F7-89CE-A6CCAE9DAD8C}"/>
    <cellStyle name="Normal 6 3 4 7" xfId="3152" xr:uid="{66B0C83F-B0B4-46D0-B38F-3B61B68E80E7}"/>
    <cellStyle name="Normal 6 3 5" xfId="328" xr:uid="{DF929A2A-3928-4DF8-A0AC-F60A744171D6}"/>
    <cellStyle name="Normal 6 3 5 2" xfId="630" xr:uid="{A02E7F74-8635-4E52-98CF-6DB600AC9C72}"/>
    <cellStyle name="Normal 6 3 5 2 2" xfId="631" xr:uid="{86C580F3-6866-446D-9522-22468F943D09}"/>
    <cellStyle name="Normal 6 3 5 2 2 2" xfId="1559" xr:uid="{D5C1B21E-50CF-4413-809B-2FCF44310F6D}"/>
    <cellStyle name="Normal 6 3 5 2 2 2 2" xfId="1560" xr:uid="{3AB25F90-15DB-44C0-9E04-7EF8B1ABD528}"/>
    <cellStyle name="Normal 6 3 5 2 2 3" xfId="1561" xr:uid="{51226EAF-F053-4707-A1B8-47B54A3E8AE6}"/>
    <cellStyle name="Normal 6 3 5 2 3" xfId="1562" xr:uid="{C21A3D06-EDAA-43A3-B48E-09935177CA64}"/>
    <cellStyle name="Normal 6 3 5 2 3 2" xfId="1563" xr:uid="{FCFC405A-D06B-429A-99A3-9362FDB2225D}"/>
    <cellStyle name="Normal 6 3 5 2 4" xfId="1564" xr:uid="{F13F18D4-FE47-410E-8128-A26AD0273F48}"/>
    <cellStyle name="Normal 6 3 5 3" xfId="632" xr:uid="{2F6A4E5E-6EBF-4E89-8711-DE0A066E35B7}"/>
    <cellStyle name="Normal 6 3 5 3 2" xfId="1565" xr:uid="{A0535DBE-DB44-4A08-9ED1-4CE6D8B39760}"/>
    <cellStyle name="Normal 6 3 5 3 2 2" xfId="1566" xr:uid="{EC54D1EE-DB86-4EDB-B41A-0B6327D3307D}"/>
    <cellStyle name="Normal 6 3 5 3 3" xfId="1567" xr:uid="{1AF21432-BDF0-49EF-8428-BC6F1785F5DB}"/>
    <cellStyle name="Normal 6 3 5 3 4" xfId="3153" xr:uid="{689B827B-DA8E-41CD-BFA8-BAD612D25FB8}"/>
    <cellStyle name="Normal 6 3 5 4" xfId="1568" xr:uid="{DA29D4D1-836A-485A-81F0-7FB441BAC5F1}"/>
    <cellStyle name="Normal 6 3 5 4 2" xfId="1569" xr:uid="{10152483-F6EC-4362-BEFD-3AD55BCCD1E1}"/>
    <cellStyle name="Normal 6 3 5 5" xfId="1570" xr:uid="{79D159F3-8F84-4403-BCF7-F80480E6384B}"/>
    <cellStyle name="Normal 6 3 5 6" xfId="3154" xr:uid="{97B35844-A103-4C3A-A1AC-B59909DF8454}"/>
    <cellStyle name="Normal 6 3 6" xfId="329" xr:uid="{528A43B2-2FA1-4BD8-A916-6C49B27D657B}"/>
    <cellStyle name="Normal 6 3 6 2" xfId="633" xr:uid="{298B5267-DC42-424C-A902-8A175A165702}"/>
    <cellStyle name="Normal 6 3 6 2 2" xfId="1571" xr:uid="{45466E0A-3A1E-487E-983A-151F9D952874}"/>
    <cellStyle name="Normal 6 3 6 2 2 2" xfId="1572" xr:uid="{C549AC2A-1346-4DBF-87ED-648B2563609C}"/>
    <cellStyle name="Normal 6 3 6 2 3" xfId="1573" xr:uid="{2E5D2186-7CF7-43AB-BFB6-5E3C8F998D60}"/>
    <cellStyle name="Normal 6 3 6 2 4" xfId="3155" xr:uid="{9076F1DA-B2C0-4EBF-A712-08ACF890B913}"/>
    <cellStyle name="Normal 6 3 6 3" xfId="1574" xr:uid="{0AB46FEB-63B5-4C80-9D77-3F6493E1B224}"/>
    <cellStyle name="Normal 6 3 6 3 2" xfId="1575" xr:uid="{6202BC38-832F-4FF2-942F-8DA83D27BE0D}"/>
    <cellStyle name="Normal 6 3 6 4" xfId="1576" xr:uid="{00B1A540-082A-45C8-BE00-24ACB816E2DB}"/>
    <cellStyle name="Normal 6 3 6 5" xfId="3156" xr:uid="{5CAC7089-3FD5-41A1-951D-FEECDC1AF584}"/>
    <cellStyle name="Normal 6 3 7" xfId="634" xr:uid="{0E8EAC20-8038-4D21-86A7-EC816CC229CA}"/>
    <cellStyle name="Normal 6 3 7 2" xfId="1577" xr:uid="{257AA415-053D-46FC-B1F2-BFDCEC64D5B6}"/>
    <cellStyle name="Normal 6 3 7 2 2" xfId="1578" xr:uid="{1B4315E3-C77D-4CFE-971C-332856B9700A}"/>
    <cellStyle name="Normal 6 3 7 3" xfId="1579" xr:uid="{905E6E86-5C00-43BF-B011-5834B1E35D3D}"/>
    <cellStyle name="Normal 6 3 7 4" xfId="3157" xr:uid="{2C256F7C-884F-43A4-84A5-BF97B21F56C8}"/>
    <cellStyle name="Normal 6 3 8" xfId="1580" xr:uid="{B116B8BC-38DC-4A0D-8080-C147CFED5710}"/>
    <cellStyle name="Normal 6 3 8 2" xfId="1581" xr:uid="{E117E38C-D9B4-46EE-846A-ED004207C1CB}"/>
    <cellStyle name="Normal 6 3 8 3" xfId="3158" xr:uid="{98B0E0CA-8AF8-4584-BB9B-0C433FE1981A}"/>
    <cellStyle name="Normal 6 3 8 4" xfId="3159" xr:uid="{9576CB48-EF3B-412B-9461-927CD018D00A}"/>
    <cellStyle name="Normal 6 3 9" xfId="1582" xr:uid="{92D72977-9553-4BC8-A420-2CA3F680FDD5}"/>
    <cellStyle name="Normal 6 3 9 2" xfId="4718" xr:uid="{16F1E044-5A3E-4465-A948-90F7108596E4}"/>
    <cellStyle name="Normal 6 4" xfId="117" xr:uid="{74B518D7-EF57-478B-AA53-867F370917D2}"/>
    <cellStyle name="Normal 6 4 10" xfId="3160" xr:uid="{7E047995-FBED-41E7-A566-59D04EF27A5A}"/>
    <cellStyle name="Normal 6 4 11" xfId="3161" xr:uid="{DD8C7D2A-607D-4AC5-BA3B-4D11EBC92130}"/>
    <cellStyle name="Normal 6 4 2" xfId="118" xr:uid="{2CB32DD7-BB95-4386-BFDF-4E557B0E0EAD}"/>
    <cellStyle name="Normal 6 4 2 2" xfId="119" xr:uid="{2D285214-39C6-4439-92EB-91A45FD81BE3}"/>
    <cellStyle name="Normal 6 4 2 2 2" xfId="330" xr:uid="{39794733-9FE1-4353-A1A0-F110B0A41DFF}"/>
    <cellStyle name="Normal 6 4 2 2 2 2" xfId="635" xr:uid="{7390041C-DA80-4D5E-A334-EAA8B77C09AE}"/>
    <cellStyle name="Normal 6 4 2 2 2 2 2" xfId="1583" xr:uid="{0D2CF027-6D95-42F2-8CF9-551E8681FBEF}"/>
    <cellStyle name="Normal 6 4 2 2 2 2 2 2" xfId="1584" xr:uid="{DBFD45C5-80E3-4F23-A724-0E00B0D6208E}"/>
    <cellStyle name="Normal 6 4 2 2 2 2 3" xfId="1585" xr:uid="{965BEEBB-1868-45AE-9B80-FC5023E59475}"/>
    <cellStyle name="Normal 6 4 2 2 2 2 4" xfId="3162" xr:uid="{D9B47695-E588-4099-BD46-FF018FB1AEE6}"/>
    <cellStyle name="Normal 6 4 2 2 2 3" xfId="1586" xr:uid="{E2614895-3D6A-44BB-97A4-378F5FECD550}"/>
    <cellStyle name="Normal 6 4 2 2 2 3 2" xfId="1587" xr:uid="{5DD37C24-BD90-4477-A8CA-9A81235C6BD6}"/>
    <cellStyle name="Normal 6 4 2 2 2 3 3" xfId="3163" xr:uid="{17256065-24EB-414E-A4D4-E2C006907FDA}"/>
    <cellStyle name="Normal 6 4 2 2 2 3 4" xfId="3164" xr:uid="{EA0ED38F-14A0-4ABD-B165-65EF6CC5F5C0}"/>
    <cellStyle name="Normal 6 4 2 2 2 4" xfId="1588" xr:uid="{CE83CE87-5549-4C70-ACF0-050C8018B5D7}"/>
    <cellStyle name="Normal 6 4 2 2 2 5" xfId="3165" xr:uid="{6215DADE-5035-476D-B44B-C775E7059FB5}"/>
    <cellStyle name="Normal 6 4 2 2 2 6" xfId="3166" xr:uid="{937C57D5-C38E-4F16-8E95-36B8D705F6B2}"/>
    <cellStyle name="Normal 6 4 2 2 3" xfId="636" xr:uid="{B10587BD-FD60-459E-972F-52050DCF09D0}"/>
    <cellStyle name="Normal 6 4 2 2 3 2" xfId="1589" xr:uid="{487119EA-53EE-45E0-9947-F79AF8B819AE}"/>
    <cellStyle name="Normal 6 4 2 2 3 2 2" xfId="1590" xr:uid="{430AA30E-7499-42A3-B022-0A4F26A78DBB}"/>
    <cellStyle name="Normal 6 4 2 2 3 2 3" xfId="3167" xr:uid="{37741D72-54F0-434C-AC27-C2A141A8A8EC}"/>
    <cellStyle name="Normal 6 4 2 2 3 2 4" xfId="3168" xr:uid="{DAFB5778-C726-4F7F-AD7F-4FF7BC9FB6B0}"/>
    <cellStyle name="Normal 6 4 2 2 3 3" xfId="1591" xr:uid="{5512CB92-31A0-4070-BDED-4BDD5A7C7A57}"/>
    <cellStyle name="Normal 6 4 2 2 3 4" xfId="3169" xr:uid="{FAD635E9-5364-4885-95F1-D45ED2062A31}"/>
    <cellStyle name="Normal 6 4 2 2 3 5" xfId="3170" xr:uid="{0D8EB74E-40F8-4A2F-8C72-8CCC866D3F10}"/>
    <cellStyle name="Normal 6 4 2 2 4" xfId="1592" xr:uid="{649A5D57-5D5D-457C-9689-12F006DC1930}"/>
    <cellStyle name="Normal 6 4 2 2 4 2" xfId="1593" xr:uid="{A2EF1D8B-521C-470D-B927-F250EECD81CD}"/>
    <cellStyle name="Normal 6 4 2 2 4 3" xfId="3171" xr:uid="{B926ACEC-4E5B-4AE1-B891-55DAAF508FC1}"/>
    <cellStyle name="Normal 6 4 2 2 4 4" xfId="3172" xr:uid="{23CEBD92-6D3A-49E1-B07B-C0E2FD7ACD82}"/>
    <cellStyle name="Normal 6 4 2 2 5" xfId="1594" xr:uid="{8FB5270B-5927-4E67-AFE2-1B2E0BD41ED1}"/>
    <cellStyle name="Normal 6 4 2 2 5 2" xfId="3173" xr:uid="{CD5FE2FD-106D-489A-8F5B-678F5EBC904F}"/>
    <cellStyle name="Normal 6 4 2 2 5 3" xfId="3174" xr:uid="{04B42A5F-21D2-4F0F-BED2-255828086419}"/>
    <cellStyle name="Normal 6 4 2 2 5 4" xfId="3175" xr:uid="{38C77CA6-6EF9-41B6-8E39-547A5EE4BE33}"/>
    <cellStyle name="Normal 6 4 2 2 6" xfId="3176" xr:uid="{18366512-26FD-497B-A67E-9637F9CFDD7E}"/>
    <cellStyle name="Normal 6 4 2 2 7" xfId="3177" xr:uid="{B080635F-95AC-4E5F-8B02-3D54680729E2}"/>
    <cellStyle name="Normal 6 4 2 2 8" xfId="3178" xr:uid="{5663D590-FF4E-4E42-8B89-9D80528CFA1D}"/>
    <cellStyle name="Normal 6 4 2 3" xfId="331" xr:uid="{E931CA3D-01F7-4AFE-9290-E3D554EAFE6F}"/>
    <cellStyle name="Normal 6 4 2 3 2" xfId="637" xr:uid="{2593511B-EB91-4775-8A05-0F1F3528577A}"/>
    <cellStyle name="Normal 6 4 2 3 2 2" xfId="638" xr:uid="{AACEACEA-E792-42AF-B047-C1602D115A53}"/>
    <cellStyle name="Normal 6 4 2 3 2 2 2" xfId="1595" xr:uid="{3D794CAD-4B9A-4672-A429-1566EA7F550E}"/>
    <cellStyle name="Normal 6 4 2 3 2 2 2 2" xfId="1596" xr:uid="{D3279758-5A85-468F-A0EC-02156BA9C31C}"/>
    <cellStyle name="Normal 6 4 2 3 2 2 3" xfId="1597" xr:uid="{8892E82C-687B-484D-B664-7A5BE9D7CA1F}"/>
    <cellStyle name="Normal 6 4 2 3 2 3" xfId="1598" xr:uid="{438678B5-34AD-42AC-9125-72D23B3580EF}"/>
    <cellStyle name="Normal 6 4 2 3 2 3 2" xfId="1599" xr:uid="{1CDC0574-E15D-4F3C-80B3-FA402EF26DD9}"/>
    <cellStyle name="Normal 6 4 2 3 2 4" xfId="1600" xr:uid="{0C1F84D9-3228-4C92-9480-73FBA1826626}"/>
    <cellStyle name="Normal 6 4 2 3 3" xfId="639" xr:uid="{E7C6404B-85C8-4718-AF0D-09781DCFEF8D}"/>
    <cellStyle name="Normal 6 4 2 3 3 2" xfId="1601" xr:uid="{1120AA31-4286-49C4-BB24-3F236A531FD1}"/>
    <cellStyle name="Normal 6 4 2 3 3 2 2" xfId="1602" xr:uid="{678ED848-7E55-48D4-B145-1C496DC8B240}"/>
    <cellStyle name="Normal 6 4 2 3 3 3" xfId="1603" xr:uid="{4E1F4509-764C-4B34-811F-E479569B3F85}"/>
    <cellStyle name="Normal 6 4 2 3 3 4" xfId="3179" xr:uid="{1E7DEFCB-E9D3-46B7-BF21-A54F773BBFC6}"/>
    <cellStyle name="Normal 6 4 2 3 4" xfId="1604" xr:uid="{2D1905A0-FD8D-4003-989D-E1E9C0D01C13}"/>
    <cellStyle name="Normal 6 4 2 3 4 2" xfId="1605" xr:uid="{FCAB6546-C396-4656-A6E2-6C04B2CF96AC}"/>
    <cellStyle name="Normal 6 4 2 3 5" xfId="1606" xr:uid="{DE0E1A9C-1905-4E7A-8042-BF9B03517F97}"/>
    <cellStyle name="Normal 6 4 2 3 6" xfId="3180" xr:uid="{AABF9A91-F791-4296-B274-C99CC6278517}"/>
    <cellStyle name="Normal 6 4 2 4" xfId="332" xr:uid="{7E48F950-ADEE-48BE-81D1-B101BE542A64}"/>
    <cellStyle name="Normal 6 4 2 4 2" xfId="640" xr:uid="{C741AFA9-8107-4F40-9857-A8B265E98E34}"/>
    <cellStyle name="Normal 6 4 2 4 2 2" xfId="1607" xr:uid="{9B54FE8A-CC6F-4002-8601-4090460F3FB4}"/>
    <cellStyle name="Normal 6 4 2 4 2 2 2" xfId="1608" xr:uid="{7FBD56F7-C9DD-438B-81D9-85C8F294A9B4}"/>
    <cellStyle name="Normal 6 4 2 4 2 3" xfId="1609" xr:uid="{FD9FA5E4-12C1-4BBC-B0D6-D847A19A7EE8}"/>
    <cellStyle name="Normal 6 4 2 4 2 4" xfId="3181" xr:uid="{298CDE93-2A7D-4AF1-B320-9F62A8054CCC}"/>
    <cellStyle name="Normal 6 4 2 4 3" xfId="1610" xr:uid="{625FB39E-F6A5-41CF-8CEA-7BFDFF66F6E7}"/>
    <cellStyle name="Normal 6 4 2 4 3 2" xfId="1611" xr:uid="{1A8FB6D8-5E1D-409E-885D-97A30B1E0F90}"/>
    <cellStyle name="Normal 6 4 2 4 4" xfId="1612" xr:uid="{E6F04A73-3649-4B30-90C9-2C0536ADEC18}"/>
    <cellStyle name="Normal 6 4 2 4 5" xfId="3182" xr:uid="{24538817-76D6-4F7D-8C15-2F4D9A07389D}"/>
    <cellStyle name="Normal 6 4 2 5" xfId="333" xr:uid="{BB1E4C26-89C0-4AF4-B693-EE47E418B420}"/>
    <cellStyle name="Normal 6 4 2 5 2" xfId="1613" xr:uid="{49C69E65-A70E-4E3B-8536-8CCE99BC3BA3}"/>
    <cellStyle name="Normal 6 4 2 5 2 2" xfId="1614" xr:uid="{28541E08-F8A6-4423-AC77-AA468E2B1BA7}"/>
    <cellStyle name="Normal 6 4 2 5 3" xfId="1615" xr:uid="{E6C628AE-D063-42A9-96FD-CC09BD7FFD41}"/>
    <cellStyle name="Normal 6 4 2 5 4" xfId="3183" xr:uid="{58868AEE-C639-419C-BD04-767DEBC7E1A1}"/>
    <cellStyle name="Normal 6 4 2 6" xfId="1616" xr:uid="{0830285D-E13B-4782-9FC1-39FE8B668BC1}"/>
    <cellStyle name="Normal 6 4 2 6 2" xfId="1617" xr:uid="{1E9F270E-C926-4A20-9A8F-309910D19254}"/>
    <cellStyle name="Normal 6 4 2 6 3" xfId="3184" xr:uid="{932C26E1-5679-4CF0-B924-B3B2ED0DCDBA}"/>
    <cellStyle name="Normal 6 4 2 6 4" xfId="3185" xr:uid="{8D22744C-C604-4CCB-B223-E60DF6EA6388}"/>
    <cellStyle name="Normal 6 4 2 7" xfId="1618" xr:uid="{EE544979-EED1-46B2-BA28-3FE3BFB8376A}"/>
    <cellStyle name="Normal 6 4 2 8" xfId="3186" xr:uid="{BDF3300D-7DAE-493B-A30D-BA3C88311E8A}"/>
    <cellStyle name="Normal 6 4 2 9" xfId="3187" xr:uid="{F3D84A18-6BB8-430B-A397-7A31D8483C97}"/>
    <cellStyle name="Normal 6 4 3" xfId="120" xr:uid="{F3EE4D56-3EE8-4DCD-95D9-5C461829795C}"/>
    <cellStyle name="Normal 6 4 3 2" xfId="121" xr:uid="{6B94D274-59A9-48E0-9DD1-7DF3FB9FC4AA}"/>
    <cellStyle name="Normal 6 4 3 2 2" xfId="641" xr:uid="{F38E0DEA-FDB9-413C-88E2-07EBC4F950C0}"/>
    <cellStyle name="Normal 6 4 3 2 2 2" xfId="1619" xr:uid="{32F9EF82-AC23-45F7-9330-5755E5001433}"/>
    <cellStyle name="Normal 6 4 3 2 2 2 2" xfId="1620" xr:uid="{64C7F72F-61D7-49F4-B2E1-A2CB203BF18D}"/>
    <cellStyle name="Normal 6 4 3 2 2 2 2 2" xfId="4476" xr:uid="{959E4C6A-A3C3-4218-B6DA-00DA760ED7BB}"/>
    <cellStyle name="Normal 6 4 3 2 2 2 3" xfId="4477" xr:uid="{DC773EFC-481D-452D-9045-A09E5FE05225}"/>
    <cellStyle name="Normal 6 4 3 2 2 3" xfId="1621" xr:uid="{86C95406-ECAE-4C81-83AA-CEC04291F8F1}"/>
    <cellStyle name="Normal 6 4 3 2 2 3 2" xfId="4478" xr:uid="{F8AB3739-FF00-44F2-A35F-6DED20A1E515}"/>
    <cellStyle name="Normal 6 4 3 2 2 4" xfId="3188" xr:uid="{A90F304A-7387-4F42-912D-49CDF2F0FB2E}"/>
    <cellStyle name="Normal 6 4 3 2 3" xfId="1622" xr:uid="{2899795C-566C-4536-923C-A41A592939DD}"/>
    <cellStyle name="Normal 6 4 3 2 3 2" xfId="1623" xr:uid="{AC5F9D44-4707-4603-AC6F-DE3F8509D129}"/>
    <cellStyle name="Normal 6 4 3 2 3 2 2" xfId="4479" xr:uid="{1E2B8AF3-DCA1-4A18-B8D2-A5CD40D1E883}"/>
    <cellStyle name="Normal 6 4 3 2 3 3" xfId="3189" xr:uid="{9E6BD393-02F9-4297-9D28-17BA4E63C9BC}"/>
    <cellStyle name="Normal 6 4 3 2 3 4" xfId="3190" xr:uid="{03532981-CF53-4B86-94DA-7E3B841B8DDB}"/>
    <cellStyle name="Normal 6 4 3 2 4" xfId="1624" xr:uid="{EE0269F6-C123-4407-826A-AA8B372A9153}"/>
    <cellStyle name="Normal 6 4 3 2 4 2" xfId="4480" xr:uid="{A3507EF6-5D0D-413F-8524-AF75BEB5AD89}"/>
    <cellStyle name="Normal 6 4 3 2 5" xfId="3191" xr:uid="{378E26B6-15BF-423F-8E0A-37ACDD6BD689}"/>
    <cellStyle name="Normal 6 4 3 2 6" xfId="3192" xr:uid="{E60A46B1-CFB6-4EDB-AE51-0A1733234027}"/>
    <cellStyle name="Normal 6 4 3 3" xfId="334" xr:uid="{87B11288-C50B-4395-AFD0-D4082EBA00B5}"/>
    <cellStyle name="Normal 6 4 3 3 2" xfId="1625" xr:uid="{080918AF-0F6C-4927-BBFC-3EFA96212D1E}"/>
    <cellStyle name="Normal 6 4 3 3 2 2" xfId="1626" xr:uid="{BCFECB96-EC51-47FD-9A05-1198A7E040BA}"/>
    <cellStyle name="Normal 6 4 3 3 2 2 2" xfId="4481" xr:uid="{190CF07C-05B2-4C4B-8C6E-AD6594229BC7}"/>
    <cellStyle name="Normal 6 4 3 3 2 3" xfId="3193" xr:uid="{42C99DAA-23AD-44DD-8BC2-6842B9D27588}"/>
    <cellStyle name="Normal 6 4 3 3 2 4" xfId="3194" xr:uid="{5EA14B73-C673-45C1-8BEC-C955A8801E71}"/>
    <cellStyle name="Normal 6 4 3 3 3" xfId="1627" xr:uid="{738F9653-610D-4F8B-87C9-2BE0756386BC}"/>
    <cellStyle name="Normal 6 4 3 3 3 2" xfId="4482" xr:uid="{E6308782-9D93-45AA-AAAB-DE79661D309B}"/>
    <cellStyle name="Normal 6 4 3 3 4" xfId="3195" xr:uid="{A5AF044C-22D9-486A-8931-08385DE89961}"/>
    <cellStyle name="Normal 6 4 3 3 5" xfId="3196" xr:uid="{7FE25A8D-6AEE-4A25-9210-9975B87CC777}"/>
    <cellStyle name="Normal 6 4 3 4" xfId="1628" xr:uid="{2EDEC182-A78E-4C86-AF49-4290735C9F33}"/>
    <cellStyle name="Normal 6 4 3 4 2" xfId="1629" xr:uid="{9218517A-99EF-43D8-B40A-24F8119D06D7}"/>
    <cellStyle name="Normal 6 4 3 4 2 2" xfId="4483" xr:uid="{CD7B7228-9B4E-40F9-AEE2-F7E4B0C230C8}"/>
    <cellStyle name="Normal 6 4 3 4 3" xfId="3197" xr:uid="{A3FF515C-AB54-4484-8C94-7C52C314B6EE}"/>
    <cellStyle name="Normal 6 4 3 4 4" xfId="3198" xr:uid="{48D12696-D439-4CBC-9CFC-ADE1083E56A4}"/>
    <cellStyle name="Normal 6 4 3 5" xfId="1630" xr:uid="{ACEFA858-A8C2-4DA0-95AE-4739C1B23821}"/>
    <cellStyle name="Normal 6 4 3 5 2" xfId="3199" xr:uid="{69284460-E387-4D05-949C-5CFB963C3EEB}"/>
    <cellStyle name="Normal 6 4 3 5 3" xfId="3200" xr:uid="{8A61C6B7-109A-4169-A607-52F6F9FB905C}"/>
    <cellStyle name="Normal 6 4 3 5 4" xfId="3201" xr:uid="{F2AE34DA-4D1B-48A1-8ADD-0AF5D609B6E1}"/>
    <cellStyle name="Normal 6 4 3 6" xfId="3202" xr:uid="{74667B43-D500-446D-B0E6-317836631A36}"/>
    <cellStyle name="Normal 6 4 3 7" xfId="3203" xr:uid="{72EE2124-86A2-4DDE-929A-C137B0A29A6A}"/>
    <cellStyle name="Normal 6 4 3 8" xfId="3204" xr:uid="{6591BA42-D3CA-4A86-9BCA-9F1B5657C484}"/>
    <cellStyle name="Normal 6 4 4" xfId="122" xr:uid="{4A35BD07-4E86-4E7F-B757-4D37B5A40B41}"/>
    <cellStyle name="Normal 6 4 4 2" xfId="642" xr:uid="{92CCC532-54CC-4DAA-B4B4-F440B1F963D7}"/>
    <cellStyle name="Normal 6 4 4 2 2" xfId="643" xr:uid="{AE18B018-5EA8-4AC9-BE3E-526EDB2A0D14}"/>
    <cellStyle name="Normal 6 4 4 2 2 2" xfId="1631" xr:uid="{1FBF1B1D-DE89-474B-B29A-46F125C9A093}"/>
    <cellStyle name="Normal 6 4 4 2 2 2 2" xfId="1632" xr:uid="{C0618913-D71F-4155-9DC5-71474FC29C44}"/>
    <cellStyle name="Normal 6 4 4 2 2 3" xfId="1633" xr:uid="{8DF5D07F-4AF7-482C-9ADA-D0CAACD0B56B}"/>
    <cellStyle name="Normal 6 4 4 2 2 4" xfId="3205" xr:uid="{C38BD962-2C3D-445C-A555-0DA99AA6FFDD}"/>
    <cellStyle name="Normal 6 4 4 2 3" xfId="1634" xr:uid="{FD0B288B-749E-4B0E-A37F-653F3EC26DE8}"/>
    <cellStyle name="Normal 6 4 4 2 3 2" xfId="1635" xr:uid="{D0D87478-CD69-42F3-8869-2D0F36FBE89B}"/>
    <cellStyle name="Normal 6 4 4 2 4" xfId="1636" xr:uid="{91BD95C4-FEE8-47D4-92C7-1EBC7FB16AA9}"/>
    <cellStyle name="Normal 6 4 4 2 5" xfId="3206" xr:uid="{36D0A1C0-0C08-4F37-9278-77F30EA5F243}"/>
    <cellStyle name="Normal 6 4 4 3" xfId="644" xr:uid="{258E8FEC-1516-4D71-896F-3B3F4E04833C}"/>
    <cellStyle name="Normal 6 4 4 3 2" xfId="1637" xr:uid="{9B06BDAB-1B0A-44CC-A785-326071D9283D}"/>
    <cellStyle name="Normal 6 4 4 3 2 2" xfId="1638" xr:uid="{9C01EA02-E9E0-484A-9FB7-34E9D051FB41}"/>
    <cellStyle name="Normal 6 4 4 3 3" xfId="1639" xr:uid="{D77552F6-76F5-4FFA-9F77-6C518A3A3B7B}"/>
    <cellStyle name="Normal 6 4 4 3 4" xfId="3207" xr:uid="{7433DA18-9BBD-44A2-9CF8-F6AA718796ED}"/>
    <cellStyle name="Normal 6 4 4 4" xfId="1640" xr:uid="{3575F9AA-85F6-406D-B317-B0F9B7350869}"/>
    <cellStyle name="Normal 6 4 4 4 2" xfId="1641" xr:uid="{3404C28E-4239-4BD2-BE6C-E4C760CE96AF}"/>
    <cellStyle name="Normal 6 4 4 4 3" xfId="3208" xr:uid="{4701BB54-F9F2-41DE-9790-F04853AFEB51}"/>
    <cellStyle name="Normal 6 4 4 4 4" xfId="3209" xr:uid="{F9A36D50-71CF-4F59-8AD4-D23FBAA7728D}"/>
    <cellStyle name="Normal 6 4 4 5" xfId="1642" xr:uid="{3549A1E6-C8DD-4A25-A2B6-6A9219F94570}"/>
    <cellStyle name="Normal 6 4 4 6" xfId="3210" xr:uid="{959FAB5F-6E61-4E53-A0BA-CE72E0C7B0F4}"/>
    <cellStyle name="Normal 6 4 4 7" xfId="3211" xr:uid="{9A723510-1B2A-4C2E-A36C-7EA06F480278}"/>
    <cellStyle name="Normal 6 4 5" xfId="335" xr:uid="{F24E11C3-3A73-43ED-B515-14F5FACCAC4A}"/>
    <cellStyle name="Normal 6 4 5 2" xfId="645" xr:uid="{F46AF21B-597B-46FD-9BAF-F28E7DC911D6}"/>
    <cellStyle name="Normal 6 4 5 2 2" xfId="1643" xr:uid="{91CA63E3-BC33-4A2F-85A6-76C45BD3F39D}"/>
    <cellStyle name="Normal 6 4 5 2 2 2" xfId="1644" xr:uid="{6483FCB3-C7B1-4399-BC19-333F65CC52D0}"/>
    <cellStyle name="Normal 6 4 5 2 3" xfId="1645" xr:uid="{28A7E49A-03D2-4C03-B8F3-8D5B12177FCC}"/>
    <cellStyle name="Normal 6 4 5 2 4" xfId="3212" xr:uid="{E6A355C0-A2E5-4432-8777-B91CD526C66B}"/>
    <cellStyle name="Normal 6 4 5 3" xfId="1646" xr:uid="{0E4AA128-8E53-4228-B06C-1E1ACD6CEEF0}"/>
    <cellStyle name="Normal 6 4 5 3 2" xfId="1647" xr:uid="{84967F80-217D-4289-82C2-24524E9C1DE0}"/>
    <cellStyle name="Normal 6 4 5 3 3" xfId="3213" xr:uid="{D1159883-18A7-40CF-834D-C6E9F142634F}"/>
    <cellStyle name="Normal 6 4 5 3 4" xfId="3214" xr:uid="{90A357DE-4670-450B-B9E6-6BDC2CCD3F34}"/>
    <cellStyle name="Normal 6 4 5 4" xfId="1648" xr:uid="{F0C57E50-437F-4079-85C7-43711A101716}"/>
    <cellStyle name="Normal 6 4 5 5" xfId="3215" xr:uid="{324435A4-3622-4C7D-965E-FE8662676AE0}"/>
    <cellStyle name="Normal 6 4 5 6" xfId="3216" xr:uid="{06E9E5CC-6892-4AA8-B3CA-0C1FB92CD21C}"/>
    <cellStyle name="Normal 6 4 6" xfId="336" xr:uid="{5CB0B37A-126D-442D-A083-ECDFD9A2538F}"/>
    <cellStyle name="Normal 6 4 6 2" xfId="1649" xr:uid="{AE48546C-A422-41D6-AE5B-EA417181C83B}"/>
    <cellStyle name="Normal 6 4 6 2 2" xfId="1650" xr:uid="{7B4AD878-A2E7-4F48-91A4-CE45C744E2C5}"/>
    <cellStyle name="Normal 6 4 6 2 3" xfId="3217" xr:uid="{D6BABE8F-24AE-4271-AEF7-F5BEA8F1F7EA}"/>
    <cellStyle name="Normal 6 4 6 2 4" xfId="3218" xr:uid="{3CFD7C1A-D595-43C4-B58E-9C67CC07CACA}"/>
    <cellStyle name="Normal 6 4 6 3" xfId="1651" xr:uid="{03A5C44C-F278-4924-8A15-1578325F1518}"/>
    <cellStyle name="Normal 6 4 6 4" xfId="3219" xr:uid="{628B3FE9-0F21-49ED-A7E2-730B60ED17B1}"/>
    <cellStyle name="Normal 6 4 6 5" xfId="3220" xr:uid="{5AF815CD-3039-4F70-92F0-758D25A18F4C}"/>
    <cellStyle name="Normal 6 4 7" xfId="1652" xr:uid="{1A3C7ABF-967F-4950-8BD1-0B2AC7903A56}"/>
    <cellStyle name="Normal 6 4 7 2" xfId="1653" xr:uid="{68DBB340-3EF2-4DAC-8752-EC2C25395CDA}"/>
    <cellStyle name="Normal 6 4 7 3" xfId="3221" xr:uid="{15C06935-F7A5-4063-B3E8-21ED108E3EC9}"/>
    <cellStyle name="Normal 6 4 7 3 2" xfId="4407" xr:uid="{880C22E6-E41F-48ED-A145-437CE250CD74}"/>
    <cellStyle name="Normal 6 4 7 3 3" xfId="4685" xr:uid="{A65390CA-CC46-4DA0-A4B3-61DCF29A7F49}"/>
    <cellStyle name="Normal 6 4 7 4" xfId="3222" xr:uid="{73655940-C5B8-4091-8D44-1008F5F6A29B}"/>
    <cellStyle name="Normal 6 4 8" xfId="1654" xr:uid="{D2384B0E-B10E-4980-A0D9-7A65B0B22316}"/>
    <cellStyle name="Normal 6 4 8 2" xfId="3223" xr:uid="{8E85F5B7-9B08-4E2C-80BA-746935555232}"/>
    <cellStyle name="Normal 6 4 8 3" xfId="3224" xr:uid="{53AB4072-26B6-46C9-9FE3-7D8D1DCA621A}"/>
    <cellStyle name="Normal 6 4 8 4" xfId="3225" xr:uid="{9C100889-16FC-4404-A989-723A697DFEEF}"/>
    <cellStyle name="Normal 6 4 9" xfId="3226" xr:uid="{D73CBEB0-5AAC-434D-9427-BE69983F15EE}"/>
    <cellStyle name="Normal 6 5" xfId="123" xr:uid="{DFB37A1B-51EF-4363-ADEF-33B854A004AB}"/>
    <cellStyle name="Normal 6 5 10" xfId="3227" xr:uid="{79ED2EAE-3CF4-432F-81D3-B8E0456A3F53}"/>
    <cellStyle name="Normal 6 5 11" xfId="3228" xr:uid="{07CFB0A3-E353-438F-AC3D-E9EB860F886C}"/>
    <cellStyle name="Normal 6 5 2" xfId="124" xr:uid="{5DE49A27-3A90-43A6-A17D-112CBA9C02CC}"/>
    <cellStyle name="Normal 6 5 2 2" xfId="337" xr:uid="{C4B07C24-FDA0-4A42-A18D-C973F4A286EC}"/>
    <cellStyle name="Normal 6 5 2 2 2" xfId="646" xr:uid="{5114C416-1DDE-4112-96B4-840ABC9852A0}"/>
    <cellStyle name="Normal 6 5 2 2 2 2" xfId="647" xr:uid="{1D7DF397-D455-400B-9F9F-37B4167BE155}"/>
    <cellStyle name="Normal 6 5 2 2 2 2 2" xfId="1655" xr:uid="{8805D036-9812-4F7C-ABF9-398FB78F08AE}"/>
    <cellStyle name="Normal 6 5 2 2 2 2 3" xfId="3229" xr:uid="{C33428B7-24F0-4FC3-9AF7-6F8293323AAB}"/>
    <cellStyle name="Normal 6 5 2 2 2 2 4" xfId="3230" xr:uid="{DC7C8918-774C-4696-8938-1D14D1F0DB04}"/>
    <cellStyle name="Normal 6 5 2 2 2 3" xfId="1656" xr:uid="{EEA2CBEC-11D2-4605-A67E-3FD9B6621951}"/>
    <cellStyle name="Normal 6 5 2 2 2 3 2" xfId="3231" xr:uid="{FABDDAAC-83E4-4340-8CA9-E4A7D15546FF}"/>
    <cellStyle name="Normal 6 5 2 2 2 3 3" xfId="3232" xr:uid="{F240B262-836D-4253-B5C2-AF9DA96FB0FC}"/>
    <cellStyle name="Normal 6 5 2 2 2 3 4" xfId="3233" xr:uid="{818A529B-B5B2-4300-9A12-23C0EA68BD28}"/>
    <cellStyle name="Normal 6 5 2 2 2 4" xfId="3234" xr:uid="{AFE65F43-1532-4B2F-905B-D89040E7F3FB}"/>
    <cellStyle name="Normal 6 5 2 2 2 5" xfId="3235" xr:uid="{F3282FD9-4965-469A-AC3B-E2AF89EA705A}"/>
    <cellStyle name="Normal 6 5 2 2 2 6" xfId="3236" xr:uid="{F7A87406-20EC-4715-BF11-CA4302D22A4B}"/>
    <cellStyle name="Normal 6 5 2 2 3" xfId="648" xr:uid="{EBE60B7B-3AFC-42A2-8574-5FED0185B4B6}"/>
    <cellStyle name="Normal 6 5 2 2 3 2" xfId="1657" xr:uid="{FEDFDA9A-9479-425C-9E38-4B950446F27F}"/>
    <cellStyle name="Normal 6 5 2 2 3 2 2" xfId="3237" xr:uid="{C867587B-1652-4FC6-B7F8-F98A1322B214}"/>
    <cellStyle name="Normal 6 5 2 2 3 2 3" xfId="3238" xr:uid="{63CEB10D-CD10-4B02-A92B-01C36D89CAC3}"/>
    <cellStyle name="Normal 6 5 2 2 3 2 4" xfId="3239" xr:uid="{51BF24C1-5709-4532-95E0-96A80C1C8128}"/>
    <cellStyle name="Normal 6 5 2 2 3 3" xfId="3240" xr:uid="{F7EB429F-DEAD-42C5-A833-9BA67BD7F30D}"/>
    <cellStyle name="Normal 6 5 2 2 3 4" xfId="3241" xr:uid="{1976AAFD-188E-4D58-8273-B7EB222B8D64}"/>
    <cellStyle name="Normal 6 5 2 2 3 5" xfId="3242" xr:uid="{7D5A2D49-99A0-4EDB-A024-A11679C1657B}"/>
    <cellStyle name="Normal 6 5 2 2 4" xfId="1658" xr:uid="{301CD5B2-2394-4A15-8608-F6AC34ECFA04}"/>
    <cellStyle name="Normal 6 5 2 2 4 2" xfId="3243" xr:uid="{AF45F7A1-5725-4256-89A8-04D3D23BE183}"/>
    <cellStyle name="Normal 6 5 2 2 4 3" xfId="3244" xr:uid="{22D9ED16-4583-418D-9A7B-34DA0F70C690}"/>
    <cellStyle name="Normal 6 5 2 2 4 4" xfId="3245" xr:uid="{DEFDC570-B961-4CA1-8155-96DA2552A39B}"/>
    <cellStyle name="Normal 6 5 2 2 5" xfId="3246" xr:uid="{B72B67C9-5653-4DA0-9F40-08FDE0CED829}"/>
    <cellStyle name="Normal 6 5 2 2 5 2" xfId="3247" xr:uid="{FF674517-FC2A-49C1-9F7A-0BDC27785D66}"/>
    <cellStyle name="Normal 6 5 2 2 5 3" xfId="3248" xr:uid="{584A005D-1770-48D1-8382-C4103AA2639B}"/>
    <cellStyle name="Normal 6 5 2 2 5 4" xfId="3249" xr:uid="{4BBBF560-6D98-448D-82BF-C17AC525319A}"/>
    <cellStyle name="Normal 6 5 2 2 6" xfId="3250" xr:uid="{DA10EFB0-F1C9-4BEA-A967-50D12BEE659A}"/>
    <cellStyle name="Normal 6 5 2 2 7" xfId="3251" xr:uid="{C103792C-5EB4-417D-BFA2-8011142CBA0E}"/>
    <cellStyle name="Normal 6 5 2 2 8" xfId="3252" xr:uid="{C1552CF6-0DF0-43B2-A0BA-7FE26FE525F0}"/>
    <cellStyle name="Normal 6 5 2 3" xfId="649" xr:uid="{36416D13-37A0-4F58-8605-46E464B20B84}"/>
    <cellStyle name="Normal 6 5 2 3 2" xfId="650" xr:uid="{7E795DA9-7D30-45F3-A256-57E20743A14C}"/>
    <cellStyle name="Normal 6 5 2 3 2 2" xfId="651" xr:uid="{11473D1F-6C7B-44E2-AF29-AD9200C33FF6}"/>
    <cellStyle name="Normal 6 5 2 3 2 3" xfId="3253" xr:uid="{D30EC785-4344-46EE-8A52-72A78B2969C9}"/>
    <cellStyle name="Normal 6 5 2 3 2 4" xfId="3254" xr:uid="{BCEEFEE6-63C1-4EF8-91F7-C8E0CC520C16}"/>
    <cellStyle name="Normal 6 5 2 3 3" xfId="652" xr:uid="{F85F32B7-3288-476A-8ECA-5753DD76CA51}"/>
    <cellStyle name="Normal 6 5 2 3 3 2" xfId="3255" xr:uid="{6628374B-3E96-45C7-AE69-BC89F44704EF}"/>
    <cellStyle name="Normal 6 5 2 3 3 3" xfId="3256" xr:uid="{5E46BC64-5F53-4B32-95EE-E15D0DB3E8BA}"/>
    <cellStyle name="Normal 6 5 2 3 3 4" xfId="3257" xr:uid="{E99EDC59-A41B-413A-8B83-9B1334416966}"/>
    <cellStyle name="Normal 6 5 2 3 4" xfId="3258" xr:uid="{D3A87226-1E2E-4D2E-BA39-17E5CBB8A0C3}"/>
    <cellStyle name="Normal 6 5 2 3 5" xfId="3259" xr:uid="{3F592EBB-3146-4A2E-BD10-A48F4DF1EDC7}"/>
    <cellStyle name="Normal 6 5 2 3 6" xfId="3260" xr:uid="{44F1A375-220D-4182-885A-6A083219ED4E}"/>
    <cellStyle name="Normal 6 5 2 4" xfId="653" xr:uid="{06DC478B-D38C-40A6-B644-E7C7432F76DD}"/>
    <cellStyle name="Normal 6 5 2 4 2" xfId="654" xr:uid="{62C19B72-C7BE-4A52-8A11-8E98EA8D2538}"/>
    <cellStyle name="Normal 6 5 2 4 2 2" xfId="3261" xr:uid="{A07F3A29-2422-4B7C-9B5A-E35247FDA328}"/>
    <cellStyle name="Normal 6 5 2 4 2 3" xfId="3262" xr:uid="{F5EC8839-1FCF-497C-8B54-87A000EB29CC}"/>
    <cellStyle name="Normal 6 5 2 4 2 4" xfId="3263" xr:uid="{6A5A327C-EED5-407D-9FFC-FAB60FFE35C9}"/>
    <cellStyle name="Normal 6 5 2 4 3" xfId="3264" xr:uid="{07A7867C-C7CD-43CB-8A57-858AFC9E67F2}"/>
    <cellStyle name="Normal 6 5 2 4 4" xfId="3265" xr:uid="{0C47C18A-ED27-4693-AB72-E97EA3E1EA5B}"/>
    <cellStyle name="Normal 6 5 2 4 5" xfId="3266" xr:uid="{EE05EAE7-2C46-401E-A847-87E91A34963F}"/>
    <cellStyle name="Normal 6 5 2 5" xfId="655" xr:uid="{F15D55C1-CF6B-4F85-B553-2473D39C3483}"/>
    <cellStyle name="Normal 6 5 2 5 2" xfId="3267" xr:uid="{19967ED3-4AC8-4941-8209-36FAFF9B98E7}"/>
    <cellStyle name="Normal 6 5 2 5 3" xfId="3268" xr:uid="{19A6CF93-B3ED-4605-AA03-41013FDE1BDD}"/>
    <cellStyle name="Normal 6 5 2 5 4" xfId="3269" xr:uid="{0BEC5394-52FD-49AC-883F-816933663EE1}"/>
    <cellStyle name="Normal 6 5 2 6" xfId="3270" xr:uid="{C9A56613-FF00-4120-BEB2-0AF3EC6E0043}"/>
    <cellStyle name="Normal 6 5 2 6 2" xfId="3271" xr:uid="{58DAFE45-E930-4551-A76C-B0B37E6F5D53}"/>
    <cellStyle name="Normal 6 5 2 6 3" xfId="3272" xr:uid="{E3256E36-14D0-4000-B45A-D0E755294BB2}"/>
    <cellStyle name="Normal 6 5 2 6 4" xfId="3273" xr:uid="{ADCE51C7-1285-4BEB-A567-A45C546AF962}"/>
    <cellStyle name="Normal 6 5 2 7" xfId="3274" xr:uid="{3E7A692B-9FC4-4E1B-8497-F09F3B9D5978}"/>
    <cellStyle name="Normal 6 5 2 8" xfId="3275" xr:uid="{2DCFFCBF-97EB-4606-85BE-57E8DE3D4676}"/>
    <cellStyle name="Normal 6 5 2 9" xfId="3276" xr:uid="{3C9C3546-D054-4F13-8F3D-9F55EE6A2ABA}"/>
    <cellStyle name="Normal 6 5 3" xfId="338" xr:uid="{984C74B9-9022-4C46-B8BD-0807603C9AE8}"/>
    <cellStyle name="Normal 6 5 3 2" xfId="656" xr:uid="{03180834-7178-49EA-A7D9-0DCAA71D3F5C}"/>
    <cellStyle name="Normal 6 5 3 2 2" xfId="657" xr:uid="{42DA3F6D-2C82-4DC7-BEAE-8DAD2CB1D3E0}"/>
    <cellStyle name="Normal 6 5 3 2 2 2" xfId="1659" xr:uid="{DDA899C5-F0DE-4F35-9021-23CE9CB22BE4}"/>
    <cellStyle name="Normal 6 5 3 2 2 2 2" xfId="1660" xr:uid="{DAB03A0E-23DC-4399-930B-82B0D39E2D13}"/>
    <cellStyle name="Normal 6 5 3 2 2 3" xfId="1661" xr:uid="{08E1E4F2-FBFE-48F1-92FE-B1DE78FC79C2}"/>
    <cellStyle name="Normal 6 5 3 2 2 4" xfId="3277" xr:uid="{97F006EB-0651-42DF-8B39-558067928F21}"/>
    <cellStyle name="Normal 6 5 3 2 3" xfId="1662" xr:uid="{2D9758ED-67C9-4E2E-ABF4-CAEC3B348346}"/>
    <cellStyle name="Normal 6 5 3 2 3 2" xfId="1663" xr:uid="{A341FB64-6BE5-4B14-BDB9-569AD29469E6}"/>
    <cellStyle name="Normal 6 5 3 2 3 3" xfId="3278" xr:uid="{BE09AFC6-FF71-4EC9-A6EE-57A616162141}"/>
    <cellStyle name="Normal 6 5 3 2 3 4" xfId="3279" xr:uid="{243E3EAB-F9FA-4529-ABA7-0C961ACC9847}"/>
    <cellStyle name="Normal 6 5 3 2 4" xfId="1664" xr:uid="{52CE37F0-5A8B-47A1-B330-72BB2D0E95DB}"/>
    <cellStyle name="Normal 6 5 3 2 5" xfId="3280" xr:uid="{13CCFA23-FA82-48A7-98F7-FD45297DF6B7}"/>
    <cellStyle name="Normal 6 5 3 2 6" xfId="3281" xr:uid="{31FCAF9C-427F-4C63-97C8-E23EE4A54A37}"/>
    <cellStyle name="Normal 6 5 3 3" xfId="658" xr:uid="{678AE3DF-DE33-447A-A8D6-BF77CC976723}"/>
    <cellStyle name="Normal 6 5 3 3 2" xfId="1665" xr:uid="{2D339BB2-FE7F-4D93-9BA4-1F3B74DD6ADD}"/>
    <cellStyle name="Normal 6 5 3 3 2 2" xfId="1666" xr:uid="{09B192FE-3CFC-4F20-BC54-E4F946ADDBA1}"/>
    <cellStyle name="Normal 6 5 3 3 2 3" xfId="3282" xr:uid="{74DF1BDE-3797-42BB-A56E-DD11F99578A6}"/>
    <cellStyle name="Normal 6 5 3 3 2 4" xfId="3283" xr:uid="{71129553-CD3F-4A7D-B2E6-4E787AAF5A5C}"/>
    <cellStyle name="Normal 6 5 3 3 3" xfId="1667" xr:uid="{9089AF2E-7189-4996-A6D9-70B2C6C6E20B}"/>
    <cellStyle name="Normal 6 5 3 3 4" xfId="3284" xr:uid="{8B3A66A9-51F3-41CC-A46E-AE445E084A34}"/>
    <cellStyle name="Normal 6 5 3 3 5" xfId="3285" xr:uid="{479E45DB-3287-490F-AA95-71680C98B823}"/>
    <cellStyle name="Normal 6 5 3 4" xfId="1668" xr:uid="{049990A9-F233-4C1E-A834-1FE5A657EB63}"/>
    <cellStyle name="Normal 6 5 3 4 2" xfId="1669" xr:uid="{252F8EDF-2452-4923-9A90-A833D9256E01}"/>
    <cellStyle name="Normal 6 5 3 4 3" xfId="3286" xr:uid="{6DE7FDCF-AE7E-4EFC-B728-AE99D7D91DC0}"/>
    <cellStyle name="Normal 6 5 3 4 4" xfId="3287" xr:uid="{ADD40971-A9BD-4FD0-AB8D-BAF3B93B0DF6}"/>
    <cellStyle name="Normal 6 5 3 5" xfId="1670" xr:uid="{2ED2F95B-F9E4-4CF3-8809-F9211CBA3EAE}"/>
    <cellStyle name="Normal 6 5 3 5 2" xfId="3288" xr:uid="{9F5362A3-EEE7-4872-8EC3-9D2E93BB4874}"/>
    <cellStyle name="Normal 6 5 3 5 3" xfId="3289" xr:uid="{B8D778C6-E13B-4B3E-9006-02E2652D4DF7}"/>
    <cellStyle name="Normal 6 5 3 5 4" xfId="3290" xr:uid="{70EABDAF-1B95-410C-BFED-CE5C0BADA311}"/>
    <cellStyle name="Normal 6 5 3 6" xfId="3291" xr:uid="{CAD153CE-B99E-4CF6-B069-F561C40C4082}"/>
    <cellStyle name="Normal 6 5 3 7" xfId="3292" xr:uid="{33090497-FE24-418D-82F2-39AAA68DE5C1}"/>
    <cellStyle name="Normal 6 5 3 8" xfId="3293" xr:uid="{F7C2CB4F-2519-4054-A0FE-553A63C6FE18}"/>
    <cellStyle name="Normal 6 5 4" xfId="339" xr:uid="{478F6C5A-FE09-4B26-8F81-72BBAE118057}"/>
    <cellStyle name="Normal 6 5 4 2" xfId="659" xr:uid="{610D5088-FAA8-4D91-AE0E-A82DB258C1F3}"/>
    <cellStyle name="Normal 6 5 4 2 2" xfId="660" xr:uid="{A9E8793A-AD75-43AF-828F-251DA8F6C732}"/>
    <cellStyle name="Normal 6 5 4 2 2 2" xfId="1671" xr:uid="{23593F67-ADC3-442F-A78F-41558BC8FBFF}"/>
    <cellStyle name="Normal 6 5 4 2 2 3" xfId="3294" xr:uid="{EB5F2CD6-37D4-4DCA-8B1F-CD543BD49E4B}"/>
    <cellStyle name="Normal 6 5 4 2 2 4" xfId="3295" xr:uid="{CBA73EB5-DAF4-4372-B17D-957EF63463F1}"/>
    <cellStyle name="Normal 6 5 4 2 3" xfId="1672" xr:uid="{76662695-6067-4E3C-8151-8813A2967868}"/>
    <cellStyle name="Normal 6 5 4 2 4" xfId="3296" xr:uid="{B2DA9186-B185-4E86-BC04-0E162EC0FBB7}"/>
    <cellStyle name="Normal 6 5 4 2 5" xfId="3297" xr:uid="{8116F228-F259-40E6-9B27-5823AF2B3489}"/>
    <cellStyle name="Normal 6 5 4 3" xfId="661" xr:uid="{A5423ADC-76EF-4FF2-B9EE-DA5FB6D0DE24}"/>
    <cellStyle name="Normal 6 5 4 3 2" xfId="1673" xr:uid="{8D324782-EB91-4901-B6C7-44DEF3DF147E}"/>
    <cellStyle name="Normal 6 5 4 3 3" xfId="3298" xr:uid="{BEF7D089-A72B-4FF2-B382-0FBF05373639}"/>
    <cellStyle name="Normal 6 5 4 3 4" xfId="3299" xr:uid="{EE1BBB63-175F-4448-B1C3-439D00132501}"/>
    <cellStyle name="Normal 6 5 4 4" xfId="1674" xr:uid="{51896B29-472C-4A13-8745-0AFFDF946CE1}"/>
    <cellStyle name="Normal 6 5 4 4 2" xfId="3300" xr:uid="{41255493-401A-4A9F-ACF5-772D40421A26}"/>
    <cellStyle name="Normal 6 5 4 4 3" xfId="3301" xr:uid="{7634D483-7303-4BE5-AB52-7515EC873213}"/>
    <cellStyle name="Normal 6 5 4 4 4" xfId="3302" xr:uid="{9FD660EF-5996-4DF7-A377-FCEEF6DFB807}"/>
    <cellStyle name="Normal 6 5 4 5" xfId="3303" xr:uid="{DAA3ED43-0F26-46F4-87F4-EC50B5E07CA0}"/>
    <cellStyle name="Normal 6 5 4 6" xfId="3304" xr:uid="{B24A6904-179B-4319-90BF-30767F12C4A3}"/>
    <cellStyle name="Normal 6 5 4 7" xfId="3305" xr:uid="{930274AA-CAF2-4DC8-993A-A1F6CDF6F0C2}"/>
    <cellStyle name="Normal 6 5 5" xfId="340" xr:uid="{C068B285-15D9-4E9E-8A1F-113DE26B69F8}"/>
    <cellStyle name="Normal 6 5 5 2" xfId="662" xr:uid="{6D13BF38-24B0-4D9B-BBD5-CD25CE58E420}"/>
    <cellStyle name="Normal 6 5 5 2 2" xfId="1675" xr:uid="{822F78E0-783D-40CA-A04F-208AB664C92A}"/>
    <cellStyle name="Normal 6 5 5 2 3" xfId="3306" xr:uid="{F439BDE6-D67A-49EF-9BFF-095D3A365CBA}"/>
    <cellStyle name="Normal 6 5 5 2 4" xfId="3307" xr:uid="{D411DDB3-0C69-4B5E-83B4-F9AD657EB67E}"/>
    <cellStyle name="Normal 6 5 5 3" xfId="1676" xr:uid="{F8DE9FB4-7A50-459B-9FA5-C00A9BB172A5}"/>
    <cellStyle name="Normal 6 5 5 3 2" xfId="3308" xr:uid="{B14EA56B-F13D-4118-ABF4-B3BBF4FFD981}"/>
    <cellStyle name="Normal 6 5 5 3 3" xfId="3309" xr:uid="{96A1B9A3-4E52-499F-9B3C-D97E1732E94D}"/>
    <cellStyle name="Normal 6 5 5 3 4" xfId="3310" xr:uid="{30146144-7312-401B-ADF7-82EBD453F192}"/>
    <cellStyle name="Normal 6 5 5 4" xfId="3311" xr:uid="{A2671C3C-4E6E-407F-B1DE-B29DB27F27EC}"/>
    <cellStyle name="Normal 6 5 5 5" xfId="3312" xr:uid="{06C32273-9F4C-4CA2-AC46-41D6E29EC71E}"/>
    <cellStyle name="Normal 6 5 5 6" xfId="3313" xr:uid="{BF447676-A98A-4084-9ED8-A0DD21AE3320}"/>
    <cellStyle name="Normal 6 5 6" xfId="663" xr:uid="{3F5C5B66-45AF-46CC-9A73-41E43D88F8D3}"/>
    <cellStyle name="Normal 6 5 6 2" xfId="1677" xr:uid="{2CC9C963-21AE-4C75-A5F2-6F9980AE28F3}"/>
    <cellStyle name="Normal 6 5 6 2 2" xfId="3314" xr:uid="{7752AA9B-FDFD-4310-814E-EC2904248C81}"/>
    <cellStyle name="Normal 6 5 6 2 3" xfId="3315" xr:uid="{F5BFCD3B-438C-4337-918D-74F6FDCE7019}"/>
    <cellStyle name="Normal 6 5 6 2 4" xfId="3316" xr:uid="{149666C2-B3E0-418D-98D4-09D21A3B8434}"/>
    <cellStyle name="Normal 6 5 6 3" xfId="3317" xr:uid="{D4036BC6-5D82-43B9-8D07-D63CA14F8244}"/>
    <cellStyle name="Normal 6 5 6 4" xfId="3318" xr:uid="{6D7F4B7E-BBCE-4BD4-BB15-B5C6D47106FA}"/>
    <cellStyle name="Normal 6 5 6 5" xfId="3319" xr:uid="{EEDAC505-0524-4D53-8A90-A2F9DBFF2AD4}"/>
    <cellStyle name="Normal 6 5 7" xfId="1678" xr:uid="{959F4F92-8F1A-4E1F-8BEB-A0E98A688295}"/>
    <cellStyle name="Normal 6 5 7 2" xfId="3320" xr:uid="{6EABA422-B0D6-442D-88BB-6258C8F7BB23}"/>
    <cellStyle name="Normal 6 5 7 3" xfId="3321" xr:uid="{A43ED8C0-9156-44A5-BE9E-C276E05B2D66}"/>
    <cellStyle name="Normal 6 5 7 4" xfId="3322" xr:uid="{608CB2F2-B98E-49AD-8ABE-5253AD9046B6}"/>
    <cellStyle name="Normal 6 5 8" xfId="3323" xr:uid="{6FA46B2F-34FC-4817-8608-65294549D006}"/>
    <cellStyle name="Normal 6 5 8 2" xfId="3324" xr:uid="{C015F06A-3037-46EB-9C10-CDC6B3E193F0}"/>
    <cellStyle name="Normal 6 5 8 3" xfId="3325" xr:uid="{B59793BF-4FB8-4F39-9554-2AA9084364D8}"/>
    <cellStyle name="Normal 6 5 8 4" xfId="3326" xr:uid="{13E0CC11-0531-430B-8FC0-153C791E911B}"/>
    <cellStyle name="Normal 6 5 9" xfId="3327" xr:uid="{2A16F804-60C0-4183-8B70-23BF18804985}"/>
    <cellStyle name="Normal 6 6" xfId="125" xr:uid="{D14E207A-C345-4DC6-AA76-76F6096F8096}"/>
    <cellStyle name="Normal 6 6 2" xfId="126" xr:uid="{B9B52829-704B-4008-9D49-1C4D09656702}"/>
    <cellStyle name="Normal 6 6 2 2" xfId="341" xr:uid="{68D17B33-BE84-4DFF-9DA7-7BABCA2E9603}"/>
    <cellStyle name="Normal 6 6 2 2 2" xfId="664" xr:uid="{1EEB8CD9-A564-49D5-A22F-46230F425EEF}"/>
    <cellStyle name="Normal 6 6 2 2 2 2" xfId="1679" xr:uid="{B93BBDC7-65BA-47D7-B255-AC6D08304CE5}"/>
    <cellStyle name="Normal 6 6 2 2 2 3" xfId="3328" xr:uid="{A3BA9309-BBCA-43FF-89C1-0CEC824668A0}"/>
    <cellStyle name="Normal 6 6 2 2 2 4" xfId="3329" xr:uid="{056CCD23-EDB0-42BB-9973-9F1B8AECD705}"/>
    <cellStyle name="Normal 6 6 2 2 3" xfId="1680" xr:uid="{075D127A-989E-4A68-A5A1-924E174E5F40}"/>
    <cellStyle name="Normal 6 6 2 2 3 2" xfId="3330" xr:uid="{AE276BAC-2F56-4073-BA47-273733A19E43}"/>
    <cellStyle name="Normal 6 6 2 2 3 3" xfId="3331" xr:uid="{0B7E8E40-5FDB-43B8-A932-90F13BCD8004}"/>
    <cellStyle name="Normal 6 6 2 2 3 4" xfId="3332" xr:uid="{9E22D91A-98BD-415A-9A02-AE9B217EB038}"/>
    <cellStyle name="Normal 6 6 2 2 4" xfId="3333" xr:uid="{16D3E0F7-151E-4141-AD28-65EF00421BE1}"/>
    <cellStyle name="Normal 6 6 2 2 5" xfId="3334" xr:uid="{E5886BC2-B376-46F6-BA89-6152389C42D6}"/>
    <cellStyle name="Normal 6 6 2 2 6" xfId="3335" xr:uid="{C9751DAA-6CC9-4401-92BF-B714B6DFDF4A}"/>
    <cellStyle name="Normal 6 6 2 3" xfId="665" xr:uid="{B628CE6E-48DF-4DB3-BDCB-D0D605C29A0E}"/>
    <cellStyle name="Normal 6 6 2 3 2" xfId="1681" xr:uid="{2BB42783-D26D-4B7A-9C78-B2E9DFE0073B}"/>
    <cellStyle name="Normal 6 6 2 3 2 2" xfId="3336" xr:uid="{85B75B15-D413-43EA-A1DB-3E771B2F701C}"/>
    <cellStyle name="Normal 6 6 2 3 2 3" xfId="3337" xr:uid="{01C55EA7-81D5-4EA0-B2BB-D79F5E53DED5}"/>
    <cellStyle name="Normal 6 6 2 3 2 4" xfId="3338" xr:uid="{F9415BF7-1A75-4DFA-9045-87469C58ED89}"/>
    <cellStyle name="Normal 6 6 2 3 3" xfId="3339" xr:uid="{E3B83AC5-3AB5-4328-B0EE-DDA204D22684}"/>
    <cellStyle name="Normal 6 6 2 3 4" xfId="3340" xr:uid="{D94EFD3A-91DB-4DB9-A526-EE436E058C52}"/>
    <cellStyle name="Normal 6 6 2 3 5" xfId="3341" xr:uid="{78E98FF8-0F63-49C4-86D7-C4EEF0B6AF1F}"/>
    <cellStyle name="Normal 6 6 2 4" xfId="1682" xr:uid="{4106BC38-78B1-4FE9-B8C0-49E037752039}"/>
    <cellStyle name="Normal 6 6 2 4 2" xfId="3342" xr:uid="{0AEE7CB0-EEC5-4DE5-9470-74022CF3DC0E}"/>
    <cellStyle name="Normal 6 6 2 4 3" xfId="3343" xr:uid="{DCA3BC54-BBBB-4E43-A0EA-B7717A35D237}"/>
    <cellStyle name="Normal 6 6 2 4 4" xfId="3344" xr:uid="{DA5839E3-F45E-4C8C-85E9-5926AE342EBA}"/>
    <cellStyle name="Normal 6 6 2 5" xfId="3345" xr:uid="{434C5DDE-A49B-4FAB-9F3E-3CC5717ECCA5}"/>
    <cellStyle name="Normal 6 6 2 5 2" xfId="3346" xr:uid="{BB34B65A-72A4-4645-B2F8-BFDBB25EA0A2}"/>
    <cellStyle name="Normal 6 6 2 5 3" xfId="3347" xr:uid="{62F1D5E1-B7FD-438A-B115-138DFFAF48AD}"/>
    <cellStyle name="Normal 6 6 2 5 4" xfId="3348" xr:uid="{3E520E76-A011-4541-8634-6A22538C5D6C}"/>
    <cellStyle name="Normal 6 6 2 6" xfId="3349" xr:uid="{6B2EBFAE-1FD7-4044-81A1-6129250D32F2}"/>
    <cellStyle name="Normal 6 6 2 7" xfId="3350" xr:uid="{13BD1671-F9EA-452B-8C93-E069DAF3AC63}"/>
    <cellStyle name="Normal 6 6 2 8" xfId="3351" xr:uid="{2A12B3EB-A660-4523-979D-0E04B3F16CF7}"/>
    <cellStyle name="Normal 6 6 3" xfId="342" xr:uid="{908086F0-7C93-4786-AA62-4E9ADE42E7F1}"/>
    <cellStyle name="Normal 6 6 3 2" xfId="666" xr:uid="{6C17FA02-6920-4650-BC4E-C8EB62E904C2}"/>
    <cellStyle name="Normal 6 6 3 2 2" xfId="667" xr:uid="{E8B6146D-D416-417D-8D8E-AFFB70E1460A}"/>
    <cellStyle name="Normal 6 6 3 2 3" xfId="3352" xr:uid="{FF820568-7F0E-4787-803C-7A0ECB93AA48}"/>
    <cellStyle name="Normal 6 6 3 2 4" xfId="3353" xr:uid="{9E1E4006-0EA0-4D08-AF42-F2E540516E00}"/>
    <cellStyle name="Normal 6 6 3 3" xfId="668" xr:uid="{126FB53E-853E-4A9D-AC35-66474F943429}"/>
    <cellStyle name="Normal 6 6 3 3 2" xfId="3354" xr:uid="{F7E59AF2-5D08-42FE-AFE7-563026E5F150}"/>
    <cellStyle name="Normal 6 6 3 3 3" xfId="3355" xr:uid="{0CDE47E7-486E-4A8E-B9C9-7C9D17C35BED}"/>
    <cellStyle name="Normal 6 6 3 3 4" xfId="3356" xr:uid="{7C842864-597A-4569-9601-70E797A15EA0}"/>
    <cellStyle name="Normal 6 6 3 4" xfId="3357" xr:uid="{3E8B270B-9560-4D11-B6EE-D114B6928AA3}"/>
    <cellStyle name="Normal 6 6 3 5" xfId="3358" xr:uid="{ABAA5433-93CC-4970-AB77-89902F2B0BEB}"/>
    <cellStyle name="Normal 6 6 3 6" xfId="3359" xr:uid="{DAE96820-6D09-410D-8DD6-2DFF8F488B43}"/>
    <cellStyle name="Normal 6 6 4" xfId="343" xr:uid="{ACFC0C50-EE5C-4ADE-894F-2C6EC44A0CFF}"/>
    <cellStyle name="Normal 6 6 4 2" xfId="669" xr:uid="{3B67DD48-BCC0-47CF-B666-5D22518B836C}"/>
    <cellStyle name="Normal 6 6 4 2 2" xfId="3360" xr:uid="{8E1B6D0E-01E3-49CC-BEE4-C032A623FB28}"/>
    <cellStyle name="Normal 6 6 4 2 3" xfId="3361" xr:uid="{45B4E85F-81F4-4002-8D0A-6A2CB0D34561}"/>
    <cellStyle name="Normal 6 6 4 2 4" xfId="3362" xr:uid="{C5973044-9358-48BD-AC0C-0ECF416936EE}"/>
    <cellStyle name="Normal 6 6 4 3" xfId="3363" xr:uid="{EBE46815-48A1-446D-9A6E-B06E71C5B5E0}"/>
    <cellStyle name="Normal 6 6 4 4" xfId="3364" xr:uid="{9BBE5463-64F7-4976-A7F4-D58FB2FECD81}"/>
    <cellStyle name="Normal 6 6 4 5" xfId="3365" xr:uid="{4A0ADD75-DC0B-4CF6-8826-F34A35F5FBB3}"/>
    <cellStyle name="Normal 6 6 5" xfId="670" xr:uid="{82326673-4EDC-4F66-97D6-FBD1D42677CB}"/>
    <cellStyle name="Normal 6 6 5 2" xfId="3366" xr:uid="{DA66826C-12A4-4876-9C35-318224372839}"/>
    <cellStyle name="Normal 6 6 5 3" xfId="3367" xr:uid="{12838EEF-01E9-4F09-B730-047A91D9CB50}"/>
    <cellStyle name="Normal 6 6 5 4" xfId="3368" xr:uid="{B1FD1BC1-B16A-45DE-A0BA-196683AE8DDA}"/>
    <cellStyle name="Normal 6 6 6" xfId="3369" xr:uid="{B0533F5A-14AD-44A9-8860-07A9A01AB0B6}"/>
    <cellStyle name="Normal 6 6 6 2" xfId="3370" xr:uid="{848DC5E1-9311-4E45-AF57-1D78167B6A68}"/>
    <cellStyle name="Normal 6 6 6 3" xfId="3371" xr:uid="{B6F5E532-820B-49D7-9F48-E805E9F031EB}"/>
    <cellStyle name="Normal 6 6 6 4" xfId="3372" xr:uid="{A8BA782F-7E79-455D-A1A1-B8FD85975D52}"/>
    <cellStyle name="Normal 6 6 7" xfId="3373" xr:uid="{752C63D7-1E69-42EF-9907-AF83279D7EB6}"/>
    <cellStyle name="Normal 6 6 8" xfId="3374" xr:uid="{3479853C-28E3-4091-BDBB-1CF240EF05D4}"/>
    <cellStyle name="Normal 6 6 9" xfId="3375" xr:uid="{EBAD8AF8-B29D-4518-A46D-764A8ABE1F08}"/>
    <cellStyle name="Normal 6 7" xfId="127" xr:uid="{4D982002-50EF-4085-86F8-BF610F8F0C6B}"/>
    <cellStyle name="Normal 6 7 2" xfId="344" xr:uid="{0BBA63B2-39D9-4E7A-BCDB-DC7956B87908}"/>
    <cellStyle name="Normal 6 7 2 2" xfId="671" xr:uid="{D586342B-37E3-429E-B59A-62BD99283E15}"/>
    <cellStyle name="Normal 6 7 2 2 2" xfId="1683" xr:uid="{D3ECFA44-91DF-4BD2-8EB7-0B16343E7DBC}"/>
    <cellStyle name="Normal 6 7 2 2 2 2" xfId="1684" xr:uid="{04120C3B-716E-4089-BF57-019EDFD90636}"/>
    <cellStyle name="Normal 6 7 2 2 3" xfId="1685" xr:uid="{FF2518EF-13C0-482B-A880-51736AA076DD}"/>
    <cellStyle name="Normal 6 7 2 2 4" xfId="3376" xr:uid="{07A2C822-CDEE-413C-90C0-785CA28AB3FE}"/>
    <cellStyle name="Normal 6 7 2 3" xfId="1686" xr:uid="{5B3010A8-7F2F-489E-9F78-074F826588C8}"/>
    <cellStyle name="Normal 6 7 2 3 2" xfId="1687" xr:uid="{879554FB-AC2E-401C-A76E-F670FC7FAF1C}"/>
    <cellStyle name="Normal 6 7 2 3 3" xfId="3377" xr:uid="{04C9E452-F2F0-465F-B7B4-3D6C627C4D9E}"/>
    <cellStyle name="Normal 6 7 2 3 4" xfId="3378" xr:uid="{853A5877-8BCE-48E8-BD4C-58BC14A825F4}"/>
    <cellStyle name="Normal 6 7 2 4" xfId="1688" xr:uid="{96826435-4E1A-42F9-8655-F2BC0C871EF1}"/>
    <cellStyle name="Normal 6 7 2 5" xfId="3379" xr:uid="{40D8EC4E-AAF4-4E4D-8F92-644AD4139355}"/>
    <cellStyle name="Normal 6 7 2 6" xfId="3380" xr:uid="{83ACB454-5285-4D79-8211-F52957262C46}"/>
    <cellStyle name="Normal 6 7 3" xfId="672" xr:uid="{AB9DCD93-5666-490F-8119-6F9A39CAD080}"/>
    <cellStyle name="Normal 6 7 3 2" xfId="1689" xr:uid="{8BC30C5D-AFBB-40F2-8F38-978DD77B4F54}"/>
    <cellStyle name="Normal 6 7 3 2 2" xfId="1690" xr:uid="{1201122A-A01D-4E8D-BBEB-554E9EC41211}"/>
    <cellStyle name="Normal 6 7 3 2 3" xfId="3381" xr:uid="{5177CCB8-8E4A-4042-949B-EEFA5AE75FBE}"/>
    <cellStyle name="Normal 6 7 3 2 4" xfId="3382" xr:uid="{A8B7D87A-FFF1-4306-8060-4F71EA03AC5A}"/>
    <cellStyle name="Normal 6 7 3 3" xfId="1691" xr:uid="{5FCFF062-5A05-42B6-913A-46A404008011}"/>
    <cellStyle name="Normal 6 7 3 4" xfId="3383" xr:uid="{EA32BA40-C26C-4184-85F8-11F25CABC4FF}"/>
    <cellStyle name="Normal 6 7 3 5" xfId="3384" xr:uid="{2AAE35C6-FF1C-48B7-ADC0-BFA231558ABD}"/>
    <cellStyle name="Normal 6 7 4" xfId="1692" xr:uid="{6BE77C6E-6F38-45DC-999D-341CF13075CF}"/>
    <cellStyle name="Normal 6 7 4 2" xfId="1693" xr:uid="{881CC69D-FD85-4054-B142-546ADA69AEFC}"/>
    <cellStyle name="Normal 6 7 4 3" xfId="3385" xr:uid="{D9B1AAAB-918F-4CE4-A8E7-5AB1BFD5F6A9}"/>
    <cellStyle name="Normal 6 7 4 4" xfId="3386" xr:uid="{2D1A2A2D-3427-4A1C-8E4B-81BC943FE930}"/>
    <cellStyle name="Normal 6 7 5" xfId="1694" xr:uid="{40BECDA1-EC09-4561-9F12-41DDE6F322D0}"/>
    <cellStyle name="Normal 6 7 5 2" xfId="3387" xr:uid="{233B8F67-04DD-4330-9D9B-4D8E7A529C09}"/>
    <cellStyle name="Normal 6 7 5 3" xfId="3388" xr:uid="{63978549-D9B2-4461-8496-821C09E6453D}"/>
    <cellStyle name="Normal 6 7 5 4" xfId="3389" xr:uid="{444C3DBD-B39D-478D-B1CB-8295BD0BAA9A}"/>
    <cellStyle name="Normal 6 7 6" xfId="3390" xr:uid="{A2162E9F-0608-4122-BFF8-A393D4E0930A}"/>
    <cellStyle name="Normal 6 7 7" xfId="3391" xr:uid="{F7B5C67F-40DB-477A-8DBA-F6CBE4B2EDC8}"/>
    <cellStyle name="Normal 6 7 8" xfId="3392" xr:uid="{4949A949-6489-4D36-8E25-30D4B427029A}"/>
    <cellStyle name="Normal 6 8" xfId="345" xr:uid="{76742B08-76DC-4C4D-8E3B-70AF0AF8F834}"/>
    <cellStyle name="Normal 6 8 2" xfId="673" xr:uid="{9CF7A235-462C-4C06-80B7-CA202770E636}"/>
    <cellStyle name="Normal 6 8 2 2" xfId="674" xr:uid="{FFA4F4D8-3ECB-4DD4-9F18-38AC646862CF}"/>
    <cellStyle name="Normal 6 8 2 2 2" xfId="1695" xr:uid="{90273B68-5F3A-468B-AFBA-0184AE5F4BA8}"/>
    <cellStyle name="Normal 6 8 2 2 3" xfId="3393" xr:uid="{E6BD36CB-4E4B-4C5F-AA4C-83245ADA1B1F}"/>
    <cellStyle name="Normal 6 8 2 2 4" xfId="3394" xr:uid="{96DD1621-E997-4829-9F82-2B01DD87FC01}"/>
    <cellStyle name="Normal 6 8 2 3" xfId="1696" xr:uid="{CE88970F-307A-4675-BB1C-45AB2063E8B3}"/>
    <cellStyle name="Normal 6 8 2 4" xfId="3395" xr:uid="{C3C929C9-BDC9-4A8C-87E8-DB6F6288019C}"/>
    <cellStyle name="Normal 6 8 2 5" xfId="3396" xr:uid="{639B9D86-195E-4BC7-B383-7E29F6B02882}"/>
    <cellStyle name="Normal 6 8 3" xfId="675" xr:uid="{06D19501-7FD0-434B-AE79-D37B9258FE9B}"/>
    <cellStyle name="Normal 6 8 3 2" xfId="1697" xr:uid="{360EAAEC-8111-4D28-8D88-FDBC23599651}"/>
    <cellStyle name="Normal 6 8 3 3" xfId="3397" xr:uid="{96317190-F3D2-4126-8324-FA5430305E81}"/>
    <cellStyle name="Normal 6 8 3 4" xfId="3398" xr:uid="{05AA0619-7D15-46CD-9643-A3245B78A6A2}"/>
    <cellStyle name="Normal 6 8 4" xfId="1698" xr:uid="{32DCAE7C-4811-4C05-A05D-05CD82C97FDB}"/>
    <cellStyle name="Normal 6 8 4 2" xfId="3399" xr:uid="{52626B2C-0020-406B-A3C2-CBF8AA1085C3}"/>
    <cellStyle name="Normal 6 8 4 3" xfId="3400" xr:uid="{921EF453-2516-4251-9736-2FAD8E3344A0}"/>
    <cellStyle name="Normal 6 8 4 4" xfId="3401" xr:uid="{6280AA35-1258-4EB9-B9CF-DCFEAE5DAE0D}"/>
    <cellStyle name="Normal 6 8 5" xfId="3402" xr:uid="{CB63359B-763E-4C6A-946D-13ACD1BC5ED8}"/>
    <cellStyle name="Normal 6 8 6" xfId="3403" xr:uid="{1C5FDCFB-2522-4029-BD7A-135EE4C5B6F3}"/>
    <cellStyle name="Normal 6 8 7" xfId="3404" xr:uid="{6A83C908-27F2-439B-AE58-7FC87F83432B}"/>
    <cellStyle name="Normal 6 9" xfId="346" xr:uid="{EACF9FF4-DF7D-40E4-8699-3EF7019641A3}"/>
    <cellStyle name="Normal 6 9 2" xfId="676" xr:uid="{66AF1084-FAF3-4B32-9C25-BF8B24BF783C}"/>
    <cellStyle name="Normal 6 9 2 2" xfId="1699" xr:uid="{A53269C3-C30F-4B4E-91E3-E51976025B11}"/>
    <cellStyle name="Normal 6 9 2 3" xfId="3405" xr:uid="{FEDFD2FF-8C40-4693-938E-311E1DC07DA4}"/>
    <cellStyle name="Normal 6 9 2 4" xfId="3406" xr:uid="{91564AC5-FDEA-4ED1-897D-DEB03F8D3282}"/>
    <cellStyle name="Normal 6 9 3" xfId="1700" xr:uid="{9248BF61-64E1-43CC-B68C-3B4226757592}"/>
    <cellStyle name="Normal 6 9 3 2" xfId="3407" xr:uid="{3AA6F04E-80F9-4958-9BDA-C27862EA8876}"/>
    <cellStyle name="Normal 6 9 3 3" xfId="3408" xr:uid="{724665A6-2CBF-448B-86F6-1899812A080F}"/>
    <cellStyle name="Normal 6 9 3 4" xfId="3409" xr:uid="{4035F292-A822-4DD7-934D-18248ECBDCE7}"/>
    <cellStyle name="Normal 6 9 4" xfId="3410" xr:uid="{051D2414-1097-444E-9167-A9DD20300625}"/>
    <cellStyle name="Normal 6 9 5" xfId="3411" xr:uid="{56D0DE1A-A3A5-460F-A7AB-D72D8FAE1046}"/>
    <cellStyle name="Normal 6 9 6" xfId="3412" xr:uid="{82E4032B-5A49-40B5-94B6-2A6E72A6AA1F}"/>
    <cellStyle name="Normal 7" xfId="128" xr:uid="{A5D3E4BA-4478-4C58-BC33-1834EE1198CA}"/>
    <cellStyle name="Normal 7 10" xfId="1701" xr:uid="{2E29B4AA-0A31-4E62-A2BE-C52AE7B68EF3}"/>
    <cellStyle name="Normal 7 10 2" xfId="3413" xr:uid="{05B59808-B6AF-45B1-9238-9FCB71F18514}"/>
    <cellStyle name="Normal 7 10 3" xfId="3414" xr:uid="{74781727-79ED-49C3-9DD9-886B1BBFECA6}"/>
    <cellStyle name="Normal 7 10 4" xfId="3415" xr:uid="{66B17C06-3D3F-495B-ADB7-036EE89E626B}"/>
    <cellStyle name="Normal 7 11" xfId="3416" xr:uid="{55C9DF8D-72D9-41FE-86CD-3AE032A6C896}"/>
    <cellStyle name="Normal 7 11 2" xfId="3417" xr:uid="{5E17EEF3-4396-4C12-AD36-C2CA04E47B48}"/>
    <cellStyle name="Normal 7 11 3" xfId="3418" xr:uid="{D4DCF976-9963-41B3-BFEE-084987E6AA93}"/>
    <cellStyle name="Normal 7 11 4" xfId="3419" xr:uid="{6CF173F7-3134-4409-9042-107907E492BB}"/>
    <cellStyle name="Normal 7 12" xfId="3420" xr:uid="{49B49B3F-D1A0-43F0-B915-62C3177AA9CF}"/>
    <cellStyle name="Normal 7 12 2" xfId="3421" xr:uid="{0646B2E1-5035-4500-94D8-A9927BDD3708}"/>
    <cellStyle name="Normal 7 13" xfId="3422" xr:uid="{6BD93B69-323F-4982-BAE7-FF14D6473DE2}"/>
    <cellStyle name="Normal 7 14" xfId="3423" xr:uid="{C1872754-AEBD-4573-AD98-7415610E802C}"/>
    <cellStyle name="Normal 7 15" xfId="3424" xr:uid="{104A4FBE-4EA7-4BE8-936A-BC5377BAA048}"/>
    <cellStyle name="Normal 7 2" xfId="129" xr:uid="{7D1AC174-16C5-4BF6-9CF1-B08D0D67BAD0}"/>
    <cellStyle name="Normal 7 2 10" xfId="3425" xr:uid="{60A1AAF7-4D40-442A-BDD3-D36B11372D38}"/>
    <cellStyle name="Normal 7 2 11" xfId="3426" xr:uid="{BCCE9EFB-CFB8-4181-A7E9-23DACC72FE65}"/>
    <cellStyle name="Normal 7 2 2" xfId="130" xr:uid="{62F9138A-9C2D-4C43-878D-7514722C9868}"/>
    <cellStyle name="Normal 7 2 2 2" xfId="131" xr:uid="{EB385281-EADB-4FAA-BE70-BF622968EB5B}"/>
    <cellStyle name="Normal 7 2 2 2 2" xfId="347" xr:uid="{A54A9252-9179-4548-A7F0-061EA2D8EC87}"/>
    <cellStyle name="Normal 7 2 2 2 2 2" xfId="677" xr:uid="{E4F1332E-E717-4220-8FB8-C59FADB6879E}"/>
    <cellStyle name="Normal 7 2 2 2 2 2 2" xfId="678" xr:uid="{54407C55-CBA1-44C2-A8C0-351D26672F88}"/>
    <cellStyle name="Normal 7 2 2 2 2 2 2 2" xfId="1702" xr:uid="{A80DBC87-B879-4313-8715-8C14B3973F3C}"/>
    <cellStyle name="Normal 7 2 2 2 2 2 2 2 2" xfId="1703" xr:uid="{EDF995F6-A4BB-44BC-945D-6F64D0833D21}"/>
    <cellStyle name="Normal 7 2 2 2 2 2 2 3" xfId="1704" xr:uid="{4E3D84F3-D17A-4B67-982D-E9D2E9F76C40}"/>
    <cellStyle name="Normal 7 2 2 2 2 2 3" xfId="1705" xr:uid="{7F82FB63-69C0-40C5-B1D0-CB28D45D4E9D}"/>
    <cellStyle name="Normal 7 2 2 2 2 2 3 2" xfId="1706" xr:uid="{BD2BA940-8A2A-4433-9CA5-BC404F9ACC01}"/>
    <cellStyle name="Normal 7 2 2 2 2 2 4" xfId="1707" xr:uid="{F5AAD133-C17F-4027-A3C3-1FA98AA42345}"/>
    <cellStyle name="Normal 7 2 2 2 2 3" xfId="679" xr:uid="{8D3BED34-BAAF-4B90-AE6C-6C7684D66D3B}"/>
    <cellStyle name="Normal 7 2 2 2 2 3 2" xfId="1708" xr:uid="{EAAEB6D5-64F3-4877-B6DA-939039ABE6D6}"/>
    <cellStyle name="Normal 7 2 2 2 2 3 2 2" xfId="1709" xr:uid="{130AF415-9B09-4234-A02B-B9D54E517B55}"/>
    <cellStyle name="Normal 7 2 2 2 2 3 3" xfId="1710" xr:uid="{758E157C-FC09-4DA4-877D-CD99AB77D019}"/>
    <cellStyle name="Normal 7 2 2 2 2 3 4" xfId="3427" xr:uid="{E6DD2FAB-8759-4589-BA2F-C289AD766A8F}"/>
    <cellStyle name="Normal 7 2 2 2 2 4" xfId="1711" xr:uid="{6602F013-7312-470F-A2C1-B6850BAB54E0}"/>
    <cellStyle name="Normal 7 2 2 2 2 4 2" xfId="1712" xr:uid="{BD4DF349-7ACB-469F-BB5D-7401293E6D12}"/>
    <cellStyle name="Normal 7 2 2 2 2 5" xfId="1713" xr:uid="{748C3685-1F39-40B1-87BA-E227E28FA196}"/>
    <cellStyle name="Normal 7 2 2 2 2 6" xfId="3428" xr:uid="{46BE6978-6841-4E7C-AA9B-3D7CC5408981}"/>
    <cellStyle name="Normal 7 2 2 2 3" xfId="348" xr:uid="{8AF0A356-0D73-4DAA-881C-A70C77D69CD9}"/>
    <cellStyle name="Normal 7 2 2 2 3 2" xfId="680" xr:uid="{28B1C0C6-7C91-4DE0-9380-BD1249E1E157}"/>
    <cellStyle name="Normal 7 2 2 2 3 2 2" xfId="681" xr:uid="{698F97BB-1D02-4110-A190-EEEE27080FE5}"/>
    <cellStyle name="Normal 7 2 2 2 3 2 2 2" xfId="1714" xr:uid="{9895135B-BCB2-47AF-9EFE-59C85592BC21}"/>
    <cellStyle name="Normal 7 2 2 2 3 2 2 2 2" xfId="1715" xr:uid="{C3750032-44BE-4982-9668-38ABA77E6D94}"/>
    <cellStyle name="Normal 7 2 2 2 3 2 2 3" xfId="1716" xr:uid="{8522FB50-6D27-45FC-B3DA-A2B835C4F233}"/>
    <cellStyle name="Normal 7 2 2 2 3 2 3" xfId="1717" xr:uid="{52C658EA-0B6B-49D6-BB14-16427383EF1A}"/>
    <cellStyle name="Normal 7 2 2 2 3 2 3 2" xfId="1718" xr:uid="{624CD909-29D2-4676-A0A3-62EE2F94725B}"/>
    <cellStyle name="Normal 7 2 2 2 3 2 4" xfId="1719" xr:uid="{1A81FD21-1EFC-4317-9E8A-D3DA574F8D44}"/>
    <cellStyle name="Normal 7 2 2 2 3 3" xfId="682" xr:uid="{FFFEA575-35DC-4F36-92C8-A091CA0BA3C7}"/>
    <cellStyle name="Normal 7 2 2 2 3 3 2" xfId="1720" xr:uid="{932C4958-4D41-4861-8466-EC648DED0E6C}"/>
    <cellStyle name="Normal 7 2 2 2 3 3 2 2" xfId="1721" xr:uid="{F66B5BAA-F171-4065-82CE-385C9E207B1D}"/>
    <cellStyle name="Normal 7 2 2 2 3 3 3" xfId="1722" xr:uid="{6659094D-5C44-43BA-B129-9EF4B69950B4}"/>
    <cellStyle name="Normal 7 2 2 2 3 4" xfId="1723" xr:uid="{B50D3A52-1625-43FA-BA81-65EEED867D5E}"/>
    <cellStyle name="Normal 7 2 2 2 3 4 2" xfId="1724" xr:uid="{1AA58FEE-38A5-4FA6-8C5A-666C12F87436}"/>
    <cellStyle name="Normal 7 2 2 2 3 5" xfId="1725" xr:uid="{7F709F52-FD34-4BFC-8370-2E80F1BABE24}"/>
    <cellStyle name="Normal 7 2 2 2 4" xfId="683" xr:uid="{891C43BE-A23E-4CE7-904E-67684462F81A}"/>
    <cellStyle name="Normal 7 2 2 2 4 2" xfId="684" xr:uid="{E22637AC-B30A-494E-88A5-92ADE3FA5558}"/>
    <cellStyle name="Normal 7 2 2 2 4 2 2" xfId="1726" xr:uid="{A0A37E57-4D6B-4912-B4BD-D23A3C90DC3A}"/>
    <cellStyle name="Normal 7 2 2 2 4 2 2 2" xfId="1727" xr:uid="{C49F86CF-DA94-41A1-AD15-63C808134A64}"/>
    <cellStyle name="Normal 7 2 2 2 4 2 3" xfId="1728" xr:uid="{13A22486-4F72-440F-97A8-C24BD611507A}"/>
    <cellStyle name="Normal 7 2 2 2 4 3" xfId="1729" xr:uid="{7A9195E2-4866-406D-AD7F-78FA3CAC9155}"/>
    <cellStyle name="Normal 7 2 2 2 4 3 2" xfId="1730" xr:uid="{47355CCB-BA32-4D27-93BD-3193211ADB32}"/>
    <cellStyle name="Normal 7 2 2 2 4 4" xfId="1731" xr:uid="{64F30EF9-701E-4394-BA81-9A991AEAB542}"/>
    <cellStyle name="Normal 7 2 2 2 5" xfId="685" xr:uid="{E167848C-FF36-4415-B89A-2B62F0BBFC73}"/>
    <cellStyle name="Normal 7 2 2 2 5 2" xfId="1732" xr:uid="{7558D2FC-B3F7-493C-8D54-ECA06A1CE593}"/>
    <cellStyle name="Normal 7 2 2 2 5 2 2" xfId="1733" xr:uid="{C2961996-3F30-4971-B8DA-7FB7177D8B22}"/>
    <cellStyle name="Normal 7 2 2 2 5 3" xfId="1734" xr:uid="{B09514D8-F4D2-4A7B-A9C1-0DE9D8EA65D2}"/>
    <cellStyle name="Normal 7 2 2 2 5 4" xfId="3429" xr:uid="{9D1028B6-1EE1-4D5F-B0BE-EA2E6764868B}"/>
    <cellStyle name="Normal 7 2 2 2 6" xfId="1735" xr:uid="{69F7BA46-6415-4116-94D9-4BB74009EFD5}"/>
    <cellStyle name="Normal 7 2 2 2 6 2" xfId="1736" xr:uid="{8C38D954-7C49-4AFC-8C3F-F938A46EC56A}"/>
    <cellStyle name="Normal 7 2 2 2 7" xfId="1737" xr:uid="{2C850D25-C53A-4AD5-BBBB-99F998A5FFB5}"/>
    <cellStyle name="Normal 7 2 2 2 8" xfId="3430" xr:uid="{EF3D7AE9-EA60-4A5B-BEB8-ECF7D8A5ADC2}"/>
    <cellStyle name="Normal 7 2 2 3" xfId="349" xr:uid="{9A752239-7E8A-45FB-8C28-9359D7DA1EB7}"/>
    <cellStyle name="Normal 7 2 2 3 2" xfId="686" xr:uid="{3A9D87AF-9610-4AE1-BDB5-1C51C7EDA170}"/>
    <cellStyle name="Normal 7 2 2 3 2 2" xfId="687" xr:uid="{C49645BD-0805-4D7A-88A1-00F55A63C9D8}"/>
    <cellStyle name="Normal 7 2 2 3 2 2 2" xfId="1738" xr:uid="{9568770E-860F-4771-91D2-D694FFA576C9}"/>
    <cellStyle name="Normal 7 2 2 3 2 2 2 2" xfId="1739" xr:uid="{6EDB7F30-E3E8-48F1-8AF2-B880B6402830}"/>
    <cellStyle name="Normal 7 2 2 3 2 2 3" xfId="1740" xr:uid="{8748A8D3-94FE-4CD7-A300-9ACAE0BD86C7}"/>
    <cellStyle name="Normal 7 2 2 3 2 3" xfId="1741" xr:uid="{6ABE189A-EC9C-49EF-BFC2-BA1996A17DE9}"/>
    <cellStyle name="Normal 7 2 2 3 2 3 2" xfId="1742" xr:uid="{779DD4B8-829F-499C-BEEA-1079C15FA3A0}"/>
    <cellStyle name="Normal 7 2 2 3 2 4" xfId="1743" xr:uid="{6D741BE6-CDFD-4845-A8BD-2A9A23448796}"/>
    <cellStyle name="Normal 7 2 2 3 3" xfId="688" xr:uid="{5CE74215-C53D-4325-ADA1-55E0E15BE90E}"/>
    <cellStyle name="Normal 7 2 2 3 3 2" xfId="1744" xr:uid="{3D1F8EA3-17DB-4E6D-8839-D0B1BB1761ED}"/>
    <cellStyle name="Normal 7 2 2 3 3 2 2" xfId="1745" xr:uid="{102CAA0D-0EEE-403E-8F23-2734A6EC8C0E}"/>
    <cellStyle name="Normal 7 2 2 3 3 3" xfId="1746" xr:uid="{07980C51-BAF2-4C8A-ABC4-D4FFBF586473}"/>
    <cellStyle name="Normal 7 2 2 3 3 4" xfId="3431" xr:uid="{8D5CEB38-800E-4B28-B295-044585B65AA8}"/>
    <cellStyle name="Normal 7 2 2 3 4" xfId="1747" xr:uid="{914FD4AB-B142-4C98-A117-27CF6321AA0F}"/>
    <cellStyle name="Normal 7 2 2 3 4 2" xfId="1748" xr:uid="{DF721F0A-6CBC-4E09-ABA9-6110CDB397D3}"/>
    <cellStyle name="Normal 7 2 2 3 5" xfId="1749" xr:uid="{CC64256E-E081-41BC-B073-2F101CB65D6A}"/>
    <cellStyle name="Normal 7 2 2 3 6" xfId="3432" xr:uid="{52AC3C7F-A697-4662-8C36-9ED79A01F5D7}"/>
    <cellStyle name="Normal 7 2 2 4" xfId="350" xr:uid="{AA0B15A4-0C41-464C-8226-3C963A5E1FBC}"/>
    <cellStyle name="Normal 7 2 2 4 2" xfId="689" xr:uid="{F32BA6FC-0F87-420D-A62C-E0CCC3701ADB}"/>
    <cellStyle name="Normal 7 2 2 4 2 2" xfId="690" xr:uid="{12E5033C-EBFC-42E7-B643-E801FC99299D}"/>
    <cellStyle name="Normal 7 2 2 4 2 2 2" xfId="1750" xr:uid="{2A9327C8-F464-426B-A904-AC1C7786F880}"/>
    <cellStyle name="Normal 7 2 2 4 2 2 2 2" xfId="1751" xr:uid="{DAAFE64B-D4A2-45B8-8F4D-83C97751AF60}"/>
    <cellStyle name="Normal 7 2 2 4 2 2 3" xfId="1752" xr:uid="{AFD5FA9B-583C-4D51-865B-D9F7907A0514}"/>
    <cellStyle name="Normal 7 2 2 4 2 3" xfId="1753" xr:uid="{D701404D-4743-41F3-A07F-FE0DBEF00A16}"/>
    <cellStyle name="Normal 7 2 2 4 2 3 2" xfId="1754" xr:uid="{3731222E-C8AA-421A-84A8-BCBD1CDBD8F9}"/>
    <cellStyle name="Normal 7 2 2 4 2 4" xfId="1755" xr:uid="{248FD9F3-581B-4D68-8020-8C6E5F34EF7B}"/>
    <cellStyle name="Normal 7 2 2 4 3" xfId="691" xr:uid="{18494194-D10E-442D-B971-8B837ABC3486}"/>
    <cellStyle name="Normal 7 2 2 4 3 2" xfId="1756" xr:uid="{07D82F5E-0B8F-4DE2-8F77-A84511195E5C}"/>
    <cellStyle name="Normal 7 2 2 4 3 2 2" xfId="1757" xr:uid="{778E796A-BA1B-4BD7-8572-ABA28B806BFE}"/>
    <cellStyle name="Normal 7 2 2 4 3 3" xfId="1758" xr:uid="{E5C37E92-DC1C-4AD9-9CFF-47545A5DFD86}"/>
    <cellStyle name="Normal 7 2 2 4 4" xfId="1759" xr:uid="{DC285CD7-AE16-4355-85B0-DD03A5EAD2E0}"/>
    <cellStyle name="Normal 7 2 2 4 4 2" xfId="1760" xr:uid="{93225F58-6DD8-4F9D-A707-8A2BC352CE73}"/>
    <cellStyle name="Normal 7 2 2 4 5" xfId="1761" xr:uid="{433E4325-D217-4F77-96EE-1C3917BA8DA1}"/>
    <cellStyle name="Normal 7 2 2 5" xfId="351" xr:uid="{0FFC56AF-0B28-4695-9718-A00CAA3FF5F1}"/>
    <cellStyle name="Normal 7 2 2 5 2" xfId="692" xr:uid="{79AD4B49-F0DA-4E67-99B2-584304CB4074}"/>
    <cellStyle name="Normal 7 2 2 5 2 2" xfId="1762" xr:uid="{CCEC3064-CA4E-485B-A24E-1B2CDB43641B}"/>
    <cellStyle name="Normal 7 2 2 5 2 2 2" xfId="1763" xr:uid="{4530E431-554A-4585-8588-2D13C36EA7DF}"/>
    <cellStyle name="Normal 7 2 2 5 2 3" xfId="1764" xr:uid="{049B0040-7DC1-4EC7-BA26-C10AE9AA6ED9}"/>
    <cellStyle name="Normal 7 2 2 5 3" xfId="1765" xr:uid="{61A2FA10-4ECB-4B68-A805-C775D3B0F618}"/>
    <cellStyle name="Normal 7 2 2 5 3 2" xfId="1766" xr:uid="{F55AE25C-D67D-40D5-ACD5-0D423EAE1562}"/>
    <cellStyle name="Normal 7 2 2 5 4" xfId="1767" xr:uid="{CEC61F20-4E0F-4DD9-A488-32F725A23633}"/>
    <cellStyle name="Normal 7 2 2 6" xfId="693" xr:uid="{C5C01C79-EDEA-4E8D-860C-E515CD368063}"/>
    <cellStyle name="Normal 7 2 2 6 2" xfId="1768" xr:uid="{1EB3ABEE-3CC1-4823-98A4-C84FE7028622}"/>
    <cellStyle name="Normal 7 2 2 6 2 2" xfId="1769" xr:uid="{42F078B1-CE5F-49A6-B039-ED33E214883F}"/>
    <cellStyle name="Normal 7 2 2 6 3" xfId="1770" xr:uid="{E20CECEA-BF4C-4821-B7D5-8CE7BF3FDFF7}"/>
    <cellStyle name="Normal 7 2 2 6 4" xfId="3433" xr:uid="{A1714A64-8B16-4788-9987-EA74E1F195C1}"/>
    <cellStyle name="Normal 7 2 2 7" xfId="1771" xr:uid="{14BB6578-3E1E-437F-A829-84CB813A7467}"/>
    <cellStyle name="Normal 7 2 2 7 2" xfId="1772" xr:uid="{5995661F-8760-4331-AB43-C61DFD3FA413}"/>
    <cellStyle name="Normal 7 2 2 8" xfId="1773" xr:uid="{0237AE35-9CEB-47FD-BDDD-C9E4DD81FB2F}"/>
    <cellStyle name="Normal 7 2 2 9" xfId="3434" xr:uid="{32B5BD02-8C6D-43B6-92CE-B177921B5324}"/>
    <cellStyle name="Normal 7 2 3" xfId="132" xr:uid="{CE972209-DEE2-4B7C-8FAA-FE55BF14C813}"/>
    <cellStyle name="Normal 7 2 3 2" xfId="133" xr:uid="{47B37A9C-C58E-49F1-9BAB-714D3767A476}"/>
    <cellStyle name="Normal 7 2 3 2 2" xfId="694" xr:uid="{76348396-0CF7-4034-9318-40E26C2AF24F}"/>
    <cellStyle name="Normal 7 2 3 2 2 2" xfId="695" xr:uid="{6CA4A9AC-79CB-475F-BC01-64CCAAF01A47}"/>
    <cellStyle name="Normal 7 2 3 2 2 2 2" xfId="1774" xr:uid="{70E72F19-0B26-454F-80C0-277BC1B429B5}"/>
    <cellStyle name="Normal 7 2 3 2 2 2 2 2" xfId="1775" xr:uid="{FC425CEB-E588-406D-8949-991E4DFF286A}"/>
    <cellStyle name="Normal 7 2 3 2 2 2 3" xfId="1776" xr:uid="{F787AAF4-72B2-45AA-B2C3-DF374A77B9CD}"/>
    <cellStyle name="Normal 7 2 3 2 2 3" xfId="1777" xr:uid="{03DC90C2-616D-46CD-ADBB-F4843050F89E}"/>
    <cellStyle name="Normal 7 2 3 2 2 3 2" xfId="1778" xr:uid="{56955529-F02B-454F-8130-DF053CBC990E}"/>
    <cellStyle name="Normal 7 2 3 2 2 4" xfId="1779" xr:uid="{4969DE66-F71B-4C80-85FD-3A0FC51967C9}"/>
    <cellStyle name="Normal 7 2 3 2 3" xfId="696" xr:uid="{03176557-4E8A-424A-9260-BBD3924CEBC3}"/>
    <cellStyle name="Normal 7 2 3 2 3 2" xfId="1780" xr:uid="{F9C5E1E5-1603-42BA-8A8A-91F03206BA08}"/>
    <cellStyle name="Normal 7 2 3 2 3 2 2" xfId="1781" xr:uid="{8375E755-CB5D-4053-AF4C-FE4AC93328A5}"/>
    <cellStyle name="Normal 7 2 3 2 3 3" xfId="1782" xr:uid="{27F6DE2F-982B-455A-A2FF-D8460AC012D5}"/>
    <cellStyle name="Normal 7 2 3 2 3 4" xfId="3435" xr:uid="{BB04C9B9-E6A6-40DE-BD41-FDDF7FE0E3C0}"/>
    <cellStyle name="Normal 7 2 3 2 4" xfId="1783" xr:uid="{86228F7C-93D4-41EF-A931-3439866267E5}"/>
    <cellStyle name="Normal 7 2 3 2 4 2" xfId="1784" xr:uid="{A964916C-894A-4158-8004-A41112022F8F}"/>
    <cellStyle name="Normal 7 2 3 2 5" xfId="1785" xr:uid="{057C4551-AB2A-4B8E-8993-081EB7CB770E}"/>
    <cellStyle name="Normal 7 2 3 2 6" xfId="3436" xr:uid="{5C9AF286-69F9-4976-82A1-F00826CC4D68}"/>
    <cellStyle name="Normal 7 2 3 3" xfId="352" xr:uid="{EDBD531A-1376-47F4-A15B-9F2FE6DFDEB5}"/>
    <cellStyle name="Normal 7 2 3 3 2" xfId="697" xr:uid="{7F59C4A2-0029-4DB7-87D6-808716618BE5}"/>
    <cellStyle name="Normal 7 2 3 3 2 2" xfId="698" xr:uid="{7FE284DB-844F-4EC5-8E48-6D8633B82172}"/>
    <cellStyle name="Normal 7 2 3 3 2 2 2" xfId="1786" xr:uid="{66A592C9-BB20-45D5-9ADE-B2F5F73879FF}"/>
    <cellStyle name="Normal 7 2 3 3 2 2 2 2" xfId="1787" xr:uid="{3A3A7078-F22D-4E6E-8AF1-B0D2DD99475A}"/>
    <cellStyle name="Normal 7 2 3 3 2 2 3" xfId="1788" xr:uid="{6558FFAC-974F-4456-A0A3-3A11878EDA41}"/>
    <cellStyle name="Normal 7 2 3 3 2 3" xfId="1789" xr:uid="{435671FB-1C6E-4396-941F-C0E649F31C7C}"/>
    <cellStyle name="Normal 7 2 3 3 2 3 2" xfId="1790" xr:uid="{5C0E024A-A72C-4281-8B20-841B4EF1648C}"/>
    <cellStyle name="Normal 7 2 3 3 2 4" xfId="1791" xr:uid="{A63A26EE-8B62-497A-92B0-F592156AA0A9}"/>
    <cellStyle name="Normal 7 2 3 3 3" xfId="699" xr:uid="{9008A34D-2B5A-44C1-91C9-D1D4C2969EF0}"/>
    <cellStyle name="Normal 7 2 3 3 3 2" xfId="1792" xr:uid="{19E49020-5372-4D91-8A1D-8873ABD48146}"/>
    <cellStyle name="Normal 7 2 3 3 3 2 2" xfId="1793" xr:uid="{8F12C50A-9356-4FC8-A278-28C7A87F0998}"/>
    <cellStyle name="Normal 7 2 3 3 3 3" xfId="1794" xr:uid="{27F5AB19-C31E-4939-8B90-95AB40CCD9C0}"/>
    <cellStyle name="Normal 7 2 3 3 4" xfId="1795" xr:uid="{1F5AAF49-5227-4090-B1A8-9DCED38D7B2A}"/>
    <cellStyle name="Normal 7 2 3 3 4 2" xfId="1796" xr:uid="{B84EF21A-E4E5-4D38-A7DD-4BAA855029D9}"/>
    <cellStyle name="Normal 7 2 3 3 5" xfId="1797" xr:uid="{E72AC54E-7E77-487E-A597-48D643F9970A}"/>
    <cellStyle name="Normal 7 2 3 4" xfId="353" xr:uid="{ACE0E32E-171B-4BDF-AB83-6E5E06DE7B18}"/>
    <cellStyle name="Normal 7 2 3 4 2" xfId="700" xr:uid="{EA577AEB-EC36-4A85-B6DB-1CFF60F0D3CE}"/>
    <cellStyle name="Normal 7 2 3 4 2 2" xfId="1798" xr:uid="{BAA2BCAB-0ECA-4129-A043-1A4312FDD9AA}"/>
    <cellStyle name="Normal 7 2 3 4 2 2 2" xfId="1799" xr:uid="{5ECA3531-9B24-484C-90A3-63050A79B8A6}"/>
    <cellStyle name="Normal 7 2 3 4 2 3" xfId="1800" xr:uid="{4887A133-99DC-4B67-95A5-67623D208155}"/>
    <cellStyle name="Normal 7 2 3 4 3" xfId="1801" xr:uid="{F4DC730E-E02F-4528-B7D3-2C5D1C9DF233}"/>
    <cellStyle name="Normal 7 2 3 4 3 2" xfId="1802" xr:uid="{6A0152F0-CFC8-4727-B21C-3ADF2F9C44F4}"/>
    <cellStyle name="Normal 7 2 3 4 4" xfId="1803" xr:uid="{CCCC7FDD-761F-41F0-B52E-8524932B6B79}"/>
    <cellStyle name="Normal 7 2 3 5" xfId="701" xr:uid="{7763CE8F-02A8-428B-BBA2-06F33A40959D}"/>
    <cellStyle name="Normal 7 2 3 5 2" xfId="1804" xr:uid="{8C065264-4ABC-45DF-A4DD-48900D8500E6}"/>
    <cellStyle name="Normal 7 2 3 5 2 2" xfId="1805" xr:uid="{64AC2B57-71BE-4976-AE3E-8E9AC7C20827}"/>
    <cellStyle name="Normal 7 2 3 5 3" xfId="1806" xr:uid="{63B8EC9E-65AD-4273-8010-EDFB297E8A71}"/>
    <cellStyle name="Normal 7 2 3 5 4" xfId="3437" xr:uid="{DC0F9D09-A8D5-4BC7-BEFF-24ECEA9C35A7}"/>
    <cellStyle name="Normal 7 2 3 6" xfId="1807" xr:uid="{09141790-51CA-4B26-B271-8096339067E2}"/>
    <cellStyle name="Normal 7 2 3 6 2" xfId="1808" xr:uid="{5727E410-5DCB-4D99-A503-31A641815ADD}"/>
    <cellStyle name="Normal 7 2 3 7" xfId="1809" xr:uid="{9B43F13D-7951-4BA6-B42D-72285DFBAB59}"/>
    <cellStyle name="Normal 7 2 3 8" xfId="3438" xr:uid="{7BF6929F-D778-47A2-9A67-90C670DB77B3}"/>
    <cellStyle name="Normal 7 2 4" xfId="134" xr:uid="{A13ADBE6-796C-4421-81F8-BE7E167BF330}"/>
    <cellStyle name="Normal 7 2 4 2" xfId="448" xr:uid="{8D2D2176-AFFB-4248-AC59-83D0823585FD}"/>
    <cellStyle name="Normal 7 2 4 2 2" xfId="702" xr:uid="{DE50ABE7-8FD1-4CBD-A5B0-D4C3F113FB6B}"/>
    <cellStyle name="Normal 7 2 4 2 2 2" xfId="1810" xr:uid="{2699ECC3-2F0C-4596-9573-9D1F84A523D3}"/>
    <cellStyle name="Normal 7 2 4 2 2 2 2" xfId="1811" xr:uid="{0B0BC257-BD98-4BB8-9778-72F9A50B3915}"/>
    <cellStyle name="Normal 7 2 4 2 2 3" xfId="1812" xr:uid="{C00C964B-4ECE-4DC5-B7EE-9FDBC1602891}"/>
    <cellStyle name="Normal 7 2 4 2 2 4" xfId="3439" xr:uid="{8F7AB990-D281-4AA8-8E08-004232E6919A}"/>
    <cellStyle name="Normal 7 2 4 2 3" xfId="1813" xr:uid="{92AE1627-9414-436F-A8D6-43CED92F55F4}"/>
    <cellStyle name="Normal 7 2 4 2 3 2" xfId="1814" xr:uid="{36D50E3C-95BD-4B61-9DB6-82541C924472}"/>
    <cellStyle name="Normal 7 2 4 2 4" xfId="1815" xr:uid="{CFCE5E9E-9DCC-4379-B051-A35CA18DFEE0}"/>
    <cellStyle name="Normal 7 2 4 2 5" xfId="3440" xr:uid="{B6214926-F763-4E0B-8F28-C2266C5270FA}"/>
    <cellStyle name="Normal 7 2 4 3" xfId="703" xr:uid="{8B3093F4-4B26-48C5-A55C-94479B217CD7}"/>
    <cellStyle name="Normal 7 2 4 3 2" xfId="1816" xr:uid="{B6629877-FCA0-4CB5-B2C2-509BCC483999}"/>
    <cellStyle name="Normal 7 2 4 3 2 2" xfId="1817" xr:uid="{C07473BD-79BE-48CA-A4A2-A34115A5E764}"/>
    <cellStyle name="Normal 7 2 4 3 3" xfId="1818" xr:uid="{497683D3-DADA-4095-9646-6E1E89BC3729}"/>
    <cellStyle name="Normal 7 2 4 3 4" xfId="3441" xr:uid="{FA0C53EA-BEB8-4631-B0BE-5CAFE63CAF49}"/>
    <cellStyle name="Normal 7 2 4 4" xfId="1819" xr:uid="{91EFF563-E370-40E9-83E2-B33C9097AFF2}"/>
    <cellStyle name="Normal 7 2 4 4 2" xfId="1820" xr:uid="{F53C09BC-0DC8-413C-8C1D-A9AA4BDBE9BE}"/>
    <cellStyle name="Normal 7 2 4 4 3" xfId="3442" xr:uid="{4BC093BD-2101-4338-BE1E-2C50C194535B}"/>
    <cellStyle name="Normal 7 2 4 4 4" xfId="3443" xr:uid="{69EDEDCE-C435-4F9F-B90C-15633B0FC2FD}"/>
    <cellStyle name="Normal 7 2 4 5" xfId="1821" xr:uid="{41D9303D-3E10-4BBC-9EF9-A1656E2720C4}"/>
    <cellStyle name="Normal 7 2 4 6" xfId="3444" xr:uid="{83973FEB-E147-4AEA-BFA8-566843CBDE53}"/>
    <cellStyle name="Normal 7 2 4 7" xfId="3445" xr:uid="{450FD733-484F-4944-B6E9-EEA078414E82}"/>
    <cellStyle name="Normal 7 2 5" xfId="354" xr:uid="{BF2E9E18-496E-4098-94AA-55D0B5292021}"/>
    <cellStyle name="Normal 7 2 5 2" xfId="704" xr:uid="{12912D54-35E1-47C5-B95A-5BD4898FEE36}"/>
    <cellStyle name="Normal 7 2 5 2 2" xfId="705" xr:uid="{07AEAA13-8E8B-407F-A5D6-7BA1B3331E82}"/>
    <cellStyle name="Normal 7 2 5 2 2 2" xfId="1822" xr:uid="{D196E028-F000-412D-845D-89733F6DF617}"/>
    <cellStyle name="Normal 7 2 5 2 2 2 2" xfId="1823" xr:uid="{3D8942AA-1062-472D-B6B6-BA5725FEFD35}"/>
    <cellStyle name="Normal 7 2 5 2 2 3" xfId="1824" xr:uid="{3416DA2A-4F5F-43F9-BD9E-F43A6320D4C5}"/>
    <cellStyle name="Normal 7 2 5 2 3" xfId="1825" xr:uid="{81EA8731-102D-4479-A454-512CBB58B927}"/>
    <cellStyle name="Normal 7 2 5 2 3 2" xfId="1826" xr:uid="{DC0A022E-2F3C-40A6-A228-6A08CEEDB6ED}"/>
    <cellStyle name="Normal 7 2 5 2 4" xfId="1827" xr:uid="{76EC3C87-0398-485D-98DB-F6233045E655}"/>
    <cellStyle name="Normal 7 2 5 3" xfId="706" xr:uid="{2EDD7C78-4CCA-44C4-B54B-086CF52684EC}"/>
    <cellStyle name="Normal 7 2 5 3 2" xfId="1828" xr:uid="{2829FDC0-FA05-4787-8657-6471BD23732B}"/>
    <cellStyle name="Normal 7 2 5 3 2 2" xfId="1829" xr:uid="{D031ABE0-F32D-42F2-924F-9971130E8E9F}"/>
    <cellStyle name="Normal 7 2 5 3 3" xfId="1830" xr:uid="{2CD9E524-6A93-44EF-BF6E-E80D087E9E80}"/>
    <cellStyle name="Normal 7 2 5 3 4" xfId="3446" xr:uid="{0CB8EDF3-7129-4D93-96F6-4B68A63F7482}"/>
    <cellStyle name="Normal 7 2 5 4" xfId="1831" xr:uid="{9A98D4A4-F150-4FBD-B977-4774E30F5E18}"/>
    <cellStyle name="Normal 7 2 5 4 2" xfId="1832" xr:uid="{1CF3A70F-8469-4151-9C76-63173827B02C}"/>
    <cellStyle name="Normal 7 2 5 5" xfId="1833" xr:uid="{57631A3A-131F-47DE-ACA4-B0CC7A1D35CF}"/>
    <cellStyle name="Normal 7 2 5 6" xfId="3447" xr:uid="{AD672FAA-597D-4EA3-A23C-1F28C994B2F4}"/>
    <cellStyle name="Normal 7 2 6" xfId="355" xr:uid="{FB9835F8-B0F7-44E1-9925-D0F0AF15440C}"/>
    <cellStyle name="Normal 7 2 6 2" xfId="707" xr:uid="{3545B092-E05A-40D3-ADBC-4709C71EED5F}"/>
    <cellStyle name="Normal 7 2 6 2 2" xfId="1834" xr:uid="{FC33888F-6C74-4CEF-8355-E13896544F54}"/>
    <cellStyle name="Normal 7 2 6 2 2 2" xfId="1835" xr:uid="{72CD7A8F-E013-4322-B8BD-B327FB1C134F}"/>
    <cellStyle name="Normal 7 2 6 2 3" xfId="1836" xr:uid="{4B600631-FFE8-485E-925B-A02D4B3C11EE}"/>
    <cellStyle name="Normal 7 2 6 2 4" xfId="3448" xr:uid="{646E8BED-1203-4933-BFE2-30380BDA76E5}"/>
    <cellStyle name="Normal 7 2 6 3" xfId="1837" xr:uid="{E16872C6-140E-449A-9FF0-2F68E2A75141}"/>
    <cellStyle name="Normal 7 2 6 3 2" xfId="1838" xr:uid="{7D6C4316-BCBB-423F-BBC1-558FA579CC55}"/>
    <cellStyle name="Normal 7 2 6 4" xfId="1839" xr:uid="{5974796C-D2E7-4172-A8FA-A7E7E8864616}"/>
    <cellStyle name="Normal 7 2 6 5" xfId="3449" xr:uid="{A23638B8-079D-4B58-91BB-B27D6CFA74B5}"/>
    <cellStyle name="Normal 7 2 7" xfId="708" xr:uid="{2283C296-62C1-4100-943C-3CF04501115C}"/>
    <cellStyle name="Normal 7 2 7 2" xfId="1840" xr:uid="{BBD91B1F-ED3C-48D8-8C4D-8276C0C501B4}"/>
    <cellStyle name="Normal 7 2 7 2 2" xfId="1841" xr:uid="{BE7A4462-98C4-45F3-BDCA-A4945D142E60}"/>
    <cellStyle name="Normal 7 2 7 2 3" xfId="4409" xr:uid="{6C1DA64E-84A0-4EEB-A78E-E2E47D1818C4}"/>
    <cellStyle name="Normal 7 2 7 3" xfId="1842" xr:uid="{21503597-CBF7-4309-AB95-D2BFDBD0D9CF}"/>
    <cellStyle name="Normal 7 2 7 4" xfId="3450" xr:uid="{C722ED1E-149D-4E98-ACBB-3D2B5BBCD55C}"/>
    <cellStyle name="Normal 7 2 7 4 2" xfId="4579" xr:uid="{3BC39544-CAF1-4B5D-9381-E17E202D62A5}"/>
    <cellStyle name="Normal 7 2 7 4 3" xfId="4686" xr:uid="{27FB64DD-D6A3-4DC6-8A68-EFB44F255CC0}"/>
    <cellStyle name="Normal 7 2 7 4 4" xfId="4608" xr:uid="{7E4FF036-307F-44EE-B403-AE91F91CAA3D}"/>
    <cellStyle name="Normal 7 2 8" xfId="1843" xr:uid="{ECA22760-069C-4D5F-93B9-7350491CA569}"/>
    <cellStyle name="Normal 7 2 8 2" xfId="1844" xr:uid="{0D2490C5-8D6C-4713-BA00-5DCD4FE9B788}"/>
    <cellStyle name="Normal 7 2 8 3" xfId="3451" xr:uid="{4632A5EF-088E-49DD-81F7-B96C6457D3CE}"/>
    <cellStyle name="Normal 7 2 8 4" xfId="3452" xr:uid="{2430EFBE-C309-4A3B-911C-F9543A1CB65F}"/>
    <cellStyle name="Normal 7 2 9" xfId="1845" xr:uid="{C2E06526-DD24-49CA-BFC8-A2BB0634E98D}"/>
    <cellStyle name="Normal 7 3" xfId="135" xr:uid="{9E4DCC18-E883-4A76-BB3B-88DE1C539F9D}"/>
    <cellStyle name="Normal 7 3 10" xfId="3453" xr:uid="{4C6ED335-FD73-4CFA-AB64-1F3821E161D1}"/>
    <cellStyle name="Normal 7 3 11" xfId="3454" xr:uid="{F2C6DAE3-4179-4170-9CF1-EE14D9B311C9}"/>
    <cellStyle name="Normal 7 3 2" xfId="136" xr:uid="{9D2D38E4-99E0-4C75-A9AD-3B052DB79E7D}"/>
    <cellStyle name="Normal 7 3 2 2" xfId="137" xr:uid="{58BEF96C-ED1F-43EB-9924-4BF8EFD45730}"/>
    <cellStyle name="Normal 7 3 2 2 2" xfId="356" xr:uid="{5B16A609-44E5-411F-BA8D-516C3FAB252A}"/>
    <cellStyle name="Normal 7 3 2 2 2 2" xfId="709" xr:uid="{0402B29F-EB43-4616-BDBF-9B1BA1E3A3A9}"/>
    <cellStyle name="Normal 7 3 2 2 2 2 2" xfId="1846" xr:uid="{1F5DE207-1240-4312-A6FB-BF49810C8A4C}"/>
    <cellStyle name="Normal 7 3 2 2 2 2 2 2" xfId="1847" xr:uid="{0027C8E6-B4D8-4A38-B76A-6AA676E5C4D0}"/>
    <cellStyle name="Normal 7 3 2 2 2 2 3" xfId="1848" xr:uid="{253B3674-9EBA-4DE1-A834-FBDA2CD22B88}"/>
    <cellStyle name="Normal 7 3 2 2 2 2 4" xfId="3455" xr:uid="{C360E36D-BCD3-4AAD-92D0-1CC53D739858}"/>
    <cellStyle name="Normal 7 3 2 2 2 3" xfId="1849" xr:uid="{A79DBB4D-ABD8-4B4C-8D39-C34D446E631C}"/>
    <cellStyle name="Normal 7 3 2 2 2 3 2" xfId="1850" xr:uid="{10578408-A631-4D44-A555-27DBF9D564C2}"/>
    <cellStyle name="Normal 7 3 2 2 2 3 3" xfId="3456" xr:uid="{0629D3C9-3E82-4E53-BDBD-C26592753196}"/>
    <cellStyle name="Normal 7 3 2 2 2 3 4" xfId="3457" xr:uid="{3C7C99E3-C503-48C2-8109-68A4F63F525F}"/>
    <cellStyle name="Normal 7 3 2 2 2 4" xfId="1851" xr:uid="{699DBBAA-45DB-4200-A17F-0F6B21B8DE79}"/>
    <cellStyle name="Normal 7 3 2 2 2 5" xfId="3458" xr:uid="{341B732F-E8D3-4CA3-9E73-5040B3F29589}"/>
    <cellStyle name="Normal 7 3 2 2 2 6" xfId="3459" xr:uid="{3230C1C7-88DA-42CF-8620-717180EB961C}"/>
    <cellStyle name="Normal 7 3 2 2 3" xfId="710" xr:uid="{357DBDE0-8DA3-484B-BA85-C786FC2AF5A0}"/>
    <cellStyle name="Normal 7 3 2 2 3 2" xfId="1852" xr:uid="{8293096D-E094-4581-8AAF-8935134416F6}"/>
    <cellStyle name="Normal 7 3 2 2 3 2 2" xfId="1853" xr:uid="{5FF5CC64-487F-4383-9497-030F35C24622}"/>
    <cellStyle name="Normal 7 3 2 2 3 2 3" xfId="3460" xr:uid="{A091A648-BE23-4298-B498-8E95DFC6CE1E}"/>
    <cellStyle name="Normal 7 3 2 2 3 2 4" xfId="3461" xr:uid="{81FEA8FE-DBB9-4ADB-AEA2-B65E9F889756}"/>
    <cellStyle name="Normal 7 3 2 2 3 3" xfId="1854" xr:uid="{94FC282B-638A-4323-8F83-9B16DBBABE87}"/>
    <cellStyle name="Normal 7 3 2 2 3 4" xfId="3462" xr:uid="{C9A84B47-94B5-4E9A-ACA0-CBF4E718BA2C}"/>
    <cellStyle name="Normal 7 3 2 2 3 5" xfId="3463" xr:uid="{252D7B6E-2F24-404E-8E0D-AEFBEA0D8454}"/>
    <cellStyle name="Normal 7 3 2 2 4" xfId="1855" xr:uid="{49BAD214-A2A9-42C5-AEE7-8C637F10D166}"/>
    <cellStyle name="Normal 7 3 2 2 4 2" xfId="1856" xr:uid="{789D341C-513E-4423-BD0D-7A7305AED8AB}"/>
    <cellStyle name="Normal 7 3 2 2 4 3" xfId="3464" xr:uid="{5C605ABE-94C1-4A97-BDA8-CECFE92E45D7}"/>
    <cellStyle name="Normal 7 3 2 2 4 4" xfId="3465" xr:uid="{AE0EB74D-E76C-4943-AB52-B0FB24B322E7}"/>
    <cellStyle name="Normal 7 3 2 2 5" xfId="1857" xr:uid="{34BE6012-17C2-41E7-BFF4-26E47A1B2CFA}"/>
    <cellStyle name="Normal 7 3 2 2 5 2" xfId="3466" xr:uid="{75CC2474-D9AE-4D7A-B71F-1EF78FE1BF50}"/>
    <cellStyle name="Normal 7 3 2 2 5 3" xfId="3467" xr:uid="{8E7F017F-40B3-4E48-B952-7E432548B63F}"/>
    <cellStyle name="Normal 7 3 2 2 5 4" xfId="3468" xr:uid="{D5CB5A64-2976-4C62-863D-46338A5D87ED}"/>
    <cellStyle name="Normal 7 3 2 2 6" xfId="3469" xr:uid="{F2660B9C-49D4-4EBF-96A6-B1D01CE8FA09}"/>
    <cellStyle name="Normal 7 3 2 2 7" xfId="3470" xr:uid="{6CB3408E-14C5-4224-9658-51816EF44D56}"/>
    <cellStyle name="Normal 7 3 2 2 8" xfId="3471" xr:uid="{242D2295-C531-4C9E-A3A5-543926B1F2A2}"/>
    <cellStyle name="Normal 7 3 2 3" xfId="357" xr:uid="{0AA24343-1E52-4020-A545-D4C7F14E0AAF}"/>
    <cellStyle name="Normal 7 3 2 3 2" xfId="711" xr:uid="{C17F3139-F94F-4A62-A59A-DDC6540E9FFD}"/>
    <cellStyle name="Normal 7 3 2 3 2 2" xfId="712" xr:uid="{2C46DA78-509E-4F24-A758-34185D6C58B9}"/>
    <cellStyle name="Normal 7 3 2 3 2 2 2" xfId="1858" xr:uid="{E3A71960-3944-4385-9C41-799EB55C2134}"/>
    <cellStyle name="Normal 7 3 2 3 2 2 2 2" xfId="1859" xr:uid="{B624F90D-25D5-4C46-898C-AE0779C8E73F}"/>
    <cellStyle name="Normal 7 3 2 3 2 2 3" xfId="1860" xr:uid="{BDB3C7C1-79AE-49A1-A59C-E9A4A53A5318}"/>
    <cellStyle name="Normal 7 3 2 3 2 3" xfId="1861" xr:uid="{EFF34EE8-9660-4A97-A4BA-5F4432A076C9}"/>
    <cellStyle name="Normal 7 3 2 3 2 3 2" xfId="1862" xr:uid="{C65A9C70-A8D3-4964-80D3-D0357B631C1F}"/>
    <cellStyle name="Normal 7 3 2 3 2 4" xfId="1863" xr:uid="{F6CF4E0F-1056-444E-8661-4D6E94933EE7}"/>
    <cellStyle name="Normal 7 3 2 3 3" xfId="713" xr:uid="{8FAB42A5-0321-406F-899A-8112BD5FC262}"/>
    <cellStyle name="Normal 7 3 2 3 3 2" xfId="1864" xr:uid="{222E8FF7-971D-42EF-B8C9-21E7416EFF0A}"/>
    <cellStyle name="Normal 7 3 2 3 3 2 2" xfId="1865" xr:uid="{245367F2-E3B3-4A1F-BD9B-EA5AE45F3158}"/>
    <cellStyle name="Normal 7 3 2 3 3 3" xfId="1866" xr:uid="{E6CC5CC2-ABFF-47D3-9DAD-E8AFE297FA94}"/>
    <cellStyle name="Normal 7 3 2 3 3 4" xfId="3472" xr:uid="{62D090AC-F9D4-4488-9DBF-368348AED322}"/>
    <cellStyle name="Normal 7 3 2 3 4" xfId="1867" xr:uid="{C42C2798-3D68-401E-9801-A6AA1F7A0CCD}"/>
    <cellStyle name="Normal 7 3 2 3 4 2" xfId="1868" xr:uid="{BB204024-038B-41FF-A95D-842BEFDA913C}"/>
    <cellStyle name="Normal 7 3 2 3 5" xfId="1869" xr:uid="{21D3FCFD-3465-4491-A440-BD6B607C45AD}"/>
    <cellStyle name="Normal 7 3 2 3 6" xfId="3473" xr:uid="{9FF420CF-F87F-4C24-922C-31408CE58A36}"/>
    <cellStyle name="Normal 7 3 2 4" xfId="358" xr:uid="{D7ACE9E6-3242-44A6-823B-3BFFE2862C97}"/>
    <cellStyle name="Normal 7 3 2 4 2" xfId="714" xr:uid="{C0F81490-3BE3-43D2-B323-F4D3CC42B070}"/>
    <cellStyle name="Normal 7 3 2 4 2 2" xfId="1870" xr:uid="{1FA2AD73-FBDB-47D0-97E9-7F70E992B0BD}"/>
    <cellStyle name="Normal 7 3 2 4 2 2 2" xfId="1871" xr:uid="{3FB0B7D6-6154-4777-9AAE-F655F8A91579}"/>
    <cellStyle name="Normal 7 3 2 4 2 3" xfId="1872" xr:uid="{09730DAC-224B-41FB-9EEF-C5CE15D97AF7}"/>
    <cellStyle name="Normal 7 3 2 4 2 4" xfId="3474" xr:uid="{BF9A00E3-20C9-4D93-94F7-B52334F1B041}"/>
    <cellStyle name="Normal 7 3 2 4 3" xfId="1873" xr:uid="{3E4F301C-DCB8-4337-AD99-7311000351C2}"/>
    <cellStyle name="Normal 7 3 2 4 3 2" xfId="1874" xr:uid="{CA5D7EBF-0A8B-4784-B245-BE17F52D6D10}"/>
    <cellStyle name="Normal 7 3 2 4 4" xfId="1875" xr:uid="{790BF190-6701-4A91-9601-9B19AEE185EB}"/>
    <cellStyle name="Normal 7 3 2 4 5" xfId="3475" xr:uid="{7A002C1A-0F47-4954-9C2C-5C2120C636A6}"/>
    <cellStyle name="Normal 7 3 2 5" xfId="359" xr:uid="{6234CE29-36AB-4D05-8586-04E2F663DF87}"/>
    <cellStyle name="Normal 7 3 2 5 2" xfId="1876" xr:uid="{F8C60E96-6021-4C42-B233-F8C33FDC97A8}"/>
    <cellStyle name="Normal 7 3 2 5 2 2" xfId="1877" xr:uid="{97889237-4CEC-413E-A2FA-8EB7C9F1BF41}"/>
    <cellStyle name="Normal 7 3 2 5 3" xfId="1878" xr:uid="{4303D149-7BC8-455E-941C-3C19DAF8F4DA}"/>
    <cellStyle name="Normal 7 3 2 5 4" xfId="3476" xr:uid="{F15B255E-24AC-4478-89ED-DE6D79A64036}"/>
    <cellStyle name="Normal 7 3 2 6" xfId="1879" xr:uid="{A30D29F3-D016-4C69-9038-38D877ABA962}"/>
    <cellStyle name="Normal 7 3 2 6 2" xfId="1880" xr:uid="{4028906C-900D-45B4-8902-3C7FD90953F6}"/>
    <cellStyle name="Normal 7 3 2 6 3" xfId="3477" xr:uid="{1C69E400-093F-4A76-9346-E1E7B0D79902}"/>
    <cellStyle name="Normal 7 3 2 6 4" xfId="3478" xr:uid="{9C9CB25D-1B3B-4E75-8BF8-CB9EFD299093}"/>
    <cellStyle name="Normal 7 3 2 7" xfId="1881" xr:uid="{0DB29BEC-5815-4A95-8DED-EA4BA2500EC6}"/>
    <cellStyle name="Normal 7 3 2 8" xfId="3479" xr:uid="{28119E4F-A563-4C70-8530-FC9B207A3C02}"/>
    <cellStyle name="Normal 7 3 2 9" xfId="3480" xr:uid="{0310A8CA-66FE-4A49-BAE3-31A84D200C88}"/>
    <cellStyle name="Normal 7 3 3" xfId="138" xr:uid="{D5CB1C83-FE89-4E18-B630-F846640782BA}"/>
    <cellStyle name="Normal 7 3 3 2" xfId="139" xr:uid="{1FB47DD4-596C-4F2B-9C4F-69BFA84EE4B0}"/>
    <cellStyle name="Normal 7 3 3 2 2" xfId="715" xr:uid="{A2BDC84E-CCCC-48B6-B031-162C78CA502B}"/>
    <cellStyle name="Normal 7 3 3 2 2 2" xfId="1882" xr:uid="{35628E0F-F4B4-4576-B66B-9699E0D798DA}"/>
    <cellStyle name="Normal 7 3 3 2 2 2 2" xfId="1883" xr:uid="{A97AF01B-C94B-436E-861C-5802E8A6BF32}"/>
    <cellStyle name="Normal 7 3 3 2 2 2 2 2" xfId="4484" xr:uid="{8FFD0BC2-BCFB-414A-9275-F8C662BE1F7C}"/>
    <cellStyle name="Normal 7 3 3 2 2 2 3" xfId="4485" xr:uid="{458B9275-3195-446C-91B7-6A13485BC9AD}"/>
    <cellStyle name="Normal 7 3 3 2 2 3" xfId="1884" xr:uid="{F7629D93-5FAF-4E1C-AAAD-4EC75EA36FCB}"/>
    <cellStyle name="Normal 7 3 3 2 2 3 2" xfId="4486" xr:uid="{857F1518-7EEF-493D-9655-85EF31ED53C6}"/>
    <cellStyle name="Normal 7 3 3 2 2 4" xfId="3481" xr:uid="{CEC51D36-AFD1-433A-8D40-9DFF4C5CC50D}"/>
    <cellStyle name="Normal 7 3 3 2 3" xfId="1885" xr:uid="{72A84624-341A-499B-8A33-E18B91A30673}"/>
    <cellStyle name="Normal 7 3 3 2 3 2" xfId="1886" xr:uid="{5BBFD74B-5FF0-45B0-B659-F79163C9D7DC}"/>
    <cellStyle name="Normal 7 3 3 2 3 2 2" xfId="4487" xr:uid="{1F0882A0-32D7-474F-B511-23B07CB959AF}"/>
    <cellStyle name="Normal 7 3 3 2 3 3" xfId="3482" xr:uid="{AD4A94D8-B44E-4F2E-9C09-F90C837D5316}"/>
    <cellStyle name="Normal 7 3 3 2 3 4" xfId="3483" xr:uid="{570BB807-D42F-408E-8A1E-61ED8B4FF919}"/>
    <cellStyle name="Normal 7 3 3 2 4" xfId="1887" xr:uid="{472E0183-4D99-4143-8304-F6203C16834A}"/>
    <cellStyle name="Normal 7 3 3 2 4 2" xfId="4488" xr:uid="{9EC0CBF0-C35C-4A78-9A65-31DE01326F2A}"/>
    <cellStyle name="Normal 7 3 3 2 5" xfId="3484" xr:uid="{7F0D690E-12C0-4071-A230-9C5FC32C9E7E}"/>
    <cellStyle name="Normal 7 3 3 2 6" xfId="3485" xr:uid="{5B11BD0C-BB1B-42BA-865C-61250C84DFF0}"/>
    <cellStyle name="Normal 7 3 3 3" xfId="360" xr:uid="{A8BE5AC2-BB88-4B4F-8D1E-A1717B0C31BF}"/>
    <cellStyle name="Normal 7 3 3 3 2" xfId="1888" xr:uid="{6B4CE8AA-F2AF-4E81-A3EC-DC563B3C1247}"/>
    <cellStyle name="Normal 7 3 3 3 2 2" xfId="1889" xr:uid="{179DCCA6-82F4-4C6B-981D-51E759550CA4}"/>
    <cellStyle name="Normal 7 3 3 3 2 2 2" xfId="4489" xr:uid="{8A460B73-4CB8-441D-880F-D30701720DD5}"/>
    <cellStyle name="Normal 7 3 3 3 2 3" xfId="3486" xr:uid="{673F377A-A6DE-489C-83C5-ACB6F8635270}"/>
    <cellStyle name="Normal 7 3 3 3 2 4" xfId="3487" xr:uid="{61830614-F978-41C1-89BB-3BF17F104DD2}"/>
    <cellStyle name="Normal 7 3 3 3 3" xfId="1890" xr:uid="{5CD7FC1C-7F13-4350-AF88-0589BDE16A1E}"/>
    <cellStyle name="Normal 7 3 3 3 3 2" xfId="4490" xr:uid="{6569A99E-86A8-4974-AED3-1B395BD95E0F}"/>
    <cellStyle name="Normal 7 3 3 3 4" xfId="3488" xr:uid="{26C169DB-0230-4904-86FE-DA0A4C5003F6}"/>
    <cellStyle name="Normal 7 3 3 3 5" xfId="3489" xr:uid="{FD07D609-6E08-4AC6-A027-3B17A0C0A525}"/>
    <cellStyle name="Normal 7 3 3 4" xfId="1891" xr:uid="{13BFAEF1-BA3D-472E-886A-D09AA0FC8427}"/>
    <cellStyle name="Normal 7 3 3 4 2" xfId="1892" xr:uid="{CB4282E1-4732-4F38-8F64-C6F8AFFDB3CC}"/>
    <cellStyle name="Normal 7 3 3 4 2 2" xfId="4491" xr:uid="{A6B4071B-A660-4872-A268-A6FF5A9B4CB3}"/>
    <cellStyle name="Normal 7 3 3 4 3" xfId="3490" xr:uid="{1F25E554-2B1A-4299-BB24-75BFCD30F51A}"/>
    <cellStyle name="Normal 7 3 3 4 4" xfId="3491" xr:uid="{EFB20A10-A9D9-4524-A149-4CD0467857CC}"/>
    <cellStyle name="Normal 7 3 3 5" xfId="1893" xr:uid="{2477474A-4B64-4554-AE0B-6C3AC1D3342B}"/>
    <cellStyle name="Normal 7 3 3 5 2" xfId="3492" xr:uid="{4AA46462-4B20-4C1C-9070-38D2F8428215}"/>
    <cellStyle name="Normal 7 3 3 5 3" xfId="3493" xr:uid="{2475F331-55F5-47CE-B594-C10761518D0D}"/>
    <cellStyle name="Normal 7 3 3 5 4" xfId="3494" xr:uid="{216F054F-C934-4E38-9E73-270A4F7E2EEC}"/>
    <cellStyle name="Normal 7 3 3 6" xfId="3495" xr:uid="{430D3E65-9676-43F6-9E3B-55957C05D20B}"/>
    <cellStyle name="Normal 7 3 3 7" xfId="3496" xr:uid="{90A73245-98D2-4187-A397-316306EC1889}"/>
    <cellStyle name="Normal 7 3 3 8" xfId="3497" xr:uid="{F86DDF8E-E184-48A2-AB30-A95B624E55B6}"/>
    <cellStyle name="Normal 7 3 4" xfId="140" xr:uid="{9416F2E0-7648-4A55-9F8C-11FB1261847B}"/>
    <cellStyle name="Normal 7 3 4 2" xfId="716" xr:uid="{D0B43C84-7E12-42F2-96D6-5914EB618C1A}"/>
    <cellStyle name="Normal 7 3 4 2 2" xfId="717" xr:uid="{7A3CCFFB-E989-4B2D-84A4-5057F740A7CB}"/>
    <cellStyle name="Normal 7 3 4 2 2 2" xfId="1894" xr:uid="{2A58CF9C-8BC3-47AE-8713-D854EFC2C8A1}"/>
    <cellStyle name="Normal 7 3 4 2 2 2 2" xfId="1895" xr:uid="{ABAFEB5A-2B7C-45A5-BEA5-88CC918F9876}"/>
    <cellStyle name="Normal 7 3 4 2 2 3" xfId="1896" xr:uid="{93E6FF28-020D-4D00-86BD-FCA03E07D710}"/>
    <cellStyle name="Normal 7 3 4 2 2 4" xfId="3498" xr:uid="{B93357AE-1582-4152-B9F9-A4CA136FBC93}"/>
    <cellStyle name="Normal 7 3 4 2 3" xfId="1897" xr:uid="{A66624B1-6B10-45BA-90B4-3FAE70296E3C}"/>
    <cellStyle name="Normal 7 3 4 2 3 2" xfId="1898" xr:uid="{AB95E41C-85F1-4E20-9E45-E5082118B362}"/>
    <cellStyle name="Normal 7 3 4 2 4" xfId="1899" xr:uid="{B1889078-A66F-4C4F-B862-D657EEDA5E99}"/>
    <cellStyle name="Normal 7 3 4 2 5" xfId="3499" xr:uid="{1E6013D4-AD1A-49A7-BB15-C955806199C2}"/>
    <cellStyle name="Normal 7 3 4 3" xfId="718" xr:uid="{5068AB94-0695-4EEB-B110-DEF8949EB172}"/>
    <cellStyle name="Normal 7 3 4 3 2" xfId="1900" xr:uid="{9E89668B-7CD1-4724-87BC-39E099079038}"/>
    <cellStyle name="Normal 7 3 4 3 2 2" xfId="1901" xr:uid="{3EFFDDA7-DF17-4DCD-8D8A-F393B686DB43}"/>
    <cellStyle name="Normal 7 3 4 3 3" xfId="1902" xr:uid="{CD336C8B-7E2C-4A0D-8300-A3ED690C5851}"/>
    <cellStyle name="Normal 7 3 4 3 4" xfId="3500" xr:uid="{B7BC0414-5907-4987-8A10-A6A564082B8F}"/>
    <cellStyle name="Normal 7 3 4 4" xfId="1903" xr:uid="{85DB2970-D471-498C-8668-E8640A0632FB}"/>
    <cellStyle name="Normal 7 3 4 4 2" xfId="1904" xr:uid="{0D9678DC-B44E-4CEF-B854-A8F735DD8CD5}"/>
    <cellStyle name="Normal 7 3 4 4 3" xfId="3501" xr:uid="{9A66DE34-67FA-4025-B86F-26BDE601E2F1}"/>
    <cellStyle name="Normal 7 3 4 4 4" xfId="3502" xr:uid="{0EF75A78-4F9F-4DD2-BEDB-CC6B9C9F65F6}"/>
    <cellStyle name="Normal 7 3 4 5" xfId="1905" xr:uid="{BBDE02F6-C3F1-4A60-9315-95642663414E}"/>
    <cellStyle name="Normal 7 3 4 6" xfId="3503" xr:uid="{3BDB0287-D4C3-4AD1-8789-79E83F396444}"/>
    <cellStyle name="Normal 7 3 4 7" xfId="3504" xr:uid="{78755946-2C02-47BD-B4A5-694F9EA7A8AF}"/>
    <cellStyle name="Normal 7 3 5" xfId="361" xr:uid="{C806018F-E8B5-4499-9FC8-2387D2EB3699}"/>
    <cellStyle name="Normal 7 3 5 2" xfId="719" xr:uid="{E0A43A61-CE74-4A1F-8AFD-2656DE8265A1}"/>
    <cellStyle name="Normal 7 3 5 2 2" xfId="1906" xr:uid="{3EBF9838-518F-4DDE-880E-CFEA5DF1A62E}"/>
    <cellStyle name="Normal 7 3 5 2 2 2" xfId="1907" xr:uid="{28A1592E-3CC4-4D63-9858-863889EF69D4}"/>
    <cellStyle name="Normal 7 3 5 2 3" xfId="1908" xr:uid="{5DA7A001-BC0E-4E0B-9AE5-42FACAD647E1}"/>
    <cellStyle name="Normal 7 3 5 2 4" xfId="3505" xr:uid="{DBDC4CD3-9BEE-4329-BF81-9FA0390D3459}"/>
    <cellStyle name="Normal 7 3 5 3" xfId="1909" xr:uid="{880898F7-F5C5-4B21-884F-BBA723DC7963}"/>
    <cellStyle name="Normal 7 3 5 3 2" xfId="1910" xr:uid="{A8509513-0002-418B-B9AE-722369F3D3B9}"/>
    <cellStyle name="Normal 7 3 5 3 3" xfId="3506" xr:uid="{E728DECF-D3DC-491D-8407-A5DC653ACAFB}"/>
    <cellStyle name="Normal 7 3 5 3 4" xfId="3507" xr:uid="{B9D79DFC-4298-4F12-AD0D-15FA930903E5}"/>
    <cellStyle name="Normal 7 3 5 4" xfId="1911" xr:uid="{725E2A21-1CC7-4786-9EF1-50B65C06EC23}"/>
    <cellStyle name="Normal 7 3 5 5" xfId="3508" xr:uid="{C6522C7B-F855-4B0E-9EAE-B5ADB7C54343}"/>
    <cellStyle name="Normal 7 3 5 6" xfId="3509" xr:uid="{85E355A3-0D10-4BD6-AB24-44AFF461A6AC}"/>
    <cellStyle name="Normal 7 3 6" xfId="362" xr:uid="{4B1E2C49-D2DA-4E91-8B51-ACFB53191FC4}"/>
    <cellStyle name="Normal 7 3 6 2" xfId="1912" xr:uid="{4F00748C-ADA2-425B-AD23-038BE79359F6}"/>
    <cellStyle name="Normal 7 3 6 2 2" xfId="1913" xr:uid="{DD785861-3730-4AFE-8D10-BAF6625247AC}"/>
    <cellStyle name="Normal 7 3 6 2 3" xfId="3510" xr:uid="{00E9C735-5441-4A28-BD42-2E442CAAC29C}"/>
    <cellStyle name="Normal 7 3 6 2 4" xfId="3511" xr:uid="{140745A4-2BAE-4BA0-8894-7DC8E044C15B}"/>
    <cellStyle name="Normal 7 3 6 3" xfId="1914" xr:uid="{B14E7FF9-10AE-420B-8F0B-79981CC941A4}"/>
    <cellStyle name="Normal 7 3 6 4" xfId="3512" xr:uid="{954B70AD-3165-4BB5-9B28-09E6BBD34A50}"/>
    <cellStyle name="Normal 7 3 6 5" xfId="3513" xr:uid="{01525E26-D816-4827-83BE-3DF45545BF3C}"/>
    <cellStyle name="Normal 7 3 7" xfId="1915" xr:uid="{EF98C611-4D7D-41A2-8C68-690AC64975F2}"/>
    <cellStyle name="Normal 7 3 7 2" xfId="1916" xr:uid="{2E81AAD7-524E-4AB8-89E4-7795EE299EFB}"/>
    <cellStyle name="Normal 7 3 7 3" xfId="3514" xr:uid="{F3E9BD09-E619-4799-91CF-4375057A8206}"/>
    <cellStyle name="Normal 7 3 7 4" xfId="3515" xr:uid="{1BD873A5-BBCA-4D00-8F8D-887746FBB6B4}"/>
    <cellStyle name="Normal 7 3 8" xfId="1917" xr:uid="{BB277CA6-F01B-4E4B-B477-04C6BEBA5DC6}"/>
    <cellStyle name="Normal 7 3 8 2" xfId="3516" xr:uid="{DD74766B-9A53-4E91-BE4A-1E25A07B117F}"/>
    <cellStyle name="Normal 7 3 8 3" xfId="3517" xr:uid="{9E71455C-D71C-4C59-B48D-535FDA778517}"/>
    <cellStyle name="Normal 7 3 8 4" xfId="3518" xr:uid="{5F49CE6D-FF7E-4969-8104-0796672476F6}"/>
    <cellStyle name="Normal 7 3 9" xfId="3519" xr:uid="{D2C44AA3-EF7C-4995-ADDA-B80C89A640E9}"/>
    <cellStyle name="Normal 7 4" xfId="141" xr:uid="{BEB97EA5-ABE1-4401-967F-65CD021B9F87}"/>
    <cellStyle name="Normal 7 4 10" xfId="3520" xr:uid="{C6DC1DB8-5631-44DA-BBFD-EE2AA418CEEE}"/>
    <cellStyle name="Normal 7 4 11" xfId="3521" xr:uid="{C0A10D3E-C4BA-4173-A508-D7C7955DBDA8}"/>
    <cellStyle name="Normal 7 4 2" xfId="142" xr:uid="{DA60EFEC-F3C3-408F-9A25-40BA7AF1B1B8}"/>
    <cellStyle name="Normal 7 4 2 2" xfId="363" xr:uid="{32829C91-3C64-4170-BC81-1C38C4352EF4}"/>
    <cellStyle name="Normal 7 4 2 2 2" xfId="720" xr:uid="{8E1557E7-003F-4D8C-9F5E-E7AC7459BB64}"/>
    <cellStyle name="Normal 7 4 2 2 2 2" xfId="721" xr:uid="{F09D08F6-F5A0-4F1D-9BB2-8B6BB224F154}"/>
    <cellStyle name="Normal 7 4 2 2 2 2 2" xfId="1918" xr:uid="{DD45CE84-371A-4F97-9442-CDB61F2C0BB5}"/>
    <cellStyle name="Normal 7 4 2 2 2 2 3" xfId="3522" xr:uid="{8AE116FB-91DC-43CD-ABC0-3AF233A3783C}"/>
    <cellStyle name="Normal 7 4 2 2 2 2 4" xfId="3523" xr:uid="{5D55680A-625F-4D62-8483-6BEACAC7CDB1}"/>
    <cellStyle name="Normal 7 4 2 2 2 3" xfId="1919" xr:uid="{ACDB400E-63C1-4B64-96C8-199386AA62F8}"/>
    <cellStyle name="Normal 7 4 2 2 2 3 2" xfId="3524" xr:uid="{2760BA8F-CE46-4F01-8A7A-E04968F7A254}"/>
    <cellStyle name="Normal 7 4 2 2 2 3 3" xfId="3525" xr:uid="{DD00CBC5-2FDC-4D19-89BB-57EE3D1234E3}"/>
    <cellStyle name="Normal 7 4 2 2 2 3 4" xfId="3526" xr:uid="{9E747546-DE53-4206-B340-D5E333A81FC6}"/>
    <cellStyle name="Normal 7 4 2 2 2 4" xfId="3527" xr:uid="{D7C696F8-B41F-4FE1-9AC0-04AEAF154362}"/>
    <cellStyle name="Normal 7 4 2 2 2 5" xfId="3528" xr:uid="{B804C737-601A-4E0C-A296-40C21BE57920}"/>
    <cellStyle name="Normal 7 4 2 2 2 6" xfId="3529" xr:uid="{6AD4B23B-8118-427F-BA9E-33FA0872B472}"/>
    <cellStyle name="Normal 7 4 2 2 3" xfId="722" xr:uid="{FB6BA1E6-FDE5-4025-8168-F98F2B5B2ECB}"/>
    <cellStyle name="Normal 7 4 2 2 3 2" xfId="1920" xr:uid="{D6092230-D009-43FE-8DA1-4DC183867E56}"/>
    <cellStyle name="Normal 7 4 2 2 3 2 2" xfId="3530" xr:uid="{1555C4B4-4B3E-4828-BA45-E0AC071BFCE5}"/>
    <cellStyle name="Normal 7 4 2 2 3 2 3" xfId="3531" xr:uid="{B8EC2D8B-6012-481B-800A-F820BC7EDCD1}"/>
    <cellStyle name="Normal 7 4 2 2 3 2 4" xfId="3532" xr:uid="{BC9D932C-10B2-49A1-9260-D4746ABDC802}"/>
    <cellStyle name="Normal 7 4 2 2 3 3" xfId="3533" xr:uid="{D5D539B6-F9FF-46A6-9C77-5ABB3109C8D6}"/>
    <cellStyle name="Normal 7 4 2 2 3 4" xfId="3534" xr:uid="{8DD3DCDA-4711-4C2D-8A4D-9FA21AA489D2}"/>
    <cellStyle name="Normal 7 4 2 2 3 5" xfId="3535" xr:uid="{551F3665-DB43-4835-98D9-CC0420745F80}"/>
    <cellStyle name="Normal 7 4 2 2 4" xfId="1921" xr:uid="{549518DA-B3B6-4DE4-94CB-106C923782D6}"/>
    <cellStyle name="Normal 7 4 2 2 4 2" xfId="3536" xr:uid="{429E651E-8626-4527-90CD-97E9819495B9}"/>
    <cellStyle name="Normal 7 4 2 2 4 3" xfId="3537" xr:uid="{F64CEA4E-A730-4DB9-89BC-1135C068B9BD}"/>
    <cellStyle name="Normal 7 4 2 2 4 4" xfId="3538" xr:uid="{0B4FA142-C517-4281-9491-AE2FB9091BD5}"/>
    <cellStyle name="Normal 7 4 2 2 5" xfId="3539" xr:uid="{60EF4A09-8BB1-4543-A631-8DA9CDAD0F8F}"/>
    <cellStyle name="Normal 7 4 2 2 5 2" xfId="3540" xr:uid="{5A82F66C-ADFC-4D3C-846D-7E5177564511}"/>
    <cellStyle name="Normal 7 4 2 2 5 3" xfId="3541" xr:uid="{420254D8-78B3-4373-8C89-1C5DFA5C9EA6}"/>
    <cellStyle name="Normal 7 4 2 2 5 4" xfId="3542" xr:uid="{3B1B84D7-B2CB-4D2C-9085-88D8EC5A0524}"/>
    <cellStyle name="Normal 7 4 2 2 6" xfId="3543" xr:uid="{D086FE39-C6DE-4670-9BF4-C77D3C2846E8}"/>
    <cellStyle name="Normal 7 4 2 2 7" xfId="3544" xr:uid="{86130DE7-AF1E-4907-A24A-7A82E2553402}"/>
    <cellStyle name="Normal 7 4 2 2 8" xfId="3545" xr:uid="{8D94053D-714E-4164-A199-6F51F134F445}"/>
    <cellStyle name="Normal 7 4 2 3" xfId="723" xr:uid="{E437047D-3240-40BF-99FB-79147E47D82B}"/>
    <cellStyle name="Normal 7 4 2 3 2" xfId="724" xr:uid="{86A85DE9-EF59-48A4-9EC3-C6B0D6FCD744}"/>
    <cellStyle name="Normal 7 4 2 3 2 2" xfId="725" xr:uid="{AFFCCD75-CF70-43F3-9C17-54AF9CAA9AA3}"/>
    <cellStyle name="Normal 7 4 2 3 2 3" xfId="3546" xr:uid="{D54B2130-4EFC-474D-B5C9-2F140FA3530D}"/>
    <cellStyle name="Normal 7 4 2 3 2 4" xfId="3547" xr:uid="{C6D9648C-E7F7-4182-9EB0-9A72727AE72F}"/>
    <cellStyle name="Normal 7 4 2 3 3" xfId="726" xr:uid="{01989CEC-882E-4D82-B983-CB533884E485}"/>
    <cellStyle name="Normal 7 4 2 3 3 2" xfId="3548" xr:uid="{96FB6E84-8613-4161-9805-19ADDAD090B5}"/>
    <cellStyle name="Normal 7 4 2 3 3 3" xfId="3549" xr:uid="{AA22BA22-A6E5-4A92-8AA7-9C1E379A73A9}"/>
    <cellStyle name="Normal 7 4 2 3 3 4" xfId="3550" xr:uid="{BFA7ADB7-5BEE-4506-8824-583648880867}"/>
    <cellStyle name="Normal 7 4 2 3 4" xfId="3551" xr:uid="{29AAB610-6010-4343-8C46-D826637C547F}"/>
    <cellStyle name="Normal 7 4 2 3 5" xfId="3552" xr:uid="{E1EACB07-1DAE-424E-A704-46BD088A2D45}"/>
    <cellStyle name="Normal 7 4 2 3 6" xfId="3553" xr:uid="{C3F2F56E-E760-4BF7-AC39-F9F49EE8645E}"/>
    <cellStyle name="Normal 7 4 2 4" xfId="727" xr:uid="{F4664EB9-B7A7-4637-8B8E-D29066DCA261}"/>
    <cellStyle name="Normal 7 4 2 4 2" xfId="728" xr:uid="{A0158652-A076-42E4-AA7B-B82BC05070DF}"/>
    <cellStyle name="Normal 7 4 2 4 2 2" xfId="3554" xr:uid="{2ECBA5F9-55AE-4769-8151-B82CD4E6DA70}"/>
    <cellStyle name="Normal 7 4 2 4 2 3" xfId="3555" xr:uid="{8756D2CB-6F53-48D6-A36C-EEAE5994E3A6}"/>
    <cellStyle name="Normal 7 4 2 4 2 4" xfId="3556" xr:uid="{F276C173-0069-41BE-A442-2D9F26912ED7}"/>
    <cellStyle name="Normal 7 4 2 4 3" xfId="3557" xr:uid="{2E35318C-EA6E-413E-B5C5-4716E7FA21C5}"/>
    <cellStyle name="Normal 7 4 2 4 4" xfId="3558" xr:uid="{2DCC108B-3754-476C-BA6B-75535528F8A5}"/>
    <cellStyle name="Normal 7 4 2 4 5" xfId="3559" xr:uid="{D5802F61-840D-4A61-A475-13008314DF31}"/>
    <cellStyle name="Normal 7 4 2 5" xfId="729" xr:uid="{2562775F-AF08-4E81-AC07-09297C0F0E2F}"/>
    <cellStyle name="Normal 7 4 2 5 2" xfId="3560" xr:uid="{28680F0D-8484-4596-B22C-A106053C6C6E}"/>
    <cellStyle name="Normal 7 4 2 5 3" xfId="3561" xr:uid="{BFC55FB8-9FEE-46B1-8105-FDB6E3A2A58C}"/>
    <cellStyle name="Normal 7 4 2 5 4" xfId="3562" xr:uid="{59FA3467-35F0-4EA7-ACB5-4DBEE1910705}"/>
    <cellStyle name="Normal 7 4 2 6" xfId="3563" xr:uid="{E9B96859-4CC4-4647-B560-3022C22A7E38}"/>
    <cellStyle name="Normal 7 4 2 6 2" xfId="3564" xr:uid="{3DC64C41-B5E1-4103-968B-65571201B21C}"/>
    <cellStyle name="Normal 7 4 2 6 3" xfId="3565" xr:uid="{C8952A79-F7DE-4A59-A0A0-B94714AB2587}"/>
    <cellStyle name="Normal 7 4 2 6 4" xfId="3566" xr:uid="{ACD60994-E451-49F5-AFA5-7596F1B2FE47}"/>
    <cellStyle name="Normal 7 4 2 7" xfId="3567" xr:uid="{58F57385-594E-4942-9046-A4F429A347B1}"/>
    <cellStyle name="Normal 7 4 2 8" xfId="3568" xr:uid="{84D2C105-D0A6-4B60-92ED-F978A4B854BF}"/>
    <cellStyle name="Normal 7 4 2 9" xfId="3569" xr:uid="{1F1C0E15-7D89-452E-81AB-60FB99B1E45F}"/>
    <cellStyle name="Normal 7 4 3" xfId="364" xr:uid="{F322EEC0-2301-448A-AEF1-1D2C9E92CB97}"/>
    <cellStyle name="Normal 7 4 3 2" xfId="730" xr:uid="{F383815F-D4A4-4B07-AE31-9F9E1D8AF78B}"/>
    <cellStyle name="Normal 7 4 3 2 2" xfId="731" xr:uid="{EF77D3F2-FFDD-42CE-A4A3-A2153C2C4C51}"/>
    <cellStyle name="Normal 7 4 3 2 2 2" xfId="1922" xr:uid="{A834F630-5D8B-4B94-A146-C46EC2A9B428}"/>
    <cellStyle name="Normal 7 4 3 2 2 2 2" xfId="1923" xr:uid="{A9B4339D-4EF3-49C8-AA84-0BE983E0DFF6}"/>
    <cellStyle name="Normal 7 4 3 2 2 3" xfId="1924" xr:uid="{27CAE3F0-7639-4C3A-ABC2-97D77783C5D4}"/>
    <cellStyle name="Normal 7 4 3 2 2 4" xfId="3570" xr:uid="{C762DED0-77DD-4A49-8994-B327AE42A831}"/>
    <cellStyle name="Normal 7 4 3 2 3" xfId="1925" xr:uid="{440F1B38-28CE-41EA-B39D-BAFE112EE421}"/>
    <cellStyle name="Normal 7 4 3 2 3 2" xfId="1926" xr:uid="{60A2D53F-EB24-4373-874E-0637EF3E7916}"/>
    <cellStyle name="Normal 7 4 3 2 3 3" xfId="3571" xr:uid="{A9DDA75E-FE38-4037-BCC8-72E8A2155891}"/>
    <cellStyle name="Normal 7 4 3 2 3 4" xfId="3572" xr:uid="{5737A6CE-EED9-44FF-A158-315D0EA6CBCC}"/>
    <cellStyle name="Normal 7 4 3 2 4" xfId="1927" xr:uid="{02A743BA-F170-4373-A6D4-32D814E8525E}"/>
    <cellStyle name="Normal 7 4 3 2 5" xfId="3573" xr:uid="{3E73A24F-2D4A-475D-9E91-506C5AE80A06}"/>
    <cellStyle name="Normal 7 4 3 2 6" xfId="3574" xr:uid="{F0A4A5B2-45A8-4EBC-86A1-A85B03A26519}"/>
    <cellStyle name="Normal 7 4 3 3" xfId="732" xr:uid="{B6D1966E-C35B-411F-AFAD-58D83B05795C}"/>
    <cellStyle name="Normal 7 4 3 3 2" xfId="1928" xr:uid="{7126F893-13FE-4507-B81E-446BBE53A33E}"/>
    <cellStyle name="Normal 7 4 3 3 2 2" xfId="1929" xr:uid="{B78FD06E-76DB-46BE-8EF8-5035B73026AB}"/>
    <cellStyle name="Normal 7 4 3 3 2 3" xfId="3575" xr:uid="{E726B13E-843C-4599-8AA1-82873C0764D4}"/>
    <cellStyle name="Normal 7 4 3 3 2 4" xfId="3576" xr:uid="{2E2FE4EA-ADF3-491D-AFEB-C0399A34411B}"/>
    <cellStyle name="Normal 7 4 3 3 3" xfId="1930" xr:uid="{77D17392-09D4-481D-8245-D8ECC7CCBA98}"/>
    <cellStyle name="Normal 7 4 3 3 4" xfId="3577" xr:uid="{AD3B630B-9256-4D63-ADF1-E31F479563F6}"/>
    <cellStyle name="Normal 7 4 3 3 5" xfId="3578" xr:uid="{3FCE68E4-3C67-446E-9583-D3334B12B42D}"/>
    <cellStyle name="Normal 7 4 3 4" xfId="1931" xr:uid="{442FA3BB-5866-4695-BA92-40B052A2E9E6}"/>
    <cellStyle name="Normal 7 4 3 4 2" xfId="1932" xr:uid="{936E91B2-30BD-4930-9638-9375FFE030B8}"/>
    <cellStyle name="Normal 7 4 3 4 3" xfId="3579" xr:uid="{84D20374-93CB-4EE3-B4AD-D6BCA2D7DC9F}"/>
    <cellStyle name="Normal 7 4 3 4 4" xfId="3580" xr:uid="{AAADA4E2-CDC7-49AB-B80D-B6FE0F5E53DB}"/>
    <cellStyle name="Normal 7 4 3 5" xfId="1933" xr:uid="{B3446F64-257F-4A3E-943F-413358A2A2F9}"/>
    <cellStyle name="Normal 7 4 3 5 2" xfId="3581" xr:uid="{9F054EE0-2354-4E74-B6EE-A7BC8362110A}"/>
    <cellStyle name="Normal 7 4 3 5 3" xfId="3582" xr:uid="{4409412C-89CE-493C-936E-91B955885978}"/>
    <cellStyle name="Normal 7 4 3 5 4" xfId="3583" xr:uid="{16E031BC-BA5A-4D0E-911C-BB3986872234}"/>
    <cellStyle name="Normal 7 4 3 6" xfId="3584" xr:uid="{D3942E2B-40B2-40AE-920A-D3746D95E1CD}"/>
    <cellStyle name="Normal 7 4 3 7" xfId="3585" xr:uid="{5E3B42F0-EBE7-4AC9-8E19-5B6805DBB3D0}"/>
    <cellStyle name="Normal 7 4 3 8" xfId="3586" xr:uid="{D9610681-9F51-4BA6-9CF1-176F5269E3A0}"/>
    <cellStyle name="Normal 7 4 4" xfId="365" xr:uid="{FB52BB10-5A43-4553-96B4-9D8261A35396}"/>
    <cellStyle name="Normal 7 4 4 2" xfId="733" xr:uid="{E0953CC9-8C7B-4654-B120-9169EC516B90}"/>
    <cellStyle name="Normal 7 4 4 2 2" xfId="734" xr:uid="{27C7D566-DD0B-400F-AD2F-37397F577EBB}"/>
    <cellStyle name="Normal 7 4 4 2 2 2" xfId="1934" xr:uid="{A8BD9507-F924-47E6-8D3A-EA79852B7558}"/>
    <cellStyle name="Normal 7 4 4 2 2 3" xfId="3587" xr:uid="{07D8D2E9-248B-43FE-8C3A-649A161BB804}"/>
    <cellStyle name="Normal 7 4 4 2 2 4" xfId="3588" xr:uid="{663A586A-6895-4B7F-98FA-65A47887EB57}"/>
    <cellStyle name="Normal 7 4 4 2 3" xfId="1935" xr:uid="{49425929-9041-46A3-BE2C-5192B3482C95}"/>
    <cellStyle name="Normal 7 4 4 2 4" xfId="3589" xr:uid="{BC4103E0-3FEF-4F59-AC2B-64071E2FAF80}"/>
    <cellStyle name="Normal 7 4 4 2 5" xfId="3590" xr:uid="{862122A5-811C-4BA4-9DC0-8C8CF89C1719}"/>
    <cellStyle name="Normal 7 4 4 3" xfId="735" xr:uid="{A143E091-D295-41ED-B4DA-50E265FF0151}"/>
    <cellStyle name="Normal 7 4 4 3 2" xfId="1936" xr:uid="{2F999B34-E91C-4CBB-9927-5969985F7EB2}"/>
    <cellStyle name="Normal 7 4 4 3 3" xfId="3591" xr:uid="{E66A9F3F-4E3D-47D3-96DC-F571C9876493}"/>
    <cellStyle name="Normal 7 4 4 3 4" xfId="3592" xr:uid="{6B8D486B-FC7A-41BC-AFF3-3D0592CD3D0D}"/>
    <cellStyle name="Normal 7 4 4 4" xfId="1937" xr:uid="{75161CC1-E75A-4200-8FD3-75BEEE00DB97}"/>
    <cellStyle name="Normal 7 4 4 4 2" xfId="3593" xr:uid="{11DBF96A-8485-4AE0-B925-B5A1FCA3064D}"/>
    <cellStyle name="Normal 7 4 4 4 3" xfId="3594" xr:uid="{667BB71A-0AEC-41D2-A106-A389596F1B73}"/>
    <cellStyle name="Normal 7 4 4 4 4" xfId="3595" xr:uid="{B3218ABC-DBB6-4C06-8037-74E583F43F6B}"/>
    <cellStyle name="Normal 7 4 4 5" xfId="3596" xr:uid="{07A2DD96-90CA-4CDF-99CF-521969624A1A}"/>
    <cellStyle name="Normal 7 4 4 6" xfId="3597" xr:uid="{E3392DB8-30B5-458F-8C42-3FF340579FFC}"/>
    <cellStyle name="Normal 7 4 4 7" xfId="3598" xr:uid="{C1E3349F-4515-49BF-9755-868299245292}"/>
    <cellStyle name="Normal 7 4 5" xfId="366" xr:uid="{3A91546C-5721-4D69-8582-8529F6292B07}"/>
    <cellStyle name="Normal 7 4 5 2" xfId="736" xr:uid="{B46A0D5C-6F5C-4568-BFE3-F2E791AB427A}"/>
    <cellStyle name="Normal 7 4 5 2 2" xfId="1938" xr:uid="{FDBC6144-A8B8-4575-87EB-90691A91C858}"/>
    <cellStyle name="Normal 7 4 5 2 3" xfId="3599" xr:uid="{360B6B5E-0F8E-42AC-B0FB-43D44618ECB9}"/>
    <cellStyle name="Normal 7 4 5 2 4" xfId="3600" xr:uid="{55024FBB-4BAC-4C49-B8F5-FB9389FEB2C1}"/>
    <cellStyle name="Normal 7 4 5 3" xfId="1939" xr:uid="{D2D2952D-A2AC-4979-8651-CA316239D649}"/>
    <cellStyle name="Normal 7 4 5 3 2" xfId="3601" xr:uid="{CD24D0E7-4134-4BC0-B102-7F034A7E1E99}"/>
    <cellStyle name="Normal 7 4 5 3 3" xfId="3602" xr:uid="{A1AC621A-9A30-4554-BB8C-4864DC543C0F}"/>
    <cellStyle name="Normal 7 4 5 3 4" xfId="3603" xr:uid="{8AC70C60-174B-4810-A746-9B25850F3095}"/>
    <cellStyle name="Normal 7 4 5 4" xfId="3604" xr:uid="{BA06D1B9-E511-47A8-96E6-FBC6F1D894AA}"/>
    <cellStyle name="Normal 7 4 5 5" xfId="3605" xr:uid="{E6616FA0-526B-40E1-8F4E-C6AA92A03382}"/>
    <cellStyle name="Normal 7 4 5 6" xfId="3606" xr:uid="{4C5B3F1B-59C7-4A32-BF05-16C9771F30F9}"/>
    <cellStyle name="Normal 7 4 6" xfId="737" xr:uid="{DC6D85E9-D72D-4543-8F57-56336B685C0C}"/>
    <cellStyle name="Normal 7 4 6 2" xfId="1940" xr:uid="{7A934A9F-3124-4108-A864-C7EBC2E86550}"/>
    <cellStyle name="Normal 7 4 6 2 2" xfId="3607" xr:uid="{17DC8A4E-8394-4295-A0C0-5B4766F4D23D}"/>
    <cellStyle name="Normal 7 4 6 2 3" xfId="3608" xr:uid="{D2B4BA0C-E0E8-4257-BA0C-95C198D846BB}"/>
    <cellStyle name="Normal 7 4 6 2 4" xfId="3609" xr:uid="{6A8BC62E-42FA-4E9B-829F-E5BEC8170E8B}"/>
    <cellStyle name="Normal 7 4 6 3" xfId="3610" xr:uid="{2145DED3-4416-4597-B0F5-3C325DF0EFF4}"/>
    <cellStyle name="Normal 7 4 6 4" xfId="3611" xr:uid="{C2C6E1B1-82B4-47E7-A89A-6CDB9FBA07B5}"/>
    <cellStyle name="Normal 7 4 6 5" xfId="3612" xr:uid="{0E34E091-93DC-4AD3-B315-86F12F58E793}"/>
    <cellStyle name="Normal 7 4 7" xfId="1941" xr:uid="{2BF3239F-EC03-4B82-BE31-ABEA1986B59E}"/>
    <cellStyle name="Normal 7 4 7 2" xfId="3613" xr:uid="{3B39BFEB-3762-4690-B19A-B69582BA1ACA}"/>
    <cellStyle name="Normal 7 4 7 3" xfId="3614" xr:uid="{F36966C9-3DC7-45F6-84B3-B516EBBDC678}"/>
    <cellStyle name="Normal 7 4 7 4" xfId="3615" xr:uid="{01642FC5-F820-4F64-B8B0-ECC0968B641A}"/>
    <cellStyle name="Normal 7 4 8" xfId="3616" xr:uid="{19A75AB0-4BDE-4AA6-8916-6AEB0B80CE6F}"/>
    <cellStyle name="Normal 7 4 8 2" xfId="3617" xr:uid="{5ABF2BE0-E385-4FE8-A804-38438D011E38}"/>
    <cellStyle name="Normal 7 4 8 3" xfId="3618" xr:uid="{30AC5D76-63BA-4CF4-9176-4F7ECC22F9DA}"/>
    <cellStyle name="Normal 7 4 8 4" xfId="3619" xr:uid="{FE0B8016-366F-4AD2-8E3F-52C60B355B92}"/>
    <cellStyle name="Normal 7 4 9" xfId="3620" xr:uid="{077F05BF-56E3-4E3D-B66E-F950F87CF1F5}"/>
    <cellStyle name="Normal 7 5" xfId="143" xr:uid="{0209C9FD-4E8C-42EC-834D-BEFE7D53BC3A}"/>
    <cellStyle name="Normal 7 5 2" xfId="144" xr:uid="{08AB5E75-0A33-478B-964A-2F74DE9F724C}"/>
    <cellStyle name="Normal 7 5 2 2" xfId="367" xr:uid="{61439EE8-2599-4958-AD54-C54ECD05AE5C}"/>
    <cellStyle name="Normal 7 5 2 2 2" xfId="738" xr:uid="{6C6F4EB8-0083-4DD9-A854-72C20D3B7880}"/>
    <cellStyle name="Normal 7 5 2 2 2 2" xfId="1942" xr:uid="{215FAD2A-511B-46C9-A611-00E9E4CB1543}"/>
    <cellStyle name="Normal 7 5 2 2 2 3" xfId="3621" xr:uid="{68A33BB2-957D-4459-9E74-23C3DD523C3D}"/>
    <cellStyle name="Normal 7 5 2 2 2 4" xfId="3622" xr:uid="{14124A5F-EA19-4078-8BA0-3B1D4DF21DEC}"/>
    <cellStyle name="Normal 7 5 2 2 3" xfId="1943" xr:uid="{32375787-8065-4E28-BE30-B98D6F659132}"/>
    <cellStyle name="Normal 7 5 2 2 3 2" xfId="3623" xr:uid="{FFD0540E-8A48-4139-9EB0-500C2A0B2B65}"/>
    <cellStyle name="Normal 7 5 2 2 3 3" xfId="3624" xr:uid="{EFF2AC40-82CC-43C2-B83F-ABCB57C3F823}"/>
    <cellStyle name="Normal 7 5 2 2 3 4" xfId="3625" xr:uid="{5CDC6675-A591-4101-8000-A928CC4987E2}"/>
    <cellStyle name="Normal 7 5 2 2 4" xfId="3626" xr:uid="{E64527BE-E7B5-4DB2-8877-A3EBE9AD53A6}"/>
    <cellStyle name="Normal 7 5 2 2 5" xfId="3627" xr:uid="{86C536A7-2A69-4372-B59B-673BAE86E026}"/>
    <cellStyle name="Normal 7 5 2 2 6" xfId="3628" xr:uid="{E66C2D9F-DF9E-4E86-A8D1-6D201297D43B}"/>
    <cellStyle name="Normal 7 5 2 3" xfId="739" xr:uid="{9A5C904D-3ED1-47F5-BFC7-008A1FADED66}"/>
    <cellStyle name="Normal 7 5 2 3 2" xfId="1944" xr:uid="{ECF5FC45-9880-46F2-A046-66551DAE4DB0}"/>
    <cellStyle name="Normal 7 5 2 3 2 2" xfId="3629" xr:uid="{B1AD8E2A-3316-4F72-9783-3FD9CF5F36B9}"/>
    <cellStyle name="Normal 7 5 2 3 2 3" xfId="3630" xr:uid="{CD23C92E-4FB9-4F14-B91B-2C917492D27A}"/>
    <cellStyle name="Normal 7 5 2 3 2 4" xfId="3631" xr:uid="{A3ABFE8E-9EBF-4048-9291-564C49E65D3A}"/>
    <cellStyle name="Normal 7 5 2 3 3" xfId="3632" xr:uid="{1E985301-A67C-4F69-8CD0-74DBC8B33AEF}"/>
    <cellStyle name="Normal 7 5 2 3 4" xfId="3633" xr:uid="{6B9738D3-C721-4ED8-B84B-841C5A8DBC90}"/>
    <cellStyle name="Normal 7 5 2 3 5" xfId="3634" xr:uid="{8E80B7E0-F7A2-4121-8502-B95CB3B4768E}"/>
    <cellStyle name="Normal 7 5 2 4" xfId="1945" xr:uid="{91F8F0EB-956F-42E7-A31C-71E6E8320A74}"/>
    <cellStyle name="Normal 7 5 2 4 2" xfId="3635" xr:uid="{3FC1B7BD-5EAA-40C3-A1AF-45E7FACA3B86}"/>
    <cellStyle name="Normal 7 5 2 4 3" xfId="3636" xr:uid="{9B252832-8EBF-4A85-B4B0-6E9C22E0D44C}"/>
    <cellStyle name="Normal 7 5 2 4 4" xfId="3637" xr:uid="{36968B51-52CB-4611-9782-6C98CD1598C3}"/>
    <cellStyle name="Normal 7 5 2 5" xfId="3638" xr:uid="{AD4B4889-398C-4E58-95E4-0B6DFA0E1DA0}"/>
    <cellStyle name="Normal 7 5 2 5 2" xfId="3639" xr:uid="{A5048B6D-D7B8-47E2-9256-205D43D52760}"/>
    <cellStyle name="Normal 7 5 2 5 3" xfId="3640" xr:uid="{20FADA1F-6425-4DD2-BDBC-9B52B605EFC1}"/>
    <cellStyle name="Normal 7 5 2 5 4" xfId="3641" xr:uid="{64BFBFD1-A3B1-439F-A865-04174C8920AE}"/>
    <cellStyle name="Normal 7 5 2 6" xfId="3642" xr:uid="{0A6810AE-58DC-4D45-9342-80468A374E33}"/>
    <cellStyle name="Normal 7 5 2 7" xfId="3643" xr:uid="{79CD7822-AF3B-4A8F-9192-87834757ED74}"/>
    <cellStyle name="Normal 7 5 2 8" xfId="3644" xr:uid="{521A03FA-B2D7-43A0-AC45-C325659BAFD4}"/>
    <cellStyle name="Normal 7 5 3" xfId="368" xr:uid="{E46AB4F5-0BC9-4C82-924D-A6F5FA0E9340}"/>
    <cellStyle name="Normal 7 5 3 2" xfId="740" xr:uid="{CC011AE0-CDF2-4421-8515-5F75B0780BDA}"/>
    <cellStyle name="Normal 7 5 3 2 2" xfId="741" xr:uid="{75EC9465-BBC2-4798-8890-B6BBBF188A69}"/>
    <cellStyle name="Normal 7 5 3 2 3" xfId="3645" xr:uid="{69A7D7C3-0A97-43D5-A4C5-E96F96B0A4A5}"/>
    <cellStyle name="Normal 7 5 3 2 4" xfId="3646" xr:uid="{28209121-23A0-4E56-BFDC-E69C49032976}"/>
    <cellStyle name="Normal 7 5 3 3" xfId="742" xr:uid="{B5E38B0A-8973-49E1-AB53-CAFDB156A4A2}"/>
    <cellStyle name="Normal 7 5 3 3 2" xfId="3647" xr:uid="{A12EB959-A21D-431D-A43E-61E0C128AC5D}"/>
    <cellStyle name="Normal 7 5 3 3 3" xfId="3648" xr:uid="{BDAAB1EC-5F38-4175-9829-D802BE564D7F}"/>
    <cellStyle name="Normal 7 5 3 3 4" xfId="3649" xr:uid="{49D83F70-F105-4F05-B0A4-41A892AD5FB9}"/>
    <cellStyle name="Normal 7 5 3 4" xfId="3650" xr:uid="{17A01978-2897-4DF4-AC3E-5DC6F55744EF}"/>
    <cellStyle name="Normal 7 5 3 5" xfId="3651" xr:uid="{FF9CA6B4-CB74-416C-80CD-F44BD7C37ED1}"/>
    <cellStyle name="Normal 7 5 3 6" xfId="3652" xr:uid="{0784BC59-6E5E-4D22-9AE7-6EDF4E7AAA52}"/>
    <cellStyle name="Normal 7 5 4" xfId="369" xr:uid="{CC8374D6-F7B0-4243-AE05-777C66524C1F}"/>
    <cellStyle name="Normal 7 5 4 2" xfId="743" xr:uid="{FC5D0A88-D5A9-4537-8117-D8BAC2FA266C}"/>
    <cellStyle name="Normal 7 5 4 2 2" xfId="3653" xr:uid="{9E056781-3E24-47B9-B2C7-4DC061AD0862}"/>
    <cellStyle name="Normal 7 5 4 2 3" xfId="3654" xr:uid="{CF5552A1-AB9A-4422-A0F3-4EB9E927775D}"/>
    <cellStyle name="Normal 7 5 4 2 4" xfId="3655" xr:uid="{E241ECD0-9EB1-4805-B0C5-77D17C79FF38}"/>
    <cellStyle name="Normal 7 5 4 3" xfId="3656" xr:uid="{C7728828-6605-41F3-9C97-E23A5FDC8E78}"/>
    <cellStyle name="Normal 7 5 4 4" xfId="3657" xr:uid="{865D621C-566C-4FB8-97EE-3B8E0C9D135A}"/>
    <cellStyle name="Normal 7 5 4 5" xfId="3658" xr:uid="{36351E23-9FA7-4FEC-8859-A524E2062C2F}"/>
    <cellStyle name="Normal 7 5 5" xfId="744" xr:uid="{3804B55E-3F86-46B0-B978-BAB473863ADE}"/>
    <cellStyle name="Normal 7 5 5 2" xfId="3659" xr:uid="{96F59DDF-D61C-4305-82F8-7528843CE2C0}"/>
    <cellStyle name="Normal 7 5 5 3" xfId="3660" xr:uid="{10822FA7-6DB2-4956-A3C7-DC45441A8768}"/>
    <cellStyle name="Normal 7 5 5 4" xfId="3661" xr:uid="{E1CBBE1C-7CEC-4C75-8B7F-F5495277D272}"/>
    <cellStyle name="Normal 7 5 6" xfId="3662" xr:uid="{3214E18E-BA11-40A8-858F-086CD785D4E8}"/>
    <cellStyle name="Normal 7 5 6 2" xfId="3663" xr:uid="{F1B7E770-43D4-46D9-81ED-8B54EB76BC0A}"/>
    <cellStyle name="Normal 7 5 6 3" xfId="3664" xr:uid="{9830616E-3961-4546-B782-3976ACE3CDEB}"/>
    <cellStyle name="Normal 7 5 6 4" xfId="3665" xr:uid="{B8F29500-F338-4A12-A08F-473E96752B50}"/>
    <cellStyle name="Normal 7 5 7" xfId="3666" xr:uid="{27BDD7A0-7B85-4A41-BF54-52B4E6A35306}"/>
    <cellStyle name="Normal 7 5 8" xfId="3667" xr:uid="{CEDFF259-A00A-41E5-91D0-37408108D6EA}"/>
    <cellStyle name="Normal 7 5 9" xfId="3668" xr:uid="{2ACFF9A9-F3A9-498A-8A2B-2E29EA84DBE2}"/>
    <cellStyle name="Normal 7 6" xfId="145" xr:uid="{FA5E6B17-3F53-47CE-B7CE-141EEBD2F72F}"/>
    <cellStyle name="Normal 7 6 2" xfId="370" xr:uid="{922D950A-8851-4DD8-ADCE-9A071B982E88}"/>
    <cellStyle name="Normal 7 6 2 2" xfId="745" xr:uid="{CCB33549-0442-4E2D-8B90-E75649EAE9CB}"/>
    <cellStyle name="Normal 7 6 2 2 2" xfId="1946" xr:uid="{3A369928-2F22-445A-A3E7-D4CF3AE9F173}"/>
    <cellStyle name="Normal 7 6 2 2 2 2" xfId="1947" xr:uid="{A63AF10B-ECA8-4188-8469-F66C1FFF6C0C}"/>
    <cellStyle name="Normal 7 6 2 2 3" xfId="1948" xr:uid="{DD78DD22-5175-406A-8AD9-4470919F4B6A}"/>
    <cellStyle name="Normal 7 6 2 2 4" xfId="3669" xr:uid="{BCAC1E5E-C8E5-455D-B81E-90EBBFA47A9D}"/>
    <cellStyle name="Normal 7 6 2 3" xfId="1949" xr:uid="{2EC22C9D-9371-410F-B226-3D1F2D66B3EC}"/>
    <cellStyle name="Normal 7 6 2 3 2" xfId="1950" xr:uid="{7E53FB53-5ABE-4726-B854-52A2E5A9BDD2}"/>
    <cellStyle name="Normal 7 6 2 3 3" xfId="3670" xr:uid="{93431425-1839-4787-A821-9FFD0DB01AD2}"/>
    <cellStyle name="Normal 7 6 2 3 4" xfId="3671" xr:uid="{F27EA1DE-8D65-4601-9F3B-3537F06E330C}"/>
    <cellStyle name="Normal 7 6 2 4" xfId="1951" xr:uid="{627022C7-CCA1-4E44-99BC-96321B15E57E}"/>
    <cellStyle name="Normal 7 6 2 5" xfId="3672" xr:uid="{82BA30D9-CA0F-49FD-A9B6-883E098DD02B}"/>
    <cellStyle name="Normal 7 6 2 6" xfId="3673" xr:uid="{F590D39B-D979-4964-8849-3816E439B290}"/>
    <cellStyle name="Normal 7 6 3" xfId="746" xr:uid="{C055A5B8-3CB4-413A-99D8-5E5484F1294E}"/>
    <cellStyle name="Normal 7 6 3 2" xfId="1952" xr:uid="{F6E6206B-0177-4535-9CD7-A8147EFBAF44}"/>
    <cellStyle name="Normal 7 6 3 2 2" xfId="1953" xr:uid="{BE149CB2-2FAD-48C4-A3B5-665EFF9145B0}"/>
    <cellStyle name="Normal 7 6 3 2 3" xfId="3674" xr:uid="{19E13435-2A5C-4BF0-A297-1171E78111F0}"/>
    <cellStyle name="Normal 7 6 3 2 4" xfId="3675" xr:uid="{220141BC-C537-4C46-9E98-1894E7BD02B3}"/>
    <cellStyle name="Normal 7 6 3 3" xfId="1954" xr:uid="{F5DA6E14-652B-43C2-B433-A11F370732A3}"/>
    <cellStyle name="Normal 7 6 3 4" xfId="3676" xr:uid="{493F16AC-A1DC-46E1-9178-4BBF5D0569E5}"/>
    <cellStyle name="Normal 7 6 3 5" xfId="3677" xr:uid="{6D058339-65B3-421C-AB9F-E09E68F66A73}"/>
    <cellStyle name="Normal 7 6 4" xfId="1955" xr:uid="{91A735C8-5F62-4FC4-A13D-AC5AE06F2293}"/>
    <cellStyle name="Normal 7 6 4 2" xfId="1956" xr:uid="{F11D1B7B-AA4C-4D22-8781-D725DCEF62D3}"/>
    <cellStyle name="Normal 7 6 4 3" xfId="3678" xr:uid="{79D6BCFF-9783-4CC2-A526-59209EE89AC0}"/>
    <cellStyle name="Normal 7 6 4 4" xfId="3679" xr:uid="{B717676D-D77E-4093-A5E2-8C80B8983062}"/>
    <cellStyle name="Normal 7 6 5" xfId="1957" xr:uid="{F8B66C7B-B4AA-48E6-A3B2-B48549CC75B3}"/>
    <cellStyle name="Normal 7 6 5 2" xfId="3680" xr:uid="{9281AF82-188E-468B-98C3-C084CEC71B2E}"/>
    <cellStyle name="Normal 7 6 5 3" xfId="3681" xr:uid="{DED2F100-118B-4A8D-AAAF-CF2DC55B7216}"/>
    <cellStyle name="Normal 7 6 5 4" xfId="3682" xr:uid="{32632C9B-5ABF-4CB8-AE49-6B87D4B1E66B}"/>
    <cellStyle name="Normal 7 6 6" xfId="3683" xr:uid="{ACF0961D-46D3-46A7-A8DF-0FBA593DD5E6}"/>
    <cellStyle name="Normal 7 6 7" xfId="3684" xr:uid="{3B0F54FC-E375-40CA-80C5-41E65F66C315}"/>
    <cellStyle name="Normal 7 6 8" xfId="3685" xr:uid="{BF79173F-936F-46F9-9763-9D39C5DEA4AD}"/>
    <cellStyle name="Normal 7 7" xfId="371" xr:uid="{A3D8E6AF-CC87-40F3-88E4-4A162FD33D6C}"/>
    <cellStyle name="Normal 7 7 2" xfId="747" xr:uid="{6828E1D9-374F-410E-BB7C-32FDF4316EA7}"/>
    <cellStyle name="Normal 7 7 2 2" xfId="748" xr:uid="{459A2361-B60E-442A-96E6-CF9935FED944}"/>
    <cellStyle name="Normal 7 7 2 2 2" xfId="1958" xr:uid="{814215F2-CDBD-46BC-90F5-E8EDC2EDC026}"/>
    <cellStyle name="Normal 7 7 2 2 3" xfId="3686" xr:uid="{F36C6C90-D00E-4AC6-AF03-2994464D0076}"/>
    <cellStyle name="Normal 7 7 2 2 4" xfId="3687" xr:uid="{1F07E6D4-6CE4-408B-B109-E25D4A16BC11}"/>
    <cellStyle name="Normal 7 7 2 3" xfId="1959" xr:uid="{67F3C575-956D-4F73-A7B8-59BEDEB54189}"/>
    <cellStyle name="Normal 7 7 2 4" xfId="3688" xr:uid="{97C50EEC-963F-4DB1-86ED-6C576014F422}"/>
    <cellStyle name="Normal 7 7 2 5" xfId="3689" xr:uid="{8B5B75E1-FE6D-4853-82A7-233221BD7EE1}"/>
    <cellStyle name="Normal 7 7 3" xfId="749" xr:uid="{CBDA0511-1CCB-4CA9-BD4A-EDDB5FF189B6}"/>
    <cellStyle name="Normal 7 7 3 2" xfId="1960" xr:uid="{98568E89-F4ED-49F2-8F08-5A09559A2805}"/>
    <cellStyle name="Normal 7 7 3 3" xfId="3690" xr:uid="{EB05DD86-DDD1-4FA6-95B8-8CB429C6EDA4}"/>
    <cellStyle name="Normal 7 7 3 4" xfId="3691" xr:uid="{337960E9-7634-4F58-980E-8A3017204DF2}"/>
    <cellStyle name="Normal 7 7 4" xfId="1961" xr:uid="{ED3BF686-579A-4A05-BF88-A1F464174434}"/>
    <cellStyle name="Normal 7 7 4 2" xfId="3692" xr:uid="{B19128C3-DF9C-4314-B678-40AE79E9E0D1}"/>
    <cellStyle name="Normal 7 7 4 3" xfId="3693" xr:uid="{4CE5EB7E-B5FC-4D1D-BCD7-D2D77539EBCD}"/>
    <cellStyle name="Normal 7 7 4 4" xfId="3694" xr:uid="{B827E998-C427-417B-AB5E-7971B590CCA6}"/>
    <cellStyle name="Normal 7 7 5" xfId="3695" xr:uid="{D5627CC0-8DD9-4810-8184-A8C86009E3B5}"/>
    <cellStyle name="Normal 7 7 6" xfId="3696" xr:uid="{791BC1E8-FB0E-481F-8BDF-976633CEFDE6}"/>
    <cellStyle name="Normal 7 7 7" xfId="3697" xr:uid="{176DF540-9A2D-47E3-80B7-CA14649443B2}"/>
    <cellStyle name="Normal 7 8" xfId="372" xr:uid="{586C5669-E22F-4551-9AEB-80BF49B87321}"/>
    <cellStyle name="Normal 7 8 2" xfId="750" xr:uid="{27A2DA3C-07E5-4D42-A74B-FFC40CB2C58E}"/>
    <cellStyle name="Normal 7 8 2 2" xfId="1962" xr:uid="{8D5F5D74-E977-4CE6-A1E0-7ECE7B745CB7}"/>
    <cellStyle name="Normal 7 8 2 3" xfId="3698" xr:uid="{AFD6A73B-2EB4-42D0-9A87-90A51CC1E6AF}"/>
    <cellStyle name="Normal 7 8 2 4" xfId="3699" xr:uid="{35765F7E-CC74-476A-A5EE-473AC7F8444D}"/>
    <cellStyle name="Normal 7 8 3" xfId="1963" xr:uid="{90E8B22A-0DAC-4177-A92E-D90ED219B76B}"/>
    <cellStyle name="Normal 7 8 3 2" xfId="3700" xr:uid="{0150C8E4-36DA-4104-8B12-0378C3B7946B}"/>
    <cellStyle name="Normal 7 8 3 3" xfId="3701" xr:uid="{BD187D1F-5B78-44DE-A1F0-231102ADE012}"/>
    <cellStyle name="Normal 7 8 3 4" xfId="3702" xr:uid="{5D00EEC9-1670-4368-9F9A-21059BD87574}"/>
    <cellStyle name="Normal 7 8 4" xfId="3703" xr:uid="{FC150A4E-9BA5-46D0-8B4F-0CBA10EF1175}"/>
    <cellStyle name="Normal 7 8 5" xfId="3704" xr:uid="{FA4E4D62-CDD5-4BC1-BA97-0B11D33E1484}"/>
    <cellStyle name="Normal 7 8 6" xfId="3705" xr:uid="{8F4A89F4-EACA-473E-B096-D983C2CB71C2}"/>
    <cellStyle name="Normal 7 9" xfId="373" xr:uid="{F8B55CE3-8311-47E5-BDDB-BF3A07983C0F}"/>
    <cellStyle name="Normal 7 9 2" xfId="1964" xr:uid="{9063A92F-93D9-440B-955B-54712951E1B3}"/>
    <cellStyle name="Normal 7 9 2 2" xfId="3706" xr:uid="{4D975571-4FAB-4277-9538-5F01F6CA189D}"/>
    <cellStyle name="Normal 7 9 2 2 2" xfId="4408" xr:uid="{599B3544-979A-4C9C-959C-A569BCE56E9D}"/>
    <cellStyle name="Normal 7 9 2 2 3" xfId="4687" xr:uid="{0EEFF0E2-4447-4307-BD4B-294F453CF49D}"/>
    <cellStyle name="Normal 7 9 2 3" xfId="3707" xr:uid="{9C2D1C61-5B73-40C4-BFA7-14E922796DA8}"/>
    <cellStyle name="Normal 7 9 2 4" xfId="3708" xr:uid="{CE937B3B-CC3E-47D2-AE4D-6DDE275AAE25}"/>
    <cellStyle name="Normal 7 9 3" xfId="3709" xr:uid="{602A7305-057C-4706-86CB-9030F8BD53F8}"/>
    <cellStyle name="Normal 7 9 4" xfId="3710" xr:uid="{C3AD254D-4B28-4D3A-BDA7-F4B48229AB60}"/>
    <cellStyle name="Normal 7 9 4 2" xfId="4578" xr:uid="{F9C3E472-328D-46F2-9ADC-C38E6A0DE299}"/>
    <cellStyle name="Normal 7 9 4 3" xfId="4688" xr:uid="{92BB189C-D28F-4324-87F0-2A9D8EED0343}"/>
    <cellStyle name="Normal 7 9 4 4" xfId="4607" xr:uid="{1E2F2C7F-2A27-4A9A-8338-8419A7183E89}"/>
    <cellStyle name="Normal 7 9 5" xfId="3711" xr:uid="{29101A95-898B-47C0-8CAB-55C9CD45AE1C}"/>
    <cellStyle name="Normal 8" xfId="146" xr:uid="{581FBFC7-05F9-4A2C-A5D3-71006D649C4F}"/>
    <cellStyle name="Normal 8 10" xfId="1965" xr:uid="{435EED13-9E52-4894-A240-370FC8EDF7A1}"/>
    <cellStyle name="Normal 8 10 2" xfId="3712" xr:uid="{4C461FA9-0FB2-48F5-AD3E-EAC9119AC1B1}"/>
    <cellStyle name="Normal 8 10 3" xfId="3713" xr:uid="{FAC70D8F-EC77-4494-8BBB-1B924A349495}"/>
    <cellStyle name="Normal 8 10 4" xfId="3714" xr:uid="{8347A7C4-6E67-4AA8-AF23-BFC76964609A}"/>
    <cellStyle name="Normal 8 11" xfId="3715" xr:uid="{D67B442E-36F2-4B5F-B229-DFAE317EE5CF}"/>
    <cellStyle name="Normal 8 11 2" xfId="3716" xr:uid="{793039DE-B987-4C3B-BC68-4E12DEF0B8E4}"/>
    <cellStyle name="Normal 8 11 3" xfId="3717" xr:uid="{E915E1CF-5DC1-4F4C-A1CD-109DF1CE6585}"/>
    <cellStyle name="Normal 8 11 4" xfId="3718" xr:uid="{1A72B795-2D10-4063-A286-83C0989E3DEF}"/>
    <cellStyle name="Normal 8 12" xfId="3719" xr:uid="{50264F60-12AB-4DB9-B5E0-9476594EEBE6}"/>
    <cellStyle name="Normal 8 12 2" xfId="3720" xr:uid="{743EA6E7-B77E-42A6-B0A8-9625AB7CBE60}"/>
    <cellStyle name="Normal 8 13" xfId="3721" xr:uid="{ECFB2EF2-2E73-4F5C-BDD0-653494592DC8}"/>
    <cellStyle name="Normal 8 14" xfId="3722" xr:uid="{AF9B8909-5EA4-4D99-9433-0B180595D5DB}"/>
    <cellStyle name="Normal 8 15" xfId="3723" xr:uid="{58C11EFE-8BE5-4446-9DD5-B9A5B685AF01}"/>
    <cellStyle name="Normal 8 2" xfId="147" xr:uid="{BCC8FB95-AFAD-4C77-BBD8-86F4CA8D1EF1}"/>
    <cellStyle name="Normal 8 2 10" xfId="3724" xr:uid="{52B07F81-01DB-4797-9E2F-DF75C569AE41}"/>
    <cellStyle name="Normal 8 2 11" xfId="3725" xr:uid="{C8D89DF4-5E16-4284-9C46-3339F73B9A67}"/>
    <cellStyle name="Normal 8 2 2" xfId="148" xr:uid="{C03CE819-A60A-47FE-BD2D-C479457000A9}"/>
    <cellStyle name="Normal 8 2 2 2" xfId="149" xr:uid="{3D190F86-4265-4015-BB9F-D5DAADF19C86}"/>
    <cellStyle name="Normal 8 2 2 2 2" xfId="374" xr:uid="{ADEB6C59-7A3C-4552-9589-35E5C494086B}"/>
    <cellStyle name="Normal 8 2 2 2 2 2" xfId="751" xr:uid="{632B9F9C-2E9B-4710-8C11-53BF032AE40A}"/>
    <cellStyle name="Normal 8 2 2 2 2 2 2" xfId="752" xr:uid="{311BC90F-2E49-4CCF-83A4-9B8DD4E71802}"/>
    <cellStyle name="Normal 8 2 2 2 2 2 2 2" xfId="1966" xr:uid="{AE7E284E-F548-44BA-A238-65B2D2FD2D46}"/>
    <cellStyle name="Normal 8 2 2 2 2 2 2 2 2" xfId="1967" xr:uid="{BBF494C9-FE1B-4FBD-82FF-9F1C6F535C07}"/>
    <cellStyle name="Normal 8 2 2 2 2 2 2 3" xfId="1968" xr:uid="{E7BF22F3-079A-44BB-8ED1-7C96546ABB8D}"/>
    <cellStyle name="Normal 8 2 2 2 2 2 3" xfId="1969" xr:uid="{DC281933-562A-47AF-8417-754EE866E15B}"/>
    <cellStyle name="Normal 8 2 2 2 2 2 3 2" xfId="1970" xr:uid="{F932ACE8-B4AE-4D22-B166-18F20FEBB580}"/>
    <cellStyle name="Normal 8 2 2 2 2 2 4" xfId="1971" xr:uid="{0165E3E9-EAA1-475D-AD3E-592AFE76AF03}"/>
    <cellStyle name="Normal 8 2 2 2 2 3" xfId="753" xr:uid="{37E71AB7-ECF3-43D5-8533-5FCBE480F1B6}"/>
    <cellStyle name="Normal 8 2 2 2 2 3 2" xfId="1972" xr:uid="{ED9292AA-8D1D-4ECC-A02F-630261DCAF27}"/>
    <cellStyle name="Normal 8 2 2 2 2 3 2 2" xfId="1973" xr:uid="{7E75EDA5-7901-4A3F-A269-141F28BD2EC9}"/>
    <cellStyle name="Normal 8 2 2 2 2 3 3" xfId="1974" xr:uid="{C22959B9-85C8-4D06-B9AF-BF905F388BEE}"/>
    <cellStyle name="Normal 8 2 2 2 2 3 4" xfId="3726" xr:uid="{403B7DCD-0FA8-4409-A123-B4A8E4AFE6CB}"/>
    <cellStyle name="Normal 8 2 2 2 2 4" xfId="1975" xr:uid="{85D9DCBC-B7C2-4106-8219-7F0A87CD7CDE}"/>
    <cellStyle name="Normal 8 2 2 2 2 4 2" xfId="1976" xr:uid="{44F935F8-B783-44F2-A4DE-AC10CD1F4B80}"/>
    <cellStyle name="Normal 8 2 2 2 2 5" xfId="1977" xr:uid="{F0908752-88E9-42EF-B145-DC2D166CB4A8}"/>
    <cellStyle name="Normal 8 2 2 2 2 6" xfId="3727" xr:uid="{6EF691B3-8591-4201-A287-3E9A490D945D}"/>
    <cellStyle name="Normal 8 2 2 2 3" xfId="375" xr:uid="{DD427A53-6143-4758-B908-6CE897F609A3}"/>
    <cellStyle name="Normal 8 2 2 2 3 2" xfId="754" xr:uid="{B33C7A81-D1E1-4F5F-BFBB-ED2A5EE9E5E9}"/>
    <cellStyle name="Normal 8 2 2 2 3 2 2" xfId="755" xr:uid="{8A0674C2-DE41-4D7E-B8FC-3AA1160C88D0}"/>
    <cellStyle name="Normal 8 2 2 2 3 2 2 2" xfId="1978" xr:uid="{37A07E88-A2FE-4CE5-A929-339C1D9DAAB2}"/>
    <cellStyle name="Normal 8 2 2 2 3 2 2 2 2" xfId="1979" xr:uid="{71E02A73-4A8F-4EC7-B068-1DCEF2283C63}"/>
    <cellStyle name="Normal 8 2 2 2 3 2 2 3" xfId="1980" xr:uid="{6A9D82B3-C873-43BD-99FD-39E42441E675}"/>
    <cellStyle name="Normal 8 2 2 2 3 2 3" xfId="1981" xr:uid="{74DA420C-0535-4FFB-9CEE-6B50A770119F}"/>
    <cellStyle name="Normal 8 2 2 2 3 2 3 2" xfId="1982" xr:uid="{8F47202D-E887-4A02-B5A6-3057544D322C}"/>
    <cellStyle name="Normal 8 2 2 2 3 2 4" xfId="1983" xr:uid="{1F4FAC7F-EA2B-4227-8DCC-2F9203F00AB0}"/>
    <cellStyle name="Normal 8 2 2 2 3 3" xfId="756" xr:uid="{1C1DF000-9685-4F6F-B4A8-CD5D580A777F}"/>
    <cellStyle name="Normal 8 2 2 2 3 3 2" xfId="1984" xr:uid="{D0F5C6E5-295A-460E-9E18-D3B3CE8524D5}"/>
    <cellStyle name="Normal 8 2 2 2 3 3 2 2" xfId="1985" xr:uid="{1BF565CA-E32C-4DF9-BF20-C1679A9C3268}"/>
    <cellStyle name="Normal 8 2 2 2 3 3 3" xfId="1986" xr:uid="{6CD65F25-D085-42FF-8267-70B94D318604}"/>
    <cellStyle name="Normal 8 2 2 2 3 4" xfId="1987" xr:uid="{E3ED979F-B0A1-4C72-981D-5662BDCA78B6}"/>
    <cellStyle name="Normal 8 2 2 2 3 4 2" xfId="1988" xr:uid="{441134BA-F7B7-41E5-898B-B59DF83E2E47}"/>
    <cellStyle name="Normal 8 2 2 2 3 5" xfId="1989" xr:uid="{3CA4D8F7-4D67-4E8E-B55E-3A906FD3D396}"/>
    <cellStyle name="Normal 8 2 2 2 4" xfId="757" xr:uid="{B1F6E7FD-2744-460C-9D88-0489BD27B76F}"/>
    <cellStyle name="Normal 8 2 2 2 4 2" xfId="758" xr:uid="{95714CF8-BE19-49BD-AA2D-07FDB40E443B}"/>
    <cellStyle name="Normal 8 2 2 2 4 2 2" xfId="1990" xr:uid="{BE5F1353-C6D3-4F08-997B-4C06798C8367}"/>
    <cellStyle name="Normal 8 2 2 2 4 2 2 2" xfId="1991" xr:uid="{B7ED42F8-9B10-43E9-984E-1A00C8C5A6B3}"/>
    <cellStyle name="Normal 8 2 2 2 4 2 3" xfId="1992" xr:uid="{B67F7DB7-4B97-4864-A3E0-BF2F85D45357}"/>
    <cellStyle name="Normal 8 2 2 2 4 3" xfId="1993" xr:uid="{6EC475B9-00B0-498C-BFFB-760EEEEE5A57}"/>
    <cellStyle name="Normal 8 2 2 2 4 3 2" xfId="1994" xr:uid="{B71C0154-95F5-4A3C-B262-DD9693335FFF}"/>
    <cellStyle name="Normal 8 2 2 2 4 4" xfId="1995" xr:uid="{B9C80EDB-AB7C-4455-8A81-2437193B69DE}"/>
    <cellStyle name="Normal 8 2 2 2 5" xfId="759" xr:uid="{B8819A5E-A3A6-40E4-9FCE-E5A461CB4B15}"/>
    <cellStyle name="Normal 8 2 2 2 5 2" xfId="1996" xr:uid="{A695865C-BCC2-4F64-99BD-8C022A21E325}"/>
    <cellStyle name="Normal 8 2 2 2 5 2 2" xfId="1997" xr:uid="{A63EA649-F1DD-437C-B1E7-556041079FEB}"/>
    <cellStyle name="Normal 8 2 2 2 5 3" xfId="1998" xr:uid="{1D464331-1EC0-4749-B0BE-2B3FB9341584}"/>
    <cellStyle name="Normal 8 2 2 2 5 4" xfId="3728" xr:uid="{2CE45D77-514B-4BC7-8BB4-66EF935B9F61}"/>
    <cellStyle name="Normal 8 2 2 2 6" xfId="1999" xr:uid="{F0D5B76B-28C2-4A2D-A0D6-2CD5B6444D46}"/>
    <cellStyle name="Normal 8 2 2 2 6 2" xfId="2000" xr:uid="{20127D8F-0BCF-4F9B-A098-1CADE6E65724}"/>
    <cellStyle name="Normal 8 2 2 2 7" xfId="2001" xr:uid="{45EC159A-CEAA-4C33-AE1A-89712CAC8DE3}"/>
    <cellStyle name="Normal 8 2 2 2 8" xfId="3729" xr:uid="{600E817D-62A0-470E-9C9C-6C976F5DB82D}"/>
    <cellStyle name="Normal 8 2 2 3" xfId="376" xr:uid="{4AABC32E-E212-473B-8F22-83BF60C2E588}"/>
    <cellStyle name="Normal 8 2 2 3 2" xfId="760" xr:uid="{78629889-9756-4C20-9121-03F3233F0C49}"/>
    <cellStyle name="Normal 8 2 2 3 2 2" xfId="761" xr:uid="{37C20F39-294D-4A77-924E-8D235CBCC970}"/>
    <cellStyle name="Normal 8 2 2 3 2 2 2" xfId="2002" xr:uid="{578F5CDA-05E5-4EFB-B2E0-82E2BEFAE592}"/>
    <cellStyle name="Normal 8 2 2 3 2 2 2 2" xfId="2003" xr:uid="{86B59D18-39E4-437F-A37F-7977AD6E11F1}"/>
    <cellStyle name="Normal 8 2 2 3 2 2 3" xfId="2004" xr:uid="{165737A8-2E90-4FEA-8A8F-FAACC7ACFE3B}"/>
    <cellStyle name="Normal 8 2 2 3 2 3" xfId="2005" xr:uid="{442B1DDF-CEF8-4ABA-A0EF-C15CC54C22FF}"/>
    <cellStyle name="Normal 8 2 2 3 2 3 2" xfId="2006" xr:uid="{7DE95B1C-ADA9-4318-973E-C32D3B7461BD}"/>
    <cellStyle name="Normal 8 2 2 3 2 4" xfId="2007" xr:uid="{2A0B12FD-287C-4422-9D40-6315E67AAC54}"/>
    <cellStyle name="Normal 8 2 2 3 3" xfId="762" xr:uid="{5852FB14-1A7F-4FB0-AFD6-82CE9E6EBCE8}"/>
    <cellStyle name="Normal 8 2 2 3 3 2" xfId="2008" xr:uid="{0A9C140E-E32A-4452-90DC-158B878EC485}"/>
    <cellStyle name="Normal 8 2 2 3 3 2 2" xfId="2009" xr:uid="{BFEF4515-2CE7-4A7B-9926-B6A29AB6B09C}"/>
    <cellStyle name="Normal 8 2 2 3 3 3" xfId="2010" xr:uid="{5F4FC258-0548-4CEC-AD7E-A6992D69CA90}"/>
    <cellStyle name="Normal 8 2 2 3 3 4" xfId="3730" xr:uid="{33EF168E-65EF-4834-BDFF-E45830F67917}"/>
    <cellStyle name="Normal 8 2 2 3 4" xfId="2011" xr:uid="{04035D30-F067-41A6-A041-511C59DB63D6}"/>
    <cellStyle name="Normal 8 2 2 3 4 2" xfId="2012" xr:uid="{487512F5-C897-438B-B426-0EBE6139B930}"/>
    <cellStyle name="Normal 8 2 2 3 5" xfId="2013" xr:uid="{3068B429-7CF1-41F2-9405-68FE4D87CFF5}"/>
    <cellStyle name="Normal 8 2 2 3 6" xfId="3731" xr:uid="{8CB22AF9-CA8B-4F04-A0C9-7B2D66D0785B}"/>
    <cellStyle name="Normal 8 2 2 4" xfId="377" xr:uid="{416A8EB8-D367-429A-8877-E471C1D27AEC}"/>
    <cellStyle name="Normal 8 2 2 4 2" xfId="763" xr:uid="{E8FABA0F-1F2D-45B2-9F2E-42D93F2EF79B}"/>
    <cellStyle name="Normal 8 2 2 4 2 2" xfId="764" xr:uid="{377EF12C-7A30-46A8-BEBB-9F072542BEB1}"/>
    <cellStyle name="Normal 8 2 2 4 2 2 2" xfId="2014" xr:uid="{2A9B6D8E-7496-4A95-8DCC-25AD5B588848}"/>
    <cellStyle name="Normal 8 2 2 4 2 2 2 2" xfId="2015" xr:uid="{DA0B8577-F3B1-4B02-A5D7-68967FD48741}"/>
    <cellStyle name="Normal 8 2 2 4 2 2 3" xfId="2016" xr:uid="{5808C065-7F48-46C8-8988-7387E0A5E681}"/>
    <cellStyle name="Normal 8 2 2 4 2 3" xfId="2017" xr:uid="{D05FC8B8-D797-413A-AFCB-803E2705106F}"/>
    <cellStyle name="Normal 8 2 2 4 2 3 2" xfId="2018" xr:uid="{797D362C-DF83-42E3-AD5A-9D4FD5403766}"/>
    <cellStyle name="Normal 8 2 2 4 2 4" xfId="2019" xr:uid="{877CFFB7-11F6-47BB-9252-83AB9D838F7C}"/>
    <cellStyle name="Normal 8 2 2 4 3" xfId="765" xr:uid="{2CF1F07F-DBDE-4611-9CCF-83EB47012DED}"/>
    <cellStyle name="Normal 8 2 2 4 3 2" xfId="2020" xr:uid="{0E2EB22F-8B01-48CE-B720-D300958BBCFD}"/>
    <cellStyle name="Normal 8 2 2 4 3 2 2" xfId="2021" xr:uid="{3827BEF1-5B0B-48E8-9F25-A89B7B56EFCD}"/>
    <cellStyle name="Normal 8 2 2 4 3 3" xfId="2022" xr:uid="{08D11A5B-E615-4D9D-BB8B-1DBB59FE88EC}"/>
    <cellStyle name="Normal 8 2 2 4 4" xfId="2023" xr:uid="{4A1CA4C0-A837-421D-BAA3-DDFED41CA855}"/>
    <cellStyle name="Normal 8 2 2 4 4 2" xfId="2024" xr:uid="{5038F8F1-C658-4C6E-A441-4C6E2ED5238F}"/>
    <cellStyle name="Normal 8 2 2 4 5" xfId="2025" xr:uid="{9DAD4C53-41E7-48CB-85E3-259BE0A43749}"/>
    <cellStyle name="Normal 8 2 2 5" xfId="378" xr:uid="{F9639DE3-4FBA-4F79-B482-AB7403EA2822}"/>
    <cellStyle name="Normal 8 2 2 5 2" xfId="766" xr:uid="{8E5137BF-9600-4355-8C9D-9E32CD803BDE}"/>
    <cellStyle name="Normal 8 2 2 5 2 2" xfId="2026" xr:uid="{B666DA27-9793-45D3-913C-31D08BB1845E}"/>
    <cellStyle name="Normal 8 2 2 5 2 2 2" xfId="2027" xr:uid="{CB0709EC-DDC5-485B-9EF1-850CF4B527D4}"/>
    <cellStyle name="Normal 8 2 2 5 2 3" xfId="2028" xr:uid="{4F8B78EC-7529-4D11-A01C-E58558FE92EB}"/>
    <cellStyle name="Normal 8 2 2 5 3" xfId="2029" xr:uid="{A4BC72F5-AAA2-457D-8607-747A45F6CB61}"/>
    <cellStyle name="Normal 8 2 2 5 3 2" xfId="2030" xr:uid="{DF97E1D3-D414-4A41-AB3A-2EF20B50878E}"/>
    <cellStyle name="Normal 8 2 2 5 4" xfId="2031" xr:uid="{7605F435-DC18-4400-B107-9F4AF4DDC173}"/>
    <cellStyle name="Normal 8 2 2 6" xfId="767" xr:uid="{6E3A1354-1DDF-4B05-A35E-7EA87A68AFC2}"/>
    <cellStyle name="Normal 8 2 2 6 2" xfId="2032" xr:uid="{703CFFE6-57D4-4A1E-9C0A-A82BDC91CC9B}"/>
    <cellStyle name="Normal 8 2 2 6 2 2" xfId="2033" xr:uid="{53BC9E77-FCC7-4E81-8BD6-3743479A6760}"/>
    <cellStyle name="Normal 8 2 2 6 3" xfId="2034" xr:uid="{FA2FDD65-9E28-4FE8-B894-945FDAE1800A}"/>
    <cellStyle name="Normal 8 2 2 6 4" xfId="3732" xr:uid="{F2DA6799-7F5F-45AE-A645-5BE6D19C793C}"/>
    <cellStyle name="Normal 8 2 2 7" xfId="2035" xr:uid="{46DB8788-31D3-4BE8-9104-A4B252717725}"/>
    <cellStyle name="Normal 8 2 2 7 2" xfId="2036" xr:uid="{16F2A3AB-43C6-4E9C-BE3D-0E1EEB015103}"/>
    <cellStyle name="Normal 8 2 2 8" xfId="2037" xr:uid="{3F933AF7-3B12-4EAE-90EF-69E5B710F8FB}"/>
    <cellStyle name="Normal 8 2 2 9" xfId="3733" xr:uid="{2ED908B4-C6BB-4090-97BC-639ED6D12DDC}"/>
    <cellStyle name="Normal 8 2 3" xfId="150" xr:uid="{20CF15AD-D6DE-44C1-A273-B84A3DA476C6}"/>
    <cellStyle name="Normal 8 2 3 2" xfId="151" xr:uid="{CC570201-79F5-4594-BAE8-CF22E0C2A7CE}"/>
    <cellStyle name="Normal 8 2 3 2 2" xfId="768" xr:uid="{7EC8FDAD-8422-4A73-BBEF-F0765344AE8D}"/>
    <cellStyle name="Normal 8 2 3 2 2 2" xfId="769" xr:uid="{FAF102C3-A7DB-4A1C-9F45-309E039EBE83}"/>
    <cellStyle name="Normal 8 2 3 2 2 2 2" xfId="2038" xr:uid="{7F6A54A1-A6DB-4613-8487-7B7A803B6E17}"/>
    <cellStyle name="Normal 8 2 3 2 2 2 2 2" xfId="2039" xr:uid="{F56412D7-5F80-460B-B3FF-E6F21A0CA80D}"/>
    <cellStyle name="Normal 8 2 3 2 2 2 3" xfId="2040" xr:uid="{59C89ECD-175E-4C35-9251-E1E3BA3C98E7}"/>
    <cellStyle name="Normal 8 2 3 2 2 3" xfId="2041" xr:uid="{642F4808-D9F5-4555-90F3-E77BCBDA7A3E}"/>
    <cellStyle name="Normal 8 2 3 2 2 3 2" xfId="2042" xr:uid="{03FD17AB-5DCB-4613-BFA7-634DABB1A679}"/>
    <cellStyle name="Normal 8 2 3 2 2 4" xfId="2043" xr:uid="{B723D1E0-39FC-4A8A-997A-D97917C5790A}"/>
    <cellStyle name="Normal 8 2 3 2 3" xfId="770" xr:uid="{FDFA5EF9-9A50-4871-A02D-F868B8A8E749}"/>
    <cellStyle name="Normal 8 2 3 2 3 2" xfId="2044" xr:uid="{4E8EF52D-563F-482D-A2F5-025F84CFC1C5}"/>
    <cellStyle name="Normal 8 2 3 2 3 2 2" xfId="2045" xr:uid="{5284C2FB-234A-46C5-9CDE-C96B093D4061}"/>
    <cellStyle name="Normal 8 2 3 2 3 3" xfId="2046" xr:uid="{C2C0F908-067B-4475-A60F-D9F7D98A328A}"/>
    <cellStyle name="Normal 8 2 3 2 3 4" xfId="3734" xr:uid="{62C94296-BE43-4AF6-B6F5-72180DC11574}"/>
    <cellStyle name="Normal 8 2 3 2 4" xfId="2047" xr:uid="{C5DD584A-9199-4D8D-B95B-758543AFDB7D}"/>
    <cellStyle name="Normal 8 2 3 2 4 2" xfId="2048" xr:uid="{A2F4298C-E764-4D21-9FDF-CC796BB0F65C}"/>
    <cellStyle name="Normal 8 2 3 2 5" xfId="2049" xr:uid="{3681BC2F-1365-43E2-B61A-C1746D15BB2A}"/>
    <cellStyle name="Normal 8 2 3 2 6" xfId="3735" xr:uid="{6BB9105B-99EB-496E-969A-8D4769F4A44B}"/>
    <cellStyle name="Normal 8 2 3 3" xfId="379" xr:uid="{DDED4357-E709-4DB5-B0FD-EB4D8C11E5A1}"/>
    <cellStyle name="Normal 8 2 3 3 2" xfId="771" xr:uid="{826DBC4A-6481-444F-9716-6E6EFA4FBD5A}"/>
    <cellStyle name="Normal 8 2 3 3 2 2" xfId="772" xr:uid="{59E468B7-E4FC-4CC0-8EE2-8E202EBFA03F}"/>
    <cellStyle name="Normal 8 2 3 3 2 2 2" xfId="2050" xr:uid="{379318C8-1111-448A-A442-5F211C29360C}"/>
    <cellStyle name="Normal 8 2 3 3 2 2 2 2" xfId="2051" xr:uid="{D150A938-B09F-43EC-8761-A374EE5CB1CB}"/>
    <cellStyle name="Normal 8 2 3 3 2 2 3" xfId="2052" xr:uid="{B2DE9812-6967-4C04-8B78-6A79D924DB3B}"/>
    <cellStyle name="Normal 8 2 3 3 2 3" xfId="2053" xr:uid="{5ABAEFB6-6B4D-4BF2-B9A9-533DB26A4DDD}"/>
    <cellStyle name="Normal 8 2 3 3 2 3 2" xfId="2054" xr:uid="{33B8C271-2488-4987-8601-32A91A42DE92}"/>
    <cellStyle name="Normal 8 2 3 3 2 4" xfId="2055" xr:uid="{716CBC69-07C5-48A8-8178-340082942CA5}"/>
    <cellStyle name="Normal 8 2 3 3 3" xfId="773" xr:uid="{39C58526-4EE4-4C8F-A74C-DCDE87E3FA35}"/>
    <cellStyle name="Normal 8 2 3 3 3 2" xfId="2056" xr:uid="{F5A4D333-0C3B-45A6-8895-696865A98338}"/>
    <cellStyle name="Normal 8 2 3 3 3 2 2" xfId="2057" xr:uid="{27070449-C714-4D50-833D-7EFF6E072BE6}"/>
    <cellStyle name="Normal 8 2 3 3 3 3" xfId="2058" xr:uid="{455B8745-0FD8-4EAD-AC98-1B3E1CA9A72F}"/>
    <cellStyle name="Normal 8 2 3 3 4" xfId="2059" xr:uid="{52335428-893F-4998-B2EB-F0A9DB39B3B4}"/>
    <cellStyle name="Normal 8 2 3 3 4 2" xfId="2060" xr:uid="{85049B91-7154-41E5-B93A-4754295E2AF3}"/>
    <cellStyle name="Normal 8 2 3 3 5" xfId="2061" xr:uid="{3D2DAA33-DF58-4A2D-93F2-A60154996AC2}"/>
    <cellStyle name="Normal 8 2 3 4" xfId="380" xr:uid="{C27D84E3-389B-4D31-97F7-0C4C0F384C3F}"/>
    <cellStyle name="Normal 8 2 3 4 2" xfId="774" xr:uid="{95662891-0234-4472-829C-9D9F01864C30}"/>
    <cellStyle name="Normal 8 2 3 4 2 2" xfId="2062" xr:uid="{9126D825-8B9C-40F7-A8CC-45396E2DF83E}"/>
    <cellStyle name="Normal 8 2 3 4 2 2 2" xfId="2063" xr:uid="{0E9575BF-D27D-40A9-8F96-8CB23CE3F74E}"/>
    <cellStyle name="Normal 8 2 3 4 2 3" xfId="2064" xr:uid="{05C4C899-D328-4339-81BC-6B2FB1AD3282}"/>
    <cellStyle name="Normal 8 2 3 4 3" xfId="2065" xr:uid="{E7B9BE70-FC95-4C96-A941-6D053195EEDD}"/>
    <cellStyle name="Normal 8 2 3 4 3 2" xfId="2066" xr:uid="{5FAE1BD9-528B-4544-9B25-0D31B4CA4478}"/>
    <cellStyle name="Normal 8 2 3 4 4" xfId="2067" xr:uid="{D52AF3F2-FE70-4346-8409-B65C627F5CFF}"/>
    <cellStyle name="Normal 8 2 3 5" xfId="775" xr:uid="{40F6891F-4DA1-4B30-8F09-B007C3526D02}"/>
    <cellStyle name="Normal 8 2 3 5 2" xfId="2068" xr:uid="{552AF4A9-25B4-4B67-9472-4DF0123B524A}"/>
    <cellStyle name="Normal 8 2 3 5 2 2" xfId="2069" xr:uid="{845A5937-4E27-4F8A-87CD-21FAD8C880F6}"/>
    <cellStyle name="Normal 8 2 3 5 3" xfId="2070" xr:uid="{134BEC9D-A318-495B-8ED0-6881BE0749DA}"/>
    <cellStyle name="Normal 8 2 3 5 4" xfId="3736" xr:uid="{BE7FD68C-D603-435F-8AF9-6B3903821E3A}"/>
    <cellStyle name="Normal 8 2 3 6" xfId="2071" xr:uid="{944F1F35-CA5A-455B-A4BE-702C41235567}"/>
    <cellStyle name="Normal 8 2 3 6 2" xfId="2072" xr:uid="{B055B4CF-C7C4-4DD8-ABD8-AEBD63A9FB85}"/>
    <cellStyle name="Normal 8 2 3 7" xfId="2073" xr:uid="{570F3A88-2027-4355-8461-EE5CE1EAB438}"/>
    <cellStyle name="Normal 8 2 3 8" xfId="3737" xr:uid="{C0673715-2FC9-4491-8D21-253D13861800}"/>
    <cellStyle name="Normal 8 2 4" xfId="152" xr:uid="{30A2F1A7-DE6C-471C-B1C2-8A7F17563DB6}"/>
    <cellStyle name="Normal 8 2 4 2" xfId="449" xr:uid="{806D9E34-844E-4EB5-AEBF-CC81738C12A7}"/>
    <cellStyle name="Normal 8 2 4 2 2" xfId="776" xr:uid="{C69B0757-5EDF-413F-B7F7-867679FA9868}"/>
    <cellStyle name="Normal 8 2 4 2 2 2" xfId="2074" xr:uid="{DA5025B6-69AB-438D-8090-5C8CC7C45B89}"/>
    <cellStyle name="Normal 8 2 4 2 2 2 2" xfId="2075" xr:uid="{359EADC4-CED7-4B32-88EF-53B135D5B1CA}"/>
    <cellStyle name="Normal 8 2 4 2 2 3" xfId="2076" xr:uid="{7932552B-3054-49EA-AB93-F5216A149791}"/>
    <cellStyle name="Normal 8 2 4 2 2 4" xfId="3738" xr:uid="{A502ABA2-F450-436E-9F33-7F5DE89B51CE}"/>
    <cellStyle name="Normal 8 2 4 2 3" xfId="2077" xr:uid="{02B44D51-CC1D-4160-AA60-93C5BF9EF5A5}"/>
    <cellStyle name="Normal 8 2 4 2 3 2" xfId="2078" xr:uid="{F4CBF0D5-79EA-4394-B4C3-786BB6BF8E50}"/>
    <cellStyle name="Normal 8 2 4 2 4" xfId="2079" xr:uid="{207B8503-9ED3-48B8-AEEE-041B8F224DE4}"/>
    <cellStyle name="Normal 8 2 4 2 5" xfId="3739" xr:uid="{C9498D4A-AF9C-4130-BD62-236908580482}"/>
    <cellStyle name="Normal 8 2 4 3" xfId="777" xr:uid="{417A775B-2DF5-4E60-8ED6-7D24779E0240}"/>
    <cellStyle name="Normal 8 2 4 3 2" xfId="2080" xr:uid="{ED5819F2-3F96-4EB8-9660-967DE6FFB4DA}"/>
    <cellStyle name="Normal 8 2 4 3 2 2" xfId="2081" xr:uid="{F40607B9-2290-42B8-9C45-3405FAE0A1FD}"/>
    <cellStyle name="Normal 8 2 4 3 3" xfId="2082" xr:uid="{6EC728D8-FE5F-46D0-834E-657D795119AE}"/>
    <cellStyle name="Normal 8 2 4 3 4" xfId="3740" xr:uid="{46365019-BAA7-4C12-8597-7FB994935F12}"/>
    <cellStyle name="Normal 8 2 4 4" xfId="2083" xr:uid="{0CD409F1-1516-472F-8230-2FF46F3EC8A9}"/>
    <cellStyle name="Normal 8 2 4 4 2" xfId="2084" xr:uid="{BC25D15C-776F-4987-9EF6-00FABA742EB0}"/>
    <cellStyle name="Normal 8 2 4 4 3" xfId="3741" xr:uid="{E08BB319-7862-4234-92B4-7968C5CF378F}"/>
    <cellStyle name="Normal 8 2 4 4 4" xfId="3742" xr:uid="{AAD89F4E-D779-4050-B447-EDCF1AC0D989}"/>
    <cellStyle name="Normal 8 2 4 5" xfId="2085" xr:uid="{D4E16CAB-55B0-4957-A10B-FCEF1DB4E232}"/>
    <cellStyle name="Normal 8 2 4 6" xfId="3743" xr:uid="{58761F65-CC4F-41A0-9BB6-CE33D043BA6B}"/>
    <cellStyle name="Normal 8 2 4 7" xfId="3744" xr:uid="{25F87302-B8D9-484C-95E0-E83B4455F892}"/>
    <cellStyle name="Normal 8 2 5" xfId="381" xr:uid="{81593B11-1F05-4CB8-9589-0637038684EA}"/>
    <cellStyle name="Normal 8 2 5 2" xfId="778" xr:uid="{F347EB26-DE84-455A-A650-1880F98A7E0F}"/>
    <cellStyle name="Normal 8 2 5 2 2" xfId="779" xr:uid="{C3829AB8-6A67-4C8B-A0FC-287A88037263}"/>
    <cellStyle name="Normal 8 2 5 2 2 2" xfId="2086" xr:uid="{F48FE8CC-F8DB-4034-9AA6-BDE5F28BAB11}"/>
    <cellStyle name="Normal 8 2 5 2 2 2 2" xfId="2087" xr:uid="{6312E42A-39DF-45FC-A4C9-AFAB0BDF00ED}"/>
    <cellStyle name="Normal 8 2 5 2 2 3" xfId="2088" xr:uid="{E05B8DFF-3D0E-4D2F-8616-8D0A16578CE4}"/>
    <cellStyle name="Normal 8 2 5 2 3" xfId="2089" xr:uid="{0B50742A-F859-4BC2-B5E7-57CA8395F760}"/>
    <cellStyle name="Normal 8 2 5 2 3 2" xfId="2090" xr:uid="{AF7B95DC-A39E-42EC-9CD8-8909EA0997CF}"/>
    <cellStyle name="Normal 8 2 5 2 4" xfId="2091" xr:uid="{9CE8BB2C-AE22-47E9-B5DE-155CCC8E194A}"/>
    <cellStyle name="Normal 8 2 5 3" xfId="780" xr:uid="{A5E9093B-00B0-432D-A826-8B55F256C775}"/>
    <cellStyle name="Normal 8 2 5 3 2" xfId="2092" xr:uid="{5BEC295D-46FA-49EA-9BE4-1B9115166A07}"/>
    <cellStyle name="Normal 8 2 5 3 2 2" xfId="2093" xr:uid="{D7BC101A-05B6-461F-A656-AB6ED1774566}"/>
    <cellStyle name="Normal 8 2 5 3 3" xfId="2094" xr:uid="{FA6F1F7E-AEED-4083-AE52-5CB02D291F8D}"/>
    <cellStyle name="Normal 8 2 5 3 4" xfId="3745" xr:uid="{0BDEBA18-DA4F-460D-879A-166546B00B57}"/>
    <cellStyle name="Normal 8 2 5 4" xfId="2095" xr:uid="{E0F35698-6C94-44DF-B6C8-BBCEBBF7229C}"/>
    <cellStyle name="Normal 8 2 5 4 2" xfId="2096" xr:uid="{39B40270-E02B-4B39-880D-74CBD2FC2B95}"/>
    <cellStyle name="Normal 8 2 5 5" xfId="2097" xr:uid="{B93F3453-F4A5-4050-AFBE-BB0B1F7B4F55}"/>
    <cellStyle name="Normal 8 2 5 6" xfId="3746" xr:uid="{F7BDFEB0-E96C-4452-867F-67D998C1AD3F}"/>
    <cellStyle name="Normal 8 2 6" xfId="382" xr:uid="{D80B587C-9FF5-46C7-8054-1B4BCA190566}"/>
    <cellStyle name="Normal 8 2 6 2" xfId="781" xr:uid="{FF8DEAB4-A8C5-4046-8836-73648AF29478}"/>
    <cellStyle name="Normal 8 2 6 2 2" xfId="2098" xr:uid="{353EFE3E-EFD5-40D9-9226-669FC9A87A50}"/>
    <cellStyle name="Normal 8 2 6 2 2 2" xfId="2099" xr:uid="{5C8CB161-F7EE-4425-8894-45A644E5BBC8}"/>
    <cellStyle name="Normal 8 2 6 2 3" xfId="2100" xr:uid="{A19B0093-071C-4AB4-9BFC-FA2E76F41784}"/>
    <cellStyle name="Normal 8 2 6 2 4" xfId="3747" xr:uid="{EAB7DC02-DE5A-4F58-9C98-F3D55247D72C}"/>
    <cellStyle name="Normal 8 2 6 3" xfId="2101" xr:uid="{0E4692BA-01BC-417C-81AF-E0E5089C1D85}"/>
    <cellStyle name="Normal 8 2 6 3 2" xfId="2102" xr:uid="{D59BA439-8068-48FB-8B05-A4B95239251A}"/>
    <cellStyle name="Normal 8 2 6 4" xfId="2103" xr:uid="{BAF52C7A-6A42-4E47-8D40-D08F49225D9F}"/>
    <cellStyle name="Normal 8 2 6 5" xfId="3748" xr:uid="{4016FB45-C10F-4BE4-9262-34D74BA18974}"/>
    <cellStyle name="Normal 8 2 7" xfId="782" xr:uid="{48DAB13E-740E-4D38-93F8-015E085A38EA}"/>
    <cellStyle name="Normal 8 2 7 2" xfId="2104" xr:uid="{1BC57086-D32D-4196-8C3C-937E06D84453}"/>
    <cellStyle name="Normal 8 2 7 2 2" xfId="2105" xr:uid="{6444E736-5685-4BB4-93C4-8E7FB529A2F2}"/>
    <cellStyle name="Normal 8 2 7 3" xfId="2106" xr:uid="{7335C309-3DF8-493D-A5EF-D72A44DFCA02}"/>
    <cellStyle name="Normal 8 2 7 4" xfId="3749" xr:uid="{3F6CDA08-1580-4241-BF76-44F5C1214014}"/>
    <cellStyle name="Normal 8 2 8" xfId="2107" xr:uid="{09E91010-BCA2-44E2-B967-461DA81F68B6}"/>
    <cellStyle name="Normal 8 2 8 2" xfId="2108" xr:uid="{46062BE1-EF60-43BE-B874-D6D45C346723}"/>
    <cellStyle name="Normal 8 2 8 3" xfId="3750" xr:uid="{2E7383B5-E2EB-4F8E-ACD7-1AAE275E531B}"/>
    <cellStyle name="Normal 8 2 8 4" xfId="3751" xr:uid="{D4912115-56AC-4E42-BD84-5D187EA20636}"/>
    <cellStyle name="Normal 8 2 9" xfId="2109" xr:uid="{117F4881-60E1-4458-9EF0-8E11E61F167E}"/>
    <cellStyle name="Normal 8 3" xfId="153" xr:uid="{A1CD4540-48F1-4399-84FA-676808291EB6}"/>
    <cellStyle name="Normal 8 3 10" xfId="3752" xr:uid="{4D5EC977-59C0-4CD0-BFE0-DAB7978F1D51}"/>
    <cellStyle name="Normal 8 3 11" xfId="3753" xr:uid="{1C744576-9DB6-4A14-ACFD-71643DAA9E36}"/>
    <cellStyle name="Normal 8 3 2" xfId="154" xr:uid="{3E0E7246-91E5-4952-9491-7DD2F3302861}"/>
    <cellStyle name="Normal 8 3 2 2" xfId="155" xr:uid="{384DAB48-AB4C-4F6D-8A36-7A92BEDF149A}"/>
    <cellStyle name="Normal 8 3 2 2 2" xfId="383" xr:uid="{9CED7086-A034-4519-8694-35C2EBE2F905}"/>
    <cellStyle name="Normal 8 3 2 2 2 2" xfId="783" xr:uid="{8A85D612-45F6-447F-82C3-C051D9AFE354}"/>
    <cellStyle name="Normal 8 3 2 2 2 2 2" xfId="2110" xr:uid="{FACB55A2-BDE6-4CE6-9C65-38CF409BE1E1}"/>
    <cellStyle name="Normal 8 3 2 2 2 2 2 2" xfId="2111" xr:uid="{69B306DB-543F-45B0-B416-48A4181F5215}"/>
    <cellStyle name="Normal 8 3 2 2 2 2 3" xfId="2112" xr:uid="{BE2ACE86-7DC5-4300-93AC-762906D43237}"/>
    <cellStyle name="Normal 8 3 2 2 2 2 4" xfId="3754" xr:uid="{2012623B-AA43-4DCD-A49C-EEBA9CCB3CBB}"/>
    <cellStyle name="Normal 8 3 2 2 2 3" xfId="2113" xr:uid="{BF02376D-684F-46B8-831A-CF7FDCA9B26E}"/>
    <cellStyle name="Normal 8 3 2 2 2 3 2" xfId="2114" xr:uid="{DD40E6E4-545F-4261-8F70-3A83C58E9AEA}"/>
    <cellStyle name="Normal 8 3 2 2 2 3 3" xfId="3755" xr:uid="{21DED592-4286-454B-85F3-167526DD77F2}"/>
    <cellStyle name="Normal 8 3 2 2 2 3 4" xfId="3756" xr:uid="{CFF0FF74-817E-4FBC-8B17-8CCBD5B0A277}"/>
    <cellStyle name="Normal 8 3 2 2 2 4" xfId="2115" xr:uid="{D97D17B5-842A-482B-93BD-636A079D94D7}"/>
    <cellStyle name="Normal 8 3 2 2 2 5" xfId="3757" xr:uid="{83CC8BAA-B43D-4A58-9BA8-46E7AF3FB8B3}"/>
    <cellStyle name="Normal 8 3 2 2 2 6" xfId="3758" xr:uid="{A88593CA-0936-4FFD-99B5-8D276ED52BA2}"/>
    <cellStyle name="Normal 8 3 2 2 3" xfId="784" xr:uid="{08A946DE-45B9-4AA6-89D2-C3861A446153}"/>
    <cellStyle name="Normal 8 3 2 2 3 2" xfId="2116" xr:uid="{4AC14E8E-4F27-45FB-8953-58B0E1F26FD8}"/>
    <cellStyle name="Normal 8 3 2 2 3 2 2" xfId="2117" xr:uid="{122B9480-D353-4A84-8C5E-50AEDF6501FB}"/>
    <cellStyle name="Normal 8 3 2 2 3 2 3" xfId="3759" xr:uid="{02B4E0FD-F7A3-4802-A620-9C961766D0A1}"/>
    <cellStyle name="Normal 8 3 2 2 3 2 4" xfId="3760" xr:uid="{B68888D5-DDA6-4FDD-97D4-5747FCAEE5F7}"/>
    <cellStyle name="Normal 8 3 2 2 3 3" xfId="2118" xr:uid="{18D760BF-021E-420B-901C-6A7E7CF413EA}"/>
    <cellStyle name="Normal 8 3 2 2 3 4" xfId="3761" xr:uid="{42A6BE1F-979D-4098-95A5-D546166F94D2}"/>
    <cellStyle name="Normal 8 3 2 2 3 5" xfId="3762" xr:uid="{421DF62D-66F9-453E-AEA3-C7D0A2C32317}"/>
    <cellStyle name="Normal 8 3 2 2 4" xfId="2119" xr:uid="{7193E02F-BE54-42B2-AF7C-BC66AC7F6372}"/>
    <cellStyle name="Normal 8 3 2 2 4 2" xfId="2120" xr:uid="{058F9E38-C89A-49E1-8471-0F9126E512ED}"/>
    <cellStyle name="Normal 8 3 2 2 4 3" xfId="3763" xr:uid="{7B5447E8-88BC-4A63-AF53-3661CCAD73D8}"/>
    <cellStyle name="Normal 8 3 2 2 4 4" xfId="3764" xr:uid="{8165E53A-D1E0-4D45-85DC-750BE01119FE}"/>
    <cellStyle name="Normal 8 3 2 2 5" xfId="2121" xr:uid="{CDC91C9D-36B1-41D0-8FBD-D7F6D382A6E7}"/>
    <cellStyle name="Normal 8 3 2 2 5 2" xfId="3765" xr:uid="{376A87E3-C466-4BCD-899B-E3F8669EB401}"/>
    <cellStyle name="Normal 8 3 2 2 5 3" xfId="3766" xr:uid="{424DE563-80DA-40D7-BB80-A1D184657B20}"/>
    <cellStyle name="Normal 8 3 2 2 5 4" xfId="3767" xr:uid="{CEC0106F-A3C7-4964-A434-1197F776BF7D}"/>
    <cellStyle name="Normal 8 3 2 2 6" xfId="3768" xr:uid="{B726B644-0974-4D09-929C-C4852633400F}"/>
    <cellStyle name="Normal 8 3 2 2 7" xfId="3769" xr:uid="{5B4C4868-0FCE-48E0-B1BE-55EA2418A01D}"/>
    <cellStyle name="Normal 8 3 2 2 8" xfId="3770" xr:uid="{C8E9EFFD-CB5C-4416-A168-84AE0C5BAA69}"/>
    <cellStyle name="Normal 8 3 2 3" xfId="384" xr:uid="{B6DBD863-B034-46D1-B194-E2E0D120B352}"/>
    <cellStyle name="Normal 8 3 2 3 2" xfId="785" xr:uid="{5441B124-4754-45C9-8749-085FDD92CD48}"/>
    <cellStyle name="Normal 8 3 2 3 2 2" xfId="786" xr:uid="{BF0BF20F-45B5-4848-90A2-39898ACEFEBB}"/>
    <cellStyle name="Normal 8 3 2 3 2 2 2" xfId="2122" xr:uid="{ED3FAFBD-7900-4C52-90F7-4F93105F2340}"/>
    <cellStyle name="Normal 8 3 2 3 2 2 2 2" xfId="2123" xr:uid="{E6A8D897-69D8-42F3-99DD-3F2BC357DB16}"/>
    <cellStyle name="Normal 8 3 2 3 2 2 3" xfId="2124" xr:uid="{6159D0BB-D8BE-4754-8E0E-DACBFF2D73F4}"/>
    <cellStyle name="Normal 8 3 2 3 2 3" xfId="2125" xr:uid="{A4757B45-5B5D-4E4B-9DB5-31FBB6296E95}"/>
    <cellStyle name="Normal 8 3 2 3 2 3 2" xfId="2126" xr:uid="{8F2B35C5-41D1-4435-BA48-03D3D481BCF5}"/>
    <cellStyle name="Normal 8 3 2 3 2 4" xfId="2127" xr:uid="{D93A23CF-B93E-4EEA-BD7E-506BCAA4E11F}"/>
    <cellStyle name="Normal 8 3 2 3 3" xfId="787" xr:uid="{0C50FF4A-CEFE-4281-BF2F-E7D9890B6AB7}"/>
    <cellStyle name="Normal 8 3 2 3 3 2" xfId="2128" xr:uid="{18814B5C-9052-40C3-AAA7-2302F99205E8}"/>
    <cellStyle name="Normal 8 3 2 3 3 2 2" xfId="2129" xr:uid="{04E79E53-D7E1-4080-8AFD-6869F32ACC36}"/>
    <cellStyle name="Normal 8 3 2 3 3 3" xfId="2130" xr:uid="{BE4FD83F-3F0A-4D7E-9792-118B7BB542E1}"/>
    <cellStyle name="Normal 8 3 2 3 3 4" xfId="3771" xr:uid="{2377AA5C-8C99-4F98-B854-0793DA32378C}"/>
    <cellStyle name="Normal 8 3 2 3 4" xfId="2131" xr:uid="{DC420DF3-8E5F-4C1E-B8BB-3E16AE90ACBB}"/>
    <cellStyle name="Normal 8 3 2 3 4 2" xfId="2132" xr:uid="{DED8F392-BDD6-4215-A2FF-8BF78F4341C9}"/>
    <cellStyle name="Normal 8 3 2 3 5" xfId="2133" xr:uid="{776C00AD-F8DE-45DD-B98F-5383AFBC9125}"/>
    <cellStyle name="Normal 8 3 2 3 6" xfId="3772" xr:uid="{9680EF93-1BE5-40A1-99C0-7505ED7895BB}"/>
    <cellStyle name="Normal 8 3 2 4" xfId="385" xr:uid="{56B97C4E-F363-4383-A511-7593E6C7C12E}"/>
    <cellStyle name="Normal 8 3 2 4 2" xfId="788" xr:uid="{E170CDB6-A902-4838-9E04-9C8732798DC3}"/>
    <cellStyle name="Normal 8 3 2 4 2 2" xfId="2134" xr:uid="{FB70026C-AF8F-4B3D-A814-95CA2413852D}"/>
    <cellStyle name="Normal 8 3 2 4 2 2 2" xfId="2135" xr:uid="{EFE6C2B2-A231-4F8A-B145-8DE7E4335372}"/>
    <cellStyle name="Normal 8 3 2 4 2 3" xfId="2136" xr:uid="{408DEF86-5087-4695-8434-F00C36EC3B0D}"/>
    <cellStyle name="Normal 8 3 2 4 2 4" xfId="3773" xr:uid="{41427B3A-C7F6-460E-AB2B-6C32E17DFC98}"/>
    <cellStyle name="Normal 8 3 2 4 3" xfId="2137" xr:uid="{191685A5-9944-4A05-97D7-3DF5121F38E4}"/>
    <cellStyle name="Normal 8 3 2 4 3 2" xfId="2138" xr:uid="{330C379C-B1C1-40FD-A864-115E07F130DF}"/>
    <cellStyle name="Normal 8 3 2 4 4" xfId="2139" xr:uid="{AA87ADC9-555D-4678-8713-12ABC12A9313}"/>
    <cellStyle name="Normal 8 3 2 4 5" xfId="3774" xr:uid="{2707A286-B384-41FC-B82E-875348C777F5}"/>
    <cellStyle name="Normal 8 3 2 5" xfId="386" xr:uid="{1C3831A7-B886-4D81-AEE6-FF7E3FF3BBB2}"/>
    <cellStyle name="Normal 8 3 2 5 2" xfId="2140" xr:uid="{3D68E5FB-C793-47C0-AD06-241AC80E44CB}"/>
    <cellStyle name="Normal 8 3 2 5 2 2" xfId="2141" xr:uid="{143D7DB7-DE07-48C8-94CB-7378BF48E66D}"/>
    <cellStyle name="Normal 8 3 2 5 3" xfId="2142" xr:uid="{D7D6B219-A79A-4427-A890-B8D9B63EDA03}"/>
    <cellStyle name="Normal 8 3 2 5 4" xfId="3775" xr:uid="{F83472B2-029A-4CBD-B247-C857CA2873F4}"/>
    <cellStyle name="Normal 8 3 2 6" xfId="2143" xr:uid="{211EE579-796E-48E4-B61F-09B27C53C3C3}"/>
    <cellStyle name="Normal 8 3 2 6 2" xfId="2144" xr:uid="{48301348-A4DB-4599-B473-4BA8A281EE7E}"/>
    <cellStyle name="Normal 8 3 2 6 3" xfId="3776" xr:uid="{C578D20E-4195-4216-BC71-3504301496E6}"/>
    <cellStyle name="Normal 8 3 2 6 4" xfId="3777" xr:uid="{609BB06C-FC1F-4495-9B5B-B2AF74550A28}"/>
    <cellStyle name="Normal 8 3 2 7" xfId="2145" xr:uid="{AE1A2269-5EDF-4CDF-B7A4-6454656AE127}"/>
    <cellStyle name="Normal 8 3 2 8" xfId="3778" xr:uid="{335D1A17-DE66-4A89-B9A5-8FAC48769834}"/>
    <cellStyle name="Normal 8 3 2 9" xfId="3779" xr:uid="{44BCB366-C790-4743-B0C2-D154312DD2B2}"/>
    <cellStyle name="Normal 8 3 3" xfId="156" xr:uid="{0B075C3A-11E3-469A-B9FF-D3BF256796D3}"/>
    <cellStyle name="Normal 8 3 3 2" xfId="157" xr:uid="{0E93E841-00D4-4898-B4B1-65B8EBB8D085}"/>
    <cellStyle name="Normal 8 3 3 2 2" xfId="789" xr:uid="{0B0C3334-5BA8-4534-9A1C-0323AC523D42}"/>
    <cellStyle name="Normal 8 3 3 2 2 2" xfId="2146" xr:uid="{3B7ACA7A-8149-44C2-A716-FEA1A4EF3116}"/>
    <cellStyle name="Normal 8 3 3 2 2 2 2" xfId="2147" xr:uid="{CE272C7B-BDB7-4CE6-9F0E-1BBE85A2C8A6}"/>
    <cellStyle name="Normal 8 3 3 2 2 2 2 2" xfId="4492" xr:uid="{DAFC95F4-E37F-4C1C-B509-5134013F8BAE}"/>
    <cellStyle name="Normal 8 3 3 2 2 2 3" xfId="4493" xr:uid="{E184B43E-7E8B-4497-94A5-CAD44EF44B84}"/>
    <cellStyle name="Normal 8 3 3 2 2 3" xfId="2148" xr:uid="{56AA8A70-9D9F-4D82-A72B-4F27E35D64C3}"/>
    <cellStyle name="Normal 8 3 3 2 2 3 2" xfId="4494" xr:uid="{DC5B6B7C-9A2C-4219-AE56-B12D45C29B2E}"/>
    <cellStyle name="Normal 8 3 3 2 2 4" xfId="3780" xr:uid="{94D48D7D-CB2B-499D-B5BE-C551EF508B5E}"/>
    <cellStyle name="Normal 8 3 3 2 3" xfId="2149" xr:uid="{5AD6D41D-39E6-4221-B631-772558659CC2}"/>
    <cellStyle name="Normal 8 3 3 2 3 2" xfId="2150" xr:uid="{35D1BB61-A6BF-4339-9977-E29CB2189116}"/>
    <cellStyle name="Normal 8 3 3 2 3 2 2" xfId="4495" xr:uid="{7B1A7A72-3F3E-4BAF-B440-210363D48D69}"/>
    <cellStyle name="Normal 8 3 3 2 3 3" xfId="3781" xr:uid="{9CBDB183-66EE-450D-B691-0BD2ED538CB1}"/>
    <cellStyle name="Normal 8 3 3 2 3 4" xfId="3782" xr:uid="{B633BB4D-748B-4975-8E34-3ED848E2876A}"/>
    <cellStyle name="Normal 8 3 3 2 4" xfId="2151" xr:uid="{5A5369A1-0A2D-4CAA-969F-4B0DFC504EF7}"/>
    <cellStyle name="Normal 8 3 3 2 4 2" xfId="4496" xr:uid="{9AEC2A5F-C43C-460E-8AEF-7A11C1837110}"/>
    <cellStyle name="Normal 8 3 3 2 5" xfId="3783" xr:uid="{416BA2D8-DD6A-4FEB-B20C-A69A9A890954}"/>
    <cellStyle name="Normal 8 3 3 2 6" xfId="3784" xr:uid="{DA8E4D4D-757C-4B91-AC7A-7DC59738FEFC}"/>
    <cellStyle name="Normal 8 3 3 3" xfId="387" xr:uid="{3A9EC3C6-082A-4ED6-A5B8-177FB68A8A92}"/>
    <cellStyle name="Normal 8 3 3 3 2" xfId="2152" xr:uid="{CDFF3DB1-134A-467A-9420-0DE19DB45071}"/>
    <cellStyle name="Normal 8 3 3 3 2 2" xfId="2153" xr:uid="{AFEA975D-BB09-4ED2-99C1-34643F03243E}"/>
    <cellStyle name="Normal 8 3 3 3 2 2 2" xfId="4497" xr:uid="{25209B30-F0F9-4720-9D2A-F3EA65C4FE90}"/>
    <cellStyle name="Normal 8 3 3 3 2 3" xfId="3785" xr:uid="{A4C54D23-0FB0-4711-BD67-176F278EBFF5}"/>
    <cellStyle name="Normal 8 3 3 3 2 4" xfId="3786" xr:uid="{26D31E11-7E5D-42F5-9192-57CE23538947}"/>
    <cellStyle name="Normal 8 3 3 3 3" xfId="2154" xr:uid="{C8392A66-E57B-4734-B624-DE84A004D5E6}"/>
    <cellStyle name="Normal 8 3 3 3 3 2" xfId="4498" xr:uid="{B3E69F5D-16DA-4588-8310-739CCFA11313}"/>
    <cellStyle name="Normal 8 3 3 3 4" xfId="3787" xr:uid="{F006AD02-D3CE-4809-A48B-0E8EAD5433F8}"/>
    <cellStyle name="Normal 8 3 3 3 5" xfId="3788" xr:uid="{ECF4CABB-3BD3-4606-8D58-62E7FF088B24}"/>
    <cellStyle name="Normal 8 3 3 4" xfId="2155" xr:uid="{30F559F6-0EA2-4A20-9E8C-FD87910DEA99}"/>
    <cellStyle name="Normal 8 3 3 4 2" xfId="2156" xr:uid="{7285CB2C-4AE0-42CE-96DA-E6D21046B85A}"/>
    <cellStyle name="Normal 8 3 3 4 2 2" xfId="4499" xr:uid="{2E130DD5-FFCA-4844-A9D3-964226358526}"/>
    <cellStyle name="Normal 8 3 3 4 3" xfId="3789" xr:uid="{BB94FA37-019F-46EE-BEF1-F10D59B5FE21}"/>
    <cellStyle name="Normal 8 3 3 4 4" xfId="3790" xr:uid="{C783B619-6BCB-47C7-B563-36ABD8A6C91D}"/>
    <cellStyle name="Normal 8 3 3 5" xfId="2157" xr:uid="{B1E904C5-41DA-4A5B-9876-296998C11073}"/>
    <cellStyle name="Normal 8 3 3 5 2" xfId="3791" xr:uid="{95E083E2-F478-417B-9783-7A36F9B37F01}"/>
    <cellStyle name="Normal 8 3 3 5 3" xfId="3792" xr:uid="{79338333-1DA3-4ABC-B415-83EE3EECCB8C}"/>
    <cellStyle name="Normal 8 3 3 5 4" xfId="3793" xr:uid="{E4EFEAFB-DAED-4BA7-A91C-72AC13CED5B9}"/>
    <cellStyle name="Normal 8 3 3 6" xfId="3794" xr:uid="{B5C035B2-1D0D-42C9-B7A6-29A172AA75FE}"/>
    <cellStyle name="Normal 8 3 3 7" xfId="3795" xr:uid="{A9C758D5-E3CC-4A1F-BC05-44565C2AE708}"/>
    <cellStyle name="Normal 8 3 3 8" xfId="3796" xr:uid="{B22C9D9E-2724-404D-B976-D8B9CCC2BF5F}"/>
    <cellStyle name="Normal 8 3 4" xfId="158" xr:uid="{BEAB9DBB-8F07-4762-840C-5C4FE8121FC9}"/>
    <cellStyle name="Normal 8 3 4 2" xfId="790" xr:uid="{21E509F3-F4DA-400F-B7AD-1F4CD0AB893D}"/>
    <cellStyle name="Normal 8 3 4 2 2" xfId="791" xr:uid="{9E97A764-5D10-4064-B4E5-8F08B1AADA76}"/>
    <cellStyle name="Normal 8 3 4 2 2 2" xfId="2158" xr:uid="{FA4ACB65-2451-444C-8459-553AB41FD36B}"/>
    <cellStyle name="Normal 8 3 4 2 2 2 2" xfId="2159" xr:uid="{60877C9E-8E4F-4132-911E-7D440F16C3C0}"/>
    <cellStyle name="Normal 8 3 4 2 2 3" xfId="2160" xr:uid="{C4D06C44-4EF2-4135-A450-BEBF85A3A5CD}"/>
    <cellStyle name="Normal 8 3 4 2 2 4" xfId="3797" xr:uid="{AADA29E3-E4BE-4CB9-B4A4-360824EEE259}"/>
    <cellStyle name="Normal 8 3 4 2 3" xfId="2161" xr:uid="{E898DC6A-50E3-43A5-8CD9-AB42D6BB229F}"/>
    <cellStyle name="Normal 8 3 4 2 3 2" xfId="2162" xr:uid="{8666A1DC-4B20-472F-AD3C-F58A23A9676F}"/>
    <cellStyle name="Normal 8 3 4 2 4" xfId="2163" xr:uid="{990D7077-424B-49CB-BB09-B773FC268A92}"/>
    <cellStyle name="Normal 8 3 4 2 5" xfId="3798" xr:uid="{50B4D21A-FD5C-4BC3-B1EC-13978E45B5D8}"/>
    <cellStyle name="Normal 8 3 4 3" xfId="792" xr:uid="{A1FED431-CAC0-4700-90C9-EF4BCAE12059}"/>
    <cellStyle name="Normal 8 3 4 3 2" xfId="2164" xr:uid="{DB6895C0-78D3-400F-803D-930BFF9F78A2}"/>
    <cellStyle name="Normal 8 3 4 3 2 2" xfId="2165" xr:uid="{AA0E0488-8440-4AA9-B328-6589B53F019B}"/>
    <cellStyle name="Normal 8 3 4 3 3" xfId="2166" xr:uid="{EDCC5055-FE02-450F-A362-91E518042D78}"/>
    <cellStyle name="Normal 8 3 4 3 4" xfId="3799" xr:uid="{685241C4-9CEE-430E-A2C2-C2BA6D5D8535}"/>
    <cellStyle name="Normal 8 3 4 4" xfId="2167" xr:uid="{20A5BB9C-2922-4C1D-9D01-630C8799982D}"/>
    <cellStyle name="Normal 8 3 4 4 2" xfId="2168" xr:uid="{853141E9-2EBD-40D1-B8F2-CDC3F53454AB}"/>
    <cellStyle name="Normal 8 3 4 4 3" xfId="3800" xr:uid="{0BF6D863-A77F-4E07-8B56-CE89A0443471}"/>
    <cellStyle name="Normal 8 3 4 4 4" xfId="3801" xr:uid="{74C2C99B-2F66-4664-9A81-2F0D891E92C9}"/>
    <cellStyle name="Normal 8 3 4 5" xfId="2169" xr:uid="{E529927F-5B32-4AAC-831E-D2E89936032C}"/>
    <cellStyle name="Normal 8 3 4 6" xfId="3802" xr:uid="{9966F29E-9AAE-41A3-B2F6-8F0560C0BB0D}"/>
    <cellStyle name="Normal 8 3 4 7" xfId="3803" xr:uid="{15CFD9DA-9242-4425-8F8B-AD0C6ECD8D34}"/>
    <cellStyle name="Normal 8 3 5" xfId="388" xr:uid="{0BB06702-78CD-4D66-957B-F4E69A01F3FB}"/>
    <cellStyle name="Normal 8 3 5 2" xfId="793" xr:uid="{0486A67D-92D6-4600-8228-BAD94CFAE33C}"/>
    <cellStyle name="Normal 8 3 5 2 2" xfId="2170" xr:uid="{105EC007-C182-4FF7-AC44-720105BCDCA3}"/>
    <cellStyle name="Normal 8 3 5 2 2 2" xfId="2171" xr:uid="{DFA9BC8A-B992-44A6-94B3-7EE7A87966C3}"/>
    <cellStyle name="Normal 8 3 5 2 3" xfId="2172" xr:uid="{52FB71B1-8233-4F6E-ADFE-40CE533239EF}"/>
    <cellStyle name="Normal 8 3 5 2 4" xfId="3804" xr:uid="{66EB2685-E46D-48BE-A658-61BE76B01F5E}"/>
    <cellStyle name="Normal 8 3 5 3" xfId="2173" xr:uid="{A226F03B-F45B-40C0-AF58-301B8AC9B204}"/>
    <cellStyle name="Normal 8 3 5 3 2" xfId="2174" xr:uid="{829A4860-94DE-41DD-B28B-B3A78C6DC931}"/>
    <cellStyle name="Normal 8 3 5 3 3" xfId="3805" xr:uid="{7FB39CBF-12DE-4470-8E7B-ED7A5CAEED8D}"/>
    <cellStyle name="Normal 8 3 5 3 4" xfId="3806" xr:uid="{778198E9-7C5B-4B5B-B3CC-35C8D2DB711A}"/>
    <cellStyle name="Normal 8 3 5 4" xfId="2175" xr:uid="{E69F566D-AE4D-469D-8D4D-55AC5F5E22DD}"/>
    <cellStyle name="Normal 8 3 5 5" xfId="3807" xr:uid="{2C18E282-B2E9-45E1-90B9-B332E8D31677}"/>
    <cellStyle name="Normal 8 3 5 6" xfId="3808" xr:uid="{1C4D4935-B233-434E-B5C7-42CC2BC7B823}"/>
    <cellStyle name="Normal 8 3 6" xfId="389" xr:uid="{EEEE3B91-C98E-400E-B523-90A8142A222D}"/>
    <cellStyle name="Normal 8 3 6 2" xfId="2176" xr:uid="{E47D676C-490A-4083-88C2-3207D1616A67}"/>
    <cellStyle name="Normal 8 3 6 2 2" xfId="2177" xr:uid="{A0930EBD-7B5D-4980-9E3E-F6D5FE3767A3}"/>
    <cellStyle name="Normal 8 3 6 2 3" xfId="3809" xr:uid="{6A7DEBA1-B0EC-49E7-9946-7AB4D6809EDC}"/>
    <cellStyle name="Normal 8 3 6 2 4" xfId="3810" xr:uid="{B6252B8C-9811-4DF0-84A4-594D230BC3D2}"/>
    <cellStyle name="Normal 8 3 6 3" xfId="2178" xr:uid="{6BD987E0-27A3-42C4-8D16-B58A98154030}"/>
    <cellStyle name="Normal 8 3 6 4" xfId="3811" xr:uid="{6926E977-4D14-432D-89C0-5A50FA95C556}"/>
    <cellStyle name="Normal 8 3 6 5" xfId="3812" xr:uid="{258B5E66-E540-4A35-8674-DA0AF42B51D0}"/>
    <cellStyle name="Normal 8 3 7" xfId="2179" xr:uid="{BD5480BE-D985-4076-9C13-39BD00BC3041}"/>
    <cellStyle name="Normal 8 3 7 2" xfId="2180" xr:uid="{B98F4F40-4597-4356-B296-02307E528202}"/>
    <cellStyle name="Normal 8 3 7 3" xfId="3813" xr:uid="{B4E919FB-5BD0-4383-9937-215EA759E9A0}"/>
    <cellStyle name="Normal 8 3 7 4" xfId="3814" xr:uid="{397F33EA-7A28-4917-81B3-9BAE8A781C46}"/>
    <cellStyle name="Normal 8 3 8" xfId="2181" xr:uid="{E585B4DD-9256-4294-932C-0F0F0BE56469}"/>
    <cellStyle name="Normal 8 3 8 2" xfId="3815" xr:uid="{BA0A00A4-8F1E-4102-8AEB-4758DFA9AA13}"/>
    <cellStyle name="Normal 8 3 8 3" xfId="3816" xr:uid="{2BB79A47-0FBD-4872-95EA-4A637D5DD2F5}"/>
    <cellStyle name="Normal 8 3 8 4" xfId="3817" xr:uid="{5BF560A0-0AA1-40F5-AB61-DE9DA253BA64}"/>
    <cellStyle name="Normal 8 3 9" xfId="3818" xr:uid="{959F35EC-761E-4874-BD8D-C633BE6CA280}"/>
    <cellStyle name="Normal 8 4" xfId="159" xr:uid="{668A7653-40FB-452B-949F-462B55E35C0C}"/>
    <cellStyle name="Normal 8 4 10" xfId="3819" xr:uid="{CE956B5A-B690-4A0B-BD46-0FF2D5B18E48}"/>
    <cellStyle name="Normal 8 4 11" xfId="3820" xr:uid="{2623E51B-2499-4AFD-A722-6778E17ED3A9}"/>
    <cellStyle name="Normal 8 4 2" xfId="160" xr:uid="{E23F0AE4-9243-41E3-9BD3-FDA39ADB575F}"/>
    <cellStyle name="Normal 8 4 2 2" xfId="390" xr:uid="{63637424-5018-4E12-A77B-B0A61F966627}"/>
    <cellStyle name="Normal 8 4 2 2 2" xfId="794" xr:uid="{93454F25-955A-4F57-BED4-0B95D10C29D0}"/>
    <cellStyle name="Normal 8 4 2 2 2 2" xfId="795" xr:uid="{CD734ACD-E192-4AC4-8BA3-6245722FA987}"/>
    <cellStyle name="Normal 8 4 2 2 2 2 2" xfId="2182" xr:uid="{002849AC-C8DE-4ED1-8290-BF5E608FCC79}"/>
    <cellStyle name="Normal 8 4 2 2 2 2 3" xfId="3821" xr:uid="{D757779E-4E17-4B8B-BA45-CA042F6D9B5C}"/>
    <cellStyle name="Normal 8 4 2 2 2 2 4" xfId="3822" xr:uid="{72AF3CC7-9842-4CBB-84C7-8E5CA3B9A41B}"/>
    <cellStyle name="Normal 8 4 2 2 2 3" xfId="2183" xr:uid="{EEBC8D2E-0608-4A6E-9F1C-A8AF9C3C491A}"/>
    <cellStyle name="Normal 8 4 2 2 2 3 2" xfId="3823" xr:uid="{49674304-4E99-4708-81D6-D112B8779262}"/>
    <cellStyle name="Normal 8 4 2 2 2 3 3" xfId="3824" xr:uid="{8EBA98F9-1D98-476E-96E7-383D78118C9D}"/>
    <cellStyle name="Normal 8 4 2 2 2 3 4" xfId="3825" xr:uid="{06B29B1B-DD5E-4A98-94BC-D19C03859860}"/>
    <cellStyle name="Normal 8 4 2 2 2 4" xfId="3826" xr:uid="{78970CB2-F2F2-4CD5-AF35-87F78FA74B02}"/>
    <cellStyle name="Normal 8 4 2 2 2 5" xfId="3827" xr:uid="{6ED90F3E-D1D9-421C-84ED-98B1C2FECB68}"/>
    <cellStyle name="Normal 8 4 2 2 2 6" xfId="3828" xr:uid="{7D5619D8-E94E-4E4C-96D6-454BD0CF6B96}"/>
    <cellStyle name="Normal 8 4 2 2 3" xfId="796" xr:uid="{3AC74E0A-D0C5-4540-8956-C3475D5F8C03}"/>
    <cellStyle name="Normal 8 4 2 2 3 2" xfId="2184" xr:uid="{1B7196A7-6608-4C9D-8DB8-E26149CD72FF}"/>
    <cellStyle name="Normal 8 4 2 2 3 2 2" xfId="3829" xr:uid="{3B3CB860-14FE-494D-BF03-864E421AE836}"/>
    <cellStyle name="Normal 8 4 2 2 3 2 3" xfId="3830" xr:uid="{6C3CF6C5-A382-4B26-B795-C4D93DAAAE49}"/>
    <cellStyle name="Normal 8 4 2 2 3 2 4" xfId="3831" xr:uid="{3137F292-4E10-4DF2-B2E4-78A0B2BC1E64}"/>
    <cellStyle name="Normal 8 4 2 2 3 3" xfId="3832" xr:uid="{F930879A-B3B1-478F-9987-89077EDD5C9C}"/>
    <cellStyle name="Normal 8 4 2 2 3 4" xfId="3833" xr:uid="{8F9E2C1D-BB6D-458B-B159-B8167D7363BD}"/>
    <cellStyle name="Normal 8 4 2 2 3 5" xfId="3834" xr:uid="{3FBCDAD5-E9F9-4B67-9E34-0204880BECFA}"/>
    <cellStyle name="Normal 8 4 2 2 4" xfId="2185" xr:uid="{AB281303-FAF5-498F-AC4D-64184EE5551C}"/>
    <cellStyle name="Normal 8 4 2 2 4 2" xfId="3835" xr:uid="{F6396835-9208-42CB-A9FB-66691AE2E488}"/>
    <cellStyle name="Normal 8 4 2 2 4 3" xfId="3836" xr:uid="{F8FC5389-3087-41DE-9367-95CD36223368}"/>
    <cellStyle name="Normal 8 4 2 2 4 4" xfId="3837" xr:uid="{9F767B26-A7CD-4AFA-A9ED-7EBA12B1FECF}"/>
    <cellStyle name="Normal 8 4 2 2 5" xfId="3838" xr:uid="{8341B03A-D3F5-48A1-8E77-F44282DFDAC7}"/>
    <cellStyle name="Normal 8 4 2 2 5 2" xfId="3839" xr:uid="{FE3A832C-E223-4855-A4C3-2274CF7D0C1E}"/>
    <cellStyle name="Normal 8 4 2 2 5 3" xfId="3840" xr:uid="{07184E41-B2E5-4C4D-96F5-C92B1CC832EE}"/>
    <cellStyle name="Normal 8 4 2 2 5 4" xfId="3841" xr:uid="{85E578CF-DD86-4116-9509-A41FC2884C45}"/>
    <cellStyle name="Normal 8 4 2 2 6" xfId="3842" xr:uid="{26B07F21-6AFB-48DB-B411-21831566883A}"/>
    <cellStyle name="Normal 8 4 2 2 7" xfId="3843" xr:uid="{362908E8-36C2-469C-99D4-31E5DE223DA3}"/>
    <cellStyle name="Normal 8 4 2 2 8" xfId="3844" xr:uid="{995BFEA1-D547-4CD9-B2F7-CEE436FCF494}"/>
    <cellStyle name="Normal 8 4 2 3" xfId="797" xr:uid="{9FCC8E53-9215-4DFD-BDFB-1F653B57F011}"/>
    <cellStyle name="Normal 8 4 2 3 2" xfId="798" xr:uid="{F0A806F0-678F-4634-AB6E-01072BC0319E}"/>
    <cellStyle name="Normal 8 4 2 3 2 2" xfId="799" xr:uid="{E99A6692-217B-4058-9897-F75B60A7DFCD}"/>
    <cellStyle name="Normal 8 4 2 3 2 3" xfId="3845" xr:uid="{C4799236-F7D0-42F0-AE71-398EE03027AA}"/>
    <cellStyle name="Normal 8 4 2 3 2 4" xfId="3846" xr:uid="{DED386AE-B8AE-4413-BC66-E420B4DF82F2}"/>
    <cellStyle name="Normal 8 4 2 3 3" xfId="800" xr:uid="{6148A05E-B7F1-4CC4-BD16-3D718CD9BE29}"/>
    <cellStyle name="Normal 8 4 2 3 3 2" xfId="3847" xr:uid="{2730119D-468A-44A3-A012-5C62A1843B58}"/>
    <cellStyle name="Normal 8 4 2 3 3 3" xfId="3848" xr:uid="{FC5AAB4D-1EA3-4CEF-9A8A-D8354F77265B}"/>
    <cellStyle name="Normal 8 4 2 3 3 4" xfId="3849" xr:uid="{A7661388-34DA-40D5-A9BD-E27916EA18FC}"/>
    <cellStyle name="Normal 8 4 2 3 4" xfId="3850" xr:uid="{490A88EC-724D-43FD-9310-5199A3D70810}"/>
    <cellStyle name="Normal 8 4 2 3 5" xfId="3851" xr:uid="{B14231A1-DD61-4B01-8F31-996494774108}"/>
    <cellStyle name="Normal 8 4 2 3 6" xfId="3852" xr:uid="{A5DCA087-EF0B-4AD5-88ED-F7FD4746F171}"/>
    <cellStyle name="Normal 8 4 2 4" xfId="801" xr:uid="{DCBCDB16-7A21-469A-985A-014962625A8A}"/>
    <cellStyle name="Normal 8 4 2 4 2" xfId="802" xr:uid="{A3784FE8-9D31-46DD-8583-C245D3EF8564}"/>
    <cellStyle name="Normal 8 4 2 4 2 2" xfId="3853" xr:uid="{5437F6EB-85C5-4346-BA54-B854AB8FEC5B}"/>
    <cellStyle name="Normal 8 4 2 4 2 3" xfId="3854" xr:uid="{B7A047A0-552D-41D5-9FB1-96DD3A5A38EB}"/>
    <cellStyle name="Normal 8 4 2 4 2 4" xfId="3855" xr:uid="{AFB80BBE-AE65-4E1A-AEE9-8F19A4694FFF}"/>
    <cellStyle name="Normal 8 4 2 4 3" xfId="3856" xr:uid="{78BDBB84-5E4C-421E-8BC0-BF655BFE7C0C}"/>
    <cellStyle name="Normal 8 4 2 4 4" xfId="3857" xr:uid="{D5C5A9B8-E4EF-488D-992C-DAE1810BA3E6}"/>
    <cellStyle name="Normal 8 4 2 4 5" xfId="3858" xr:uid="{3A6BD38D-C67A-417E-85F6-79F9F1E553FA}"/>
    <cellStyle name="Normal 8 4 2 5" xfId="803" xr:uid="{CC1389A6-4F97-4EBA-886E-3643881B43AA}"/>
    <cellStyle name="Normal 8 4 2 5 2" xfId="3859" xr:uid="{A151FF07-1FA5-4A64-9BC4-DB3BAD31381F}"/>
    <cellStyle name="Normal 8 4 2 5 3" xfId="3860" xr:uid="{A4D86FF2-2DB9-4585-BC7C-AAB790AC9CD0}"/>
    <cellStyle name="Normal 8 4 2 5 4" xfId="3861" xr:uid="{1725FD0C-D85B-410C-9FC5-F338B5BFD4EE}"/>
    <cellStyle name="Normal 8 4 2 6" xfId="3862" xr:uid="{3703D28C-A621-4AAC-86F4-1EE75AC1312A}"/>
    <cellStyle name="Normal 8 4 2 6 2" xfId="3863" xr:uid="{69A1679A-0101-491F-87C4-6C69FD49E055}"/>
    <cellStyle name="Normal 8 4 2 6 3" xfId="3864" xr:uid="{AF9A80D5-5762-47D7-B869-EC1EF2575233}"/>
    <cellStyle name="Normal 8 4 2 6 4" xfId="3865" xr:uid="{2E04F50A-C313-4B28-B71F-C7552629385B}"/>
    <cellStyle name="Normal 8 4 2 7" xfId="3866" xr:uid="{A2E6EBA4-A9A0-4367-9BA6-9B7F1DAAD7D6}"/>
    <cellStyle name="Normal 8 4 2 8" xfId="3867" xr:uid="{FF210732-E8B7-4CD8-AEAC-CE7107396451}"/>
    <cellStyle name="Normal 8 4 2 9" xfId="3868" xr:uid="{5FBA9DAC-2A17-4EB9-A99F-7D450D363648}"/>
    <cellStyle name="Normal 8 4 3" xfId="391" xr:uid="{6AB281C9-B2B1-420E-AE20-D873167BF718}"/>
    <cellStyle name="Normal 8 4 3 2" xfId="804" xr:uid="{07C10E6F-8CB4-4506-A452-B67CDC6D38E5}"/>
    <cellStyle name="Normal 8 4 3 2 2" xfId="805" xr:uid="{D96FB23F-9949-46D5-8B3C-6DFFBECDFD3C}"/>
    <cellStyle name="Normal 8 4 3 2 2 2" xfId="2186" xr:uid="{165B8E9E-D451-4759-A429-616423173B53}"/>
    <cellStyle name="Normal 8 4 3 2 2 2 2" xfId="2187" xr:uid="{96FD8D24-8702-4A0D-BC81-2E3AA2A9CBE1}"/>
    <cellStyle name="Normal 8 4 3 2 2 3" xfId="2188" xr:uid="{DC20025C-2F67-4B4D-B7FC-C846F2714822}"/>
    <cellStyle name="Normal 8 4 3 2 2 4" xfId="3869" xr:uid="{F3C5C9BA-283B-46FE-9ABB-8D80C4596288}"/>
    <cellStyle name="Normal 8 4 3 2 3" xfId="2189" xr:uid="{FDD0D127-9602-4C2F-A9E6-079C8A62F591}"/>
    <cellStyle name="Normal 8 4 3 2 3 2" xfId="2190" xr:uid="{FA5E606C-6ED9-49ED-93DD-0FE8AA6EC6AE}"/>
    <cellStyle name="Normal 8 4 3 2 3 3" xfId="3870" xr:uid="{67219C53-134C-441A-B6ED-459FC41FB7EF}"/>
    <cellStyle name="Normal 8 4 3 2 3 4" xfId="3871" xr:uid="{9655A6DF-E09A-4613-B99E-8942C143FCEE}"/>
    <cellStyle name="Normal 8 4 3 2 4" xfId="2191" xr:uid="{8BDC2CEC-571C-4290-8583-35492D522607}"/>
    <cellStyle name="Normal 8 4 3 2 5" xfId="3872" xr:uid="{BE3FC873-876D-4E8F-9F1B-77EBCEAF7C83}"/>
    <cellStyle name="Normal 8 4 3 2 6" xfId="3873" xr:uid="{53928513-9A7E-4C0D-B155-A0C8F2DCB954}"/>
    <cellStyle name="Normal 8 4 3 3" xfId="806" xr:uid="{8CBE6F4B-0B65-4C6D-B8B3-FB789B0C5F5A}"/>
    <cellStyle name="Normal 8 4 3 3 2" xfId="2192" xr:uid="{186A8623-5FEA-41DD-A443-B3BB17C41B04}"/>
    <cellStyle name="Normal 8 4 3 3 2 2" xfId="2193" xr:uid="{C1AADA90-1B0B-4722-A8AB-EED369D9D4D1}"/>
    <cellStyle name="Normal 8 4 3 3 2 3" xfId="3874" xr:uid="{D36E2578-C308-4F1B-9A4A-FF2B4F56809D}"/>
    <cellStyle name="Normal 8 4 3 3 2 4" xfId="3875" xr:uid="{DA0965E5-3F6C-449D-8E95-893B7C47AA6B}"/>
    <cellStyle name="Normal 8 4 3 3 3" xfId="2194" xr:uid="{5B22652D-C423-4E6D-B71E-E92F7A8819BA}"/>
    <cellStyle name="Normal 8 4 3 3 4" xfId="3876" xr:uid="{8B561476-0337-4CED-A9D2-C3AB5D487CAA}"/>
    <cellStyle name="Normal 8 4 3 3 5" xfId="3877" xr:uid="{9C6B1B9E-7A5F-410B-A45F-A2E74B3B962C}"/>
    <cellStyle name="Normal 8 4 3 4" xfId="2195" xr:uid="{35FA59EC-B7B7-4774-BA26-50488F53C3A7}"/>
    <cellStyle name="Normal 8 4 3 4 2" xfId="2196" xr:uid="{0555CE93-4DED-4BF7-A229-A50CC2DC3DB0}"/>
    <cellStyle name="Normal 8 4 3 4 3" xfId="3878" xr:uid="{9E498586-1611-49C1-9DE8-9FA873E6FCAF}"/>
    <cellStyle name="Normal 8 4 3 4 4" xfId="3879" xr:uid="{A97B4BCE-72CC-4463-8191-110BFD823AAC}"/>
    <cellStyle name="Normal 8 4 3 5" xfId="2197" xr:uid="{B277DEF9-9A55-43E0-B371-A35ADBA1E848}"/>
    <cellStyle name="Normal 8 4 3 5 2" xfId="3880" xr:uid="{04A35E1C-7874-4DFE-A3ED-917B8B6F1AB3}"/>
    <cellStyle name="Normal 8 4 3 5 3" xfId="3881" xr:uid="{B9FAF6B6-76D9-43D3-A660-41199F70007B}"/>
    <cellStyle name="Normal 8 4 3 5 4" xfId="3882" xr:uid="{D223AFF0-8384-4C7E-BD84-B6F24C44EE22}"/>
    <cellStyle name="Normal 8 4 3 6" xfId="3883" xr:uid="{8C044207-7330-493C-974F-899E87C82DC5}"/>
    <cellStyle name="Normal 8 4 3 7" xfId="3884" xr:uid="{61E13E21-69BE-4EB6-B118-9813AC27B026}"/>
    <cellStyle name="Normal 8 4 3 8" xfId="3885" xr:uid="{C8DC6E9B-378F-4C1B-945C-1E24DBE6BBEC}"/>
    <cellStyle name="Normal 8 4 4" xfId="392" xr:uid="{D421BF3C-9B14-4BA7-93B0-6C4FF7617346}"/>
    <cellStyle name="Normal 8 4 4 2" xfId="807" xr:uid="{FD7DE775-F71C-4079-A366-56A1D66A5971}"/>
    <cellStyle name="Normal 8 4 4 2 2" xfId="808" xr:uid="{1B24C14F-387F-44CD-9BBF-709A630F58A9}"/>
    <cellStyle name="Normal 8 4 4 2 2 2" xfId="2198" xr:uid="{18BCD26D-8AA8-44FC-8506-6D16467BD9F6}"/>
    <cellStyle name="Normal 8 4 4 2 2 3" xfId="3886" xr:uid="{1CF6AED7-E6E4-4BE4-8A2E-766F31563303}"/>
    <cellStyle name="Normal 8 4 4 2 2 4" xfId="3887" xr:uid="{C5B57652-7BDA-4E84-AB1E-1272F85F6D2C}"/>
    <cellStyle name="Normal 8 4 4 2 3" xfId="2199" xr:uid="{76D26047-93F0-4E39-B6BB-D310A04C5131}"/>
    <cellStyle name="Normal 8 4 4 2 4" xfId="3888" xr:uid="{0D4B18FC-EA06-4EE3-84C1-02A8DB86AA0E}"/>
    <cellStyle name="Normal 8 4 4 2 5" xfId="3889" xr:uid="{13801C81-8E85-459E-BC4C-E8BEFF0B1C40}"/>
    <cellStyle name="Normal 8 4 4 3" xfId="809" xr:uid="{22945613-808F-4D36-A97D-4A25DCCF1C35}"/>
    <cellStyle name="Normal 8 4 4 3 2" xfId="2200" xr:uid="{10F03E00-1776-4D1E-A00A-E9DE9ABE6586}"/>
    <cellStyle name="Normal 8 4 4 3 3" xfId="3890" xr:uid="{B69A59BC-F6FB-43CD-82DA-4A4C698FAFE9}"/>
    <cellStyle name="Normal 8 4 4 3 4" xfId="3891" xr:uid="{79B9F0D4-99D5-4804-B859-19402F486B94}"/>
    <cellStyle name="Normal 8 4 4 4" xfId="2201" xr:uid="{1D9BB736-D901-4F2F-A667-E7ECE06A427D}"/>
    <cellStyle name="Normal 8 4 4 4 2" xfId="3892" xr:uid="{60CD51B2-12E8-4669-8928-88BB0D7938E6}"/>
    <cellStyle name="Normal 8 4 4 4 3" xfId="3893" xr:uid="{B67BBA44-0F10-44CD-8700-CE5A42CED89D}"/>
    <cellStyle name="Normal 8 4 4 4 4" xfId="3894" xr:uid="{42FAA5A0-57B1-43EA-B4D8-D8C862B29B36}"/>
    <cellStyle name="Normal 8 4 4 5" xfId="3895" xr:uid="{2C52D702-218B-4052-AB49-31C4E2EEE08C}"/>
    <cellStyle name="Normal 8 4 4 6" xfId="3896" xr:uid="{397E549A-B029-4690-B03C-AA085CE51A40}"/>
    <cellStyle name="Normal 8 4 4 7" xfId="3897" xr:uid="{4F18780A-2779-4AC9-8A49-BD5AD1369509}"/>
    <cellStyle name="Normal 8 4 5" xfId="393" xr:uid="{CD2E26E8-8E27-480E-BD31-6743EA6FAC11}"/>
    <cellStyle name="Normal 8 4 5 2" xfId="810" xr:uid="{C17D1698-CC7E-4C72-B056-52C1F5FB32E7}"/>
    <cellStyle name="Normal 8 4 5 2 2" xfId="2202" xr:uid="{A947C8BB-1A37-4A0E-BD3F-95524BA59654}"/>
    <cellStyle name="Normal 8 4 5 2 3" xfId="3898" xr:uid="{075C4570-FFE3-4330-B388-78B60515FFA7}"/>
    <cellStyle name="Normal 8 4 5 2 4" xfId="3899" xr:uid="{1C4504E6-3B26-4F39-B473-8AFEC894F142}"/>
    <cellStyle name="Normal 8 4 5 3" xfId="2203" xr:uid="{6AA9488B-BC86-4A18-8247-08841ED15A08}"/>
    <cellStyle name="Normal 8 4 5 3 2" xfId="3900" xr:uid="{E1AB0914-529E-4813-AB5C-DB855D347FA5}"/>
    <cellStyle name="Normal 8 4 5 3 3" xfId="3901" xr:uid="{5F80E47E-6F0E-4048-8362-28464C653CB2}"/>
    <cellStyle name="Normal 8 4 5 3 4" xfId="3902" xr:uid="{6A5AF839-78A5-4EC5-9AE8-A29C753999BA}"/>
    <cellStyle name="Normal 8 4 5 4" xfId="3903" xr:uid="{994741CD-9E82-486A-AA5B-6763388EA9F1}"/>
    <cellStyle name="Normal 8 4 5 5" xfId="3904" xr:uid="{EA5F8967-417F-4393-A45F-4945ABC7F0E1}"/>
    <cellStyle name="Normal 8 4 5 6" xfId="3905" xr:uid="{EA62155B-2F36-4029-B721-A5EE7D4642BD}"/>
    <cellStyle name="Normal 8 4 6" xfId="811" xr:uid="{86BBBA22-5CF0-4D99-A3C0-D4CA7FB255AF}"/>
    <cellStyle name="Normal 8 4 6 2" xfId="2204" xr:uid="{07008245-7C67-4956-8727-950AA18F1B38}"/>
    <cellStyle name="Normal 8 4 6 2 2" xfId="3906" xr:uid="{0B7DE6F0-EAF2-47A3-82DB-EA0A69E42B7E}"/>
    <cellStyle name="Normal 8 4 6 2 3" xfId="3907" xr:uid="{ABAEA4A7-F227-4875-8DFA-E4751250D0B4}"/>
    <cellStyle name="Normal 8 4 6 2 4" xfId="3908" xr:uid="{46FCC473-6872-4693-B7E9-F4FAC898FEC0}"/>
    <cellStyle name="Normal 8 4 6 3" xfId="3909" xr:uid="{AB8652D1-9EB9-4307-B915-2D0665949974}"/>
    <cellStyle name="Normal 8 4 6 4" xfId="3910" xr:uid="{15559A57-73CE-40D3-B7A7-97661196C82C}"/>
    <cellStyle name="Normal 8 4 6 5" xfId="3911" xr:uid="{490805CD-917B-487A-A063-97FABDB3DE56}"/>
    <cellStyle name="Normal 8 4 7" xfId="2205" xr:uid="{CBBAC93E-4DB4-4650-9C64-0BDC39711050}"/>
    <cellStyle name="Normal 8 4 7 2" xfId="3912" xr:uid="{7087893A-C608-4F75-B83B-CA34D8F2C774}"/>
    <cellStyle name="Normal 8 4 7 3" xfId="3913" xr:uid="{D94E8563-0F95-4AC2-A1A0-8E94976C38C5}"/>
    <cellStyle name="Normal 8 4 7 4" xfId="3914" xr:uid="{7EB83D48-27DB-4E76-9BC2-931904A356EE}"/>
    <cellStyle name="Normal 8 4 8" xfId="3915" xr:uid="{953ABAC2-7F43-4F60-B29E-1401F66BFAEE}"/>
    <cellStyle name="Normal 8 4 8 2" xfId="3916" xr:uid="{19124910-76B0-425B-A237-A09BF062E2DE}"/>
    <cellStyle name="Normal 8 4 8 3" xfId="3917" xr:uid="{FAA01C6A-4F71-4841-972B-08D7EA990859}"/>
    <cellStyle name="Normal 8 4 8 4" xfId="3918" xr:uid="{70AB7D4C-9039-43A9-AD23-194DBD806022}"/>
    <cellStyle name="Normal 8 4 9" xfId="3919" xr:uid="{77197790-D697-4099-8AE9-08E340878672}"/>
    <cellStyle name="Normal 8 5" xfId="161" xr:uid="{6984C91D-A384-45D4-888D-A390479729EE}"/>
    <cellStyle name="Normal 8 5 2" xfId="162" xr:uid="{57DFDAB9-AC8C-49C4-955A-D9FD9BA838F0}"/>
    <cellStyle name="Normal 8 5 2 2" xfId="394" xr:uid="{03A56405-AA47-4A32-AFD1-F5E151518DEA}"/>
    <cellStyle name="Normal 8 5 2 2 2" xfId="812" xr:uid="{4BB717F2-BAFF-40D1-B9D7-D0AB813C7216}"/>
    <cellStyle name="Normal 8 5 2 2 2 2" xfId="2206" xr:uid="{764619E6-F62B-4022-91F4-95C72DED1D7F}"/>
    <cellStyle name="Normal 8 5 2 2 2 3" xfId="3920" xr:uid="{6F856B3D-2863-4219-8D13-579DC6B9CB4C}"/>
    <cellStyle name="Normal 8 5 2 2 2 4" xfId="3921" xr:uid="{353F98A1-1682-4CDF-8AF8-749CA993CC70}"/>
    <cellStyle name="Normal 8 5 2 2 3" xfId="2207" xr:uid="{E35A7B23-15AD-4E9D-8B1C-7EB820949CCA}"/>
    <cellStyle name="Normal 8 5 2 2 3 2" xfId="3922" xr:uid="{1FCA3A5C-1F64-4941-9554-FE693592901D}"/>
    <cellStyle name="Normal 8 5 2 2 3 3" xfId="3923" xr:uid="{2D412984-D09A-4EE4-B7DE-676B98398623}"/>
    <cellStyle name="Normal 8 5 2 2 3 4" xfId="3924" xr:uid="{A604EB09-D158-4D55-BC31-8A7688919334}"/>
    <cellStyle name="Normal 8 5 2 2 4" xfId="3925" xr:uid="{E1F4355A-C6A9-4467-B617-F7197BB4DEC9}"/>
    <cellStyle name="Normal 8 5 2 2 5" xfId="3926" xr:uid="{C991F462-9704-4E9F-8E50-1A79E74B521D}"/>
    <cellStyle name="Normal 8 5 2 2 6" xfId="3927" xr:uid="{E55D9FA9-DB5C-45CB-99EC-DC818C99F507}"/>
    <cellStyle name="Normal 8 5 2 3" xfId="813" xr:uid="{2C80EFD9-4D1F-45B8-8E1A-FBB4CAB69C93}"/>
    <cellStyle name="Normal 8 5 2 3 2" xfId="2208" xr:uid="{6AC44822-4D7F-4C5C-84DB-57EBADACAE24}"/>
    <cellStyle name="Normal 8 5 2 3 2 2" xfId="3928" xr:uid="{DCF40BB9-5030-4DF1-A75B-F0BA4BADFB42}"/>
    <cellStyle name="Normal 8 5 2 3 2 3" xfId="3929" xr:uid="{39ABFFB2-DAC0-4788-ACF9-E1153D7725DF}"/>
    <cellStyle name="Normal 8 5 2 3 2 4" xfId="3930" xr:uid="{9B988B07-D718-410D-B1F4-A55DF5955E5B}"/>
    <cellStyle name="Normal 8 5 2 3 3" xfId="3931" xr:uid="{D8CB5FE1-A38E-4C39-92B3-7CB8958C14E4}"/>
    <cellStyle name="Normal 8 5 2 3 4" xfId="3932" xr:uid="{43B8ED84-51E7-4868-B3D6-C07FC48F8971}"/>
    <cellStyle name="Normal 8 5 2 3 5" xfId="3933" xr:uid="{47077115-5797-4D97-87A4-FC5E30F6BF2A}"/>
    <cellStyle name="Normal 8 5 2 4" xfId="2209" xr:uid="{C6C0348D-18B3-46BA-8830-E173D43AFCBB}"/>
    <cellStyle name="Normal 8 5 2 4 2" xfId="3934" xr:uid="{E4EB7D12-3770-4A38-9715-6943B909405B}"/>
    <cellStyle name="Normal 8 5 2 4 3" xfId="3935" xr:uid="{17DBA441-559B-4A61-B61B-163F7E72E821}"/>
    <cellStyle name="Normal 8 5 2 4 4" xfId="3936" xr:uid="{A8D182ED-A16A-4F11-A618-F88B02513715}"/>
    <cellStyle name="Normal 8 5 2 5" xfId="3937" xr:uid="{F5C4F611-7EBC-40FA-AB2D-EA0F64100E13}"/>
    <cellStyle name="Normal 8 5 2 5 2" xfId="3938" xr:uid="{42339118-7CF8-4416-A8A9-81DA892BCBB4}"/>
    <cellStyle name="Normal 8 5 2 5 3" xfId="3939" xr:uid="{923808A1-3F13-42D2-AE33-EF8D50D79CB6}"/>
    <cellStyle name="Normal 8 5 2 5 4" xfId="3940" xr:uid="{F3EFB7AB-C9C6-4210-927C-4A28DE9CE30B}"/>
    <cellStyle name="Normal 8 5 2 6" xfId="3941" xr:uid="{96EE1625-6E78-4A7C-8E7C-E9E0A98D570E}"/>
    <cellStyle name="Normal 8 5 2 7" xfId="3942" xr:uid="{5F061D0E-1687-40A2-8528-DD0543A97585}"/>
    <cellStyle name="Normal 8 5 2 8" xfId="3943" xr:uid="{426D3BA1-5154-460A-B4FA-746B03D82EEF}"/>
    <cellStyle name="Normal 8 5 3" xfId="395" xr:uid="{4FE5F2B3-BAD3-4BFA-B6FB-4D9A3C8CC423}"/>
    <cellStyle name="Normal 8 5 3 2" xfId="814" xr:uid="{0A6FF9FB-4752-4056-8465-0D9440D94AC9}"/>
    <cellStyle name="Normal 8 5 3 2 2" xfId="815" xr:uid="{A33BE69A-A125-43AA-A3B5-E55E308AA2B7}"/>
    <cellStyle name="Normal 8 5 3 2 3" xfId="3944" xr:uid="{26110A36-8EF4-492C-9F5B-056A72B6CE26}"/>
    <cellStyle name="Normal 8 5 3 2 4" xfId="3945" xr:uid="{EC439FD9-5AB8-49D6-AFF5-F4CA37FBAD82}"/>
    <cellStyle name="Normal 8 5 3 3" xfId="816" xr:uid="{F33C332C-30A7-4CC4-B4E5-038E2D2FF618}"/>
    <cellStyle name="Normal 8 5 3 3 2" xfId="3946" xr:uid="{1E13E8C6-39D1-4A5A-AB81-27AFFF4CD3AA}"/>
    <cellStyle name="Normal 8 5 3 3 3" xfId="3947" xr:uid="{2DDB55AC-A192-4DE8-8E45-D47BDEFDD03E}"/>
    <cellStyle name="Normal 8 5 3 3 4" xfId="3948" xr:uid="{F38069BE-6B80-420B-ADE0-3C87BBC153C5}"/>
    <cellStyle name="Normal 8 5 3 4" xfId="3949" xr:uid="{EDC0A3DB-5AB3-4C05-B156-19E15664B0B3}"/>
    <cellStyle name="Normal 8 5 3 5" xfId="3950" xr:uid="{6E4415CC-003A-4536-A372-407BD6406080}"/>
    <cellStyle name="Normal 8 5 3 6" xfId="3951" xr:uid="{D4C460AE-C90D-42F2-AC57-F5CB1F84FB4A}"/>
    <cellStyle name="Normal 8 5 4" xfId="396" xr:uid="{DFAE1DC4-0E48-4B74-9DA5-25C525D93217}"/>
    <cellStyle name="Normal 8 5 4 2" xfId="817" xr:uid="{4E701F09-838F-4EAD-ACDC-C8DE493F2E99}"/>
    <cellStyle name="Normal 8 5 4 2 2" xfId="3952" xr:uid="{C97BAB57-AC11-4D38-B055-CE19E11D7F93}"/>
    <cellStyle name="Normal 8 5 4 2 3" xfId="3953" xr:uid="{89A452CF-6067-4A66-AD85-370C4EC265C9}"/>
    <cellStyle name="Normal 8 5 4 2 4" xfId="3954" xr:uid="{D0482305-16EE-4C03-9809-011DB4ED6A5B}"/>
    <cellStyle name="Normal 8 5 4 3" xfId="3955" xr:uid="{DE5C3E56-DB06-4876-B6AB-A858605A2260}"/>
    <cellStyle name="Normal 8 5 4 4" xfId="3956" xr:uid="{C1D2266E-A72D-4BEB-9E99-1E38909A3405}"/>
    <cellStyle name="Normal 8 5 4 5" xfId="3957" xr:uid="{C7BBC4A9-D8EA-43F7-B433-126D84F6F7B3}"/>
    <cellStyle name="Normal 8 5 5" xfId="818" xr:uid="{DE3E9C58-400F-4FF0-B742-2295F500B870}"/>
    <cellStyle name="Normal 8 5 5 2" xfId="3958" xr:uid="{39DDB382-80EF-41D6-A9DD-DE9F05B98865}"/>
    <cellStyle name="Normal 8 5 5 3" xfId="3959" xr:uid="{AB6366C1-FC0E-4CA7-9622-474D7D06016C}"/>
    <cellStyle name="Normal 8 5 5 4" xfId="3960" xr:uid="{BAEB454F-797B-49BA-A60B-B25222243722}"/>
    <cellStyle name="Normal 8 5 6" xfId="3961" xr:uid="{013830A8-9607-410B-B17B-EAEC388343B6}"/>
    <cellStyle name="Normal 8 5 6 2" xfId="3962" xr:uid="{7A7C5085-D0CE-496F-BB5B-0A8082BE8246}"/>
    <cellStyle name="Normal 8 5 6 3" xfId="3963" xr:uid="{F06AAC55-A477-49F9-A646-44B1A218AF4A}"/>
    <cellStyle name="Normal 8 5 6 4" xfId="3964" xr:uid="{71DD1DDB-1A33-4DD5-8FBD-B56B787E8B6A}"/>
    <cellStyle name="Normal 8 5 7" xfId="3965" xr:uid="{4C3A3065-8E56-4A9F-A01B-16CE6145F917}"/>
    <cellStyle name="Normal 8 5 8" xfId="3966" xr:uid="{BD50BC03-F5F7-472B-AB04-082B530690B8}"/>
    <cellStyle name="Normal 8 5 9" xfId="3967" xr:uid="{C3946FCA-7BCE-45A7-A580-12F68283D08A}"/>
    <cellStyle name="Normal 8 6" xfId="163" xr:uid="{57E0F5B5-6261-4E45-A745-79D95199875C}"/>
    <cellStyle name="Normal 8 6 2" xfId="397" xr:uid="{507BA5CA-70C6-4775-AA2B-90A4F7FF3C68}"/>
    <cellStyle name="Normal 8 6 2 2" xfId="819" xr:uid="{AA59C49D-AA54-4E15-97AC-539012F05A6C}"/>
    <cellStyle name="Normal 8 6 2 2 2" xfId="2210" xr:uid="{12A5A0EC-9707-4AE5-9010-93A7AE335B7C}"/>
    <cellStyle name="Normal 8 6 2 2 2 2" xfId="2211" xr:uid="{8E5D8DBD-D428-4AF4-98C3-5FA81F9B2E89}"/>
    <cellStyle name="Normal 8 6 2 2 3" xfId="2212" xr:uid="{B1B739F2-FBF5-4F8A-AC97-9382319D9721}"/>
    <cellStyle name="Normal 8 6 2 2 4" xfId="3968" xr:uid="{615C325F-DAEA-4A22-BD5B-EC674F8F3D4F}"/>
    <cellStyle name="Normal 8 6 2 3" xfId="2213" xr:uid="{645C7756-6203-43CA-8651-386806BC8E9C}"/>
    <cellStyle name="Normal 8 6 2 3 2" xfId="2214" xr:uid="{47EC77BA-9A8E-4B68-B95E-58318BCD9E2F}"/>
    <cellStyle name="Normal 8 6 2 3 3" xfId="3969" xr:uid="{61CCCD09-0052-4967-9473-3306BDBCD7C5}"/>
    <cellStyle name="Normal 8 6 2 3 4" xfId="3970" xr:uid="{F447AF9D-CFE0-4B88-A6B7-A445484122AB}"/>
    <cellStyle name="Normal 8 6 2 4" xfId="2215" xr:uid="{DF738D9E-70D3-4551-925E-EBE33B597DCF}"/>
    <cellStyle name="Normal 8 6 2 5" xfId="3971" xr:uid="{D1F2F47E-E0A2-4A17-A94A-2E6788273200}"/>
    <cellStyle name="Normal 8 6 2 6" xfId="3972" xr:uid="{36320EBB-B736-4E60-8A0B-EAD7993E2AB9}"/>
    <cellStyle name="Normal 8 6 3" xfId="820" xr:uid="{F7F0F1AB-6604-41C3-A73F-EECC1AB1EC19}"/>
    <cellStyle name="Normal 8 6 3 2" xfId="2216" xr:uid="{D9A91851-3AF0-422A-8D39-9759974718EA}"/>
    <cellStyle name="Normal 8 6 3 2 2" xfId="2217" xr:uid="{59141388-287E-4BFC-A299-B90DDBA2CEA8}"/>
    <cellStyle name="Normal 8 6 3 2 3" xfId="3973" xr:uid="{591023CB-AB0A-4B06-9452-FE87C7F32440}"/>
    <cellStyle name="Normal 8 6 3 2 4" xfId="3974" xr:uid="{EE52D022-A28A-4B34-81DA-BF2B74756E90}"/>
    <cellStyle name="Normal 8 6 3 3" xfId="2218" xr:uid="{9D7C7665-C9FC-41F1-9A1C-01ADB9DD5A84}"/>
    <cellStyle name="Normal 8 6 3 4" xfId="3975" xr:uid="{080443A6-1751-4807-B2C1-83A1E28A3A29}"/>
    <cellStyle name="Normal 8 6 3 5" xfId="3976" xr:uid="{ABF20EFE-8AC2-47E4-AAB8-1C4813616169}"/>
    <cellStyle name="Normal 8 6 4" xfId="2219" xr:uid="{3DA8D434-118D-4CE3-9D59-C407271F239C}"/>
    <cellStyle name="Normal 8 6 4 2" xfId="2220" xr:uid="{0F9DADD7-D577-4560-91FB-311DA03A9638}"/>
    <cellStyle name="Normal 8 6 4 3" xfId="3977" xr:uid="{473C6464-57C1-4490-971D-9A0965CA856C}"/>
    <cellStyle name="Normal 8 6 4 4" xfId="3978" xr:uid="{B58889D6-10E2-48D1-9966-20C2057E2E74}"/>
    <cellStyle name="Normal 8 6 5" xfId="2221" xr:uid="{D0E7C01E-88F3-47B0-A477-450543216621}"/>
    <cellStyle name="Normal 8 6 5 2" xfId="3979" xr:uid="{81B5B217-C029-47EA-91F5-455C6546E32C}"/>
    <cellStyle name="Normal 8 6 5 3" xfId="3980" xr:uid="{9B1D5797-E829-4DA3-A714-50439EE389B3}"/>
    <cellStyle name="Normal 8 6 5 4" xfId="3981" xr:uid="{1B9E83B9-919B-400F-9693-8FF6351AAC47}"/>
    <cellStyle name="Normal 8 6 6" xfId="3982" xr:uid="{4D4485B4-E140-4921-BE69-35D869FA24E0}"/>
    <cellStyle name="Normal 8 6 7" xfId="3983" xr:uid="{E6866C8F-73FE-42A8-A8D5-CFAFEA971176}"/>
    <cellStyle name="Normal 8 6 8" xfId="3984" xr:uid="{36AC1AB7-4317-4B02-9F14-3050BA3009EC}"/>
    <cellStyle name="Normal 8 7" xfId="398" xr:uid="{89D6148D-E8EE-4E4D-967A-DC7372E336E3}"/>
    <cellStyle name="Normal 8 7 2" xfId="821" xr:uid="{49F8DD53-3C4A-47E8-95E5-1C2407674FE3}"/>
    <cellStyle name="Normal 8 7 2 2" xfId="822" xr:uid="{8FD6BE6B-331C-445D-8BB0-B7ED23AC9ABE}"/>
    <cellStyle name="Normal 8 7 2 2 2" xfId="2222" xr:uid="{5AF52820-AA15-48B3-BF99-97BFADE1F27B}"/>
    <cellStyle name="Normal 8 7 2 2 3" xfId="3985" xr:uid="{41131BE9-8828-45D9-830F-28147F92E40E}"/>
    <cellStyle name="Normal 8 7 2 2 4" xfId="3986" xr:uid="{520DD176-2928-4A64-B2F1-C1B72546F60F}"/>
    <cellStyle name="Normal 8 7 2 3" xfId="2223" xr:uid="{F95BF458-C352-4D32-B504-CA665026D8BB}"/>
    <cellStyle name="Normal 8 7 2 4" xfId="3987" xr:uid="{60E7973F-DB82-4AE8-88BD-80F0A452C8A7}"/>
    <cellStyle name="Normal 8 7 2 5" xfId="3988" xr:uid="{B5FC5FD7-4837-467B-999C-1545B5128BC1}"/>
    <cellStyle name="Normal 8 7 3" xfId="823" xr:uid="{2EC8E945-E735-4E18-85E9-C94B98976400}"/>
    <cellStyle name="Normal 8 7 3 2" xfId="2224" xr:uid="{28058E78-203A-41D4-BAB8-D97EED656FDB}"/>
    <cellStyle name="Normal 8 7 3 3" xfId="3989" xr:uid="{6475B2E2-A4C9-4C2C-B878-CC5134240AEE}"/>
    <cellStyle name="Normal 8 7 3 4" xfId="3990" xr:uid="{1101C6C6-E570-46E9-B13E-1B21C8FFEA93}"/>
    <cellStyle name="Normal 8 7 4" xfId="2225" xr:uid="{0F6E11AC-D9C3-4899-A636-64EE54B97749}"/>
    <cellStyle name="Normal 8 7 4 2" xfId="3991" xr:uid="{32333FDB-8205-4BAE-9DF7-ACBC95163793}"/>
    <cellStyle name="Normal 8 7 4 3" xfId="3992" xr:uid="{B4C248AF-5002-44FD-874B-D2B35AE4E5DB}"/>
    <cellStyle name="Normal 8 7 4 4" xfId="3993" xr:uid="{2411FB99-AD08-448E-8547-6B16FA284BF0}"/>
    <cellStyle name="Normal 8 7 5" xfId="3994" xr:uid="{87EDD752-C196-44F1-9AC9-3C701D087047}"/>
    <cellStyle name="Normal 8 7 6" xfId="3995" xr:uid="{538D8D4B-6CC4-48AF-91BC-D5E9AACF9927}"/>
    <cellStyle name="Normal 8 7 7" xfId="3996" xr:uid="{CECE5F30-B076-4794-9135-E4FE81F9FC8A}"/>
    <cellStyle name="Normal 8 8" xfId="399" xr:uid="{452AAD24-1903-4B50-82F3-4EFB82848D20}"/>
    <cellStyle name="Normal 8 8 2" xfId="824" xr:uid="{8853A0B7-D3DD-4090-8F06-A4627F865A6A}"/>
    <cellStyle name="Normal 8 8 2 2" xfId="2226" xr:uid="{892D4E9F-D043-4576-B629-3B279B27CA89}"/>
    <cellStyle name="Normal 8 8 2 3" xfId="3997" xr:uid="{E262E4C6-BB61-45B6-B4EE-E5C9C85C6166}"/>
    <cellStyle name="Normal 8 8 2 4" xfId="3998" xr:uid="{4A1A0F77-5F99-4BE1-9940-A09F741C7EA7}"/>
    <cellStyle name="Normal 8 8 3" xfId="2227" xr:uid="{E78E0993-9F3B-4D4E-82F3-76C9898E0239}"/>
    <cellStyle name="Normal 8 8 3 2" xfId="3999" xr:uid="{9483BE83-1291-43D0-BC95-A1E57B4937E0}"/>
    <cellStyle name="Normal 8 8 3 3" xfId="4000" xr:uid="{DF1E1799-5097-4359-85BB-6CE2895615D4}"/>
    <cellStyle name="Normal 8 8 3 4" xfId="4001" xr:uid="{EB98C8AD-80FA-4B22-9717-323D1B634D33}"/>
    <cellStyle name="Normal 8 8 4" xfId="4002" xr:uid="{E86DF82E-B479-4DBC-A245-49445F5B2042}"/>
    <cellStyle name="Normal 8 8 5" xfId="4003" xr:uid="{374E9A46-3171-49D6-A1CD-211DED1E1323}"/>
    <cellStyle name="Normal 8 8 6" xfId="4004" xr:uid="{BA061760-5900-4470-A307-6F0306510E01}"/>
    <cellStyle name="Normal 8 9" xfId="400" xr:uid="{9240F64D-6926-4D6D-8952-FCA1DB8248E9}"/>
    <cellStyle name="Normal 8 9 2" xfId="2228" xr:uid="{22AA36AC-44D2-489E-9FD4-5160E466272B}"/>
    <cellStyle name="Normal 8 9 2 2" xfId="4005" xr:uid="{F073E19D-C414-439C-9F30-9445145090AD}"/>
    <cellStyle name="Normal 8 9 2 2 2" xfId="4410" xr:uid="{6C72F96A-2BB8-4A99-B5E7-CEF6058A915D}"/>
    <cellStyle name="Normal 8 9 2 2 3" xfId="4689" xr:uid="{457174F4-1BF0-4A88-AD88-111A0BC5EF34}"/>
    <cellStyle name="Normal 8 9 2 3" xfId="4006" xr:uid="{69C01E0A-4F35-42F6-97B7-066D3958725E}"/>
    <cellStyle name="Normal 8 9 2 4" xfId="4007" xr:uid="{4F0A10A2-6EA5-4EEB-B3B9-E31147C9B220}"/>
    <cellStyle name="Normal 8 9 3" xfId="4008" xr:uid="{1B427BBC-478D-4BD0-A261-0B3152DAA1AD}"/>
    <cellStyle name="Normal 8 9 4" xfId="4009" xr:uid="{129CEDE6-8A08-491F-99C0-60E6527A36BB}"/>
    <cellStyle name="Normal 8 9 4 2" xfId="4580" xr:uid="{74EE7C6F-9541-4403-B493-2FCA040803CC}"/>
    <cellStyle name="Normal 8 9 4 3" xfId="4690" xr:uid="{A2A18F65-D797-41E4-A7E1-85B7E4C06B51}"/>
    <cellStyle name="Normal 8 9 4 4" xfId="4609" xr:uid="{5639907A-A897-4DBC-99C7-4C2366175924}"/>
    <cellStyle name="Normal 8 9 5" xfId="4010" xr:uid="{4B67F035-BF2A-4F73-BD0F-CAA391B27B0B}"/>
    <cellStyle name="Normal 9" xfId="164" xr:uid="{4F027C69-F64D-43C4-B782-EBAB6AA67348}"/>
    <cellStyle name="Normal 9 10" xfId="401" xr:uid="{69286A15-B12C-4404-97A6-3CB7F8AA5286}"/>
    <cellStyle name="Normal 9 10 2" xfId="2229" xr:uid="{842A8C38-1291-4811-B0C4-9743AE513C63}"/>
    <cellStyle name="Normal 9 10 2 2" xfId="4011" xr:uid="{BF5670C1-607A-43DE-B80C-F090F0072215}"/>
    <cellStyle name="Normal 9 10 2 3" xfId="4012" xr:uid="{393CE00D-134F-46A1-843C-56545EA6016E}"/>
    <cellStyle name="Normal 9 10 2 4" xfId="4013" xr:uid="{306BCD2C-EE54-4D05-8702-7147FE9A3498}"/>
    <cellStyle name="Normal 9 10 3" xfId="4014" xr:uid="{87B7D7C8-0C53-47BA-AFFA-AF42EC3BBFD5}"/>
    <cellStyle name="Normal 9 10 4" xfId="4015" xr:uid="{0E235EDD-7E72-481B-9D0D-2E7D30C06F85}"/>
    <cellStyle name="Normal 9 10 5" xfId="4016" xr:uid="{F3AC3D5D-6B03-444F-A4FA-76A1ADDF792A}"/>
    <cellStyle name="Normal 9 11" xfId="2230" xr:uid="{A3573A44-594F-4BF6-82D5-DC2E7182A4DF}"/>
    <cellStyle name="Normal 9 11 2" xfId="4017" xr:uid="{1A53C93A-6D6C-444D-BCFF-6A9B42142BF2}"/>
    <cellStyle name="Normal 9 11 3" xfId="4018" xr:uid="{1E6851A9-62C4-4C96-928C-34DFA18CECDF}"/>
    <cellStyle name="Normal 9 11 4" xfId="4019" xr:uid="{A0058AC4-41A6-4B44-B07F-1DE20025B8EF}"/>
    <cellStyle name="Normal 9 12" xfId="4020" xr:uid="{DB7D4965-3972-4264-BEE6-7CE66B32473C}"/>
    <cellStyle name="Normal 9 12 2" xfId="4021" xr:uid="{1E05119B-61E5-4DC6-8E0A-C07BF2AC3E06}"/>
    <cellStyle name="Normal 9 12 3" xfId="4022" xr:uid="{CD4D9322-4FA9-4618-AE8B-096D7802E79E}"/>
    <cellStyle name="Normal 9 12 4" xfId="4023" xr:uid="{8939E0ED-8FC0-4BCF-B112-587904170EA3}"/>
    <cellStyle name="Normal 9 13" xfId="4024" xr:uid="{34B16468-98CB-46AB-8A0C-98ACD1EBA428}"/>
    <cellStyle name="Normal 9 13 2" xfId="4025" xr:uid="{A731FE4F-6603-4C30-BA0E-36CCE1BCBB0A}"/>
    <cellStyle name="Normal 9 14" xfId="4026" xr:uid="{862B0C2A-99E3-4440-8720-6231C352446B}"/>
    <cellStyle name="Normal 9 15" xfId="4027" xr:uid="{5085796F-3D58-4BA7-A9E8-BCAE2CD9D7C8}"/>
    <cellStyle name="Normal 9 16" xfId="4028" xr:uid="{35DFE038-CACF-4351-B109-04A10C87839D}"/>
    <cellStyle name="Normal 9 2" xfId="165" xr:uid="{290B743C-0076-42BA-8827-3D63AEE4D76D}"/>
    <cellStyle name="Normal 9 2 2" xfId="402" xr:uid="{C8FD2F5C-4DAF-476C-ABAC-FAA51614F62F}"/>
    <cellStyle name="Normal 9 2 2 2" xfId="4672" xr:uid="{33624EA4-D98C-496F-9A36-215D2D48F3CB}"/>
    <cellStyle name="Normal 9 2 3" xfId="4561" xr:uid="{CC7E7A77-CABE-4B9F-B7CE-240C27565D25}"/>
    <cellStyle name="Normal 9 3" xfId="166" xr:uid="{690A21D9-C08E-4CDC-BF0F-4A9B3747AB3D}"/>
    <cellStyle name="Normal 9 3 10" xfId="4029" xr:uid="{2D26E1E6-20FE-49FC-933E-2FC6F70BA988}"/>
    <cellStyle name="Normal 9 3 11" xfId="4030" xr:uid="{306DBD3C-3A17-45B8-BC19-F487908C09A2}"/>
    <cellStyle name="Normal 9 3 2" xfId="167" xr:uid="{118CFDE3-7DAB-49CE-A580-DF90915687A4}"/>
    <cellStyle name="Normal 9 3 2 2" xfId="168" xr:uid="{1EF5F8C4-6BE2-496D-9D8E-6DD2C8476328}"/>
    <cellStyle name="Normal 9 3 2 2 2" xfId="403" xr:uid="{AE556665-BE55-462D-953E-1592A6D90732}"/>
    <cellStyle name="Normal 9 3 2 2 2 2" xfId="825" xr:uid="{029B71B0-CFBB-4AD3-A055-08BF927EA459}"/>
    <cellStyle name="Normal 9 3 2 2 2 2 2" xfId="826" xr:uid="{31B2E516-9487-439E-9F63-75947A572733}"/>
    <cellStyle name="Normal 9 3 2 2 2 2 2 2" xfId="2231" xr:uid="{F4992695-BD28-4DF6-9D03-FEA11E25C635}"/>
    <cellStyle name="Normal 9 3 2 2 2 2 2 2 2" xfId="2232" xr:uid="{40E7F4F1-00F3-483B-8B84-D16C6EC43E75}"/>
    <cellStyle name="Normal 9 3 2 2 2 2 2 3" xfId="2233" xr:uid="{A1C89EDD-8E4C-4773-A52D-5E95DD54AE18}"/>
    <cellStyle name="Normal 9 3 2 2 2 2 3" xfId="2234" xr:uid="{473B1009-5977-4E95-A186-A106B8548F8E}"/>
    <cellStyle name="Normal 9 3 2 2 2 2 3 2" xfId="2235" xr:uid="{B8A38C26-574E-4241-B843-90E7C07B1E90}"/>
    <cellStyle name="Normal 9 3 2 2 2 2 4" xfId="2236" xr:uid="{748E4AD9-0FD5-4CDE-9BAB-01B6D4344302}"/>
    <cellStyle name="Normal 9 3 2 2 2 3" xfId="827" xr:uid="{5BB307FD-61A6-4E00-ABFF-DDCBF868338E}"/>
    <cellStyle name="Normal 9 3 2 2 2 3 2" xfId="2237" xr:uid="{EAD99F4C-0144-4F77-AE1D-B26776EB2C5F}"/>
    <cellStyle name="Normal 9 3 2 2 2 3 2 2" xfId="2238" xr:uid="{73D8EFBE-5B0E-49C4-BD6D-7E2C9E0C69C6}"/>
    <cellStyle name="Normal 9 3 2 2 2 3 3" xfId="2239" xr:uid="{09F62BCB-F5AC-4016-AEC8-6E305CF9129B}"/>
    <cellStyle name="Normal 9 3 2 2 2 3 4" xfId="4031" xr:uid="{A325C733-0BF6-415F-B970-0409AFAD23EC}"/>
    <cellStyle name="Normal 9 3 2 2 2 4" xfId="2240" xr:uid="{190C2143-9774-406B-BDB9-701BA7BC6C14}"/>
    <cellStyle name="Normal 9 3 2 2 2 4 2" xfId="2241" xr:uid="{802B126B-C724-4836-8480-68CB5A31379E}"/>
    <cellStyle name="Normal 9 3 2 2 2 5" xfId="2242" xr:uid="{586AAD6A-095A-4D1E-A711-56F115A228A5}"/>
    <cellStyle name="Normal 9 3 2 2 2 6" xfId="4032" xr:uid="{95C66871-1E09-4423-8DC3-2E7A5BCF5C47}"/>
    <cellStyle name="Normal 9 3 2 2 3" xfId="404" xr:uid="{DBA34374-DED3-447E-A1F6-072331332515}"/>
    <cellStyle name="Normal 9 3 2 2 3 2" xfId="828" xr:uid="{52470934-650F-4887-A3B7-BE95C13E5E44}"/>
    <cellStyle name="Normal 9 3 2 2 3 2 2" xfId="829" xr:uid="{AF981569-B63D-4C2C-A9C9-607507D70192}"/>
    <cellStyle name="Normal 9 3 2 2 3 2 2 2" xfId="2243" xr:uid="{E8FFC137-2F2C-4546-9215-6610FD22361E}"/>
    <cellStyle name="Normal 9 3 2 2 3 2 2 2 2" xfId="2244" xr:uid="{46BEFF9D-C1B2-4298-9415-79983292C0A9}"/>
    <cellStyle name="Normal 9 3 2 2 3 2 2 3" xfId="2245" xr:uid="{E82179CA-F991-4B2F-B23E-479E282E2C0A}"/>
    <cellStyle name="Normal 9 3 2 2 3 2 3" xfId="2246" xr:uid="{1358C095-ECEE-4EE1-ADE1-CA2A81F61C95}"/>
    <cellStyle name="Normal 9 3 2 2 3 2 3 2" xfId="2247" xr:uid="{44FA2B9F-BE81-4EFD-AEEE-95C84CD7ADB9}"/>
    <cellStyle name="Normal 9 3 2 2 3 2 4" xfId="2248" xr:uid="{D60E8227-E3D5-4913-A3D9-4571B583D8E6}"/>
    <cellStyle name="Normal 9 3 2 2 3 3" xfId="830" xr:uid="{10146C87-A4A1-4918-A37C-F680BD0927EF}"/>
    <cellStyle name="Normal 9 3 2 2 3 3 2" xfId="2249" xr:uid="{94B9C17F-4B0F-470C-A082-8B24A0FD6412}"/>
    <cellStyle name="Normal 9 3 2 2 3 3 2 2" xfId="2250" xr:uid="{A146C176-52C1-418F-A7A0-A4BAE9DF48FA}"/>
    <cellStyle name="Normal 9 3 2 2 3 3 3" xfId="2251" xr:uid="{08813787-6C2E-4938-A75E-99C0A3F7B75D}"/>
    <cellStyle name="Normal 9 3 2 2 3 4" xfId="2252" xr:uid="{7F7F5C80-90FD-4858-8EAF-27B53B01814F}"/>
    <cellStyle name="Normal 9 3 2 2 3 4 2" xfId="2253" xr:uid="{34809AF8-C05F-4DA0-B4AE-702590AF8DD2}"/>
    <cellStyle name="Normal 9 3 2 2 3 5" xfId="2254" xr:uid="{1498FE55-3E86-457C-AE7D-7C8EDEF90992}"/>
    <cellStyle name="Normal 9 3 2 2 4" xfId="831" xr:uid="{FCD088EF-45A8-4272-96B4-86694C6DEC41}"/>
    <cellStyle name="Normal 9 3 2 2 4 2" xfId="832" xr:uid="{63EF7548-073A-4896-A97D-E13FFE571D02}"/>
    <cellStyle name="Normal 9 3 2 2 4 2 2" xfId="2255" xr:uid="{4E55A860-4898-48D2-9131-E4AA5E3D19E5}"/>
    <cellStyle name="Normal 9 3 2 2 4 2 2 2" xfId="2256" xr:uid="{940712A2-384D-458F-97A1-69B8221DA8DE}"/>
    <cellStyle name="Normal 9 3 2 2 4 2 3" xfId="2257" xr:uid="{FE6FE23A-B3E2-4ACE-BDE7-009BA7707840}"/>
    <cellStyle name="Normal 9 3 2 2 4 3" xfId="2258" xr:uid="{548E69CF-F796-41BF-8C1F-9133DCEF1EB9}"/>
    <cellStyle name="Normal 9 3 2 2 4 3 2" xfId="2259" xr:uid="{C09A6EB2-F348-499C-978B-0DAD79F79D0E}"/>
    <cellStyle name="Normal 9 3 2 2 4 4" xfId="2260" xr:uid="{62C07F76-0EDF-4504-88B0-0C65DA8AB695}"/>
    <cellStyle name="Normal 9 3 2 2 5" xfId="833" xr:uid="{0E437809-BB96-4585-989D-7F8E2EB5C1DA}"/>
    <cellStyle name="Normal 9 3 2 2 5 2" xfId="2261" xr:uid="{EE7F087E-E8BD-4B02-AAB4-C809D3492B6C}"/>
    <cellStyle name="Normal 9 3 2 2 5 2 2" xfId="2262" xr:uid="{EEFF4DE6-182A-44D6-B708-931D5A430850}"/>
    <cellStyle name="Normal 9 3 2 2 5 3" xfId="2263" xr:uid="{1E748978-AC7A-4C64-BACA-76797D221802}"/>
    <cellStyle name="Normal 9 3 2 2 5 4" xfId="4033" xr:uid="{AA07AB93-7351-4BD0-90BB-CACB9D368026}"/>
    <cellStyle name="Normal 9 3 2 2 6" xfId="2264" xr:uid="{ACA42471-52F2-4392-AF49-64F375A82FC5}"/>
    <cellStyle name="Normal 9 3 2 2 6 2" xfId="2265" xr:uid="{A009B1E9-105E-4326-9968-F28F6251786C}"/>
    <cellStyle name="Normal 9 3 2 2 7" xfId="2266" xr:uid="{65828E02-9749-48BE-AC6C-2C7EE2B56541}"/>
    <cellStyle name="Normal 9 3 2 2 8" xfId="4034" xr:uid="{0531EFB1-763E-400F-8D33-D78A274935C3}"/>
    <cellStyle name="Normal 9 3 2 3" xfId="405" xr:uid="{877FA610-FA09-4724-AFA0-D9251EDBB6FE}"/>
    <cellStyle name="Normal 9 3 2 3 2" xfId="834" xr:uid="{DC5F13EF-11AA-49A4-8D7C-C85AB8EAC9D7}"/>
    <cellStyle name="Normal 9 3 2 3 2 2" xfId="835" xr:uid="{41079FD9-C6BE-47D3-B094-D40728D7EB51}"/>
    <cellStyle name="Normal 9 3 2 3 2 2 2" xfId="2267" xr:uid="{D10F1AC7-B6A1-438A-9F11-4EEC5A449507}"/>
    <cellStyle name="Normal 9 3 2 3 2 2 2 2" xfId="2268" xr:uid="{CD9E65C3-0651-4F64-8E3E-7FEE869573CD}"/>
    <cellStyle name="Normal 9 3 2 3 2 2 3" xfId="2269" xr:uid="{77CDCF96-AB65-48C1-BAC2-61DAFAA6FEF0}"/>
    <cellStyle name="Normal 9 3 2 3 2 3" xfId="2270" xr:uid="{AB2808F7-52CF-4424-A46C-CF0FA4DD0399}"/>
    <cellStyle name="Normal 9 3 2 3 2 3 2" xfId="2271" xr:uid="{F9A31129-70D0-4476-8D2D-3A44D829BF4B}"/>
    <cellStyle name="Normal 9 3 2 3 2 4" xfId="2272" xr:uid="{010508E0-C57D-40AA-B700-194B08319C8A}"/>
    <cellStyle name="Normal 9 3 2 3 3" xfId="836" xr:uid="{CA4E4439-285C-45AD-BFF5-56553939D9B2}"/>
    <cellStyle name="Normal 9 3 2 3 3 2" xfId="2273" xr:uid="{8CA5C3E5-56BF-40B2-A130-0803A63F68C2}"/>
    <cellStyle name="Normal 9 3 2 3 3 2 2" xfId="2274" xr:uid="{1A837B53-64D2-4010-9DEF-929B11932E6F}"/>
    <cellStyle name="Normal 9 3 2 3 3 3" xfId="2275" xr:uid="{6F517FF4-C13E-4AFB-A0F4-17AE20C5B13E}"/>
    <cellStyle name="Normal 9 3 2 3 3 4" xfId="4035" xr:uid="{D22A902C-36D6-4D36-B17D-B3169C5139CA}"/>
    <cellStyle name="Normal 9 3 2 3 4" xfId="2276" xr:uid="{74F0F571-27E5-45F4-BFF9-2918A41FF484}"/>
    <cellStyle name="Normal 9 3 2 3 4 2" xfId="2277" xr:uid="{182F7534-D3F5-42FF-A578-0173643E8360}"/>
    <cellStyle name="Normal 9 3 2 3 5" xfId="2278" xr:uid="{8407DD85-E786-4BA1-8F5F-B35E2FCFDC56}"/>
    <cellStyle name="Normal 9 3 2 3 6" xfId="4036" xr:uid="{7794CC5B-37D1-48C1-A392-E4962F42517A}"/>
    <cellStyle name="Normal 9 3 2 4" xfId="406" xr:uid="{4F20455E-6A22-403A-897E-833AF96EDE45}"/>
    <cellStyle name="Normal 9 3 2 4 2" xfId="837" xr:uid="{B7AE44A3-50C8-4BD4-B471-232163F435B6}"/>
    <cellStyle name="Normal 9 3 2 4 2 2" xfId="838" xr:uid="{E384F4F8-8299-4C47-9D26-D46F4CB918E9}"/>
    <cellStyle name="Normal 9 3 2 4 2 2 2" xfId="2279" xr:uid="{B7332389-0D98-41A7-9220-4C8C456DC2B9}"/>
    <cellStyle name="Normal 9 3 2 4 2 2 2 2" xfId="2280" xr:uid="{4D296C9D-4493-41A3-89E5-4CF9917052EC}"/>
    <cellStyle name="Normal 9 3 2 4 2 2 3" xfId="2281" xr:uid="{3B97AA87-DEF9-482E-9660-C4A7E7606B76}"/>
    <cellStyle name="Normal 9 3 2 4 2 3" xfId="2282" xr:uid="{C8E04719-25FD-4E70-85D8-714F3F4E71D2}"/>
    <cellStyle name="Normal 9 3 2 4 2 3 2" xfId="2283" xr:uid="{D123382F-6A16-4433-A3D1-C6BB2A6EC5EF}"/>
    <cellStyle name="Normal 9 3 2 4 2 4" xfId="2284" xr:uid="{856C0671-E784-447F-80B4-C31A6925E0D2}"/>
    <cellStyle name="Normal 9 3 2 4 3" xfId="839" xr:uid="{247C3E9D-2ABF-468F-BE01-12971F29E7EE}"/>
    <cellStyle name="Normal 9 3 2 4 3 2" xfId="2285" xr:uid="{F61DCCB0-F83D-468E-BD31-40DDA29B3D5C}"/>
    <cellStyle name="Normal 9 3 2 4 3 2 2" xfId="2286" xr:uid="{091712DD-8CEF-4D57-AB53-BCA6AC1AEBED}"/>
    <cellStyle name="Normal 9 3 2 4 3 3" xfId="2287" xr:uid="{BBED9C92-B336-4C5B-BCA8-9DE2AB480518}"/>
    <cellStyle name="Normal 9 3 2 4 4" xfId="2288" xr:uid="{13A7FDF8-59BB-4348-807A-D3C809C386B1}"/>
    <cellStyle name="Normal 9 3 2 4 4 2" xfId="2289" xr:uid="{D05BEF13-3CFB-4CEE-928C-DB53EF03854C}"/>
    <cellStyle name="Normal 9 3 2 4 5" xfId="2290" xr:uid="{EBBDDE12-D219-4ABF-A387-F9E5D8AFED89}"/>
    <cellStyle name="Normal 9 3 2 5" xfId="407" xr:uid="{5B911581-A773-4C98-AB4A-778E75189C3C}"/>
    <cellStyle name="Normal 9 3 2 5 2" xfId="840" xr:uid="{DEA4B29B-E742-4D48-963F-5DF919D51B26}"/>
    <cellStyle name="Normal 9 3 2 5 2 2" xfId="2291" xr:uid="{03E9F59A-567F-447E-BDD3-1255D378DBA6}"/>
    <cellStyle name="Normal 9 3 2 5 2 2 2" xfId="2292" xr:uid="{8A09194C-6625-4A5E-B623-9C373D6C83EC}"/>
    <cellStyle name="Normal 9 3 2 5 2 3" xfId="2293" xr:uid="{0197982D-036E-4098-9F24-339654A367B3}"/>
    <cellStyle name="Normal 9 3 2 5 3" xfId="2294" xr:uid="{7955483C-435C-4979-90B9-0FB1A11E329F}"/>
    <cellStyle name="Normal 9 3 2 5 3 2" xfId="2295" xr:uid="{ADCA99AC-1DC1-4BE4-BD40-CE0639ED34D2}"/>
    <cellStyle name="Normal 9 3 2 5 4" xfId="2296" xr:uid="{84BEDE54-FD73-4815-9568-57A96498C482}"/>
    <cellStyle name="Normal 9 3 2 6" xfId="841" xr:uid="{4BF0B03F-49E6-4496-99E9-4240C15D222B}"/>
    <cellStyle name="Normal 9 3 2 6 2" xfId="2297" xr:uid="{82DB9D43-2415-4B13-AEF8-0A70EFE4EAFA}"/>
    <cellStyle name="Normal 9 3 2 6 2 2" xfId="2298" xr:uid="{F64E0497-5C17-4D1F-BAE7-26349FCFE291}"/>
    <cellStyle name="Normal 9 3 2 6 3" xfId="2299" xr:uid="{A20826E9-3420-45BE-AB36-0FA38CF9A14E}"/>
    <cellStyle name="Normal 9 3 2 6 4" xfId="4037" xr:uid="{A234A359-C0D9-4765-8135-BA66C7F20A1B}"/>
    <cellStyle name="Normal 9 3 2 7" xfId="2300" xr:uid="{450F3456-EE48-4828-8B4A-DC15ABC0C683}"/>
    <cellStyle name="Normal 9 3 2 7 2" xfId="2301" xr:uid="{C6C6C5E0-4006-4AA4-997C-D5427E82681A}"/>
    <cellStyle name="Normal 9 3 2 8" xfId="2302" xr:uid="{88EF5293-64C5-4C09-93F8-ED20D473420E}"/>
    <cellStyle name="Normal 9 3 2 9" xfId="4038" xr:uid="{64B3AA55-2318-4211-867C-DB38DE118340}"/>
    <cellStyle name="Normal 9 3 3" xfId="169" xr:uid="{05947B2D-35C5-471D-90C5-5FB4264F8375}"/>
    <cellStyle name="Normal 9 3 3 2" xfId="170" xr:uid="{EF96177F-662A-4881-A6DA-146117FEB346}"/>
    <cellStyle name="Normal 9 3 3 2 2" xfId="842" xr:uid="{EB58E756-08FE-41EF-9F2C-AF6371C1EA2F}"/>
    <cellStyle name="Normal 9 3 3 2 2 2" xfId="843" xr:uid="{2A9DE49E-56A6-4DFD-A7A5-81D6B40B4745}"/>
    <cellStyle name="Normal 9 3 3 2 2 2 2" xfId="2303" xr:uid="{8979954F-EEFC-4ACD-8AB3-BA177DC773D0}"/>
    <cellStyle name="Normal 9 3 3 2 2 2 2 2" xfId="2304" xr:uid="{3E432BE3-3AFE-417B-B1BB-F8BD6E483271}"/>
    <cellStyle name="Normal 9 3 3 2 2 2 3" xfId="2305" xr:uid="{6BFE9A91-27C4-446F-A128-DF11368612E1}"/>
    <cellStyle name="Normal 9 3 3 2 2 3" xfId="2306" xr:uid="{21D5FA9D-2818-4720-8607-25AE4F5B51F1}"/>
    <cellStyle name="Normal 9 3 3 2 2 3 2" xfId="2307" xr:uid="{B348A3B6-5F5B-4F56-A6A3-1D0EF3CB92B8}"/>
    <cellStyle name="Normal 9 3 3 2 2 4" xfId="2308" xr:uid="{3849A7C0-166B-4317-B780-5151C8CDD851}"/>
    <cellStyle name="Normal 9 3 3 2 3" xfId="844" xr:uid="{710870A7-8B56-4905-B085-2A9CE8D4CB05}"/>
    <cellStyle name="Normal 9 3 3 2 3 2" xfId="2309" xr:uid="{F83E4AA7-9B8D-4417-8C18-47CA5EFC8BA1}"/>
    <cellStyle name="Normal 9 3 3 2 3 2 2" xfId="2310" xr:uid="{B03DDFC6-6842-420C-A900-52657595CDC3}"/>
    <cellStyle name="Normal 9 3 3 2 3 3" xfId="2311" xr:uid="{0542041E-AD2A-4762-9607-D975046421BA}"/>
    <cellStyle name="Normal 9 3 3 2 3 4" xfId="4039" xr:uid="{71F0BBDA-DA2B-4CCF-84C1-91A2AB90E22D}"/>
    <cellStyle name="Normal 9 3 3 2 4" xfId="2312" xr:uid="{9C315C1B-B310-4CE4-A20E-98C53F3A1627}"/>
    <cellStyle name="Normal 9 3 3 2 4 2" xfId="2313" xr:uid="{23067499-A635-4883-86AB-91881090FBB6}"/>
    <cellStyle name="Normal 9 3 3 2 5" xfId="2314" xr:uid="{3E7B24BD-60E4-47D6-893B-FC324B51B4CF}"/>
    <cellStyle name="Normal 9 3 3 2 6" xfId="4040" xr:uid="{E8329408-6D3F-48A4-B689-21C2827A6932}"/>
    <cellStyle name="Normal 9 3 3 3" xfId="408" xr:uid="{B70D87BB-87B2-4B6C-904E-0582A0409024}"/>
    <cellStyle name="Normal 9 3 3 3 2" xfId="845" xr:uid="{736F618F-3BE6-433C-8BE9-939AC07C3A99}"/>
    <cellStyle name="Normal 9 3 3 3 2 2" xfId="846" xr:uid="{532C0A86-B71B-4CD7-8152-E2ADDA79F19F}"/>
    <cellStyle name="Normal 9 3 3 3 2 2 2" xfId="2315" xr:uid="{A9A19668-FF99-4CAD-A6E1-16163BDB7AB3}"/>
    <cellStyle name="Normal 9 3 3 3 2 2 2 2" xfId="2316" xr:uid="{FFA0A233-45FA-410A-8FC4-9663B1DD1052}"/>
    <cellStyle name="Normal 9 3 3 3 2 2 2 2 2" xfId="4765" xr:uid="{B48D5F75-6A04-4E6F-8187-BA16D311E91D}"/>
    <cellStyle name="Normal 9 3 3 3 2 2 3" xfId="2317" xr:uid="{136A360B-369B-4B53-9721-9CA086870075}"/>
    <cellStyle name="Normal 9 3 3 3 2 2 3 2" xfId="4766" xr:uid="{F2E7947C-36B7-4FEA-8C6B-1A3AB627F587}"/>
    <cellStyle name="Normal 9 3 3 3 2 3" xfId="2318" xr:uid="{55C82AF0-25CC-4687-9D49-7B38682D666E}"/>
    <cellStyle name="Normal 9 3 3 3 2 3 2" xfId="2319" xr:uid="{2C00D0ED-85C7-4ACE-A195-67C755519053}"/>
    <cellStyle name="Normal 9 3 3 3 2 3 2 2" xfId="4768" xr:uid="{8CF29A0C-D0D1-4534-990C-B31FE5BAA375}"/>
    <cellStyle name="Normal 9 3 3 3 2 3 3" xfId="4767" xr:uid="{66850C1C-0EDE-4131-8844-8032633450BF}"/>
    <cellStyle name="Normal 9 3 3 3 2 4" xfId="2320" xr:uid="{B8E4EB3B-3BDE-4164-9D88-6475E8B76532}"/>
    <cellStyle name="Normal 9 3 3 3 2 4 2" xfId="4769" xr:uid="{FA4E4F8A-9C33-4929-8CC2-DAB759A5B93C}"/>
    <cellStyle name="Normal 9 3 3 3 3" xfId="847" xr:uid="{90386A4B-2923-4BAA-AD9A-AEA86D2948B3}"/>
    <cellStyle name="Normal 9 3 3 3 3 2" xfId="2321" xr:uid="{BE96574C-3A40-4A84-BD8C-7E433EAEEBA1}"/>
    <cellStyle name="Normal 9 3 3 3 3 2 2" xfId="2322" xr:uid="{3DE32477-38F3-43DA-A9A2-4428B0617BF6}"/>
    <cellStyle name="Normal 9 3 3 3 3 2 2 2" xfId="4772" xr:uid="{120E366D-51B8-4EC1-98D2-D0A49197A631}"/>
    <cellStyle name="Normal 9 3 3 3 3 2 3" xfId="4771" xr:uid="{E91A41A7-333E-4A33-9F0A-055D3CF8CBAE}"/>
    <cellStyle name="Normal 9 3 3 3 3 3" xfId="2323" xr:uid="{E86C859D-D5C0-49A9-ACE6-73D1F71DE354}"/>
    <cellStyle name="Normal 9 3 3 3 3 3 2" xfId="4773" xr:uid="{049883B6-05A3-488B-9AEE-1D62C0F4AA10}"/>
    <cellStyle name="Normal 9 3 3 3 3 4" xfId="4770" xr:uid="{02A47837-C08D-4277-A865-6CDB430EEEBF}"/>
    <cellStyle name="Normal 9 3 3 3 4" xfId="2324" xr:uid="{A9E45D90-7FB9-41CA-A214-3F9CA59D71F8}"/>
    <cellStyle name="Normal 9 3 3 3 4 2" xfId="2325" xr:uid="{AEDCF2C9-87DE-4677-96B3-8CC64DBE1AE5}"/>
    <cellStyle name="Normal 9 3 3 3 4 2 2" xfId="4775" xr:uid="{9A1EE781-F5CC-4DDF-9740-32802C26E35B}"/>
    <cellStyle name="Normal 9 3 3 3 4 3" xfId="4774" xr:uid="{496EC9FC-B4DF-48CF-ACB0-002288108142}"/>
    <cellStyle name="Normal 9 3 3 3 5" xfId="2326" xr:uid="{21B16F89-ACD1-423A-BEBA-3BCCA3255FCD}"/>
    <cellStyle name="Normal 9 3 3 3 5 2" xfId="4776" xr:uid="{5478D521-F3E8-4877-BE9A-B98AAD577156}"/>
    <cellStyle name="Normal 9 3 3 4" xfId="409" xr:uid="{A1A83B4F-FFB2-4730-B6CF-AF02C555E391}"/>
    <cellStyle name="Normal 9 3 3 4 2" xfId="848" xr:uid="{42D4BC71-D301-4176-A5F1-3850A2D45048}"/>
    <cellStyle name="Normal 9 3 3 4 2 2" xfId="2327" xr:uid="{E80AADCC-93FF-4399-9403-7F4B3B32512E}"/>
    <cellStyle name="Normal 9 3 3 4 2 2 2" xfId="2328" xr:uid="{D1C841C0-37A6-4CE5-8C26-9FB3439A5C35}"/>
    <cellStyle name="Normal 9 3 3 4 2 2 2 2" xfId="4780" xr:uid="{89FF4BE1-0226-44E7-9143-A9E1F3349C0A}"/>
    <cellStyle name="Normal 9 3 3 4 2 2 3" xfId="4779" xr:uid="{445AB866-C68E-4362-8123-475DCC4E452E}"/>
    <cellStyle name="Normal 9 3 3 4 2 3" xfId="2329" xr:uid="{296F6BA6-2887-4FE4-8EED-BCC2FDEC093D}"/>
    <cellStyle name="Normal 9 3 3 4 2 3 2" xfId="4781" xr:uid="{553352D1-0837-4A87-B951-8686564D5185}"/>
    <cellStyle name="Normal 9 3 3 4 2 4" xfId="4778" xr:uid="{0ED205D7-14D5-4CC6-BDF0-23150A802500}"/>
    <cellStyle name="Normal 9 3 3 4 3" xfId="2330" xr:uid="{8A4FB45B-3B2B-4891-B453-8F238A6D13D4}"/>
    <cellStyle name="Normal 9 3 3 4 3 2" xfId="2331" xr:uid="{7F262012-B551-4C2D-8721-23FCA1809699}"/>
    <cellStyle name="Normal 9 3 3 4 3 2 2" xfId="4783" xr:uid="{9A9D6464-1491-4E40-9CC9-2E2BBF95CDD1}"/>
    <cellStyle name="Normal 9 3 3 4 3 3" xfId="4782" xr:uid="{23918DA4-863D-45A8-8ADB-CC8F1356C149}"/>
    <cellStyle name="Normal 9 3 3 4 4" xfId="2332" xr:uid="{8B464CBA-75E3-4F9F-9FA2-564A5030AE41}"/>
    <cellStyle name="Normal 9 3 3 4 4 2" xfId="4784" xr:uid="{9FEE2C75-2D50-4F72-9072-E77F7C359DCD}"/>
    <cellStyle name="Normal 9 3 3 4 5" xfId="4777" xr:uid="{E83CE52E-B5C3-4EB7-877E-5B089EC25B15}"/>
    <cellStyle name="Normal 9 3 3 5" xfId="849" xr:uid="{D14E87BF-8F12-401C-B6D7-F94D99B6DFBD}"/>
    <cellStyle name="Normal 9 3 3 5 2" xfId="2333" xr:uid="{F442D88F-205D-42A2-954B-92339AC4C7CF}"/>
    <cellStyle name="Normal 9 3 3 5 2 2" xfId="2334" xr:uid="{A684C7DA-5714-4CB7-924C-CFC2A54716FC}"/>
    <cellStyle name="Normal 9 3 3 5 2 2 2" xfId="4787" xr:uid="{408A41CC-1694-4A3C-857A-3337E5160F7D}"/>
    <cellStyle name="Normal 9 3 3 5 2 3" xfId="4786" xr:uid="{4EDA6E8E-39FC-4EE9-A72D-F3950A62AB18}"/>
    <cellStyle name="Normal 9 3 3 5 3" xfId="2335" xr:uid="{A5F3DE33-9B04-460C-9F0F-256F3DAA8CA3}"/>
    <cellStyle name="Normal 9 3 3 5 3 2" xfId="4788" xr:uid="{2A758766-2158-40ED-9A71-53768EA7DD1C}"/>
    <cellStyle name="Normal 9 3 3 5 4" xfId="4041" xr:uid="{55C63A2F-6B86-4BA7-BDAA-AB2A9AA085B1}"/>
    <cellStyle name="Normal 9 3 3 5 4 2" xfId="4789" xr:uid="{21D3134B-24DA-435F-B8F8-B9B95A196FE9}"/>
    <cellStyle name="Normal 9 3 3 5 5" xfId="4785" xr:uid="{228ECF4B-29B0-4463-B4C7-71D0634F344A}"/>
    <cellStyle name="Normal 9 3 3 6" xfId="2336" xr:uid="{F1678990-A1FF-47DD-86BE-1824F8D011F7}"/>
    <cellStyle name="Normal 9 3 3 6 2" xfId="2337" xr:uid="{B89D8C0C-F21D-48D3-8BC6-C139848AABF4}"/>
    <cellStyle name="Normal 9 3 3 6 2 2" xfId="4791" xr:uid="{ECFD615C-6699-4C55-8A91-1BC07999ABFC}"/>
    <cellStyle name="Normal 9 3 3 6 3" xfId="4790" xr:uid="{70DA54DB-2C05-4050-8BF4-83BBEC1D7149}"/>
    <cellStyle name="Normal 9 3 3 7" xfId="2338" xr:uid="{F93BFA23-CE80-41ED-A0ED-FF0E1AC3C7AD}"/>
    <cellStyle name="Normal 9 3 3 7 2" xfId="4792" xr:uid="{61B92AF6-3707-4038-BAB0-CBED48E6A41B}"/>
    <cellStyle name="Normal 9 3 3 8" xfId="4042" xr:uid="{1E2E85C8-05B6-4617-BEE2-6232BE0ED688}"/>
    <cellStyle name="Normal 9 3 3 8 2" xfId="4793" xr:uid="{9F23079E-3C94-42FC-9ABA-67CFF155DDB8}"/>
    <cellStyle name="Normal 9 3 4" xfId="171" xr:uid="{6FB687A0-3C2B-4242-846F-9B563DF2BF3A}"/>
    <cellStyle name="Normal 9 3 4 2" xfId="450" xr:uid="{4600C6A5-61EE-4505-BFDE-C026F5968371}"/>
    <cellStyle name="Normal 9 3 4 2 2" xfId="850" xr:uid="{E3DC5313-843E-4C29-90F6-7243261AF45C}"/>
    <cellStyle name="Normal 9 3 4 2 2 2" xfId="2339" xr:uid="{4DA3F261-06C0-4A49-8166-9622D2ED1646}"/>
    <cellStyle name="Normal 9 3 4 2 2 2 2" xfId="2340" xr:uid="{BA1CEFFB-4FF2-425B-9DE0-0FA42D7439DE}"/>
    <cellStyle name="Normal 9 3 4 2 2 2 2 2" xfId="4798" xr:uid="{E2801148-B2A5-4312-9348-57D97F260583}"/>
    <cellStyle name="Normal 9 3 4 2 2 2 3" xfId="4797" xr:uid="{F7BE2094-2DB1-4282-9136-676AE533AB1F}"/>
    <cellStyle name="Normal 9 3 4 2 2 3" xfId="2341" xr:uid="{EC0FD3B0-B742-4578-BCFB-362503A9510B}"/>
    <cellStyle name="Normal 9 3 4 2 2 3 2" xfId="4799" xr:uid="{EFAF0D25-2BB4-4FBA-97CB-729CA785B090}"/>
    <cellStyle name="Normal 9 3 4 2 2 4" xfId="4043" xr:uid="{2796479C-4226-4421-935D-C50643F1A4D5}"/>
    <cellStyle name="Normal 9 3 4 2 2 4 2" xfId="4800" xr:uid="{53F36C19-EB28-4708-B890-3A35FD8BBDBE}"/>
    <cellStyle name="Normal 9 3 4 2 2 5" xfId="4796" xr:uid="{104ABDC7-0145-45B0-8635-45C1ED1EF008}"/>
    <cellStyle name="Normal 9 3 4 2 3" xfId="2342" xr:uid="{23D52D92-BD8A-4BC0-9F7C-B831EB075522}"/>
    <cellStyle name="Normal 9 3 4 2 3 2" xfId="2343" xr:uid="{02B104A3-366F-469B-B74A-B10E5681C80E}"/>
    <cellStyle name="Normal 9 3 4 2 3 2 2" xfId="4802" xr:uid="{604F8082-9C24-418E-A93F-5CC304B30E9D}"/>
    <cellStyle name="Normal 9 3 4 2 3 3" xfId="4801" xr:uid="{B03B17AC-87E9-48B3-A3D9-BF8DF6DF66E3}"/>
    <cellStyle name="Normal 9 3 4 2 4" xfId="2344" xr:uid="{C7B3B1EC-41FB-4627-882C-62C3C6CD9CEB}"/>
    <cellStyle name="Normal 9 3 4 2 4 2" xfId="4803" xr:uid="{E0DBB8AF-23D6-48C5-9A8D-F8DA6E85CB4F}"/>
    <cellStyle name="Normal 9 3 4 2 5" xfId="4044" xr:uid="{759BBBCE-3457-4816-B4E4-0DE49B7E0F8C}"/>
    <cellStyle name="Normal 9 3 4 2 5 2" xfId="4804" xr:uid="{9399731D-47C9-4223-B234-BEDAF877121A}"/>
    <cellStyle name="Normal 9 3 4 2 6" xfId="4795" xr:uid="{AF72ACC2-9391-4D99-91CB-C38E7F81A575}"/>
    <cellStyle name="Normal 9 3 4 3" xfId="851" xr:uid="{8C839A1B-A984-4295-B597-BE3D53A737F5}"/>
    <cellStyle name="Normal 9 3 4 3 2" xfId="2345" xr:uid="{F7CA4D7D-05C5-47AD-B2C8-3123553B1671}"/>
    <cellStyle name="Normal 9 3 4 3 2 2" xfId="2346" xr:uid="{A72C5D6E-5F0E-48C4-AA45-9C642B28DD2F}"/>
    <cellStyle name="Normal 9 3 4 3 2 2 2" xfId="4807" xr:uid="{A2FAFC82-133A-43AF-A4AE-2B234D44BEFA}"/>
    <cellStyle name="Normal 9 3 4 3 2 3" xfId="4806" xr:uid="{CEEAA719-2459-4568-A638-D2072906C1F5}"/>
    <cellStyle name="Normal 9 3 4 3 3" xfId="2347" xr:uid="{06838406-65F1-454C-B242-D82FB87C5A99}"/>
    <cellStyle name="Normal 9 3 4 3 3 2" xfId="4808" xr:uid="{68B891A1-1B06-41F4-8C8E-2CF48FFC97EA}"/>
    <cellStyle name="Normal 9 3 4 3 4" xfId="4045" xr:uid="{388AB54C-CDCC-45BE-B21B-C87A42E3D0D7}"/>
    <cellStyle name="Normal 9 3 4 3 4 2" xfId="4809" xr:uid="{66DBA37E-C638-4E3C-BF1E-9D5531CEFC3A}"/>
    <cellStyle name="Normal 9 3 4 3 5" xfId="4805" xr:uid="{F2D626E3-7CEA-4E40-AFAD-441391D8C741}"/>
    <cellStyle name="Normal 9 3 4 4" xfId="2348" xr:uid="{7DD006C2-FB44-43EB-B7C1-37AEB7DDA5A2}"/>
    <cellStyle name="Normal 9 3 4 4 2" xfId="2349" xr:uid="{BA336147-503E-4528-8E90-AD4ADEFE937E}"/>
    <cellStyle name="Normal 9 3 4 4 2 2" xfId="4811" xr:uid="{81E2B3FD-88C8-4D8C-BDDB-FFACF35B47DF}"/>
    <cellStyle name="Normal 9 3 4 4 3" xfId="4046" xr:uid="{9CE9F9AB-AE3B-401F-8E04-0439A90C2481}"/>
    <cellStyle name="Normal 9 3 4 4 3 2" xfId="4812" xr:uid="{319F9270-3811-4379-9E96-ECC1F613EC4A}"/>
    <cellStyle name="Normal 9 3 4 4 4" xfId="4047" xr:uid="{74F87BCD-FE74-41BA-9DC9-B5BB93206102}"/>
    <cellStyle name="Normal 9 3 4 4 4 2" xfId="4813" xr:uid="{51E8AFC9-A368-44C6-8BFD-67547A96BA10}"/>
    <cellStyle name="Normal 9 3 4 4 5" xfId="4810" xr:uid="{DE9D0876-3A4B-44B3-825A-71A83575459B}"/>
    <cellStyle name="Normal 9 3 4 5" xfId="2350" xr:uid="{768440A1-CD54-4253-ACFB-7AB8066815D5}"/>
    <cellStyle name="Normal 9 3 4 5 2" xfId="4814" xr:uid="{56DD7FBB-2590-47AF-882B-ED7E7A9283E2}"/>
    <cellStyle name="Normal 9 3 4 6" xfId="4048" xr:uid="{4D182A82-36A9-48FD-8783-EF965FE7AAF5}"/>
    <cellStyle name="Normal 9 3 4 6 2" xfId="4815" xr:uid="{904BF1F1-4DB2-40B9-BC3F-CCC93EB2D737}"/>
    <cellStyle name="Normal 9 3 4 7" xfId="4049" xr:uid="{EA068DAF-D4D8-4B3D-A4D1-F69D5948EDB1}"/>
    <cellStyle name="Normal 9 3 4 7 2" xfId="4816" xr:uid="{19E6DA93-3903-4C6D-B36F-07434461DB7F}"/>
    <cellStyle name="Normal 9 3 4 8" xfId="4794" xr:uid="{B2820F32-C292-48C5-A5EA-CB4098B59924}"/>
    <cellStyle name="Normal 9 3 5" xfId="410" xr:uid="{63F3FD5C-7E5F-4EB7-91D2-B2C196964FD8}"/>
    <cellStyle name="Normal 9 3 5 2" xfId="852" xr:uid="{0D821CA1-D5F2-4880-9B18-3C85340FDDE3}"/>
    <cellStyle name="Normal 9 3 5 2 2" xfId="853" xr:uid="{535F0BA9-0C7D-4807-87D1-C2E7680AD191}"/>
    <cellStyle name="Normal 9 3 5 2 2 2" xfId="2351" xr:uid="{84DDDA18-C800-481C-9B77-323F15343E10}"/>
    <cellStyle name="Normal 9 3 5 2 2 2 2" xfId="2352" xr:uid="{C61F314C-1D22-4136-BB89-94922D70871E}"/>
    <cellStyle name="Normal 9 3 5 2 2 2 2 2" xfId="4821" xr:uid="{FF52C220-27C0-4B7F-93E6-89776655E2BD}"/>
    <cellStyle name="Normal 9 3 5 2 2 2 3" xfId="4820" xr:uid="{12763746-8C15-46D1-B9E2-1496027F43CE}"/>
    <cellStyle name="Normal 9 3 5 2 2 3" xfId="2353" xr:uid="{6A250DE6-D0A2-479C-AF40-C3ACF85987C9}"/>
    <cellStyle name="Normal 9 3 5 2 2 3 2" xfId="4822" xr:uid="{B770C93C-9E63-4CD2-ADCB-49BD3214D081}"/>
    <cellStyle name="Normal 9 3 5 2 2 4" xfId="4819" xr:uid="{07A15764-6AC4-445F-ADCC-2DF30D4E2684}"/>
    <cellStyle name="Normal 9 3 5 2 3" xfId="2354" xr:uid="{CAA2AB72-4912-4E4D-B027-BD38BD7EF381}"/>
    <cellStyle name="Normal 9 3 5 2 3 2" xfId="2355" xr:uid="{7E8082BF-7062-447A-8CFD-3439116A4E02}"/>
    <cellStyle name="Normal 9 3 5 2 3 2 2" xfId="4824" xr:uid="{738B040D-31AB-483F-A27E-402E74B160B1}"/>
    <cellStyle name="Normal 9 3 5 2 3 3" xfId="4823" xr:uid="{5D36BBAC-E216-412F-B71C-9D3C4C3B435A}"/>
    <cellStyle name="Normal 9 3 5 2 4" xfId="2356" xr:uid="{DC9DAF5B-37D9-4C80-A155-7E1AE3565270}"/>
    <cellStyle name="Normal 9 3 5 2 4 2" xfId="4825" xr:uid="{309716E1-DEB8-4866-AE18-11A8F2A6596B}"/>
    <cellStyle name="Normal 9 3 5 2 5" xfId="4818" xr:uid="{C1883570-366F-4B35-A82D-8BA937025FF2}"/>
    <cellStyle name="Normal 9 3 5 3" xfId="854" xr:uid="{8B901D84-DB6C-46DF-B5B3-071E6B1896C5}"/>
    <cellStyle name="Normal 9 3 5 3 2" xfId="2357" xr:uid="{81AB691A-F11D-462B-B012-386ABD58BA21}"/>
    <cellStyle name="Normal 9 3 5 3 2 2" xfId="2358" xr:uid="{0D145A97-1533-4184-A710-998169E347C1}"/>
    <cellStyle name="Normal 9 3 5 3 2 2 2" xfId="4828" xr:uid="{0B7C08EC-E971-43D6-A6B1-C13DE6C503CB}"/>
    <cellStyle name="Normal 9 3 5 3 2 3" xfId="4827" xr:uid="{FD9CFCCD-7DEC-4EE4-8CFE-F371BF68B979}"/>
    <cellStyle name="Normal 9 3 5 3 3" xfId="2359" xr:uid="{547D296F-DB17-47EE-9868-AD9FE4176B74}"/>
    <cellStyle name="Normal 9 3 5 3 3 2" xfId="4829" xr:uid="{DFC1ED91-7C5F-43F8-A973-D8255D485196}"/>
    <cellStyle name="Normal 9 3 5 3 4" xfId="4050" xr:uid="{BEAA04A1-E5CA-4F7F-9AF7-253EA53CB316}"/>
    <cellStyle name="Normal 9 3 5 3 4 2" xfId="4830" xr:uid="{E7050DF2-C730-4D3C-890D-5E81676A0817}"/>
    <cellStyle name="Normal 9 3 5 3 5" xfId="4826" xr:uid="{AD22C894-1CBD-4CE2-90B8-5D2FBB91BFBF}"/>
    <cellStyle name="Normal 9 3 5 4" xfId="2360" xr:uid="{A6CA453E-24D0-431E-A2D8-3D67A075138F}"/>
    <cellStyle name="Normal 9 3 5 4 2" xfId="2361" xr:uid="{64F886BA-E25A-40AC-8FF5-879AE78048D4}"/>
    <cellStyle name="Normal 9 3 5 4 2 2" xfId="4832" xr:uid="{9874DD65-2771-406D-AD09-4D25D65A6CC2}"/>
    <cellStyle name="Normal 9 3 5 4 3" xfId="4831" xr:uid="{5073D142-066F-4375-AB4D-8A65023CA3E6}"/>
    <cellStyle name="Normal 9 3 5 5" xfId="2362" xr:uid="{A65A0B79-7CE3-4877-B2C2-78694C804611}"/>
    <cellStyle name="Normal 9 3 5 5 2" xfId="4833" xr:uid="{D04C30EE-700A-4EBE-A63F-CBFAFA73E1A9}"/>
    <cellStyle name="Normal 9 3 5 6" xfId="4051" xr:uid="{96DE3732-5B7F-43EB-905A-2B5621EF269F}"/>
    <cellStyle name="Normal 9 3 5 6 2" xfId="4834" xr:uid="{349EEC5D-DE87-4288-9BD0-C3ED0C190C36}"/>
    <cellStyle name="Normal 9 3 5 7" xfId="4817" xr:uid="{E69BF71D-4FA0-4506-9561-E2F130FBB53B}"/>
    <cellStyle name="Normal 9 3 6" xfId="411" xr:uid="{5621403B-8839-4339-9963-8559ACB9D783}"/>
    <cellStyle name="Normal 9 3 6 2" xfId="855" xr:uid="{14B1B892-D9B4-45DC-81BF-1955A3857EFA}"/>
    <cellStyle name="Normal 9 3 6 2 2" xfId="2363" xr:uid="{06533A7F-CC8D-47F5-9D5A-F917DBEAADB5}"/>
    <cellStyle name="Normal 9 3 6 2 2 2" xfId="2364" xr:uid="{663710F8-AA3C-40B6-B7FD-62A7E98FAEF4}"/>
    <cellStyle name="Normal 9 3 6 2 2 2 2" xfId="4838" xr:uid="{10A631F2-C38A-4DA8-AFBB-5D7161ED3DA3}"/>
    <cellStyle name="Normal 9 3 6 2 2 3" xfId="4837" xr:uid="{48C39F4C-2E72-412F-8197-5C8043A5929B}"/>
    <cellStyle name="Normal 9 3 6 2 3" xfId="2365" xr:uid="{E82C7E65-EAE2-4976-A7C9-09D45778BA04}"/>
    <cellStyle name="Normal 9 3 6 2 3 2" xfId="4839" xr:uid="{1BC9E8ED-9E38-49B1-AD92-4E2412205A24}"/>
    <cellStyle name="Normal 9 3 6 2 4" xfId="4052" xr:uid="{E817237C-D7EE-4B4B-B3DA-60392C62A0E7}"/>
    <cellStyle name="Normal 9 3 6 2 4 2" xfId="4840" xr:uid="{E7314AC9-3517-4C03-A3EB-E20CE640A430}"/>
    <cellStyle name="Normal 9 3 6 2 5" xfId="4836" xr:uid="{73C7EF3F-70DE-4945-8864-B9D5F6DDBA58}"/>
    <cellStyle name="Normal 9 3 6 3" xfId="2366" xr:uid="{A0977974-A6D8-406F-8CCA-559F9E4E3156}"/>
    <cellStyle name="Normal 9 3 6 3 2" xfId="2367" xr:uid="{0CFECA61-881D-45BF-B748-78126DF5C10B}"/>
    <cellStyle name="Normal 9 3 6 3 2 2" xfId="4842" xr:uid="{A587F722-19E0-4BD2-9993-FF72FC04C85A}"/>
    <cellStyle name="Normal 9 3 6 3 3" xfId="4841" xr:uid="{A2BB2121-E216-4488-A944-A12A304060AE}"/>
    <cellStyle name="Normal 9 3 6 4" xfId="2368" xr:uid="{577DBBEB-982B-4A5A-B08C-38903EB362C3}"/>
    <cellStyle name="Normal 9 3 6 4 2" xfId="4843" xr:uid="{93BBD93D-419E-4DBA-BD4F-5AB6B7134520}"/>
    <cellStyle name="Normal 9 3 6 5" xfId="4053" xr:uid="{5E40318F-E8FE-49DD-A5D8-8EBC7E7F7676}"/>
    <cellStyle name="Normal 9 3 6 5 2" xfId="4844" xr:uid="{597A568F-1CC2-4B8F-96B8-87C9E55FAF44}"/>
    <cellStyle name="Normal 9 3 6 6" xfId="4835" xr:uid="{168D6E7F-F242-4382-A179-5575D0C8E268}"/>
    <cellStyle name="Normal 9 3 7" xfId="856" xr:uid="{7975A348-5173-49C8-A297-026E2F525138}"/>
    <cellStyle name="Normal 9 3 7 2" xfId="2369" xr:uid="{821D87FA-7FA9-4105-80B3-1BCAADD4E578}"/>
    <cellStyle name="Normal 9 3 7 2 2" xfId="2370" xr:uid="{EB00DEA1-B6D3-4C4B-B568-91BBBC274447}"/>
    <cellStyle name="Normal 9 3 7 2 2 2" xfId="4847" xr:uid="{DA93B575-E698-4BFA-982F-3B2B36BEDCCE}"/>
    <cellStyle name="Normal 9 3 7 2 3" xfId="4846" xr:uid="{B8AB85A0-2E11-4E86-9588-7BC136C79AD0}"/>
    <cellStyle name="Normal 9 3 7 3" xfId="2371" xr:uid="{27628A27-5D0F-48AA-9BC0-0BE0FFA933C9}"/>
    <cellStyle name="Normal 9 3 7 3 2" xfId="4848" xr:uid="{EC51BFC6-5142-4431-9944-C674A70D9813}"/>
    <cellStyle name="Normal 9 3 7 4" xfId="4054" xr:uid="{C051F108-3B9A-4A3C-A0DD-F30BF8DEFB6D}"/>
    <cellStyle name="Normal 9 3 7 4 2" xfId="4849" xr:uid="{7A9A30A9-857E-4FAB-ACDF-46640E6CA13A}"/>
    <cellStyle name="Normal 9 3 7 5" xfId="4845" xr:uid="{4578F5C5-DA44-4FD2-9289-AFACA1A49491}"/>
    <cellStyle name="Normal 9 3 8" xfId="2372" xr:uid="{2615CD60-13E1-4645-9290-B771D2FB5AE2}"/>
    <cellStyle name="Normal 9 3 8 2" xfId="2373" xr:uid="{F2F8C03A-7072-4C84-B1FB-01028F584D6D}"/>
    <cellStyle name="Normal 9 3 8 2 2" xfId="4851" xr:uid="{DA652DA7-F5B7-44AB-BAB4-FC6ABE592C7A}"/>
    <cellStyle name="Normal 9 3 8 3" xfId="4055" xr:uid="{C465ECFF-CC87-48E7-B927-4C607F263618}"/>
    <cellStyle name="Normal 9 3 8 3 2" xfId="4852" xr:uid="{C6B9EA40-B8B8-4DDD-A886-F6E766949B64}"/>
    <cellStyle name="Normal 9 3 8 4" xfId="4056" xr:uid="{785706DC-6EED-461A-A8A2-5A384A32FC93}"/>
    <cellStyle name="Normal 9 3 8 4 2" xfId="4853" xr:uid="{2955E002-A950-4EAA-BD95-CFFCCE89CFBD}"/>
    <cellStyle name="Normal 9 3 8 5" xfId="4850" xr:uid="{21D79397-BAB3-4E2D-B5B1-292A0FC60786}"/>
    <cellStyle name="Normal 9 3 9" xfId="2374" xr:uid="{5E68CA14-FCCB-4995-B455-7D95D61D2E6F}"/>
    <cellStyle name="Normal 9 3 9 2" xfId="4854" xr:uid="{22E17B41-1750-45B9-BB9E-B63F382DB720}"/>
    <cellStyle name="Normal 9 4" xfId="172" xr:uid="{2628BA0E-AACC-4654-B68D-14F4FC3CD477}"/>
    <cellStyle name="Normal 9 4 10" xfId="4057" xr:uid="{2AA40584-BE9A-40AB-AAC5-DD42A466564A}"/>
    <cellStyle name="Normal 9 4 10 2" xfId="4856" xr:uid="{7A5F9D73-9A5B-426F-AFDC-B90FE41A765E}"/>
    <cellStyle name="Normal 9 4 11" xfId="4058" xr:uid="{CEDE0B5C-78BD-43B6-807A-EFCE6905B25C}"/>
    <cellStyle name="Normal 9 4 11 2" xfId="4857" xr:uid="{A196F17F-0F77-4963-9CE7-89ACDA2D9B18}"/>
    <cellStyle name="Normal 9 4 12" xfId="4855" xr:uid="{EAC71EC3-06B5-4C5E-BEFF-2F7BF36F3258}"/>
    <cellStyle name="Normal 9 4 2" xfId="173" xr:uid="{6CF1DCB3-479A-42AC-9440-F811A922A108}"/>
    <cellStyle name="Normal 9 4 2 10" xfId="4858" xr:uid="{9B43D8AD-0598-4BCC-95CF-6031DC30B66A}"/>
    <cellStyle name="Normal 9 4 2 2" xfId="174" xr:uid="{CCC36019-2CA1-42C2-B08A-FF17E76FF7C0}"/>
    <cellStyle name="Normal 9 4 2 2 2" xfId="412" xr:uid="{6E386266-E8A5-4CD3-AF14-1806AF537634}"/>
    <cellStyle name="Normal 9 4 2 2 2 2" xfId="857" xr:uid="{9279964D-E6FE-4DFC-87A0-8DC475140E9F}"/>
    <cellStyle name="Normal 9 4 2 2 2 2 2" xfId="2375" xr:uid="{19AD2BCA-6108-4CB3-97AB-5119898F09BF}"/>
    <cellStyle name="Normal 9 4 2 2 2 2 2 2" xfId="2376" xr:uid="{9BF5C043-676E-4E06-ACFF-B9CC7CAB2B0E}"/>
    <cellStyle name="Normal 9 4 2 2 2 2 2 2 2" xfId="4863" xr:uid="{DE932C74-75DB-44BC-985E-7F66BC0D5C28}"/>
    <cellStyle name="Normal 9 4 2 2 2 2 2 3" xfId="4862" xr:uid="{C4FA2094-7892-47D4-98BA-9E08A26403C1}"/>
    <cellStyle name="Normal 9 4 2 2 2 2 3" xfId="2377" xr:uid="{1D12A421-FA1E-4B4A-AC83-4C60FF086ACB}"/>
    <cellStyle name="Normal 9 4 2 2 2 2 3 2" xfId="4864" xr:uid="{3CE21B94-D450-4E7D-A0A2-A8EAA86F8F78}"/>
    <cellStyle name="Normal 9 4 2 2 2 2 4" xfId="4059" xr:uid="{64286BBF-8078-46CA-B8D9-91D655966CA4}"/>
    <cellStyle name="Normal 9 4 2 2 2 2 4 2" xfId="4865" xr:uid="{ED655D5E-AF55-4BF7-8E88-42F7F6F6F54D}"/>
    <cellStyle name="Normal 9 4 2 2 2 2 5" xfId="4861" xr:uid="{E74D249B-F573-4276-B004-486106FB1F68}"/>
    <cellStyle name="Normal 9 4 2 2 2 3" xfId="2378" xr:uid="{8ABAB05E-E3B2-4713-A0AA-9A04B08684B2}"/>
    <cellStyle name="Normal 9 4 2 2 2 3 2" xfId="2379" xr:uid="{C09E01D2-E175-4498-AA7D-7ED16E68F4F6}"/>
    <cellStyle name="Normal 9 4 2 2 2 3 2 2" xfId="4867" xr:uid="{EDF51E9C-99D7-4368-B738-4622737416FA}"/>
    <cellStyle name="Normal 9 4 2 2 2 3 3" xfId="4060" xr:uid="{BD28861B-C387-475B-AFE4-0941ED3AF7AD}"/>
    <cellStyle name="Normal 9 4 2 2 2 3 3 2" xfId="4868" xr:uid="{78A42014-148E-4957-B360-0DA888F64B60}"/>
    <cellStyle name="Normal 9 4 2 2 2 3 4" xfId="4061" xr:uid="{CF99A6D1-B106-4178-AADE-49173BC941DF}"/>
    <cellStyle name="Normal 9 4 2 2 2 3 4 2" xfId="4869" xr:uid="{146AEBD0-18DB-4DCE-8DD0-24720958F30D}"/>
    <cellStyle name="Normal 9 4 2 2 2 3 5" xfId="4866" xr:uid="{D610EFB2-8384-4E98-AA93-31AF778B894E}"/>
    <cellStyle name="Normal 9 4 2 2 2 4" xfId="2380" xr:uid="{A287829A-74E7-4346-9512-1D0178625598}"/>
    <cellStyle name="Normal 9 4 2 2 2 4 2" xfId="4870" xr:uid="{F98F2B09-FCA8-4059-83F2-98F1BBDFBEFE}"/>
    <cellStyle name="Normal 9 4 2 2 2 5" xfId="4062" xr:uid="{A23703D8-0217-4243-87C2-F8426298FEC0}"/>
    <cellStyle name="Normal 9 4 2 2 2 5 2" xfId="4871" xr:uid="{F313731A-716B-4763-8A94-3050A57E4B54}"/>
    <cellStyle name="Normal 9 4 2 2 2 6" xfId="4063" xr:uid="{A2E53F3A-35B5-460A-AC5E-F95B856B18DB}"/>
    <cellStyle name="Normal 9 4 2 2 2 6 2" xfId="4872" xr:uid="{DE335014-DD89-43BB-8B78-73D3E75819DF}"/>
    <cellStyle name="Normal 9 4 2 2 2 7" xfId="4860" xr:uid="{DAC588A0-465D-4101-AEC1-29153E381ED6}"/>
    <cellStyle name="Normal 9 4 2 2 3" xfId="858" xr:uid="{C3B0AF37-87DA-410C-B3AD-F7C50E60E0A9}"/>
    <cellStyle name="Normal 9 4 2 2 3 2" xfId="2381" xr:uid="{0628D6FF-C8D5-45B8-A2AE-646AE1F30B06}"/>
    <cellStyle name="Normal 9 4 2 2 3 2 2" xfId="2382" xr:uid="{FD62F144-CAD9-43E0-9DD2-0221231355DA}"/>
    <cellStyle name="Normal 9 4 2 2 3 2 2 2" xfId="4875" xr:uid="{45616074-89B8-4523-ADE6-2AAF1FFF0D44}"/>
    <cellStyle name="Normal 9 4 2 2 3 2 3" xfId="4064" xr:uid="{21DB5F3D-FAD8-4911-8B7D-3755DEFA40AC}"/>
    <cellStyle name="Normal 9 4 2 2 3 2 3 2" xfId="4876" xr:uid="{62739269-562C-4C5C-AB94-E3069332E050}"/>
    <cellStyle name="Normal 9 4 2 2 3 2 4" xfId="4065" xr:uid="{F6962B0E-7388-4D33-A9A9-BC98D8FC17E7}"/>
    <cellStyle name="Normal 9 4 2 2 3 2 4 2" xfId="4877" xr:uid="{971A79B4-FB2F-4ED6-820E-3B194C63E2F2}"/>
    <cellStyle name="Normal 9 4 2 2 3 2 5" xfId="4874" xr:uid="{4BE26B8A-AED9-485B-B20C-894476AC3C59}"/>
    <cellStyle name="Normal 9 4 2 2 3 3" xfId="2383" xr:uid="{D060993F-170A-45E8-B3BE-755C3A6CF7EE}"/>
    <cellStyle name="Normal 9 4 2 2 3 3 2" xfId="4878" xr:uid="{7566D001-4D30-4DF9-B1EB-A5EDCC4D5E0E}"/>
    <cellStyle name="Normal 9 4 2 2 3 4" xfId="4066" xr:uid="{CDED5989-8304-43EE-AE9C-2C947BB2AA02}"/>
    <cellStyle name="Normal 9 4 2 2 3 4 2" xfId="4879" xr:uid="{60964E45-CBF2-4AFC-B3E8-ADA26E91C191}"/>
    <cellStyle name="Normal 9 4 2 2 3 5" xfId="4067" xr:uid="{92A5197C-8FC7-45D4-91D0-3C87596D8E79}"/>
    <cellStyle name="Normal 9 4 2 2 3 5 2" xfId="4880" xr:uid="{EBFA4BE3-06A5-4DBA-9C88-4562CFABB5AB}"/>
    <cellStyle name="Normal 9 4 2 2 3 6" xfId="4873" xr:uid="{985C6616-DCD2-463F-B95F-3B4CBE15EC90}"/>
    <cellStyle name="Normal 9 4 2 2 4" xfId="2384" xr:uid="{5AAF9B46-356E-4ABA-BC4B-99DDC7F6D109}"/>
    <cellStyle name="Normal 9 4 2 2 4 2" xfId="2385" xr:uid="{415F333E-1248-487B-BE8B-E051C193A423}"/>
    <cellStyle name="Normal 9 4 2 2 4 2 2" xfId="4882" xr:uid="{CB1037CD-BE53-4015-9EF8-61E1160143ED}"/>
    <cellStyle name="Normal 9 4 2 2 4 3" xfId="4068" xr:uid="{82DF3873-FDB4-4829-9227-18A27D654FFC}"/>
    <cellStyle name="Normal 9 4 2 2 4 3 2" xfId="4883" xr:uid="{AAD283FD-1328-48D8-B35F-2755AB99DE48}"/>
    <cellStyle name="Normal 9 4 2 2 4 4" xfId="4069" xr:uid="{259B3D9A-AD19-4CAB-A732-3CA3C0C3451C}"/>
    <cellStyle name="Normal 9 4 2 2 4 4 2" xfId="4884" xr:uid="{C267883D-6ED5-4123-A882-029B3B5BA9E7}"/>
    <cellStyle name="Normal 9 4 2 2 4 5" xfId="4881" xr:uid="{CBD4889B-F943-4414-B135-4AE721D4864F}"/>
    <cellStyle name="Normal 9 4 2 2 5" xfId="2386" xr:uid="{666E9CEF-D1CF-4C30-B37D-364E3875C819}"/>
    <cellStyle name="Normal 9 4 2 2 5 2" xfId="4070" xr:uid="{97C1B5DF-BDB2-446C-A329-FCA0E230116F}"/>
    <cellStyle name="Normal 9 4 2 2 5 2 2" xfId="4886" xr:uid="{DB758506-2CCA-4F73-A18E-7DFFFDC99AC0}"/>
    <cellStyle name="Normal 9 4 2 2 5 3" xfId="4071" xr:uid="{39B4F4DA-CD26-447E-8468-405EE2AFDBDA}"/>
    <cellStyle name="Normal 9 4 2 2 5 3 2" xfId="4887" xr:uid="{42A0F103-B874-4DC5-B6FF-7D0C122641C4}"/>
    <cellStyle name="Normal 9 4 2 2 5 4" xfId="4072" xr:uid="{E767F575-4BFB-42D4-8139-41A6DAEA817D}"/>
    <cellStyle name="Normal 9 4 2 2 5 4 2" xfId="4888" xr:uid="{9837F7D8-9A03-474D-80BD-E1CA0762A875}"/>
    <cellStyle name="Normal 9 4 2 2 5 5" xfId="4885" xr:uid="{B889E98B-60A5-4DA5-81E0-8DB2DB53397A}"/>
    <cellStyle name="Normal 9 4 2 2 6" xfId="4073" xr:uid="{369D11E9-F4A5-47E7-A253-35A21605DA01}"/>
    <cellStyle name="Normal 9 4 2 2 6 2" xfId="4889" xr:uid="{007D39C1-2BB3-4B75-9015-8D61A1C8F3BE}"/>
    <cellStyle name="Normal 9 4 2 2 7" xfId="4074" xr:uid="{312B09FD-8E8F-4614-899C-B6588E4972BA}"/>
    <cellStyle name="Normal 9 4 2 2 7 2" xfId="4890" xr:uid="{7BA60539-B763-473D-A2D6-E9926F7988D3}"/>
    <cellStyle name="Normal 9 4 2 2 8" xfId="4075" xr:uid="{E976293A-0828-464C-864E-4A67F0596FBE}"/>
    <cellStyle name="Normal 9 4 2 2 8 2" xfId="4891" xr:uid="{FC6DC585-7F91-45A9-8091-AE8B4423E5C7}"/>
    <cellStyle name="Normal 9 4 2 2 9" xfId="4859" xr:uid="{73518C7A-E632-48AD-8E6E-E1D2B58AF7FC}"/>
    <cellStyle name="Normal 9 4 2 3" xfId="413" xr:uid="{03F77A68-D764-416B-82D0-3755DC6C32D8}"/>
    <cellStyle name="Normal 9 4 2 3 2" xfId="859" xr:uid="{8E388B9F-9E42-4395-8194-60A23A576BF7}"/>
    <cellStyle name="Normal 9 4 2 3 2 2" xfId="860" xr:uid="{B846D0C3-64E0-4B68-B4AF-00D34C3BFA32}"/>
    <cellStyle name="Normal 9 4 2 3 2 2 2" xfId="2387" xr:uid="{C275E227-7A0A-42AA-BBAB-4D997F7E07FA}"/>
    <cellStyle name="Normal 9 4 2 3 2 2 2 2" xfId="2388" xr:uid="{029B8873-BE8D-46B2-9245-808AF1675365}"/>
    <cellStyle name="Normal 9 4 2 3 2 2 2 2 2" xfId="4896" xr:uid="{F81D359D-E164-4CEC-92B0-2E290B0F997F}"/>
    <cellStyle name="Normal 9 4 2 3 2 2 2 3" xfId="4895" xr:uid="{0BFBDF5A-DB2F-44DC-BDDD-8FF744814D32}"/>
    <cellStyle name="Normal 9 4 2 3 2 2 3" xfId="2389" xr:uid="{3A250961-4EE7-49EC-84EA-1D54DC912677}"/>
    <cellStyle name="Normal 9 4 2 3 2 2 3 2" xfId="4897" xr:uid="{889865FE-2655-4218-ABA4-AC60097A138C}"/>
    <cellStyle name="Normal 9 4 2 3 2 2 4" xfId="4894" xr:uid="{A679D5DC-D048-46D1-A5C9-0DBDDEC87E4C}"/>
    <cellStyle name="Normal 9 4 2 3 2 3" xfId="2390" xr:uid="{D2E3FED4-5EBC-4992-88FF-D8ACFEB264EC}"/>
    <cellStyle name="Normal 9 4 2 3 2 3 2" xfId="2391" xr:uid="{039118CB-7F48-4986-B6A1-207AA4021EE3}"/>
    <cellStyle name="Normal 9 4 2 3 2 3 2 2" xfId="4899" xr:uid="{D54C9DE4-91D3-4E9B-B6D4-A63AAE89B0F4}"/>
    <cellStyle name="Normal 9 4 2 3 2 3 3" xfId="4898" xr:uid="{E973A2CC-8056-4D7A-A941-5E6565944F68}"/>
    <cellStyle name="Normal 9 4 2 3 2 4" xfId="2392" xr:uid="{40B512BF-A72F-452F-91E2-270BFD6CD270}"/>
    <cellStyle name="Normal 9 4 2 3 2 4 2" xfId="4900" xr:uid="{27B132C4-FA74-4F7D-AAED-C37B273F5EC6}"/>
    <cellStyle name="Normal 9 4 2 3 2 5" xfId="4893" xr:uid="{C5301930-87F6-48A8-B0D7-85BF8AD765DD}"/>
    <cellStyle name="Normal 9 4 2 3 3" xfId="861" xr:uid="{0F80E564-90D8-4CE7-AFBF-51D22AC0F321}"/>
    <cellStyle name="Normal 9 4 2 3 3 2" xfId="2393" xr:uid="{62166F48-BD4C-4E33-9FB3-6C7BC49B89AC}"/>
    <cellStyle name="Normal 9 4 2 3 3 2 2" xfId="2394" xr:uid="{4C5DD889-3243-4EDC-B99E-E3276FDA5B62}"/>
    <cellStyle name="Normal 9 4 2 3 3 2 2 2" xfId="4903" xr:uid="{5D6D775D-A8D0-42AF-82B4-C0AD09A28567}"/>
    <cellStyle name="Normal 9 4 2 3 3 2 3" xfId="4902" xr:uid="{F7F701DC-583E-433F-A118-6721766BDB4B}"/>
    <cellStyle name="Normal 9 4 2 3 3 3" xfId="2395" xr:uid="{87B3A198-EEC7-4FF2-A01B-D1427A505AE6}"/>
    <cellStyle name="Normal 9 4 2 3 3 3 2" xfId="4904" xr:uid="{0F4B5941-0DC4-40B8-91B3-322977785E8F}"/>
    <cellStyle name="Normal 9 4 2 3 3 4" xfId="4076" xr:uid="{6242AAB1-0127-43AB-92CF-9F6F1F3FCA08}"/>
    <cellStyle name="Normal 9 4 2 3 3 4 2" xfId="4905" xr:uid="{C276DCA4-AA17-4B1E-8A3F-D6BD06925A4F}"/>
    <cellStyle name="Normal 9 4 2 3 3 5" xfId="4901" xr:uid="{B3D2DF6F-A7F4-47B9-BB9C-19648C04B04C}"/>
    <cellStyle name="Normal 9 4 2 3 4" xfId="2396" xr:uid="{8562351C-E3EA-4908-80F7-9CCFC2AF05B0}"/>
    <cellStyle name="Normal 9 4 2 3 4 2" xfId="2397" xr:uid="{17AC3572-2319-425D-BE9B-D16A515ABF33}"/>
    <cellStyle name="Normal 9 4 2 3 4 2 2" xfId="4907" xr:uid="{72E49EB2-6505-47E1-8FF1-08D842CC9E19}"/>
    <cellStyle name="Normal 9 4 2 3 4 3" xfId="4906" xr:uid="{DA5D0DFC-E742-4052-81FF-137A3EDF9D8C}"/>
    <cellStyle name="Normal 9 4 2 3 5" xfId="2398" xr:uid="{B677D693-1E80-49D2-8957-99E4086059D6}"/>
    <cellStyle name="Normal 9 4 2 3 5 2" xfId="4908" xr:uid="{CF846D1F-3FA1-4F61-B679-4B5EBE9EC23E}"/>
    <cellStyle name="Normal 9 4 2 3 6" xfId="4077" xr:uid="{E4D41B5E-9E30-4A8D-B463-A9B3BC34C4A2}"/>
    <cellStyle name="Normal 9 4 2 3 6 2" xfId="4909" xr:uid="{E96BBE19-FBBD-4687-88A0-5B8329041501}"/>
    <cellStyle name="Normal 9 4 2 3 7" xfId="4892" xr:uid="{9A69952D-8457-4945-99CF-08F31BDA834B}"/>
    <cellStyle name="Normal 9 4 2 4" xfId="414" xr:uid="{3EE14894-A084-44A8-9B1C-701CBD708E0F}"/>
    <cellStyle name="Normal 9 4 2 4 2" xfId="862" xr:uid="{D5D25087-8B3B-4F5F-8E19-B5BEE8BDF80D}"/>
    <cellStyle name="Normal 9 4 2 4 2 2" xfId="2399" xr:uid="{E2E7E80A-8981-47DE-ADBA-D3FD3A53AAE3}"/>
    <cellStyle name="Normal 9 4 2 4 2 2 2" xfId="2400" xr:uid="{5F33BFFB-DD5C-4443-B240-25625DC1E5C9}"/>
    <cellStyle name="Normal 9 4 2 4 2 2 2 2" xfId="4913" xr:uid="{9A5A68A9-93B6-428E-90E7-7A2D13F5E599}"/>
    <cellStyle name="Normal 9 4 2 4 2 2 3" xfId="4912" xr:uid="{26C1B0A5-CFF2-43F2-B10D-8A4DA81AC099}"/>
    <cellStyle name="Normal 9 4 2 4 2 3" xfId="2401" xr:uid="{F7BAC121-09F0-4CD8-98CC-48742FF46BF6}"/>
    <cellStyle name="Normal 9 4 2 4 2 3 2" xfId="4914" xr:uid="{DF02CD15-3B9A-471A-BC2D-9C931A9132E2}"/>
    <cellStyle name="Normal 9 4 2 4 2 4" xfId="4078" xr:uid="{2DA9E363-05FA-4840-BCE2-F7CB5E34B661}"/>
    <cellStyle name="Normal 9 4 2 4 2 4 2" xfId="4915" xr:uid="{96286600-1091-4C1E-B541-FBCBFCA5217B}"/>
    <cellStyle name="Normal 9 4 2 4 2 5" xfId="4911" xr:uid="{D12BA256-38AA-45AA-B1EC-B99875282038}"/>
    <cellStyle name="Normal 9 4 2 4 3" xfId="2402" xr:uid="{52F08087-9BE3-4C8F-A717-6E4ED19E8FA3}"/>
    <cellStyle name="Normal 9 4 2 4 3 2" xfId="2403" xr:uid="{8C8437B2-D8F3-42C7-A233-D814BDB76632}"/>
    <cellStyle name="Normal 9 4 2 4 3 2 2" xfId="4917" xr:uid="{0DA3EA68-5BD0-46C4-A955-F77CBDFF5EB8}"/>
    <cellStyle name="Normal 9 4 2 4 3 3" xfId="4916" xr:uid="{BC6B9CEB-E371-42D5-8A08-279C9EBD1280}"/>
    <cellStyle name="Normal 9 4 2 4 4" xfId="2404" xr:uid="{6C493929-121E-446F-B0C9-EF0E398DE1A8}"/>
    <cellStyle name="Normal 9 4 2 4 4 2" xfId="4918" xr:uid="{F63332D1-3C94-4383-A558-FC99EEB687D3}"/>
    <cellStyle name="Normal 9 4 2 4 5" xfId="4079" xr:uid="{79469840-662D-4ADF-9B88-949C8D0F926B}"/>
    <cellStyle name="Normal 9 4 2 4 5 2" xfId="4919" xr:uid="{720B944F-DBFE-4A5E-8F7B-F977BEF8CEBD}"/>
    <cellStyle name="Normal 9 4 2 4 6" xfId="4910" xr:uid="{4D5A73C9-2A8C-4534-A40C-3C47489EB9CF}"/>
    <cellStyle name="Normal 9 4 2 5" xfId="415" xr:uid="{CC30F3E6-CFDF-49A7-8591-BECCC659CC86}"/>
    <cellStyle name="Normal 9 4 2 5 2" xfId="2405" xr:uid="{74BA1668-2CDD-4BFB-A1D0-C7C07FE221D0}"/>
    <cellStyle name="Normal 9 4 2 5 2 2" xfId="2406" xr:uid="{DE70ECD7-A76C-43F0-803B-6C9EC99F663B}"/>
    <cellStyle name="Normal 9 4 2 5 2 2 2" xfId="4922" xr:uid="{D2406929-6907-4F76-AF71-AADEE3153889}"/>
    <cellStyle name="Normal 9 4 2 5 2 3" xfId="4921" xr:uid="{323C8626-C79A-414B-8B28-AB6F950E51E1}"/>
    <cellStyle name="Normal 9 4 2 5 3" xfId="2407" xr:uid="{84FECE87-E464-49AF-A9FD-38FE934DA15E}"/>
    <cellStyle name="Normal 9 4 2 5 3 2" xfId="4923" xr:uid="{1240D73B-6EFB-49F9-BBA3-2F78D5AF7A38}"/>
    <cellStyle name="Normal 9 4 2 5 4" xfId="4080" xr:uid="{BB02F43F-AE86-46D6-B2EB-A56A0E1DFF4D}"/>
    <cellStyle name="Normal 9 4 2 5 4 2" xfId="4924" xr:uid="{D7E57AB6-2235-406C-99AD-B80E29A4D396}"/>
    <cellStyle name="Normal 9 4 2 5 5" xfId="4920" xr:uid="{E960CEB4-CF45-4A4D-B75A-893087C4BFAE}"/>
    <cellStyle name="Normal 9 4 2 6" xfId="2408" xr:uid="{B529BD91-A761-421B-9091-2F537B114D5B}"/>
    <cellStyle name="Normal 9 4 2 6 2" xfId="2409" xr:uid="{25E580D2-4D9B-4FF2-8DA9-23C49B9768F2}"/>
    <cellStyle name="Normal 9 4 2 6 2 2" xfId="4926" xr:uid="{52025710-C8F9-444A-8563-F22DF9F463A2}"/>
    <cellStyle name="Normal 9 4 2 6 3" xfId="4081" xr:uid="{778E51AE-1ECE-407D-B266-A4756B1FF060}"/>
    <cellStyle name="Normal 9 4 2 6 3 2" xfId="4927" xr:uid="{77A8EB79-4E03-4E96-845E-23DCFF78C785}"/>
    <cellStyle name="Normal 9 4 2 6 4" xfId="4082" xr:uid="{278AC049-249A-482F-99B2-4B1BA50C81FE}"/>
    <cellStyle name="Normal 9 4 2 6 4 2" xfId="4928" xr:uid="{520C0E0E-BEBC-4D05-8A94-8B6E4F9671B6}"/>
    <cellStyle name="Normal 9 4 2 6 5" xfId="4925" xr:uid="{6445BE7B-14EE-4AB8-8703-FDB810AD596F}"/>
    <cellStyle name="Normal 9 4 2 7" xfId="2410" xr:uid="{3D66757F-2AEE-4BC3-8809-4B5DB3CBE2EF}"/>
    <cellStyle name="Normal 9 4 2 7 2" xfId="4929" xr:uid="{C945C1EA-031E-4C4B-A511-19D02E5EA622}"/>
    <cellStyle name="Normal 9 4 2 8" xfId="4083" xr:uid="{5C46C272-BF29-4426-9CE7-40E91560C900}"/>
    <cellStyle name="Normal 9 4 2 8 2" xfId="4930" xr:uid="{AC534B6E-66FC-400E-86DA-0E8CDDE5F716}"/>
    <cellStyle name="Normal 9 4 2 9" xfId="4084" xr:uid="{5A98EA72-A98B-4FBA-9D15-90929E4F49F9}"/>
    <cellStyle name="Normal 9 4 2 9 2" xfId="4931" xr:uid="{2B9C94BB-3158-42DD-9747-5D7276B4C7BF}"/>
    <cellStyle name="Normal 9 4 3" xfId="175" xr:uid="{0ACE50A7-0BE0-4045-942C-6891957DD551}"/>
    <cellStyle name="Normal 9 4 3 2" xfId="176" xr:uid="{CD5FB3BE-3B4B-49CA-BB03-455484B1CFE6}"/>
    <cellStyle name="Normal 9 4 3 2 2" xfId="863" xr:uid="{580B9096-7914-4157-AE57-F75639B51ECA}"/>
    <cellStyle name="Normal 9 4 3 2 2 2" xfId="2411" xr:uid="{CE38E0D2-68DF-4B1C-B61E-CDF1582CD83F}"/>
    <cellStyle name="Normal 9 4 3 2 2 2 2" xfId="2412" xr:uid="{0BDFC482-2D87-4370-83AB-7D87D4276B8C}"/>
    <cellStyle name="Normal 9 4 3 2 2 2 2 2" xfId="4500" xr:uid="{D2E09F14-CB38-4B85-A446-3D5EE65F144A}"/>
    <cellStyle name="Normal 9 4 3 2 2 2 2 2 2" xfId="5307" xr:uid="{72CEB187-893F-446A-ADA2-046DCA6C847E}"/>
    <cellStyle name="Normal 9 4 3 2 2 2 2 2 3" xfId="4936" xr:uid="{C4F57371-D47B-40A8-A750-3285E67C8143}"/>
    <cellStyle name="Normal 9 4 3 2 2 2 3" xfId="4501" xr:uid="{C5ABCDD2-D737-4AEA-8254-11A516DDC580}"/>
    <cellStyle name="Normal 9 4 3 2 2 2 3 2" xfId="5308" xr:uid="{A2645BF0-3192-42E1-B3F1-610D29BD0B63}"/>
    <cellStyle name="Normal 9 4 3 2 2 2 3 3" xfId="4935" xr:uid="{50F314F3-5C86-4CE4-85BA-04645BFBC30C}"/>
    <cellStyle name="Normal 9 4 3 2 2 3" xfId="2413" xr:uid="{37CDA5E6-88F5-45E0-B4F6-22ACCFA93603}"/>
    <cellStyle name="Normal 9 4 3 2 2 3 2" xfId="4502" xr:uid="{A2A88011-E93F-461D-91C6-AA308633C779}"/>
    <cellStyle name="Normal 9 4 3 2 2 3 2 2" xfId="5309" xr:uid="{F092199F-561B-4DBF-8C36-2DF4D7E02A51}"/>
    <cellStyle name="Normal 9 4 3 2 2 3 2 3" xfId="4937" xr:uid="{44C3D9F9-1657-4965-AF5F-14A2BCA7DD56}"/>
    <cellStyle name="Normal 9 4 3 2 2 4" xfId="4085" xr:uid="{533BC737-C103-41E1-B661-58B10B70DA4F}"/>
    <cellStyle name="Normal 9 4 3 2 2 4 2" xfId="4938" xr:uid="{730E6964-4D36-471D-AD19-98388CA5FF6E}"/>
    <cellStyle name="Normal 9 4 3 2 2 5" xfId="4934" xr:uid="{8883F666-85A2-448F-AD54-D6976A243BA7}"/>
    <cellStyle name="Normal 9 4 3 2 3" xfId="2414" xr:uid="{68053DA8-9558-47C5-80BB-7E7F62F09C89}"/>
    <cellStyle name="Normal 9 4 3 2 3 2" xfId="2415" xr:uid="{C65F5321-12BE-4E84-9B37-CD3C90269F3B}"/>
    <cellStyle name="Normal 9 4 3 2 3 2 2" xfId="4503" xr:uid="{951695D3-FD40-4346-997F-0E34F32FE05B}"/>
    <cellStyle name="Normal 9 4 3 2 3 2 2 2" xfId="5310" xr:uid="{320274C5-9B6C-4772-979A-C68889C01D3C}"/>
    <cellStyle name="Normal 9 4 3 2 3 2 2 3" xfId="4940" xr:uid="{08D722AC-1DC3-45D6-8FD0-67B33980772B}"/>
    <cellStyle name="Normal 9 4 3 2 3 3" xfId="4086" xr:uid="{3787A4DC-8F17-4F5B-95F1-B71E363EF9FE}"/>
    <cellStyle name="Normal 9 4 3 2 3 3 2" xfId="4941" xr:uid="{89F640B8-D4CC-43CF-AE5E-6F10598A0D82}"/>
    <cellStyle name="Normal 9 4 3 2 3 4" xfId="4087" xr:uid="{3F438F90-7B28-4B22-8189-32452783BB95}"/>
    <cellStyle name="Normal 9 4 3 2 3 4 2" xfId="4942" xr:uid="{55294F8E-B8CA-498F-BE4C-A02FF54B85E1}"/>
    <cellStyle name="Normal 9 4 3 2 3 5" xfId="4939" xr:uid="{0CE962AF-DCBF-43F4-859A-79DF453A217B}"/>
    <cellStyle name="Normal 9 4 3 2 4" xfId="2416" xr:uid="{8667BBE4-6A7B-4841-BA2F-527071053045}"/>
    <cellStyle name="Normal 9 4 3 2 4 2" xfId="4504" xr:uid="{2168B2C0-DC4F-4CD4-8413-9B0BF2F86522}"/>
    <cellStyle name="Normal 9 4 3 2 4 2 2" xfId="5311" xr:uid="{A4CC5A7D-9673-44CC-9B6A-AA7C3884D1BF}"/>
    <cellStyle name="Normal 9 4 3 2 4 2 3" xfId="4943" xr:uid="{560949B5-96D9-4DFE-995E-DD019AA24C42}"/>
    <cellStyle name="Normal 9 4 3 2 5" xfId="4088" xr:uid="{7AEC143F-1ACE-49B7-963D-28718B6019FD}"/>
    <cellStyle name="Normal 9 4 3 2 5 2" xfId="4944" xr:uid="{C467726C-6420-4A4D-9F74-D662002580E5}"/>
    <cellStyle name="Normal 9 4 3 2 6" xfId="4089" xr:uid="{7D678D26-8F0F-4065-9D67-E6566AD3DE4F}"/>
    <cellStyle name="Normal 9 4 3 2 6 2" xfId="4945" xr:uid="{4908337F-FAD9-46CC-B205-0A4E032F3458}"/>
    <cellStyle name="Normal 9 4 3 2 7" xfId="4933" xr:uid="{8D476446-46C5-488C-96B2-722145CDFBA8}"/>
    <cellStyle name="Normal 9 4 3 3" xfId="416" xr:uid="{AF3A99D8-49BE-447F-8782-5FECEC32F600}"/>
    <cellStyle name="Normal 9 4 3 3 2" xfId="2417" xr:uid="{53F3C9E9-A856-4476-9F26-68A1E5AEB0A1}"/>
    <cellStyle name="Normal 9 4 3 3 2 2" xfId="2418" xr:uid="{B01F0573-D58A-4A8C-A055-16675CA7D50D}"/>
    <cellStyle name="Normal 9 4 3 3 2 2 2" xfId="4505" xr:uid="{5B0D82FE-F20F-4645-B713-D44F4720887D}"/>
    <cellStyle name="Normal 9 4 3 3 2 2 2 2" xfId="5312" xr:uid="{43AE1E4F-9E90-4FDD-AF90-68841B53D676}"/>
    <cellStyle name="Normal 9 4 3 3 2 2 2 3" xfId="4948" xr:uid="{EDEBA5BE-21B1-4B22-B3F0-7A731EAB68F9}"/>
    <cellStyle name="Normal 9 4 3 3 2 3" xfId="4090" xr:uid="{3001DC36-6B93-4D6E-AC88-32C85C010FD6}"/>
    <cellStyle name="Normal 9 4 3 3 2 3 2" xfId="4949" xr:uid="{0AECF0FE-F36B-4488-BC42-B143B69ED262}"/>
    <cellStyle name="Normal 9 4 3 3 2 4" xfId="4091" xr:uid="{0638807E-91E8-4F24-B2D7-F7B9DADEEC23}"/>
    <cellStyle name="Normal 9 4 3 3 2 4 2" xfId="4950" xr:uid="{6A72A70D-92D8-440A-BC47-F2E1AA50EE25}"/>
    <cellStyle name="Normal 9 4 3 3 2 5" xfId="4947" xr:uid="{33B396A1-4EDC-4112-B285-448C2C1C878C}"/>
    <cellStyle name="Normal 9 4 3 3 3" xfId="2419" xr:uid="{5E645255-3FBF-4516-A28A-8D2EC3D2A29B}"/>
    <cellStyle name="Normal 9 4 3 3 3 2" xfId="4506" xr:uid="{8119530E-4B73-4D42-B68E-E1FE26208ABA}"/>
    <cellStyle name="Normal 9 4 3 3 3 2 2" xfId="5313" xr:uid="{21ED2B39-CCCF-4CE9-A32E-EEED7FC44D12}"/>
    <cellStyle name="Normal 9 4 3 3 3 2 3" xfId="4951" xr:uid="{3892BC54-2639-4DFC-ABC6-A21982C3F15B}"/>
    <cellStyle name="Normal 9 4 3 3 4" xfId="4092" xr:uid="{49873C05-AD11-49C3-B0ED-69298077531D}"/>
    <cellStyle name="Normal 9 4 3 3 4 2" xfId="4952" xr:uid="{38E632E4-7CFE-45C4-A582-81E8F8DBFB97}"/>
    <cellStyle name="Normal 9 4 3 3 5" xfId="4093" xr:uid="{F1534CF9-3636-4078-A986-A3A8FE20E4C6}"/>
    <cellStyle name="Normal 9 4 3 3 5 2" xfId="4953" xr:uid="{F74E2F14-13CC-4181-BB7F-94B3292282D2}"/>
    <cellStyle name="Normal 9 4 3 3 6" xfId="4946" xr:uid="{FE42CC54-000F-4551-8BBA-33194DE36652}"/>
    <cellStyle name="Normal 9 4 3 4" xfId="2420" xr:uid="{617846A8-1835-4D51-845F-50D613CDC194}"/>
    <cellStyle name="Normal 9 4 3 4 2" xfId="2421" xr:uid="{CEA5CF1F-8CDD-4625-AB3D-4E5E27CB71AF}"/>
    <cellStyle name="Normal 9 4 3 4 2 2" xfId="4507" xr:uid="{CC1DAEDF-9E9D-44A8-AFC5-DEF0011EF10F}"/>
    <cellStyle name="Normal 9 4 3 4 2 2 2" xfId="5314" xr:uid="{F857E27D-81B4-421C-8AC2-32B40505DE3C}"/>
    <cellStyle name="Normal 9 4 3 4 2 2 3" xfId="4955" xr:uid="{C8F96A88-1B60-4934-9153-3DB3D7ED0D45}"/>
    <cellStyle name="Normal 9 4 3 4 3" xfId="4094" xr:uid="{7A896CC3-65E8-4557-BF0A-D45B46BFF00A}"/>
    <cellStyle name="Normal 9 4 3 4 3 2" xfId="4956" xr:uid="{FE0DA75A-50E9-4B27-BBA5-3495FEE11357}"/>
    <cellStyle name="Normal 9 4 3 4 4" xfId="4095" xr:uid="{2C5805D9-B746-4DA5-AA7A-15EE50AAAA0A}"/>
    <cellStyle name="Normal 9 4 3 4 4 2" xfId="4957" xr:uid="{7871CD80-648D-4DFA-B744-685BC3CFA80F}"/>
    <cellStyle name="Normal 9 4 3 4 5" xfId="4954" xr:uid="{7A469F71-6C9C-431C-B6F9-5D740C48714A}"/>
    <cellStyle name="Normal 9 4 3 5" xfId="2422" xr:uid="{621EBEED-D6CA-4E3A-BB80-7C14312237E4}"/>
    <cellStyle name="Normal 9 4 3 5 2" xfId="4096" xr:uid="{65662F5A-1422-4184-B21A-3B36AC277223}"/>
    <cellStyle name="Normal 9 4 3 5 2 2" xfId="4959" xr:uid="{DD036EFC-4D11-4504-A57B-04CF997708D6}"/>
    <cellStyle name="Normal 9 4 3 5 3" xfId="4097" xr:uid="{CCD15F30-B654-487D-AEDD-F9D519C9A397}"/>
    <cellStyle name="Normal 9 4 3 5 3 2" xfId="4960" xr:uid="{613FCB91-F0DE-4C1C-BE83-1DE45DEA8813}"/>
    <cellStyle name="Normal 9 4 3 5 4" xfId="4098" xr:uid="{20710AD5-419E-4600-8AED-1D42D7B71D8E}"/>
    <cellStyle name="Normal 9 4 3 5 4 2" xfId="4961" xr:uid="{A33849A5-E706-4E74-B051-DD437D53B463}"/>
    <cellStyle name="Normal 9 4 3 5 5" xfId="4958" xr:uid="{0A7F1459-29BC-478B-83A2-26F46E1E3306}"/>
    <cellStyle name="Normal 9 4 3 6" xfId="4099" xr:uid="{EE1DED95-A92A-404A-89AC-ECF66B84C6F5}"/>
    <cellStyle name="Normal 9 4 3 6 2" xfId="4962" xr:uid="{E62CB3B0-D852-4D82-98ED-87245DEFBAF4}"/>
    <cellStyle name="Normal 9 4 3 7" xfId="4100" xr:uid="{25D554C9-0F80-4376-9CB5-C6641707E213}"/>
    <cellStyle name="Normal 9 4 3 7 2" xfId="4963" xr:uid="{31217487-769D-4578-89AA-424CAB321A4E}"/>
    <cellStyle name="Normal 9 4 3 8" xfId="4101" xr:uid="{63EF5BDF-174B-4AA8-8E2D-764751270AAF}"/>
    <cellStyle name="Normal 9 4 3 8 2" xfId="4964" xr:uid="{76AF18B0-EDDC-46B1-85FB-CDDE78F3B187}"/>
    <cellStyle name="Normal 9 4 3 9" xfId="4932" xr:uid="{5E01CE18-8CC5-43CE-80B1-E5933214FEAD}"/>
    <cellStyle name="Normal 9 4 4" xfId="177" xr:uid="{1B52918A-9504-4001-9CA8-6E1B894AA92B}"/>
    <cellStyle name="Normal 9 4 4 2" xfId="864" xr:uid="{86BD1EC7-D069-451C-BA85-C00928022B65}"/>
    <cellStyle name="Normal 9 4 4 2 2" xfId="865" xr:uid="{FCEEC798-EFEE-4A44-BA00-546F7BB220C6}"/>
    <cellStyle name="Normal 9 4 4 2 2 2" xfId="2423" xr:uid="{3CF62EB8-2574-4841-AD09-2D1767199CA0}"/>
    <cellStyle name="Normal 9 4 4 2 2 2 2" xfId="2424" xr:uid="{54DB614A-B0B9-430B-89F4-888E5B1FBF20}"/>
    <cellStyle name="Normal 9 4 4 2 2 2 2 2" xfId="4969" xr:uid="{F5063700-0085-46B0-A12D-CBD71FD9716E}"/>
    <cellStyle name="Normal 9 4 4 2 2 2 3" xfId="4968" xr:uid="{9AF72AE9-9246-4C9D-8651-A045C21ECD90}"/>
    <cellStyle name="Normal 9 4 4 2 2 3" xfId="2425" xr:uid="{881DFD57-E266-476D-8AD0-7CC9DFF4F55B}"/>
    <cellStyle name="Normal 9 4 4 2 2 3 2" xfId="4970" xr:uid="{8C4BE35E-D609-4AC8-8308-4F217099BAE3}"/>
    <cellStyle name="Normal 9 4 4 2 2 4" xfId="4102" xr:uid="{71891D6F-1EDF-48F9-8943-2F9F0226C9BC}"/>
    <cellStyle name="Normal 9 4 4 2 2 4 2" xfId="4971" xr:uid="{FE32AB22-7BDF-49F8-9BD7-9C27988A8A6D}"/>
    <cellStyle name="Normal 9 4 4 2 2 5" xfId="4967" xr:uid="{A8D96CFF-D624-448E-AAD0-494737956661}"/>
    <cellStyle name="Normal 9 4 4 2 3" xfId="2426" xr:uid="{22D09873-6981-492F-844B-F23D1CFCC34E}"/>
    <cellStyle name="Normal 9 4 4 2 3 2" xfId="2427" xr:uid="{8E6A4381-E915-4B57-B23D-1596CC90DEC2}"/>
    <cellStyle name="Normal 9 4 4 2 3 2 2" xfId="4973" xr:uid="{6CE571FB-3097-4B83-9287-3D69F56493BC}"/>
    <cellStyle name="Normal 9 4 4 2 3 3" xfId="4972" xr:uid="{D0C0BB2F-9828-4D3E-B7A6-BF571F06F1B3}"/>
    <cellStyle name="Normal 9 4 4 2 4" xfId="2428" xr:uid="{C5D01C69-ED0F-4D25-A109-1E00796A2D98}"/>
    <cellStyle name="Normal 9 4 4 2 4 2" xfId="4974" xr:uid="{BAEB1074-BF46-4320-BA66-5AEBF611BA70}"/>
    <cellStyle name="Normal 9 4 4 2 5" xfId="4103" xr:uid="{0856CEEE-5094-4ADA-8167-EA5B94D91F96}"/>
    <cellStyle name="Normal 9 4 4 2 5 2" xfId="4975" xr:uid="{3B5ABCA7-2875-4A8E-8E9F-396400B2E07C}"/>
    <cellStyle name="Normal 9 4 4 2 6" xfId="4966" xr:uid="{47E8DD6F-10BD-4246-BC34-CA32A5D3D8D5}"/>
    <cellStyle name="Normal 9 4 4 3" xfId="866" xr:uid="{61104000-90F9-4E5B-AB02-22683AC31D2F}"/>
    <cellStyle name="Normal 9 4 4 3 2" xfId="2429" xr:uid="{DDBADC3B-5147-47BA-BEFA-C4A393DBC364}"/>
    <cellStyle name="Normal 9 4 4 3 2 2" xfId="2430" xr:uid="{9F440BCE-15BB-44B9-9676-593C56F686CC}"/>
    <cellStyle name="Normal 9 4 4 3 2 2 2" xfId="4978" xr:uid="{61A0C308-75EF-4FB7-887E-D85CF4D29852}"/>
    <cellStyle name="Normal 9 4 4 3 2 3" xfId="4977" xr:uid="{03E63222-DE39-40F7-B3CD-8DEBDC663BA9}"/>
    <cellStyle name="Normal 9 4 4 3 3" xfId="2431" xr:uid="{427D6746-4CA5-408B-A27B-51DF37A7BA18}"/>
    <cellStyle name="Normal 9 4 4 3 3 2" xfId="4979" xr:uid="{8C9F313D-546C-4B31-8A08-B96671C52FE2}"/>
    <cellStyle name="Normal 9 4 4 3 4" xfId="4104" xr:uid="{6016C611-ADB5-40F4-A53E-F514D8A9311C}"/>
    <cellStyle name="Normal 9 4 4 3 4 2" xfId="4980" xr:uid="{E41C3E6A-9C90-40A0-A1C4-CA5C4B64E50F}"/>
    <cellStyle name="Normal 9 4 4 3 5" xfId="4976" xr:uid="{707C4700-10E7-45BA-B7E6-422446948826}"/>
    <cellStyle name="Normal 9 4 4 4" xfId="2432" xr:uid="{01E58BB0-8900-4EF7-95E4-D12D3683A116}"/>
    <cellStyle name="Normal 9 4 4 4 2" xfId="2433" xr:uid="{A8BAAF72-2638-48AF-816C-98E0D7FCDF60}"/>
    <cellStyle name="Normal 9 4 4 4 2 2" xfId="4982" xr:uid="{85874BDA-9AA3-4D3D-AC34-4C5B328CBA11}"/>
    <cellStyle name="Normal 9 4 4 4 3" xfId="4105" xr:uid="{966C73C1-2B91-4D2A-A0B2-0ECDC673DC5F}"/>
    <cellStyle name="Normal 9 4 4 4 3 2" xfId="4983" xr:uid="{70756E59-7DAE-4767-BCDF-ACFDDB688FC9}"/>
    <cellStyle name="Normal 9 4 4 4 4" xfId="4106" xr:uid="{A274293C-EFDE-4E6A-A119-F287788BF0A0}"/>
    <cellStyle name="Normal 9 4 4 4 4 2" xfId="4984" xr:uid="{10C056E5-539F-4F78-8287-4687C102436F}"/>
    <cellStyle name="Normal 9 4 4 4 5" xfId="4981" xr:uid="{7C06EC18-7C78-4FBE-A4E3-C46CE4D23CF8}"/>
    <cellStyle name="Normal 9 4 4 5" xfId="2434" xr:uid="{0D7C5378-2643-4939-B25C-BBE4F4943CEE}"/>
    <cellStyle name="Normal 9 4 4 5 2" xfId="4985" xr:uid="{BC2D6725-5CBA-41A9-B824-63DE2082CB19}"/>
    <cellStyle name="Normal 9 4 4 6" xfId="4107" xr:uid="{65ED4530-05EE-4F6F-A679-A9FEECC47A83}"/>
    <cellStyle name="Normal 9 4 4 6 2" xfId="4986" xr:uid="{35E37371-5F21-4C79-889D-8754FA11C10F}"/>
    <cellStyle name="Normal 9 4 4 7" xfId="4108" xr:uid="{D0045CD5-ED50-4024-AB57-4C1D80D813C1}"/>
    <cellStyle name="Normal 9 4 4 7 2" xfId="4987" xr:uid="{59628FB7-3207-4A27-A282-0702F34FACF6}"/>
    <cellStyle name="Normal 9 4 4 8" xfId="4965" xr:uid="{5592D1B0-E997-4BA0-B9DE-B0667DB3231F}"/>
    <cellStyle name="Normal 9 4 5" xfId="417" xr:uid="{A0220C00-6546-4FC4-A687-D8FF5A18504E}"/>
    <cellStyle name="Normal 9 4 5 2" xfId="867" xr:uid="{00AD38FB-B665-4285-B23F-4341EDD7962B}"/>
    <cellStyle name="Normal 9 4 5 2 2" xfId="2435" xr:uid="{09D26349-BEDF-4B23-A2A4-2A88FC819B6E}"/>
    <cellStyle name="Normal 9 4 5 2 2 2" xfId="2436" xr:uid="{7FB343AD-F02D-4E42-8775-76C6865128EB}"/>
    <cellStyle name="Normal 9 4 5 2 2 2 2" xfId="4991" xr:uid="{A6171F13-AA2B-4179-8A3D-A536F16DB533}"/>
    <cellStyle name="Normal 9 4 5 2 2 3" xfId="4990" xr:uid="{E05FE7A7-2E69-44DC-B6D2-D76CF165F6FA}"/>
    <cellStyle name="Normal 9 4 5 2 3" xfId="2437" xr:uid="{8FD11A21-1868-41C2-866D-3DBE963DA0FF}"/>
    <cellStyle name="Normal 9 4 5 2 3 2" xfId="4992" xr:uid="{E46053E7-C443-44B3-A72A-6763A71D3C25}"/>
    <cellStyle name="Normal 9 4 5 2 4" xfId="4109" xr:uid="{AC95D3FA-D8F5-4B36-830F-A848A029A864}"/>
    <cellStyle name="Normal 9 4 5 2 4 2" xfId="4993" xr:uid="{BFF6EE10-0A7F-458E-A6FB-6662BAE8ABE6}"/>
    <cellStyle name="Normal 9 4 5 2 5" xfId="4989" xr:uid="{B8FF2CCD-96F8-4AEE-8E77-E72BA3154613}"/>
    <cellStyle name="Normal 9 4 5 3" xfId="2438" xr:uid="{5BE6C48B-C181-43B8-9040-7842C415D067}"/>
    <cellStyle name="Normal 9 4 5 3 2" xfId="2439" xr:uid="{8FC8D0E3-2238-42C8-A3C3-058CAC3DD377}"/>
    <cellStyle name="Normal 9 4 5 3 2 2" xfId="4995" xr:uid="{A4F83FF6-E4C6-495B-8800-842FDBE749DF}"/>
    <cellStyle name="Normal 9 4 5 3 3" xfId="4110" xr:uid="{E6ACE1B8-8A0D-4309-99E0-CDB1F88E5F6C}"/>
    <cellStyle name="Normal 9 4 5 3 3 2" xfId="4996" xr:uid="{8B6BB32F-EF67-4292-9663-1C96DC07860E}"/>
    <cellStyle name="Normal 9 4 5 3 4" xfId="4111" xr:uid="{1E6C559B-4CFD-4DF8-99F8-C31CE1734A99}"/>
    <cellStyle name="Normal 9 4 5 3 4 2" xfId="4997" xr:uid="{7EF7DDC0-78B9-4916-9845-ED395AF1DF20}"/>
    <cellStyle name="Normal 9 4 5 3 5" xfId="4994" xr:uid="{9276E854-6CF4-498E-A9DA-C42E5D5EE111}"/>
    <cellStyle name="Normal 9 4 5 4" xfId="2440" xr:uid="{E0E3B6B2-E211-49FB-98E4-BDD6B411D08F}"/>
    <cellStyle name="Normal 9 4 5 4 2" xfId="4998" xr:uid="{422084D1-1B69-4BC3-83FE-74AE02AFE959}"/>
    <cellStyle name="Normal 9 4 5 5" xfId="4112" xr:uid="{D0365740-D6C8-410F-A6E9-DA118A17160B}"/>
    <cellStyle name="Normal 9 4 5 5 2" xfId="4999" xr:uid="{96B8FEEE-E1FE-45E9-82AB-FE215978C5E1}"/>
    <cellStyle name="Normal 9 4 5 6" xfId="4113" xr:uid="{9336B7FB-2D3F-44DF-9CBD-0AABA83FE81F}"/>
    <cellStyle name="Normal 9 4 5 6 2" xfId="5000" xr:uid="{D3F07337-450D-402B-A86B-7B1CFF64D1E7}"/>
    <cellStyle name="Normal 9 4 5 7" xfId="4988" xr:uid="{E08E7C32-8D36-4A40-B584-6AD158743C6A}"/>
    <cellStyle name="Normal 9 4 6" xfId="418" xr:uid="{E9A6FE38-45AE-42CE-983E-6B7E48D254E1}"/>
    <cellStyle name="Normal 9 4 6 2" xfId="2441" xr:uid="{AEF13E50-6768-40FE-927E-EBBEDABE0593}"/>
    <cellStyle name="Normal 9 4 6 2 2" xfId="2442" xr:uid="{ECBEDC1F-66F6-464D-BB50-03B6CD4AFB25}"/>
    <cellStyle name="Normal 9 4 6 2 2 2" xfId="5003" xr:uid="{FECB8533-B96D-4A56-BB13-6A603489D549}"/>
    <cellStyle name="Normal 9 4 6 2 3" xfId="4114" xr:uid="{1AA054D4-675E-4001-84F5-96792FCB526F}"/>
    <cellStyle name="Normal 9 4 6 2 3 2" xfId="5004" xr:uid="{6EA59A97-33E1-4EBA-AA07-D2D9809117C7}"/>
    <cellStyle name="Normal 9 4 6 2 4" xfId="4115" xr:uid="{13DE2FAC-3F92-461A-A9B7-3E466BF5038C}"/>
    <cellStyle name="Normal 9 4 6 2 4 2" xfId="5005" xr:uid="{97C2647D-229B-448D-AA16-78B3FD2785C2}"/>
    <cellStyle name="Normal 9 4 6 2 5" xfId="5002" xr:uid="{A7C0E26D-2808-4E5B-AF20-6537C2E505C8}"/>
    <cellStyle name="Normal 9 4 6 3" xfId="2443" xr:uid="{ACE5E79B-95F7-4C7E-99BD-35B66EAB6D57}"/>
    <cellStyle name="Normal 9 4 6 3 2" xfId="5006" xr:uid="{83CF747B-9663-4FAC-9816-1EC4A5AC79E4}"/>
    <cellStyle name="Normal 9 4 6 4" xfId="4116" xr:uid="{0789A76F-CBEA-4446-B3B1-B2DA8665ADF9}"/>
    <cellStyle name="Normal 9 4 6 4 2" xfId="5007" xr:uid="{F8EA9466-38C8-49FE-B93F-74591ADE0E13}"/>
    <cellStyle name="Normal 9 4 6 5" xfId="4117" xr:uid="{BAC5C36D-EA1D-4ACB-A8D0-95144721BDEB}"/>
    <cellStyle name="Normal 9 4 6 5 2" xfId="5008" xr:uid="{EEE86238-CB84-42E1-8BC6-63D8AAD6C4ED}"/>
    <cellStyle name="Normal 9 4 6 6" xfId="5001" xr:uid="{E8344592-AEE1-4653-B0B5-56BC09B9C403}"/>
    <cellStyle name="Normal 9 4 7" xfId="2444" xr:uid="{ED4E171E-5D12-422A-9507-1096A8975EE5}"/>
    <cellStyle name="Normal 9 4 7 2" xfId="2445" xr:uid="{0C8A5C6B-05C3-4F2B-8ACE-21053B54CDAB}"/>
    <cellStyle name="Normal 9 4 7 2 2" xfId="5010" xr:uid="{5356C9C2-6119-4249-A20B-4EC24C0F3288}"/>
    <cellStyle name="Normal 9 4 7 3" xfId="4118" xr:uid="{ABB77B94-DE1E-4D96-9965-DF31D215C62A}"/>
    <cellStyle name="Normal 9 4 7 3 2" xfId="5011" xr:uid="{DDB37FA8-4277-4CF0-A873-97E6A7BEC201}"/>
    <cellStyle name="Normal 9 4 7 4" xfId="4119" xr:uid="{4A43C409-E9DE-4D11-83BF-988044235551}"/>
    <cellStyle name="Normal 9 4 7 4 2" xfId="5012" xr:uid="{F830B724-870B-4CDD-8806-E88ECBDC37A6}"/>
    <cellStyle name="Normal 9 4 7 5" xfId="5009" xr:uid="{E01298E7-D578-448C-8D22-20B3E08FF169}"/>
    <cellStyle name="Normal 9 4 8" xfId="2446" xr:uid="{913A7577-CC0F-417B-A56B-B29D0ADFAD28}"/>
    <cellStyle name="Normal 9 4 8 2" xfId="4120" xr:uid="{B3E59C32-F47F-4FA4-B1A1-C94720AC8645}"/>
    <cellStyle name="Normal 9 4 8 2 2" xfId="5014" xr:uid="{0783A6B3-ACF6-4155-B516-49A81D17781A}"/>
    <cellStyle name="Normal 9 4 8 3" xfId="4121" xr:uid="{66E38518-75F4-4914-8CA9-C160C923FBB6}"/>
    <cellStyle name="Normal 9 4 8 3 2" xfId="5015" xr:uid="{1FC88C92-7CE7-439D-B5BF-7511FF741F7A}"/>
    <cellStyle name="Normal 9 4 8 4" xfId="4122" xr:uid="{38F3EA50-8052-44C0-9CF7-D7A7945A120D}"/>
    <cellStyle name="Normal 9 4 8 4 2" xfId="5016" xr:uid="{B2DF3B28-DB08-4BE3-865C-B8877FA16E7C}"/>
    <cellStyle name="Normal 9 4 8 5" xfId="5013" xr:uid="{0C662931-5AF8-4004-9A66-B60A2C5F42CA}"/>
    <cellStyle name="Normal 9 4 9" xfId="4123" xr:uid="{D62D41A3-9120-41E1-AB2D-A28562C92964}"/>
    <cellStyle name="Normal 9 4 9 2" xfId="5017" xr:uid="{0B2C3CF3-D5B4-48F4-8B75-8B77EE3A3E85}"/>
    <cellStyle name="Normal 9 5" xfId="178" xr:uid="{835E3341-8769-4DBA-8F46-05995E4ED40C}"/>
    <cellStyle name="Normal 9 5 10" xfId="4124" xr:uid="{08071F7A-4DE9-460E-9BA8-EA389CB58C15}"/>
    <cellStyle name="Normal 9 5 10 2" xfId="5019" xr:uid="{A2BCDC07-604D-417A-9166-C496405FDA0D}"/>
    <cellStyle name="Normal 9 5 11" xfId="4125" xr:uid="{0BB5F3C4-636F-463B-9AA7-5D904ADE3E2A}"/>
    <cellStyle name="Normal 9 5 11 2" xfId="5020" xr:uid="{C5D3778B-1AF4-4FF0-9067-7E0AA75FD403}"/>
    <cellStyle name="Normal 9 5 12" xfId="5018" xr:uid="{DB11B53F-B7F5-425F-A037-F8C8E8348227}"/>
    <cellStyle name="Normal 9 5 2" xfId="179" xr:uid="{D8D0D633-21F3-4F81-AA6B-3AB1EF194229}"/>
    <cellStyle name="Normal 9 5 2 10" xfId="5021" xr:uid="{2CC0C171-22C5-4C95-A9B5-C01981386F41}"/>
    <cellStyle name="Normal 9 5 2 2" xfId="419" xr:uid="{4A59A5A9-8585-4FA6-8377-1A5B75A61B8D}"/>
    <cellStyle name="Normal 9 5 2 2 2" xfId="868" xr:uid="{93CF7EF0-9CA4-4D18-874B-4B936BB79308}"/>
    <cellStyle name="Normal 9 5 2 2 2 2" xfId="869" xr:uid="{041020B1-67AB-49D6-BCA2-1F4D34155283}"/>
    <cellStyle name="Normal 9 5 2 2 2 2 2" xfId="2447" xr:uid="{6FD59E18-1A61-45B7-AC1D-69313EBAC3F9}"/>
    <cellStyle name="Normal 9 5 2 2 2 2 2 2" xfId="5025" xr:uid="{EC856318-3522-4468-884A-9D912608AF28}"/>
    <cellStyle name="Normal 9 5 2 2 2 2 3" xfId="4126" xr:uid="{BE3CD1E3-8191-42E6-B1CE-DA1D78676520}"/>
    <cellStyle name="Normal 9 5 2 2 2 2 3 2" xfId="5026" xr:uid="{D3BB5D84-7673-49ED-B1E6-B81E4083AAE1}"/>
    <cellStyle name="Normal 9 5 2 2 2 2 4" xfId="4127" xr:uid="{4EE072C5-B77E-406B-B664-5798722F315B}"/>
    <cellStyle name="Normal 9 5 2 2 2 2 4 2" xfId="5027" xr:uid="{FF713C0D-CE8D-4070-8468-974D62D5983B}"/>
    <cellStyle name="Normal 9 5 2 2 2 2 5" xfId="5024" xr:uid="{F615B33A-BADC-44E4-ACF4-5EB250A14EAA}"/>
    <cellStyle name="Normal 9 5 2 2 2 3" xfId="2448" xr:uid="{86E47969-2685-4AED-8FFF-543CE244F34F}"/>
    <cellStyle name="Normal 9 5 2 2 2 3 2" xfId="4128" xr:uid="{3FE04F6B-4BF1-40F6-965F-69E407019302}"/>
    <cellStyle name="Normal 9 5 2 2 2 3 2 2" xfId="5029" xr:uid="{F23E3B40-E073-4B9C-9D07-FD3ABC291166}"/>
    <cellStyle name="Normal 9 5 2 2 2 3 3" xfId="4129" xr:uid="{8F016DA7-29A6-454D-8294-3475A6C57B9D}"/>
    <cellStyle name="Normal 9 5 2 2 2 3 3 2" xfId="5030" xr:uid="{B079FEB6-B2E5-40AC-9C0B-47B32D1B4F6B}"/>
    <cellStyle name="Normal 9 5 2 2 2 3 4" xfId="4130" xr:uid="{5262252D-6C8E-4339-98DD-876CA44C9BE4}"/>
    <cellStyle name="Normal 9 5 2 2 2 3 4 2" xfId="5031" xr:uid="{C2D7F212-DA0E-4A9C-8669-4CE05D6E8DDD}"/>
    <cellStyle name="Normal 9 5 2 2 2 3 5" xfId="5028" xr:uid="{754030E1-9B00-47E6-82CE-D6742504C410}"/>
    <cellStyle name="Normal 9 5 2 2 2 4" xfId="4131" xr:uid="{027B5CDC-52C3-42F4-9B72-ED08F0533D61}"/>
    <cellStyle name="Normal 9 5 2 2 2 4 2" xfId="5032" xr:uid="{C34EAC44-88C7-4057-8F49-4D0188DA6203}"/>
    <cellStyle name="Normal 9 5 2 2 2 5" xfId="4132" xr:uid="{B0675073-455B-486C-B209-6E583CA75E82}"/>
    <cellStyle name="Normal 9 5 2 2 2 5 2" xfId="5033" xr:uid="{26727B4A-35C2-4118-ACC1-652305EE799D}"/>
    <cellStyle name="Normal 9 5 2 2 2 6" xfId="4133" xr:uid="{BEB3DDB3-1353-42A8-8F65-7AE0FBD5406C}"/>
    <cellStyle name="Normal 9 5 2 2 2 6 2" xfId="5034" xr:uid="{D7E79594-3B3A-4C2A-AAF2-97E66A6FA407}"/>
    <cellStyle name="Normal 9 5 2 2 2 7" xfId="5023" xr:uid="{0302C396-15B9-414A-BE59-3A97A353DCC1}"/>
    <cellStyle name="Normal 9 5 2 2 3" xfId="870" xr:uid="{75999B07-84C2-4729-8CCE-FD04D3CAB66D}"/>
    <cellStyle name="Normal 9 5 2 2 3 2" xfId="2449" xr:uid="{AA9AC058-8CA6-41CF-871E-40C25194846B}"/>
    <cellStyle name="Normal 9 5 2 2 3 2 2" xfId="4134" xr:uid="{DBFE848E-F92C-4BBA-BF05-32C050B9EB97}"/>
    <cellStyle name="Normal 9 5 2 2 3 2 2 2" xfId="5037" xr:uid="{E7E326B6-AB7B-4B80-B89E-24CD866B9731}"/>
    <cellStyle name="Normal 9 5 2 2 3 2 3" xfId="4135" xr:uid="{35B237B7-E2DC-4299-97E8-94D869EA2E9B}"/>
    <cellStyle name="Normal 9 5 2 2 3 2 3 2" xfId="5038" xr:uid="{6B35FB3F-F71C-4EF4-9030-183FCAD59F8B}"/>
    <cellStyle name="Normal 9 5 2 2 3 2 4" xfId="4136" xr:uid="{76E63916-70F0-4E12-B889-F44644AD3C6A}"/>
    <cellStyle name="Normal 9 5 2 2 3 2 4 2" xfId="5039" xr:uid="{FB0AF588-4D4F-4BE5-81BE-ED7920CBDE6E}"/>
    <cellStyle name="Normal 9 5 2 2 3 2 5" xfId="5036" xr:uid="{E00341A8-6B6B-4792-B015-1E44A6C494CF}"/>
    <cellStyle name="Normal 9 5 2 2 3 3" xfId="4137" xr:uid="{BC5C558D-B356-422E-A5F5-348DE1186FB7}"/>
    <cellStyle name="Normal 9 5 2 2 3 3 2" xfId="5040" xr:uid="{C8A38C4D-2031-4EE5-9728-58974CB334E2}"/>
    <cellStyle name="Normal 9 5 2 2 3 4" xfId="4138" xr:uid="{06FE1327-8DD0-4C93-85E1-F5153AAB1ED5}"/>
    <cellStyle name="Normal 9 5 2 2 3 4 2" xfId="5041" xr:uid="{100A194E-E3B2-4EE6-8395-FC73C9E54EB9}"/>
    <cellStyle name="Normal 9 5 2 2 3 5" xfId="4139" xr:uid="{C44D50BB-CE88-400E-A5EC-00ADFB1734D8}"/>
    <cellStyle name="Normal 9 5 2 2 3 5 2" xfId="5042" xr:uid="{E732624A-B5BA-40FF-8369-9846DF6DC0ED}"/>
    <cellStyle name="Normal 9 5 2 2 3 6" xfId="5035" xr:uid="{2834EAAC-2A68-419D-B0F1-677FB5FFD602}"/>
    <cellStyle name="Normal 9 5 2 2 4" xfId="2450" xr:uid="{DAE2EB4F-498F-4DA8-A462-F7C579EF7E1F}"/>
    <cellStyle name="Normal 9 5 2 2 4 2" xfId="4140" xr:uid="{084736E5-C4CD-4228-BE15-72EF57D8CBB2}"/>
    <cellStyle name="Normal 9 5 2 2 4 2 2" xfId="5044" xr:uid="{9BA5E7C2-8941-4007-8FD1-A27244909A08}"/>
    <cellStyle name="Normal 9 5 2 2 4 3" xfId="4141" xr:uid="{791216F1-2F34-40BA-8881-860ECCBF165C}"/>
    <cellStyle name="Normal 9 5 2 2 4 3 2" xfId="5045" xr:uid="{FC09B3A7-4FA5-4CF9-BFB8-B3CDFEA7C587}"/>
    <cellStyle name="Normal 9 5 2 2 4 4" xfId="4142" xr:uid="{74DC1DE0-FF5C-46E8-9D1D-272C25B2E7B2}"/>
    <cellStyle name="Normal 9 5 2 2 4 4 2" xfId="5046" xr:uid="{37F30286-59C2-4E6C-ABDE-707035AFFF2C}"/>
    <cellStyle name="Normal 9 5 2 2 4 5" xfId="5043" xr:uid="{D22CCFEA-871F-417D-B4FA-1A1C9A56C5A9}"/>
    <cellStyle name="Normal 9 5 2 2 5" xfId="4143" xr:uid="{F15D8A5F-B2C9-4ADA-83C4-BD41F325C07A}"/>
    <cellStyle name="Normal 9 5 2 2 5 2" xfId="4144" xr:uid="{6892AE69-0D53-463D-98DB-E51551A1DB47}"/>
    <cellStyle name="Normal 9 5 2 2 5 2 2" xfId="5048" xr:uid="{E72B8126-A8BC-47B4-A6E2-7C55A13E72D3}"/>
    <cellStyle name="Normal 9 5 2 2 5 3" xfId="4145" xr:uid="{9F242E94-876D-4F40-8608-DBAEB23D28EA}"/>
    <cellStyle name="Normal 9 5 2 2 5 3 2" xfId="5049" xr:uid="{08871D8C-F386-49B3-8639-FCC6F538F011}"/>
    <cellStyle name="Normal 9 5 2 2 5 4" xfId="4146" xr:uid="{B852FE9A-1830-49B8-B224-491594D520FB}"/>
    <cellStyle name="Normal 9 5 2 2 5 4 2" xfId="5050" xr:uid="{451A84BB-F05E-4232-B751-670D12B1AA9A}"/>
    <cellStyle name="Normal 9 5 2 2 5 5" xfId="5047" xr:uid="{031E1BFE-AAF7-4ED9-8516-C49578DF76C1}"/>
    <cellStyle name="Normal 9 5 2 2 6" xfId="4147" xr:uid="{E332ACF8-4F23-4FD0-955E-BE13751CF39B}"/>
    <cellStyle name="Normal 9 5 2 2 6 2" xfId="5051" xr:uid="{8B05B645-5F32-4B7B-BFF6-83D6CEC09846}"/>
    <cellStyle name="Normal 9 5 2 2 7" xfId="4148" xr:uid="{9DA4B4D6-64B3-4FEB-9E61-DF09B7A144B0}"/>
    <cellStyle name="Normal 9 5 2 2 7 2" xfId="5052" xr:uid="{870B358C-F6BD-496C-897F-734CB3C51FAB}"/>
    <cellStyle name="Normal 9 5 2 2 8" xfId="4149" xr:uid="{08DB907A-7F65-4C4F-ADEE-1D9445755F7C}"/>
    <cellStyle name="Normal 9 5 2 2 8 2" xfId="5053" xr:uid="{8DE59797-6BD6-4225-A0B0-0EB3B8DABA89}"/>
    <cellStyle name="Normal 9 5 2 2 9" xfId="5022" xr:uid="{F818B503-EBD1-4BE2-A66D-F5FEEEB24D56}"/>
    <cellStyle name="Normal 9 5 2 3" xfId="871" xr:uid="{7D319960-E943-48FF-9367-E04A797FC748}"/>
    <cellStyle name="Normal 9 5 2 3 2" xfId="872" xr:uid="{E0E5A62A-8850-4AA7-979B-3D8A6C6A7495}"/>
    <cellStyle name="Normal 9 5 2 3 2 2" xfId="873" xr:uid="{27DED0B7-724E-4FAF-84C9-979A0A18F636}"/>
    <cellStyle name="Normal 9 5 2 3 2 2 2" xfId="5056" xr:uid="{8AE1DFD0-F388-4489-9640-8B23103C7C0A}"/>
    <cellStyle name="Normal 9 5 2 3 2 3" xfId="4150" xr:uid="{B578675A-6459-4368-BA13-AE4781AEAA1A}"/>
    <cellStyle name="Normal 9 5 2 3 2 3 2" xfId="5057" xr:uid="{59E0166A-EB6F-4331-9373-609BFE9A0E20}"/>
    <cellStyle name="Normal 9 5 2 3 2 4" xfId="4151" xr:uid="{E1B601BD-391A-4402-B852-796A1394D702}"/>
    <cellStyle name="Normal 9 5 2 3 2 4 2" xfId="5058" xr:uid="{3D59151A-61A2-46D1-ABFF-C07AA17843F3}"/>
    <cellStyle name="Normal 9 5 2 3 2 5" xfId="5055" xr:uid="{1E0F1A1E-6E88-451D-B178-E1DF4119B5E4}"/>
    <cellStyle name="Normal 9 5 2 3 3" xfId="874" xr:uid="{BEC55C79-64E6-4427-B1F3-7FE1DED4446E}"/>
    <cellStyle name="Normal 9 5 2 3 3 2" xfId="4152" xr:uid="{2898610B-125F-405D-8942-B2A68DB341C0}"/>
    <cellStyle name="Normal 9 5 2 3 3 2 2" xfId="5060" xr:uid="{7A499E5B-4FC2-4A6F-BA06-DA2C76533E0C}"/>
    <cellStyle name="Normal 9 5 2 3 3 3" xfId="4153" xr:uid="{81EC2CCA-4415-4BDC-B20A-4EF9E7C409C2}"/>
    <cellStyle name="Normal 9 5 2 3 3 3 2" xfId="5061" xr:uid="{F21F6369-ECEC-4DE5-BF94-C3B491FD8523}"/>
    <cellStyle name="Normal 9 5 2 3 3 4" xfId="4154" xr:uid="{DCA655F7-A53F-4127-8B21-9A75A6B634D3}"/>
    <cellStyle name="Normal 9 5 2 3 3 4 2" xfId="5062" xr:uid="{030F7385-3A8C-40CA-8AE1-B0D0BDA657A3}"/>
    <cellStyle name="Normal 9 5 2 3 3 5" xfId="5059" xr:uid="{ED67D834-B0DB-4092-81A5-BC15D0ECF6CE}"/>
    <cellStyle name="Normal 9 5 2 3 4" xfId="4155" xr:uid="{148988CE-3CA1-4765-A0CF-96D05505E970}"/>
    <cellStyle name="Normal 9 5 2 3 4 2" xfId="5063" xr:uid="{8484A578-63F2-4D03-A9DA-9523E5F96E60}"/>
    <cellStyle name="Normal 9 5 2 3 5" xfId="4156" xr:uid="{C8FDCCE5-8870-40E9-AB6E-33A69466F158}"/>
    <cellStyle name="Normal 9 5 2 3 5 2" xfId="5064" xr:uid="{2A47DDFE-8C15-40CC-A4C1-DD89579F82BA}"/>
    <cellStyle name="Normal 9 5 2 3 6" xfId="4157" xr:uid="{9707BE57-558E-4E7F-951E-CBDC69B1473A}"/>
    <cellStyle name="Normal 9 5 2 3 6 2" xfId="5065" xr:uid="{F3212E30-5B93-4E77-8E43-3832122E87ED}"/>
    <cellStyle name="Normal 9 5 2 3 7" xfId="5054" xr:uid="{629FCB80-DC31-401B-AA80-1AF66C5CDA7F}"/>
    <cellStyle name="Normal 9 5 2 4" xfId="875" xr:uid="{EB1399FC-6EB1-458D-BD73-2E50FC1A6426}"/>
    <cellStyle name="Normal 9 5 2 4 2" xfId="876" xr:uid="{E997AB14-8A20-494D-AE4C-3000813A5DA7}"/>
    <cellStyle name="Normal 9 5 2 4 2 2" xfId="4158" xr:uid="{237694A7-B769-4F6D-A0A3-0EB4A161F80E}"/>
    <cellStyle name="Normal 9 5 2 4 2 2 2" xfId="5068" xr:uid="{E9476598-2AEB-47B3-8157-BBFC08886985}"/>
    <cellStyle name="Normal 9 5 2 4 2 3" xfId="4159" xr:uid="{63CFFAA9-F8F1-42D8-9B27-E64AD15DF315}"/>
    <cellStyle name="Normal 9 5 2 4 2 3 2" xfId="5069" xr:uid="{286AF05D-A305-4B23-BCC4-577830429DD7}"/>
    <cellStyle name="Normal 9 5 2 4 2 4" xfId="4160" xr:uid="{463D4479-0002-4F0D-A7C6-F6BAE02EC856}"/>
    <cellStyle name="Normal 9 5 2 4 2 4 2" xfId="5070" xr:uid="{AB24FCF8-0DB6-4BD7-AEB0-C4ADC835A10B}"/>
    <cellStyle name="Normal 9 5 2 4 2 5" xfId="5067" xr:uid="{12ED747B-4B37-4FBE-8108-8BAEF6079E63}"/>
    <cellStyle name="Normal 9 5 2 4 3" xfId="4161" xr:uid="{B6B9A429-D5BD-4D3E-88E3-D527614AC0F4}"/>
    <cellStyle name="Normal 9 5 2 4 3 2" xfId="5071" xr:uid="{5C2D7A62-1BF1-43F3-BD05-7B38F1B7E712}"/>
    <cellStyle name="Normal 9 5 2 4 4" xfId="4162" xr:uid="{C756361A-2049-4D28-B1ED-947444F4A01A}"/>
    <cellStyle name="Normal 9 5 2 4 4 2" xfId="5072" xr:uid="{AC32BC13-954D-4C8C-9488-453506B926DE}"/>
    <cellStyle name="Normal 9 5 2 4 5" xfId="4163" xr:uid="{42313F80-30D7-4116-9805-3EBD081EBE4C}"/>
    <cellStyle name="Normal 9 5 2 4 5 2" xfId="5073" xr:uid="{FF046598-7C0E-4A83-A772-6EDBDD315A81}"/>
    <cellStyle name="Normal 9 5 2 4 6" xfId="5066" xr:uid="{9A816AA0-3323-4AE0-AA73-254C514204AB}"/>
    <cellStyle name="Normal 9 5 2 5" xfId="877" xr:uid="{6A6AF1A1-AF98-48FE-B5CC-ED0B2C161577}"/>
    <cellStyle name="Normal 9 5 2 5 2" xfId="4164" xr:uid="{7882AE03-32D4-46A8-BD62-FE6B05ED077A}"/>
    <cellStyle name="Normal 9 5 2 5 2 2" xfId="5075" xr:uid="{235BCC4B-3DD2-4DDC-B87C-07A6B8134344}"/>
    <cellStyle name="Normal 9 5 2 5 3" xfId="4165" xr:uid="{2A8E13B9-45F2-454B-96CF-3BB97A544591}"/>
    <cellStyle name="Normal 9 5 2 5 3 2" xfId="5076" xr:uid="{4C784BF1-6655-4BE2-B806-E81BE901FE1C}"/>
    <cellStyle name="Normal 9 5 2 5 4" xfId="4166" xr:uid="{7C87BC42-ED51-4B33-B1B8-84805E338C7A}"/>
    <cellStyle name="Normal 9 5 2 5 4 2" xfId="5077" xr:uid="{F9E8A300-9729-4E2D-83E0-B89FC4416A01}"/>
    <cellStyle name="Normal 9 5 2 5 5" xfId="5074" xr:uid="{B848F3E3-0BEB-46EF-803B-57EF7D10FE9E}"/>
    <cellStyle name="Normal 9 5 2 6" xfId="4167" xr:uid="{4A44193A-2BB3-4856-A795-E6973B98BAA0}"/>
    <cellStyle name="Normal 9 5 2 6 2" xfId="4168" xr:uid="{82788CF4-5305-4840-967D-346E9BED032A}"/>
    <cellStyle name="Normal 9 5 2 6 2 2" xfId="5079" xr:uid="{232351BD-6050-44BB-93FA-0A928BF7FD96}"/>
    <cellStyle name="Normal 9 5 2 6 3" xfId="4169" xr:uid="{89AEFDBB-6806-4A8A-A5CA-00027C8DA298}"/>
    <cellStyle name="Normal 9 5 2 6 3 2" xfId="5080" xr:uid="{CF82F6DD-4D72-4413-8715-B2B2A17B5C88}"/>
    <cellStyle name="Normal 9 5 2 6 4" xfId="4170" xr:uid="{2CD82AD3-E7A1-41B1-A50E-45ACD2B34A0C}"/>
    <cellStyle name="Normal 9 5 2 6 4 2" xfId="5081" xr:uid="{0F231670-D733-4AA6-AB1F-E01AA1D22772}"/>
    <cellStyle name="Normal 9 5 2 6 5" xfId="5078" xr:uid="{EDE4704F-AE3B-4D15-AD06-8FC4DADE18E2}"/>
    <cellStyle name="Normal 9 5 2 7" xfId="4171" xr:uid="{06F1CF93-6073-4BEA-9C76-DBD0C3DC269D}"/>
    <cellStyle name="Normal 9 5 2 7 2" xfId="5082" xr:uid="{247BE168-1A03-4ABA-8D70-122979A3339F}"/>
    <cellStyle name="Normal 9 5 2 8" xfId="4172" xr:uid="{F39C868C-A1EE-4DDF-A3F2-EAA663403B92}"/>
    <cellStyle name="Normal 9 5 2 8 2" xfId="5083" xr:uid="{147733BA-C75E-408F-B922-6D9187214453}"/>
    <cellStyle name="Normal 9 5 2 9" xfId="4173" xr:uid="{D2C30326-8FDB-4C50-9639-FF6AD0E0663F}"/>
    <cellStyle name="Normal 9 5 2 9 2" xfId="5084" xr:uid="{4DA03B01-483A-49A8-B075-D57F1F1B40DA}"/>
    <cellStyle name="Normal 9 5 3" xfId="420" xr:uid="{A363E69B-B1E7-4AAA-8CA6-1C1EC78982CF}"/>
    <cellStyle name="Normal 9 5 3 2" xfId="878" xr:uid="{F57B40A8-999C-4386-A1F7-5BBC02D61A1A}"/>
    <cellStyle name="Normal 9 5 3 2 2" xfId="879" xr:uid="{9E90F6BA-4C67-4BB9-8C09-81D8F157D71A}"/>
    <cellStyle name="Normal 9 5 3 2 2 2" xfId="2451" xr:uid="{6330E5AC-2AA1-472A-99B1-8DD342081711}"/>
    <cellStyle name="Normal 9 5 3 2 2 2 2" xfId="2452" xr:uid="{60C8A1C6-8302-4B87-AE3D-962AA4348E2F}"/>
    <cellStyle name="Normal 9 5 3 2 2 2 2 2" xfId="5089" xr:uid="{6FE9D93D-1AEB-4A60-B99E-B9B9E6489446}"/>
    <cellStyle name="Normal 9 5 3 2 2 2 3" xfId="5088" xr:uid="{D503759F-37F7-4C62-A195-9D0FA85E8508}"/>
    <cellStyle name="Normal 9 5 3 2 2 3" xfId="2453" xr:uid="{44F02BB4-6082-4EC0-A5CA-35D2B462E73F}"/>
    <cellStyle name="Normal 9 5 3 2 2 3 2" xfId="5090" xr:uid="{CB73579E-F0C0-46E2-8459-4FF35F715AB8}"/>
    <cellStyle name="Normal 9 5 3 2 2 4" xfId="4174" xr:uid="{F63128B2-B8E8-44D4-BF9C-9BA60C9D35B1}"/>
    <cellStyle name="Normal 9 5 3 2 2 4 2" xfId="5091" xr:uid="{215FE78F-0EE6-490A-BD43-220E376CFA19}"/>
    <cellStyle name="Normal 9 5 3 2 2 5" xfId="5087" xr:uid="{D427D35E-3817-4EAD-BAD3-600650D9F927}"/>
    <cellStyle name="Normal 9 5 3 2 3" xfId="2454" xr:uid="{921E292C-82A6-4B49-8ACE-6CB38ACBC3F9}"/>
    <cellStyle name="Normal 9 5 3 2 3 2" xfId="2455" xr:uid="{2B11634D-E5B0-46D8-8518-2016D252B841}"/>
    <cellStyle name="Normal 9 5 3 2 3 2 2" xfId="5093" xr:uid="{0CF1C999-309A-4D0F-ACD3-9C8DDC0942FA}"/>
    <cellStyle name="Normal 9 5 3 2 3 3" xfId="4175" xr:uid="{13E82A91-5904-4D2D-949F-5448E5A07D7B}"/>
    <cellStyle name="Normal 9 5 3 2 3 3 2" xfId="5094" xr:uid="{EF5C8F64-FEFF-4EE4-9D33-59A9719E2B06}"/>
    <cellStyle name="Normal 9 5 3 2 3 4" xfId="4176" xr:uid="{65EC435E-C41D-4E55-9864-709E4D6A3FF1}"/>
    <cellStyle name="Normal 9 5 3 2 3 4 2" xfId="5095" xr:uid="{7F736248-05E0-45C6-AA87-31D7CF04D5B0}"/>
    <cellStyle name="Normal 9 5 3 2 3 5" xfId="5092" xr:uid="{A1B03AAB-C426-498F-9CCE-5E0475AB8C1F}"/>
    <cellStyle name="Normal 9 5 3 2 4" xfId="2456" xr:uid="{0FD5DE9B-1EF7-41A0-8F66-ACDE67AE79E5}"/>
    <cellStyle name="Normal 9 5 3 2 4 2" xfId="5096" xr:uid="{EDEAAEF3-8F7E-4FB5-94FA-2D755883459F}"/>
    <cellStyle name="Normal 9 5 3 2 5" xfId="4177" xr:uid="{241993AD-60E2-4A27-8D1C-98E352CF6705}"/>
    <cellStyle name="Normal 9 5 3 2 5 2" xfId="5097" xr:uid="{449FE86F-715D-4295-AC9C-0C40A6EFF97B}"/>
    <cellStyle name="Normal 9 5 3 2 6" xfId="4178" xr:uid="{5E7FF477-1FE2-497E-B45A-9DBB02157889}"/>
    <cellStyle name="Normal 9 5 3 2 6 2" xfId="5098" xr:uid="{9E06E2D4-674B-4645-B92E-309EAA568FD2}"/>
    <cellStyle name="Normal 9 5 3 2 7" xfId="5086" xr:uid="{23A7084D-36AA-4DF1-911D-372ABBEA100E}"/>
    <cellStyle name="Normal 9 5 3 3" xfId="880" xr:uid="{2DEB6339-5CFD-4112-B8BB-7E646DB91719}"/>
    <cellStyle name="Normal 9 5 3 3 2" xfId="2457" xr:uid="{C170EFAC-18D4-4040-B057-A7EA52FCAFFD}"/>
    <cellStyle name="Normal 9 5 3 3 2 2" xfId="2458" xr:uid="{A86AE251-AC9B-47B9-90A9-45CF10A55E3B}"/>
    <cellStyle name="Normal 9 5 3 3 2 2 2" xfId="5101" xr:uid="{C2138D57-CD75-4A3D-BFA6-60C96FB69ACD}"/>
    <cellStyle name="Normal 9 5 3 3 2 3" xfId="4179" xr:uid="{59410FB1-3D51-4B16-A84D-6EB44FAFF12F}"/>
    <cellStyle name="Normal 9 5 3 3 2 3 2" xfId="5102" xr:uid="{6EB7BDD1-E836-4D9F-9B0F-9E6C0504B6BE}"/>
    <cellStyle name="Normal 9 5 3 3 2 4" xfId="4180" xr:uid="{6A3767FB-A75B-48B0-BADE-81ED71798A99}"/>
    <cellStyle name="Normal 9 5 3 3 2 4 2" xfId="5103" xr:uid="{E0AA11E0-1DF1-4F8E-8FB3-BF028FA26FD6}"/>
    <cellStyle name="Normal 9 5 3 3 2 5" xfId="5100" xr:uid="{9938293F-3B86-48C8-BF9D-1D2CC656DAEB}"/>
    <cellStyle name="Normal 9 5 3 3 3" xfId="2459" xr:uid="{4CB92241-D562-4BF4-9B9C-1F3517AD36BE}"/>
    <cellStyle name="Normal 9 5 3 3 3 2" xfId="5104" xr:uid="{E11B9D7F-5D65-4051-B918-A95FEF084BD8}"/>
    <cellStyle name="Normal 9 5 3 3 4" xfId="4181" xr:uid="{12257D2E-C4D2-492C-8D4F-0FF374955229}"/>
    <cellStyle name="Normal 9 5 3 3 4 2" xfId="5105" xr:uid="{4A1AA64E-9FA8-4F6B-838E-6EB062342CF2}"/>
    <cellStyle name="Normal 9 5 3 3 5" xfId="4182" xr:uid="{86F04552-FA05-4FBD-9053-A6C6D9B8CECC}"/>
    <cellStyle name="Normal 9 5 3 3 5 2" xfId="5106" xr:uid="{9D935703-E19E-4DF8-9ADB-BCB00264904C}"/>
    <cellStyle name="Normal 9 5 3 3 6" xfId="5099" xr:uid="{4D15FE60-044D-4C50-B18E-A9BA88BEAD86}"/>
    <cellStyle name="Normal 9 5 3 4" xfId="2460" xr:uid="{2BA2EB05-46B7-42C4-B545-F3C1EEBF70B6}"/>
    <cellStyle name="Normal 9 5 3 4 2" xfId="2461" xr:uid="{670243D3-7244-4A98-AD8E-B9BEF0C044D8}"/>
    <cellStyle name="Normal 9 5 3 4 2 2" xfId="5108" xr:uid="{E3C59483-AE44-4DB3-B570-E504ABC9377D}"/>
    <cellStyle name="Normal 9 5 3 4 3" xfId="4183" xr:uid="{BE7D08C7-7724-4254-9BCA-784611654E26}"/>
    <cellStyle name="Normal 9 5 3 4 3 2" xfId="5109" xr:uid="{E2D7512B-EC36-4440-BE00-A3A06EBB87DD}"/>
    <cellStyle name="Normal 9 5 3 4 4" xfId="4184" xr:uid="{2C9E8D01-AFE8-45C2-A477-B431CDF624DA}"/>
    <cellStyle name="Normal 9 5 3 4 4 2" xfId="5110" xr:uid="{A62DF703-A9EC-4460-8799-505EA085604E}"/>
    <cellStyle name="Normal 9 5 3 4 5" xfId="5107" xr:uid="{13F2C15A-C1A9-4ECE-A0C2-7909FE088B60}"/>
    <cellStyle name="Normal 9 5 3 5" xfId="2462" xr:uid="{31D94103-6220-46C0-9E3E-550AA13A7586}"/>
    <cellStyle name="Normal 9 5 3 5 2" xfId="4185" xr:uid="{1733B3CA-0393-4A98-B9A0-6EAFF971FD8A}"/>
    <cellStyle name="Normal 9 5 3 5 2 2" xfId="5112" xr:uid="{2A182C60-0D8B-48FA-8B1C-5008BCB6A89D}"/>
    <cellStyle name="Normal 9 5 3 5 3" xfId="4186" xr:uid="{32E56FA1-6E4C-4CF8-809B-5391CFEA7916}"/>
    <cellStyle name="Normal 9 5 3 5 3 2" xfId="5113" xr:uid="{A1A19798-DFC8-4505-9E3F-CE532113BE41}"/>
    <cellStyle name="Normal 9 5 3 5 4" xfId="4187" xr:uid="{63514411-5FF9-4000-B495-18EF5B0C5471}"/>
    <cellStyle name="Normal 9 5 3 5 4 2" xfId="5114" xr:uid="{460F29AB-9BFC-4B9B-B555-CB72440F231F}"/>
    <cellStyle name="Normal 9 5 3 5 5" xfId="5111" xr:uid="{FD1EA93B-30A6-42E2-B4E8-199ED5439F5E}"/>
    <cellStyle name="Normal 9 5 3 6" xfId="4188" xr:uid="{462E50F4-87CF-4459-A130-2A9554104D28}"/>
    <cellStyle name="Normal 9 5 3 6 2" xfId="5115" xr:uid="{4673D179-B9F8-4EEC-A3B6-4308F64F087B}"/>
    <cellStyle name="Normal 9 5 3 7" xfId="4189" xr:uid="{3CD19E86-F2F2-40C9-A5A6-FC19B5B9BA2F}"/>
    <cellStyle name="Normal 9 5 3 7 2" xfId="5116" xr:uid="{F3952041-AB02-4180-9ECD-C87B8D7DB6C0}"/>
    <cellStyle name="Normal 9 5 3 8" xfId="4190" xr:uid="{931B1A33-F977-42CD-898A-DF5FC5B07FC4}"/>
    <cellStyle name="Normal 9 5 3 8 2" xfId="5117" xr:uid="{A9E7E382-280A-4712-81B1-5AE186A0BA45}"/>
    <cellStyle name="Normal 9 5 3 9" xfId="5085" xr:uid="{47939FB6-D2F1-4D4F-9E19-FB5D2BC7B690}"/>
    <cellStyle name="Normal 9 5 4" xfId="421" xr:uid="{545D91F4-E919-4C16-9C84-867E86C9CB1E}"/>
    <cellStyle name="Normal 9 5 4 2" xfId="881" xr:uid="{0508E374-58A3-42D5-8401-E4AA9849CE7F}"/>
    <cellStyle name="Normal 9 5 4 2 2" xfId="882" xr:uid="{89B43095-3E2A-4E00-8FA6-87935A1FABA5}"/>
    <cellStyle name="Normal 9 5 4 2 2 2" xfId="2463" xr:uid="{F487977E-D396-4DDF-BAF7-84DB61911291}"/>
    <cellStyle name="Normal 9 5 4 2 2 2 2" xfId="5121" xr:uid="{DF8CC5F1-4600-4D93-8655-877B1F24404B}"/>
    <cellStyle name="Normal 9 5 4 2 2 3" xfId="4191" xr:uid="{EFF67FE9-E69E-4640-B0A9-EB2711387F6D}"/>
    <cellStyle name="Normal 9 5 4 2 2 3 2" xfId="5122" xr:uid="{201A0DB1-E880-4A81-85BE-E83AAC88549B}"/>
    <cellStyle name="Normal 9 5 4 2 2 4" xfId="4192" xr:uid="{AB18E201-9E44-4BE6-8A14-35389B88D3B0}"/>
    <cellStyle name="Normal 9 5 4 2 2 4 2" xfId="5123" xr:uid="{B978B20D-9B39-4F1D-9137-BB1D6A81BF9A}"/>
    <cellStyle name="Normal 9 5 4 2 2 5" xfId="5120" xr:uid="{4CC1CA6F-EEAD-4269-9C71-2DE55C2F6F31}"/>
    <cellStyle name="Normal 9 5 4 2 3" xfId="2464" xr:uid="{9932B056-DF70-49C6-8BA2-3CD97331CA4C}"/>
    <cellStyle name="Normal 9 5 4 2 3 2" xfId="5124" xr:uid="{CB484779-665E-4B41-8E59-4CE8426899E3}"/>
    <cellStyle name="Normal 9 5 4 2 4" xfId="4193" xr:uid="{C25BE3E5-12F2-4EEF-BD75-C8A172A7CA78}"/>
    <cellStyle name="Normal 9 5 4 2 4 2" xfId="5125" xr:uid="{9E74CCE9-2DA0-4384-83E5-2D21A869B966}"/>
    <cellStyle name="Normal 9 5 4 2 5" xfId="4194" xr:uid="{62C27E39-4E20-469C-BE21-DE038104C573}"/>
    <cellStyle name="Normal 9 5 4 2 5 2" xfId="5126" xr:uid="{2F781F67-4216-4A65-88C2-7723A48EE084}"/>
    <cellStyle name="Normal 9 5 4 2 6" xfId="5119" xr:uid="{FCDB62AA-2D49-4C82-A3C6-9685E535E4B2}"/>
    <cellStyle name="Normal 9 5 4 3" xfId="883" xr:uid="{5E0EE61A-C978-49BB-8DE1-892CA84293FD}"/>
    <cellStyle name="Normal 9 5 4 3 2" xfId="2465" xr:uid="{E94471B7-9A8A-4D4C-925D-68C0808DF713}"/>
    <cellStyle name="Normal 9 5 4 3 2 2" xfId="5128" xr:uid="{11859815-B1A2-4ACC-97C0-372603980575}"/>
    <cellStyle name="Normal 9 5 4 3 3" xfId="4195" xr:uid="{8EDC5B99-9C25-4FA2-B2BA-1E358F57FF8E}"/>
    <cellStyle name="Normal 9 5 4 3 3 2" xfId="5129" xr:uid="{14BCC1B8-CEBE-4B49-92BD-A03D81C0E0E4}"/>
    <cellStyle name="Normal 9 5 4 3 4" xfId="4196" xr:uid="{ADA2DE31-8066-4C9B-B872-3C3EB5D135D3}"/>
    <cellStyle name="Normal 9 5 4 3 4 2" xfId="5130" xr:uid="{39416C5B-D158-4CAF-95F8-2597C54F1BAF}"/>
    <cellStyle name="Normal 9 5 4 3 5" xfId="5127" xr:uid="{BEEED40A-B2E3-4733-96C4-688AE8A49DA4}"/>
    <cellStyle name="Normal 9 5 4 4" xfId="2466" xr:uid="{918E4A8B-680E-4559-81BA-9C13DE708897}"/>
    <cellStyle name="Normal 9 5 4 4 2" xfId="4197" xr:uid="{FFF3179B-EBD7-4BE5-BE8E-E7DA80B7566E}"/>
    <cellStyle name="Normal 9 5 4 4 2 2" xfId="5132" xr:uid="{C1D68C09-800E-4106-835E-DBD8582520FA}"/>
    <cellStyle name="Normal 9 5 4 4 3" xfId="4198" xr:uid="{BD4406EE-E924-478E-92CC-063BC4F90954}"/>
    <cellStyle name="Normal 9 5 4 4 3 2" xfId="5133" xr:uid="{01E565AD-EA42-4123-A8A7-28E0B779C328}"/>
    <cellStyle name="Normal 9 5 4 4 4" xfId="4199" xr:uid="{B014898E-D3E6-4429-B4C2-E0DDEAFC7AD6}"/>
    <cellStyle name="Normal 9 5 4 4 4 2" xfId="5134" xr:uid="{71F1BD53-1B63-42EB-875F-BAB314C164BE}"/>
    <cellStyle name="Normal 9 5 4 4 5" xfId="5131" xr:uid="{598D8B25-7E9E-4F59-9A50-F5FCBF4D0969}"/>
    <cellStyle name="Normal 9 5 4 5" xfId="4200" xr:uid="{839D2911-72C1-4B83-B04E-27288D62C899}"/>
    <cellStyle name="Normal 9 5 4 5 2" xfId="5135" xr:uid="{52D31C2C-8440-4BB9-B031-A24F13A95DC4}"/>
    <cellStyle name="Normal 9 5 4 6" xfId="4201" xr:uid="{986AC093-E529-44D9-A4D2-E19D3F950B71}"/>
    <cellStyle name="Normal 9 5 4 6 2" xfId="5136" xr:uid="{8F5613E0-C2D2-46CF-9884-E117B779F427}"/>
    <cellStyle name="Normal 9 5 4 7" xfId="4202" xr:uid="{2915DEAE-70AF-41E1-BEE8-C741C53C398A}"/>
    <cellStyle name="Normal 9 5 4 7 2" xfId="5137" xr:uid="{9EF4DB71-3E3C-40F5-B2B4-3AD81158BE59}"/>
    <cellStyle name="Normal 9 5 4 8" xfId="5118" xr:uid="{4B640C08-3B7C-488D-83FF-E54F9316E4F7}"/>
    <cellStyle name="Normal 9 5 5" xfId="422" xr:uid="{A43D4542-C4A0-49C4-8E0C-390DD728C9F7}"/>
    <cellStyle name="Normal 9 5 5 2" xfId="884" xr:uid="{8C1C3BA3-B7FB-42E0-8CCF-2716320133CF}"/>
    <cellStyle name="Normal 9 5 5 2 2" xfId="2467" xr:uid="{9DA63F46-B34D-4626-B4C1-9E075B5521EF}"/>
    <cellStyle name="Normal 9 5 5 2 2 2" xfId="5140" xr:uid="{462B7092-245A-4CE6-B75D-24D04A3343B1}"/>
    <cellStyle name="Normal 9 5 5 2 3" xfId="4203" xr:uid="{D7CE9734-373D-4F2F-9BE4-F171A42B6510}"/>
    <cellStyle name="Normal 9 5 5 2 3 2" xfId="5141" xr:uid="{C4DE3950-E4CD-4FD2-B72C-11905BA80753}"/>
    <cellStyle name="Normal 9 5 5 2 4" xfId="4204" xr:uid="{B853D7A1-9D9E-48F0-8BA3-E25E893ACBE7}"/>
    <cellStyle name="Normal 9 5 5 2 4 2" xfId="5142" xr:uid="{25306C73-4E3F-41EA-9C88-C039D9F68FB9}"/>
    <cellStyle name="Normal 9 5 5 2 5" xfId="5139" xr:uid="{C530936A-7D7B-4D2C-BC0E-736824499EFB}"/>
    <cellStyle name="Normal 9 5 5 3" xfId="2468" xr:uid="{3C7349EC-DE4C-437B-99F2-87DECFF3F5DB}"/>
    <cellStyle name="Normal 9 5 5 3 2" xfId="4205" xr:uid="{289AB392-4FA8-495E-9E0D-4E833CB11644}"/>
    <cellStyle name="Normal 9 5 5 3 2 2" xfId="5144" xr:uid="{BE20151E-E7A2-4BDB-9F3A-BC655DDB13C9}"/>
    <cellStyle name="Normal 9 5 5 3 3" xfId="4206" xr:uid="{574C0CF1-0E47-4799-BFD2-2104628943F5}"/>
    <cellStyle name="Normal 9 5 5 3 3 2" xfId="5145" xr:uid="{4070FB87-909C-4FB9-BE0F-A5FE089FEFCF}"/>
    <cellStyle name="Normal 9 5 5 3 4" xfId="4207" xr:uid="{D7B81E63-5A2D-4E1A-B24E-FB0915947475}"/>
    <cellStyle name="Normal 9 5 5 3 4 2" xfId="5146" xr:uid="{B6089660-A47C-4732-A3C5-208F0B3F45F1}"/>
    <cellStyle name="Normal 9 5 5 3 5" xfId="5143" xr:uid="{528E9E2D-2A83-4334-AEA4-DD9F94C3CC93}"/>
    <cellStyle name="Normal 9 5 5 4" xfId="4208" xr:uid="{33DAA9B4-77CB-4CE5-A41B-180F0AA11195}"/>
    <cellStyle name="Normal 9 5 5 4 2" xfId="5147" xr:uid="{1C860F1A-616D-4D45-953E-CD2FE6C27557}"/>
    <cellStyle name="Normal 9 5 5 5" xfId="4209" xr:uid="{927010D7-EEEE-44E7-A90A-ED1B774B9EF4}"/>
    <cellStyle name="Normal 9 5 5 5 2" xfId="5148" xr:uid="{3FC859A8-CCF1-4E0A-8CD1-44956B6FF9A2}"/>
    <cellStyle name="Normal 9 5 5 6" xfId="4210" xr:uid="{26755EA7-144D-452B-82F3-434ECD9D4BF2}"/>
    <cellStyle name="Normal 9 5 5 6 2" xfId="5149" xr:uid="{1CDB7246-6CBB-4068-A40E-73AA1F15A2F6}"/>
    <cellStyle name="Normal 9 5 5 7" xfId="5138" xr:uid="{71854D14-2FBA-4DC1-8444-7E8CFDD7DD01}"/>
    <cellStyle name="Normal 9 5 6" xfId="885" xr:uid="{50388F6E-9599-4076-A205-9015D7D9F6E2}"/>
    <cellStyle name="Normal 9 5 6 2" xfId="2469" xr:uid="{AC5DB38A-38DE-415D-90E4-7F2F29754B32}"/>
    <cellStyle name="Normal 9 5 6 2 2" xfId="4211" xr:uid="{421CD295-B36A-4904-8FA2-BFF1F093E6D0}"/>
    <cellStyle name="Normal 9 5 6 2 2 2" xfId="5152" xr:uid="{77B1D6D9-0182-41D2-96D0-9C3535F3C17A}"/>
    <cellStyle name="Normal 9 5 6 2 3" xfId="4212" xr:uid="{BE09E9D5-802B-41E6-AE46-03FD1A00CCDB}"/>
    <cellStyle name="Normal 9 5 6 2 3 2" xfId="5153" xr:uid="{784F21D6-8D5C-4411-A5FB-1EE59572AEA6}"/>
    <cellStyle name="Normal 9 5 6 2 4" xfId="4213" xr:uid="{83CCA858-9403-4958-8A5D-8045847DE32A}"/>
    <cellStyle name="Normal 9 5 6 2 4 2" xfId="5154" xr:uid="{1B00D5E5-13A8-40B9-BFFB-ABA97A60FF52}"/>
    <cellStyle name="Normal 9 5 6 2 5" xfId="5151" xr:uid="{A9DE22CA-8513-4426-852F-1E46DE1DF95A}"/>
    <cellStyle name="Normal 9 5 6 3" xfId="4214" xr:uid="{A5FAA004-CCD8-475B-B046-1763E0D8AE54}"/>
    <cellStyle name="Normal 9 5 6 3 2" xfId="5155" xr:uid="{71AF3045-0E17-4C47-B0C1-244A6442D835}"/>
    <cellStyle name="Normal 9 5 6 4" xfId="4215" xr:uid="{14B51802-49D5-414C-8405-C9F18A655147}"/>
    <cellStyle name="Normal 9 5 6 4 2" xfId="5156" xr:uid="{653569B5-E553-437B-8DD5-1CACDD7AFDE4}"/>
    <cellStyle name="Normal 9 5 6 5" xfId="4216" xr:uid="{4200CC18-F904-4C79-8A29-DC3CB3BE3086}"/>
    <cellStyle name="Normal 9 5 6 5 2" xfId="5157" xr:uid="{BFF4438D-E54B-4320-9240-019C5704CEE8}"/>
    <cellStyle name="Normal 9 5 6 6" xfId="5150" xr:uid="{EE989FB1-6ECD-412E-B5D3-FEEB739FA3C7}"/>
    <cellStyle name="Normal 9 5 7" xfId="2470" xr:uid="{CDFCBB0C-F5E2-4A68-86EC-6B4AF4D6F05C}"/>
    <cellStyle name="Normal 9 5 7 2" xfId="4217" xr:uid="{2B2758BB-FF55-4EC9-B088-DF6BD7362294}"/>
    <cellStyle name="Normal 9 5 7 2 2" xfId="5159" xr:uid="{AEF043E9-A97F-44D9-93E2-ADE43475643D}"/>
    <cellStyle name="Normal 9 5 7 3" xfId="4218" xr:uid="{284CFC76-37C5-4FB5-BA65-A50DED2255FF}"/>
    <cellStyle name="Normal 9 5 7 3 2" xfId="5160" xr:uid="{ED9ADC98-6E88-41C5-AC48-614C615BC6C5}"/>
    <cellStyle name="Normal 9 5 7 4" xfId="4219" xr:uid="{92CE8207-6873-418A-88FC-069F4052B09C}"/>
    <cellStyle name="Normal 9 5 7 4 2" xfId="5161" xr:uid="{E014A79A-5C66-4CC5-B231-C55656457810}"/>
    <cellStyle name="Normal 9 5 7 5" xfId="5158" xr:uid="{BBA76E35-0FCF-4E20-B71C-1313BD6E011C}"/>
    <cellStyle name="Normal 9 5 8" xfId="4220" xr:uid="{7EC34557-FA4E-4222-94B2-578F8FD97469}"/>
    <cellStyle name="Normal 9 5 8 2" xfId="4221" xr:uid="{D6F67FD6-2171-4DEB-94E1-174190DCCD87}"/>
    <cellStyle name="Normal 9 5 8 2 2" xfId="5163" xr:uid="{26799A85-B3C7-483E-84A5-D29BBD5BF790}"/>
    <cellStyle name="Normal 9 5 8 3" xfId="4222" xr:uid="{2EBA968E-7930-440E-AFE2-773F3ACE63EF}"/>
    <cellStyle name="Normal 9 5 8 3 2" xfId="5164" xr:uid="{38312CE8-0C59-4023-BD15-51EDA2AFFE58}"/>
    <cellStyle name="Normal 9 5 8 4" xfId="4223" xr:uid="{B7A326B2-047E-4143-AF81-F9A625FA7FC9}"/>
    <cellStyle name="Normal 9 5 8 4 2" xfId="5165" xr:uid="{F8661926-C276-43BF-8C33-825446D2495B}"/>
    <cellStyle name="Normal 9 5 8 5" xfId="5162" xr:uid="{0DB6DCBC-B355-492A-9C00-CDCC629C36E3}"/>
    <cellStyle name="Normal 9 5 9" xfId="4224" xr:uid="{458612A1-9F07-47EF-9426-ED114DB628DB}"/>
    <cellStyle name="Normal 9 5 9 2" xfId="5166" xr:uid="{126B4422-B20C-499E-80E9-A916FC509F45}"/>
    <cellStyle name="Normal 9 6" xfId="180" xr:uid="{740DD884-A656-47C9-A870-0503029E9634}"/>
    <cellStyle name="Normal 9 6 10" xfId="5167" xr:uid="{89DBCBB9-6E2B-4210-A643-F0C98ACEAE51}"/>
    <cellStyle name="Normal 9 6 2" xfId="181" xr:uid="{A59D5417-A2E4-4185-B8DA-155D34654B7E}"/>
    <cellStyle name="Normal 9 6 2 2" xfId="423" xr:uid="{C769F4A7-B413-441C-A32F-43E5422D57FA}"/>
    <cellStyle name="Normal 9 6 2 2 2" xfId="886" xr:uid="{A4115CD8-5706-4B3D-A429-754CB691C7D0}"/>
    <cellStyle name="Normal 9 6 2 2 2 2" xfId="2471" xr:uid="{AC8BD2DC-CBC8-4D4B-BA43-4A37113E17AF}"/>
    <cellStyle name="Normal 9 6 2 2 2 2 2" xfId="5171" xr:uid="{FE6FE7E7-BD36-41C6-8C4E-F0B7771782E2}"/>
    <cellStyle name="Normal 9 6 2 2 2 3" xfId="4225" xr:uid="{3B5DBDB0-8B02-4F00-80E3-0855DB1980F9}"/>
    <cellStyle name="Normal 9 6 2 2 2 3 2" xfId="5172" xr:uid="{D610E949-24D6-4728-8B87-384549E6BDE5}"/>
    <cellStyle name="Normal 9 6 2 2 2 4" xfId="4226" xr:uid="{B4F5D40F-0417-4E2D-94D8-CE0E70D4DC8E}"/>
    <cellStyle name="Normal 9 6 2 2 2 4 2" xfId="5173" xr:uid="{276E4E1A-6E5F-4243-8792-17E31C409DBE}"/>
    <cellStyle name="Normal 9 6 2 2 2 5" xfId="5170" xr:uid="{A697C860-30DA-48A8-9123-4809F9313E76}"/>
    <cellStyle name="Normal 9 6 2 2 3" xfId="2472" xr:uid="{9024071B-DE25-430F-A172-7D4483BD88B3}"/>
    <cellStyle name="Normal 9 6 2 2 3 2" xfId="4227" xr:uid="{A31DBF56-463D-49DC-A53C-05403F0AA778}"/>
    <cellStyle name="Normal 9 6 2 2 3 2 2" xfId="5175" xr:uid="{97A927E6-1293-486D-9DF5-E0F53922B5CC}"/>
    <cellStyle name="Normal 9 6 2 2 3 3" xfId="4228" xr:uid="{13D2A9A3-558C-4F10-A0B0-FC66132CCC7E}"/>
    <cellStyle name="Normal 9 6 2 2 3 3 2" xfId="5176" xr:uid="{FB8DAE8F-AE18-4DB8-A920-35A5BCD4E369}"/>
    <cellStyle name="Normal 9 6 2 2 3 4" xfId="4229" xr:uid="{6724E653-2C58-4EB5-A81A-4018B1D9488D}"/>
    <cellStyle name="Normal 9 6 2 2 3 4 2" xfId="5177" xr:uid="{0A538B04-323F-4D4A-B943-7BA83BB6F049}"/>
    <cellStyle name="Normal 9 6 2 2 3 5" xfId="5174" xr:uid="{7C922231-4C5A-4B10-9C58-97C7444CB8C9}"/>
    <cellStyle name="Normal 9 6 2 2 4" xfId="4230" xr:uid="{2ACF69FC-6695-4C03-A36D-E19E655D4797}"/>
    <cellStyle name="Normal 9 6 2 2 4 2" xfId="5178" xr:uid="{830D62E5-526F-48E1-A94C-A23973537519}"/>
    <cellStyle name="Normal 9 6 2 2 5" xfId="4231" xr:uid="{5F8EFC4D-ABA2-43F6-9855-B4B9C193AA16}"/>
    <cellStyle name="Normal 9 6 2 2 5 2" xfId="5179" xr:uid="{05A2052E-A614-4B7A-A1C4-A5723F16BAB6}"/>
    <cellStyle name="Normal 9 6 2 2 6" xfId="4232" xr:uid="{2B966669-F602-46BD-B875-9B9D988AE2B1}"/>
    <cellStyle name="Normal 9 6 2 2 6 2" xfId="5180" xr:uid="{4911B0F5-F931-4C02-A0A4-B5ADA3C5A4CB}"/>
    <cellStyle name="Normal 9 6 2 2 7" xfId="5169" xr:uid="{0E1A1F79-C473-4FB5-86BF-F7DB90D4F70A}"/>
    <cellStyle name="Normal 9 6 2 3" xfId="887" xr:uid="{6B767A93-490D-46BB-AD80-F271E8ED56EF}"/>
    <cellStyle name="Normal 9 6 2 3 2" xfId="2473" xr:uid="{AF119740-A5E6-43AF-B520-3B8EF2DE8AE7}"/>
    <cellStyle name="Normal 9 6 2 3 2 2" xfId="4233" xr:uid="{DDA0E5E1-B30A-4F65-8A2B-889DBF97609A}"/>
    <cellStyle name="Normal 9 6 2 3 2 2 2" xfId="5183" xr:uid="{D09E0129-7032-4D7D-891B-5BE1EA3759E6}"/>
    <cellStyle name="Normal 9 6 2 3 2 3" xfId="4234" xr:uid="{DFF18BBB-87F9-4AB3-B266-09796F9041EF}"/>
    <cellStyle name="Normal 9 6 2 3 2 3 2" xfId="5184" xr:uid="{074D72BE-1D5B-4F8B-B024-D59B69A13DB9}"/>
    <cellStyle name="Normal 9 6 2 3 2 4" xfId="4235" xr:uid="{75F311D4-0501-4927-8EC2-2EA3A4EDEE92}"/>
    <cellStyle name="Normal 9 6 2 3 2 4 2" xfId="5185" xr:uid="{319B589E-78E0-4F26-8D55-8B6F789FC406}"/>
    <cellStyle name="Normal 9 6 2 3 2 5" xfId="5182" xr:uid="{3924FBBF-CEDD-46B1-B327-81344C7097F5}"/>
    <cellStyle name="Normal 9 6 2 3 3" xfId="4236" xr:uid="{9605164E-9D3A-41D3-8914-9B767505BE52}"/>
    <cellStyle name="Normal 9 6 2 3 3 2" xfId="5186" xr:uid="{92423FAD-3D6C-4D5A-BDA4-838FF0CF97C7}"/>
    <cellStyle name="Normal 9 6 2 3 4" xfId="4237" xr:uid="{9F8402CE-4E9D-47CE-A36B-1A8B6320C699}"/>
    <cellStyle name="Normal 9 6 2 3 4 2" xfId="5187" xr:uid="{0FE4E887-5C14-40B3-839B-46C655AE2439}"/>
    <cellStyle name="Normal 9 6 2 3 5" xfId="4238" xr:uid="{AE30D97B-38F6-4170-9436-5302EBCE146C}"/>
    <cellStyle name="Normal 9 6 2 3 5 2" xfId="5188" xr:uid="{F4CDEEA2-F21E-4391-B1C8-6EC407A53F39}"/>
    <cellStyle name="Normal 9 6 2 3 6" xfId="5181" xr:uid="{8AAFFFFF-B84D-434E-A6D2-D0EFF90E15A7}"/>
    <cellStyle name="Normal 9 6 2 4" xfId="2474" xr:uid="{E5BBBDE2-5870-47D9-AAF2-3054DDA291A2}"/>
    <cellStyle name="Normal 9 6 2 4 2" xfId="4239" xr:uid="{8B79E591-EB6D-4795-A08A-BBB84138B9EB}"/>
    <cellStyle name="Normal 9 6 2 4 2 2" xfId="5190" xr:uid="{337675E1-369D-4431-8776-0243CAAF80BD}"/>
    <cellStyle name="Normal 9 6 2 4 3" xfId="4240" xr:uid="{9BF7E0B0-9F34-457B-8D56-FD635FD00077}"/>
    <cellStyle name="Normal 9 6 2 4 3 2" xfId="5191" xr:uid="{13F7AEB1-8D9E-4D0E-BE07-833437A168E3}"/>
    <cellStyle name="Normal 9 6 2 4 4" xfId="4241" xr:uid="{B7944BA9-B8B4-468E-8009-83B92735FFB8}"/>
    <cellStyle name="Normal 9 6 2 4 4 2" xfId="5192" xr:uid="{24EEB915-C456-4DF7-82C5-A19AC02A8745}"/>
    <cellStyle name="Normal 9 6 2 4 5" xfId="5189" xr:uid="{67D1C63B-65B3-487B-890B-A45DFF496923}"/>
    <cellStyle name="Normal 9 6 2 5" xfId="4242" xr:uid="{5801C11B-45F7-4845-B778-1A906C4456CA}"/>
    <cellStyle name="Normal 9 6 2 5 2" xfId="4243" xr:uid="{E81EB543-E888-4CED-B3EC-A1E5B32CE0B7}"/>
    <cellStyle name="Normal 9 6 2 5 2 2" xfId="5194" xr:uid="{97306330-6DA2-4104-90D4-AC5C64C56263}"/>
    <cellStyle name="Normal 9 6 2 5 3" xfId="4244" xr:uid="{780CA1F3-E64C-436C-9D30-37136693CED4}"/>
    <cellStyle name="Normal 9 6 2 5 3 2" xfId="5195" xr:uid="{28FB374E-6CAC-44B9-8C95-7FA96295DA2C}"/>
    <cellStyle name="Normal 9 6 2 5 4" xfId="4245" xr:uid="{41CE4EA0-0514-4072-809F-4302C5E3A159}"/>
    <cellStyle name="Normal 9 6 2 5 4 2" xfId="5196" xr:uid="{FB81083A-065D-4F8B-8CE0-FC83D3FBDFFD}"/>
    <cellStyle name="Normal 9 6 2 5 5" xfId="5193" xr:uid="{7373556F-4F25-4625-B536-BD457CEBF241}"/>
    <cellStyle name="Normal 9 6 2 6" xfId="4246" xr:uid="{C96E1551-5A21-44AD-8835-C3BB48C7C471}"/>
    <cellStyle name="Normal 9 6 2 6 2" xfId="5197" xr:uid="{E26324B6-CB1C-41C9-AD0B-C62957B3C21A}"/>
    <cellStyle name="Normal 9 6 2 7" xfId="4247" xr:uid="{2EBB4195-A30D-4E6A-8B14-0BA042AC2E29}"/>
    <cellStyle name="Normal 9 6 2 7 2" xfId="5198" xr:uid="{DD1F7F6B-B743-4469-9E8E-A208EC613A12}"/>
    <cellStyle name="Normal 9 6 2 8" xfId="4248" xr:uid="{8A001FE6-0324-42F1-8712-DC7426397F45}"/>
    <cellStyle name="Normal 9 6 2 8 2" xfId="5199" xr:uid="{C80A30C2-8C07-48EB-99B3-FEC7DC2F769B}"/>
    <cellStyle name="Normal 9 6 2 9" xfId="5168" xr:uid="{98150490-4CA3-490F-8A2F-68247BA96BDC}"/>
    <cellStyle name="Normal 9 6 3" xfId="424" xr:uid="{27FA2A74-4053-4032-81E9-C73FC5D65D6A}"/>
    <cellStyle name="Normal 9 6 3 2" xfId="888" xr:uid="{E11B1E52-F3C9-428E-915D-9768D4606E28}"/>
    <cellStyle name="Normal 9 6 3 2 2" xfId="889" xr:uid="{0719138B-168C-443A-8C75-8F4DCC876948}"/>
    <cellStyle name="Normal 9 6 3 2 2 2" xfId="5202" xr:uid="{BCAC5AFD-BAF4-4355-AE92-C8B65E751901}"/>
    <cellStyle name="Normal 9 6 3 2 3" xfId="4249" xr:uid="{525A0419-61D6-483A-A2F3-DCC70E6B03E7}"/>
    <cellStyle name="Normal 9 6 3 2 3 2" xfId="5203" xr:uid="{37229326-E69A-42CB-93DF-EBBC8C87437B}"/>
    <cellStyle name="Normal 9 6 3 2 4" xfId="4250" xr:uid="{F720DC8F-37E8-4E27-BB75-662055DD407D}"/>
    <cellStyle name="Normal 9 6 3 2 4 2" xfId="5204" xr:uid="{2ABDD3B9-944B-491A-8197-4F02F7C8A7FE}"/>
    <cellStyle name="Normal 9 6 3 2 5" xfId="5201" xr:uid="{9728FDFE-CC09-4A1C-9271-A5054808F688}"/>
    <cellStyle name="Normal 9 6 3 3" xfId="890" xr:uid="{989FF451-B7D8-4A66-9D3C-7E2F9A270135}"/>
    <cellStyle name="Normal 9 6 3 3 2" xfId="4251" xr:uid="{938A4D1A-4EE8-4CA5-ABEE-5FAD470E9E4E}"/>
    <cellStyle name="Normal 9 6 3 3 2 2" xfId="5206" xr:uid="{B31EAD34-5086-42AF-BBBC-C25B549128BF}"/>
    <cellStyle name="Normal 9 6 3 3 3" xfId="4252" xr:uid="{E3C378B7-4D08-4103-85A1-5B6EB0B39AC5}"/>
    <cellStyle name="Normal 9 6 3 3 3 2" xfId="5207" xr:uid="{364834E0-6509-479C-9895-4B5824D32E9A}"/>
    <cellStyle name="Normal 9 6 3 3 4" xfId="4253" xr:uid="{3536422C-298D-4011-A2BD-751BC6567B14}"/>
    <cellStyle name="Normal 9 6 3 3 4 2" xfId="5208" xr:uid="{68E31016-6C1D-40C0-BF2C-37D21836FA96}"/>
    <cellStyle name="Normal 9 6 3 3 5" xfId="5205" xr:uid="{B7686572-D292-423B-8B60-B1E72D836D65}"/>
    <cellStyle name="Normal 9 6 3 4" xfId="4254" xr:uid="{7FDAED5D-A75E-41B8-ADFF-60C27BA0C7EA}"/>
    <cellStyle name="Normal 9 6 3 4 2" xfId="5209" xr:uid="{9AB961CC-C6F7-41AF-A855-278A3ABE6435}"/>
    <cellStyle name="Normal 9 6 3 5" xfId="4255" xr:uid="{6148DA76-1EC8-4970-932C-968BF0E914AF}"/>
    <cellStyle name="Normal 9 6 3 5 2" xfId="5210" xr:uid="{5153416C-D6A2-4947-84BB-552BED6141AC}"/>
    <cellStyle name="Normal 9 6 3 6" xfId="4256" xr:uid="{B790A7F2-95EC-43B0-8B8A-18188A448899}"/>
    <cellStyle name="Normal 9 6 3 6 2" xfId="5211" xr:uid="{3245A8B7-1CEB-4982-BE91-F72C8DBCA999}"/>
    <cellStyle name="Normal 9 6 3 7" xfId="5200" xr:uid="{736A28D6-1760-4317-AA87-5ECDEC6396F3}"/>
    <cellStyle name="Normal 9 6 4" xfId="425" xr:uid="{4E9A1E3D-9815-4B1B-8E76-5C35B4053BC5}"/>
    <cellStyle name="Normal 9 6 4 2" xfId="891" xr:uid="{15EBF880-B72F-4557-8788-6944271C4024}"/>
    <cellStyle name="Normal 9 6 4 2 2" xfId="4257" xr:uid="{2F3229F5-E812-4B31-A781-F876165B1C51}"/>
    <cellStyle name="Normal 9 6 4 2 2 2" xfId="5214" xr:uid="{8AD99AF7-A861-4796-A7B5-3EA3A94619BC}"/>
    <cellStyle name="Normal 9 6 4 2 3" xfId="4258" xr:uid="{19758712-2D0D-43ED-B485-A0BF32432B6E}"/>
    <cellStyle name="Normal 9 6 4 2 3 2" xfId="5215" xr:uid="{71E1025A-9D39-4D31-9EA1-02689A4597DE}"/>
    <cellStyle name="Normal 9 6 4 2 4" xfId="4259" xr:uid="{9CE4ABD4-833D-4971-B10F-4A660D78D68F}"/>
    <cellStyle name="Normal 9 6 4 2 4 2" xfId="5216" xr:uid="{459EB0A8-CC26-4796-B4BF-604B5D44D85F}"/>
    <cellStyle name="Normal 9 6 4 2 5" xfId="5213" xr:uid="{59C8F46D-FB00-46FE-8709-9368936CB8A9}"/>
    <cellStyle name="Normal 9 6 4 3" xfId="4260" xr:uid="{18FCD572-716E-4C7A-AAAA-931C79DB6332}"/>
    <cellStyle name="Normal 9 6 4 3 2" xfId="5217" xr:uid="{99400CF5-75DC-4092-B273-E44F8773A629}"/>
    <cellStyle name="Normal 9 6 4 4" xfId="4261" xr:uid="{F294F975-691F-4ED3-9EAA-D2F88264CDAD}"/>
    <cellStyle name="Normal 9 6 4 4 2" xfId="5218" xr:uid="{4E922426-494E-45D5-A957-8EBE0BA36102}"/>
    <cellStyle name="Normal 9 6 4 5" xfId="4262" xr:uid="{140C19E7-9BE3-4A27-9AC4-DD0985A89682}"/>
    <cellStyle name="Normal 9 6 4 5 2" xfId="5219" xr:uid="{38006CA6-7FD5-4432-9846-CE7D1E433ACB}"/>
    <cellStyle name="Normal 9 6 4 6" xfId="5212" xr:uid="{3C302072-A31A-4237-945B-CB3B883A1CED}"/>
    <cellStyle name="Normal 9 6 5" xfId="892" xr:uid="{11121E5F-C940-445D-84C0-524225C239A8}"/>
    <cellStyle name="Normal 9 6 5 2" xfId="4263" xr:uid="{E1F931E2-4F94-4CFA-AB3C-662490E6FE90}"/>
    <cellStyle name="Normal 9 6 5 2 2" xfId="5221" xr:uid="{7870B07A-09BA-48FF-A2BD-1A6C262EC4BA}"/>
    <cellStyle name="Normal 9 6 5 3" xfId="4264" xr:uid="{88892401-A9E1-4289-A3E1-D8A866217408}"/>
    <cellStyle name="Normal 9 6 5 3 2" xfId="5222" xr:uid="{35832EE7-EB82-40ED-8756-966CF2FCBA99}"/>
    <cellStyle name="Normal 9 6 5 4" xfId="4265" xr:uid="{BDA73F4F-6597-4FF3-8879-0A219F85A1F6}"/>
    <cellStyle name="Normal 9 6 5 4 2" xfId="5223" xr:uid="{45213ACC-7CC8-4B3B-AF3E-7FC3FE3094EF}"/>
    <cellStyle name="Normal 9 6 5 5" xfId="5220" xr:uid="{FD482D5A-083C-46BA-A312-D0F5F58C4E50}"/>
    <cellStyle name="Normal 9 6 6" xfId="4266" xr:uid="{51A2388B-4E52-4A2E-832E-62A9AC86C976}"/>
    <cellStyle name="Normal 9 6 6 2" xfId="4267" xr:uid="{B8747D9F-3BF4-4C58-8867-9506F98CEB63}"/>
    <cellStyle name="Normal 9 6 6 2 2" xfId="5225" xr:uid="{8E11C914-184D-418B-8D56-FB3AFB156C35}"/>
    <cellStyle name="Normal 9 6 6 3" xfId="4268" xr:uid="{F598EBDF-4DF0-4FAA-B2BD-CB261A4A0E36}"/>
    <cellStyle name="Normal 9 6 6 3 2" xfId="5226" xr:uid="{E5FA1890-3647-4CA8-A4AE-ADCAA038E8BB}"/>
    <cellStyle name="Normal 9 6 6 4" xfId="4269" xr:uid="{AD91512B-4038-46A2-9305-34454056F9DD}"/>
    <cellStyle name="Normal 9 6 6 4 2" xfId="5227" xr:uid="{6CA645D4-4A43-40FE-8BC1-6B696FD84029}"/>
    <cellStyle name="Normal 9 6 6 5" xfId="5224" xr:uid="{6EBFEBAD-B213-431B-A57F-22F3A6E6549A}"/>
    <cellStyle name="Normal 9 6 7" xfId="4270" xr:uid="{1D8AC5D6-84D4-4893-8C6F-087EFD54482D}"/>
    <cellStyle name="Normal 9 6 7 2" xfId="5228" xr:uid="{A75AC087-C518-4DB6-9040-2A447F4E827B}"/>
    <cellStyle name="Normal 9 6 8" xfId="4271" xr:uid="{392BFBA9-3967-4807-A6EA-FBDC9D86EE0A}"/>
    <cellStyle name="Normal 9 6 8 2" xfId="5229" xr:uid="{00778FBA-6016-418A-B6B2-2621A16D1C50}"/>
    <cellStyle name="Normal 9 6 9" xfId="4272" xr:uid="{A4A7AE3B-F57F-4DDA-BD2D-007D8718C8BB}"/>
    <cellStyle name="Normal 9 6 9 2" xfId="5230" xr:uid="{B711B913-889E-4DF7-B3F7-9B2C80F3FFBC}"/>
    <cellStyle name="Normal 9 7" xfId="182" xr:uid="{BB4962D7-FDBF-49A0-BCBC-C0D51A2F314A}"/>
    <cellStyle name="Normal 9 7 2" xfId="426" xr:uid="{7CDD7F8C-65E2-4300-90BE-481D6C8913F7}"/>
    <cellStyle name="Normal 9 7 2 2" xfId="893" xr:uid="{C7209416-636A-4AD1-A1ED-5999CA142D2E}"/>
    <cellStyle name="Normal 9 7 2 2 2" xfId="2475" xr:uid="{F69C3CC6-A645-447E-8A2F-FED63377788B}"/>
    <cellStyle name="Normal 9 7 2 2 2 2" xfId="2476" xr:uid="{77B86952-31E3-45E7-B775-E74E388E1FBA}"/>
    <cellStyle name="Normal 9 7 2 2 2 2 2" xfId="5235" xr:uid="{924B9DF4-1CDA-49F4-A31F-0D506C02B2D1}"/>
    <cellStyle name="Normal 9 7 2 2 2 3" xfId="5234" xr:uid="{2F8A534D-814B-4AD1-B2C7-2FDD97A3B202}"/>
    <cellStyle name="Normal 9 7 2 2 3" xfId="2477" xr:uid="{DBAEE4D9-A53B-48AA-83B1-74748C98C8D4}"/>
    <cellStyle name="Normal 9 7 2 2 3 2" xfId="5236" xr:uid="{2E87916D-6A50-4931-8F52-414856B65A42}"/>
    <cellStyle name="Normal 9 7 2 2 4" xfId="4273" xr:uid="{4DC7743D-7B16-46CD-A8FE-FAF15159E8BA}"/>
    <cellStyle name="Normal 9 7 2 2 4 2" xfId="5237" xr:uid="{7880C2EF-145A-47F0-949D-5E3359EE2486}"/>
    <cellStyle name="Normal 9 7 2 2 5" xfId="5233" xr:uid="{F4785700-CB03-47B2-B7A3-E69478604A48}"/>
    <cellStyle name="Normal 9 7 2 3" xfId="2478" xr:uid="{24B7E453-AC3B-448E-97A3-A64CCB8BBC8C}"/>
    <cellStyle name="Normal 9 7 2 3 2" xfId="2479" xr:uid="{EB3287A5-6873-4FFC-8F3C-F2F9D0141527}"/>
    <cellStyle name="Normal 9 7 2 3 2 2" xfId="5239" xr:uid="{4CF52F1F-0C85-4802-A5C6-E6897D0DE708}"/>
    <cellStyle name="Normal 9 7 2 3 3" xfId="4274" xr:uid="{0DFA227D-7DFE-4EFB-9B61-0075ACA9CC9D}"/>
    <cellStyle name="Normal 9 7 2 3 3 2" xfId="5240" xr:uid="{F244E555-A632-4103-B570-B1C55A693017}"/>
    <cellStyle name="Normal 9 7 2 3 4" xfId="4275" xr:uid="{BD8CAF92-E70D-47F9-943D-82DCFBC247A3}"/>
    <cellStyle name="Normal 9 7 2 3 4 2" xfId="5241" xr:uid="{C7A688BA-CD40-4DB4-95A3-7BEB49F60DB4}"/>
    <cellStyle name="Normal 9 7 2 3 5" xfId="5238" xr:uid="{1B3E8208-8884-4EBD-A7FE-E41D765FF2E4}"/>
    <cellStyle name="Normal 9 7 2 4" xfId="2480" xr:uid="{D4A78EE7-67B3-46A8-A30F-2A975CFB8F2D}"/>
    <cellStyle name="Normal 9 7 2 4 2" xfId="5242" xr:uid="{5C0E6543-35AC-4CD4-8BF3-7974AB873116}"/>
    <cellStyle name="Normal 9 7 2 5" xfId="4276" xr:uid="{42FB100D-FFAD-4E86-B94A-975B49D33330}"/>
    <cellStyle name="Normal 9 7 2 5 2" xfId="5243" xr:uid="{BE61F45A-D652-4A8D-865E-DE3DA7D8DF60}"/>
    <cellStyle name="Normal 9 7 2 6" xfId="4277" xr:uid="{4705DA9E-9BB7-4B42-90C5-15A0873EFF3A}"/>
    <cellStyle name="Normal 9 7 2 6 2" xfId="5244" xr:uid="{2713171F-4190-49F5-A0C6-ECCB4CFC067A}"/>
    <cellStyle name="Normal 9 7 2 7" xfId="5232" xr:uid="{F5164195-A141-41B2-A92C-1CEC4CB9A21B}"/>
    <cellStyle name="Normal 9 7 3" xfId="894" xr:uid="{BC1B4C12-3600-4CAF-BB56-67DCF33D96EF}"/>
    <cellStyle name="Normal 9 7 3 2" xfId="2481" xr:uid="{0B6FF16E-D0AE-4D45-935D-9C9AB2B36AF7}"/>
    <cellStyle name="Normal 9 7 3 2 2" xfId="2482" xr:uid="{29317142-6110-4E20-8886-7ED3DCECEA33}"/>
    <cellStyle name="Normal 9 7 3 2 2 2" xfId="5247" xr:uid="{DC36D617-6B4B-4587-867D-7CA819EA157E}"/>
    <cellStyle name="Normal 9 7 3 2 3" xfId="4278" xr:uid="{8AB559C5-BC2D-4556-8EF6-4F9C09CD1939}"/>
    <cellStyle name="Normal 9 7 3 2 3 2" xfId="5248" xr:uid="{C8F9C182-B5B3-4763-80F0-037A390F6C35}"/>
    <cellStyle name="Normal 9 7 3 2 4" xfId="4279" xr:uid="{BAEC4663-757F-47F6-9036-5CA98C3EDA21}"/>
    <cellStyle name="Normal 9 7 3 2 4 2" xfId="5249" xr:uid="{DF637290-2F2F-41C1-885C-4BC23ADE2F72}"/>
    <cellStyle name="Normal 9 7 3 2 5" xfId="5246" xr:uid="{616C54E5-FB28-4450-99AF-54D2D57E0CB8}"/>
    <cellStyle name="Normal 9 7 3 3" xfId="2483" xr:uid="{B490D4A9-3B64-4543-AA9F-AE342E2DC9E2}"/>
    <cellStyle name="Normal 9 7 3 3 2" xfId="5250" xr:uid="{A4956D46-9EC1-4236-9B1E-304F59875128}"/>
    <cellStyle name="Normal 9 7 3 4" xfId="4280" xr:uid="{CB575F17-BE64-4D83-9B3D-D19F7B871A8A}"/>
    <cellStyle name="Normal 9 7 3 4 2" xfId="5251" xr:uid="{97ABFF77-502A-4C2A-A367-0D460F66F1CC}"/>
    <cellStyle name="Normal 9 7 3 5" xfId="4281" xr:uid="{CCBF9E52-0B65-4E52-B24E-95D1BBF827E4}"/>
    <cellStyle name="Normal 9 7 3 5 2" xfId="5252" xr:uid="{53745204-6D5D-403E-9D8A-BF57831BE5BC}"/>
    <cellStyle name="Normal 9 7 3 6" xfId="5245" xr:uid="{FA7B0F45-8E73-42E3-B9C7-8BE3F707CA1A}"/>
    <cellStyle name="Normal 9 7 4" xfId="2484" xr:uid="{18F4D2AA-CAE7-455B-A784-BF5BEDC2E17B}"/>
    <cellStyle name="Normal 9 7 4 2" xfId="2485" xr:uid="{8E384DE6-99E8-4AF5-9DA3-A56DF9F063D9}"/>
    <cellStyle name="Normal 9 7 4 2 2" xfId="5254" xr:uid="{558B5068-2E03-4837-BFA8-18F8B6AED585}"/>
    <cellStyle name="Normal 9 7 4 3" xfId="4282" xr:uid="{9A799553-55C1-4FE9-AB11-B168F2AAE8F6}"/>
    <cellStyle name="Normal 9 7 4 3 2" xfId="5255" xr:uid="{C9C92C86-B4EB-4356-9F5D-40897684FCA6}"/>
    <cellStyle name="Normal 9 7 4 4" xfId="4283" xr:uid="{824D4E82-D178-408F-8725-A5451D0D4FD8}"/>
    <cellStyle name="Normal 9 7 4 4 2" xfId="5256" xr:uid="{D31940D7-A960-4113-9029-D4907E80B624}"/>
    <cellStyle name="Normal 9 7 4 5" xfId="5253" xr:uid="{FF9F84B3-FEC8-4483-B34F-FD71ED0699DA}"/>
    <cellStyle name="Normal 9 7 5" xfId="2486" xr:uid="{2101B4AA-845F-4811-B5B4-8FB1A80C9732}"/>
    <cellStyle name="Normal 9 7 5 2" xfId="4284" xr:uid="{289426C5-2678-4430-9354-3C922D1A9615}"/>
    <cellStyle name="Normal 9 7 5 2 2" xfId="5258" xr:uid="{D0DFC356-4B74-4EF4-8C4D-7D57F15CB6C7}"/>
    <cellStyle name="Normal 9 7 5 3" xfId="4285" xr:uid="{7A0EA16E-ABA2-4344-A66D-51B4D572F5DB}"/>
    <cellStyle name="Normal 9 7 5 3 2" xfId="5259" xr:uid="{709887B5-33DA-43A2-A366-07D0B9EEE3C2}"/>
    <cellStyle name="Normal 9 7 5 4" xfId="4286" xr:uid="{3FD79571-8D89-47E8-9767-E17C97081741}"/>
    <cellStyle name="Normal 9 7 5 4 2" xfId="5260" xr:uid="{DEC6F2B9-0E86-4027-B91A-5ED5548C95A5}"/>
    <cellStyle name="Normal 9 7 5 5" xfId="5257" xr:uid="{5575EACC-75E2-4E6C-8475-7A4A8D046D0C}"/>
    <cellStyle name="Normal 9 7 6" xfId="4287" xr:uid="{941AF615-BFDE-4BAC-9AA1-11ACA9656457}"/>
    <cellStyle name="Normal 9 7 6 2" xfId="5261" xr:uid="{59C8F3F6-E645-48F4-9D0E-F5AEAC998394}"/>
    <cellStyle name="Normal 9 7 7" xfId="4288" xr:uid="{16233245-987C-4BBD-849E-DF34C16E2040}"/>
    <cellStyle name="Normal 9 7 7 2" xfId="5262" xr:uid="{9D90E225-4511-4B3E-B208-6E915ED03380}"/>
    <cellStyle name="Normal 9 7 8" xfId="4289" xr:uid="{7F013029-3F25-4085-BF7A-95A01E9983A9}"/>
    <cellStyle name="Normal 9 7 8 2" xfId="5263" xr:uid="{D4AB4D65-426B-4522-A485-FD3DDE74C72C}"/>
    <cellStyle name="Normal 9 7 9" xfId="5231" xr:uid="{86EC4439-36E9-418A-8248-8D9F08E9E84C}"/>
    <cellStyle name="Normal 9 8" xfId="427" xr:uid="{7C1EFDE0-C046-4570-A4DA-A1F659735336}"/>
    <cellStyle name="Normal 9 8 2" xfId="895" xr:uid="{F52DE772-FEB7-43BA-BEAF-1F71541AE03A}"/>
    <cellStyle name="Normal 9 8 2 2" xfId="896" xr:uid="{35179BF0-D588-4700-8A2C-888923E27067}"/>
    <cellStyle name="Normal 9 8 2 2 2" xfId="2487" xr:uid="{23829C87-E4E3-4339-9AA4-F0C31E1D2DA0}"/>
    <cellStyle name="Normal 9 8 2 2 2 2" xfId="5267" xr:uid="{8212F8F1-44EF-412F-9DFF-12CCAFB163E6}"/>
    <cellStyle name="Normal 9 8 2 2 3" xfId="4290" xr:uid="{88B0402A-C886-41BA-9448-9CC2E60B1231}"/>
    <cellStyle name="Normal 9 8 2 2 3 2" xfId="5268" xr:uid="{6518BCAA-3F9E-47C6-8B97-6E25C95A2160}"/>
    <cellStyle name="Normal 9 8 2 2 4" xfId="4291" xr:uid="{A6A5F015-A86D-4C92-B6E4-C26F16CDCC79}"/>
    <cellStyle name="Normal 9 8 2 2 4 2" xfId="5269" xr:uid="{69011D47-A335-43AD-824C-1B2D53F37710}"/>
    <cellStyle name="Normal 9 8 2 2 5" xfId="5266" xr:uid="{950F5119-9A14-47E8-80E8-FD47AA5D6CD8}"/>
    <cellStyle name="Normal 9 8 2 3" xfId="2488" xr:uid="{9177597C-21FA-48A1-887D-7FE1AE052F54}"/>
    <cellStyle name="Normal 9 8 2 3 2" xfId="5270" xr:uid="{8B7A5227-ACFD-4B5C-B97E-AEC7A5849E8D}"/>
    <cellStyle name="Normal 9 8 2 4" xfId="4292" xr:uid="{D386DCD7-D15B-41E9-BBB6-9056B062CBE7}"/>
    <cellStyle name="Normal 9 8 2 4 2" xfId="5271" xr:uid="{3AA05CCF-9092-495C-B4D5-950C8B93B572}"/>
    <cellStyle name="Normal 9 8 2 5" xfId="4293" xr:uid="{748CDFF1-D050-4D48-AF6E-B0318B4282A2}"/>
    <cellStyle name="Normal 9 8 2 5 2" xfId="5272" xr:uid="{9E8A0C80-B421-470D-BD5E-7655A50B0B83}"/>
    <cellStyle name="Normal 9 8 2 6" xfId="5265" xr:uid="{0C864744-D2BF-4874-AC0C-33090A2E0CBC}"/>
    <cellStyle name="Normal 9 8 3" xfId="897" xr:uid="{7DCDB8DA-754C-42BD-B001-485FF5CE548E}"/>
    <cellStyle name="Normal 9 8 3 2" xfId="2489" xr:uid="{E0CC960C-A3E5-496F-A6AB-5E8DDA7F97DD}"/>
    <cellStyle name="Normal 9 8 3 2 2" xfId="5274" xr:uid="{00771F62-95D1-457B-81E3-0230D5322BB3}"/>
    <cellStyle name="Normal 9 8 3 3" xfId="4294" xr:uid="{FE8B401C-5C8B-4B3F-A08C-B1B31A5B77D3}"/>
    <cellStyle name="Normal 9 8 3 3 2" xfId="5275" xr:uid="{6CC4DD1A-0EC3-4802-BBEB-2E0BAF63C31B}"/>
    <cellStyle name="Normal 9 8 3 4" xfId="4295" xr:uid="{04BE194D-2559-4436-A63C-E22904AE5133}"/>
    <cellStyle name="Normal 9 8 3 4 2" xfId="5276" xr:uid="{DA7206E6-D74A-4AF9-A3EA-2D8B6024C90E}"/>
    <cellStyle name="Normal 9 8 3 5" xfId="5273" xr:uid="{10F3A723-3240-4BD4-8E03-CD4883E939E1}"/>
    <cellStyle name="Normal 9 8 4" xfId="2490" xr:uid="{C4C53037-5359-42DC-8B59-278B766CCE65}"/>
    <cellStyle name="Normal 9 8 4 2" xfId="4296" xr:uid="{175E3083-E85D-4F28-B1D1-421DCC37DB87}"/>
    <cellStyle name="Normal 9 8 4 2 2" xfId="5278" xr:uid="{B3738500-5B7C-454C-9AF6-F106C13F1C71}"/>
    <cellStyle name="Normal 9 8 4 3" xfId="4297" xr:uid="{EC4882F3-0CF3-435C-8FA0-57B5D2540A1B}"/>
    <cellStyle name="Normal 9 8 4 3 2" xfId="5279" xr:uid="{52813A4F-7086-434A-81EF-3F5D8D4EDC2D}"/>
    <cellStyle name="Normal 9 8 4 4" xfId="4298" xr:uid="{85D77AEE-EF8A-4B4E-8FA0-18A2647446E0}"/>
    <cellStyle name="Normal 9 8 4 4 2" xfId="5280" xr:uid="{FDFC5EB8-FC29-4DE6-AE20-28D6C37AB28A}"/>
    <cellStyle name="Normal 9 8 4 5" xfId="5277" xr:uid="{37C19FF4-6E91-4AD0-8B5D-6C36E5D59E33}"/>
    <cellStyle name="Normal 9 8 5" xfId="4299" xr:uid="{A41F7A3F-32DD-48A3-B92F-0F7C150CCD97}"/>
    <cellStyle name="Normal 9 8 5 2" xfId="5281" xr:uid="{CD4D3F67-8D6D-4601-A0A8-37B9709F49D1}"/>
    <cellStyle name="Normal 9 8 6" xfId="4300" xr:uid="{166E37C5-262E-4484-B8B5-E6F767EAC54B}"/>
    <cellStyle name="Normal 9 8 6 2" xfId="5282" xr:uid="{6A34BBC0-BFBB-4D97-AF90-1D99BA19420B}"/>
    <cellStyle name="Normal 9 8 7" xfId="4301" xr:uid="{34FF06CE-CFE3-42FB-B12D-185722292916}"/>
    <cellStyle name="Normal 9 8 7 2" xfId="5283" xr:uid="{5981E84D-8788-4351-BB45-14F2ABB9DDEE}"/>
    <cellStyle name="Normal 9 8 8" xfId="5264" xr:uid="{8496400E-2BAE-4A38-ACEC-53FFA45E5979}"/>
    <cellStyle name="Normal 9 9" xfId="428" xr:uid="{CF6BE265-0216-4259-9524-A62C4904898B}"/>
    <cellStyle name="Normal 9 9 2" xfId="898" xr:uid="{FAAD4004-603C-4236-86CD-DDCA09A762D8}"/>
    <cellStyle name="Normal 9 9 2 2" xfId="2491" xr:uid="{9A58420E-2FF5-4D24-9E0A-9DAD49883D83}"/>
    <cellStyle name="Normal 9 9 2 2 2" xfId="5286" xr:uid="{ACB46710-A5AA-424A-AD1A-5473F6C85602}"/>
    <cellStyle name="Normal 9 9 2 3" xfId="4302" xr:uid="{4364FF37-E635-4C8E-B81D-47C1568F6424}"/>
    <cellStyle name="Normal 9 9 2 3 2" xfId="5287" xr:uid="{8A2A7B16-EDEB-437D-BE7C-3A16ADB1D0B6}"/>
    <cellStyle name="Normal 9 9 2 4" xfId="4303" xr:uid="{A1771166-905F-4F56-823A-53994D23A19A}"/>
    <cellStyle name="Normal 9 9 2 4 2" xfId="5288" xr:uid="{E17A151B-42A8-4811-B2B7-1DC4D526AB9A}"/>
    <cellStyle name="Normal 9 9 2 5" xfId="5285" xr:uid="{45BFCFB0-D3BF-4723-9FAC-D55379155E29}"/>
    <cellStyle name="Normal 9 9 3" xfId="2492" xr:uid="{56F69F43-8B9D-4976-A532-7C34FB37C7D2}"/>
    <cellStyle name="Normal 9 9 3 2" xfId="4304" xr:uid="{0697CD83-7586-4344-A810-D6F8C5CEB7E8}"/>
    <cellStyle name="Normal 9 9 3 2 2" xfId="5290" xr:uid="{25B0B200-2809-4032-AE31-E12459F41738}"/>
    <cellStyle name="Normal 9 9 3 3" xfId="4305" xr:uid="{E40B20E2-B4BD-4B2A-817B-EF9C5674049D}"/>
    <cellStyle name="Normal 9 9 3 3 2" xfId="5291" xr:uid="{64ADB6B3-FCB7-4F31-B068-6EDE0D2DD5B4}"/>
    <cellStyle name="Normal 9 9 3 4" xfId="4306" xr:uid="{7ABA0785-99E8-4B9D-A607-534BBA6C6A01}"/>
    <cellStyle name="Normal 9 9 3 4 2" xfId="5292" xr:uid="{64D4E147-EB27-4F12-A999-58CD3BFF4E7F}"/>
    <cellStyle name="Normal 9 9 3 5" xfId="5289" xr:uid="{27A5BA15-E914-40B9-9FA1-74D875633774}"/>
    <cellStyle name="Normal 9 9 4" xfId="4307" xr:uid="{C6388C33-5B03-481B-868C-834C3030E7ED}"/>
    <cellStyle name="Normal 9 9 4 2" xfId="5293" xr:uid="{9941E9E9-671A-4BF0-B5D6-6262B47F738F}"/>
    <cellStyle name="Normal 9 9 5" xfId="4308" xr:uid="{ED14C8F5-1709-4DCB-AD89-726746DFE934}"/>
    <cellStyle name="Normal 9 9 5 2" xfId="5294" xr:uid="{04100EAB-0438-4197-949D-8F499D288CC4}"/>
    <cellStyle name="Normal 9 9 6" xfId="4309" xr:uid="{99094EC7-455D-49F6-BCF5-F69D30545066}"/>
    <cellStyle name="Normal 9 9 6 2" xfId="5295" xr:uid="{8A741503-A315-4FED-9559-0332A01E710E}"/>
    <cellStyle name="Normal 9 9 7" xfId="5284" xr:uid="{CE9D3282-1BE1-4788-95EA-AEBADC8474DB}"/>
    <cellStyle name="Percent 2" xfId="183" xr:uid="{3E435A27-35D0-4183-8AA6-992779FD24AF}"/>
    <cellStyle name="Percent 2 2" xfId="5296" xr:uid="{87179801-C9AE-4A11-9521-D4F17FC21310}"/>
    <cellStyle name="Гиперссылка 2" xfId="4" xr:uid="{49BAA0F8-B3D3-41B5-87DD-435502328B29}"/>
    <cellStyle name="Гиперссылка 2 2" xfId="5297" xr:uid="{D5091CFB-B598-415B-B434-BAE090E6F428}"/>
    <cellStyle name="Обычный 2" xfId="1" xr:uid="{A3CD5D5E-4502-4158-8112-08CDD679ACF5}"/>
    <cellStyle name="Обычный 2 2" xfId="5" xr:uid="{D19F253E-EE9B-4476-9D91-2EE3A6D7A3DC}"/>
    <cellStyle name="Обычный 2 2 2" xfId="5299" xr:uid="{31E1B915-51B5-445A-A5FC-202BC636B618}"/>
    <cellStyle name="Обычный 2 3" xfId="5298" xr:uid="{48E2FC0E-8668-4733-B3B6-15DFB19CA0DD}"/>
    <cellStyle name="常规_Sheet1_1" xfId="4411" xr:uid="{52EBCCF5-778A-4E7A-A3C3-D40C54637913}"/>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P30" sqref="P30"/>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7"/>
      <c r="C3" s="88"/>
      <c r="D3" s="88"/>
      <c r="E3" s="88"/>
      <c r="F3" s="88"/>
      <c r="G3" s="89"/>
    </row>
    <row r="4" spans="2:7" ht="14.25">
      <c r="B4" s="90" t="s">
        <v>0</v>
      </c>
      <c r="C4" s="91" t="s">
        <v>3</v>
      </c>
      <c r="D4" s="91"/>
      <c r="E4" s="91"/>
      <c r="F4" s="91"/>
      <c r="G4" s="92"/>
    </row>
    <row r="5" spans="2:7" ht="15" customHeight="1">
      <c r="B5" s="90"/>
      <c r="C5" s="91"/>
      <c r="D5" s="91"/>
      <c r="E5" s="91"/>
      <c r="F5" s="91"/>
      <c r="G5" s="92"/>
    </row>
    <row r="6" spans="2:7" ht="14.25">
      <c r="B6" s="90" t="s">
        <v>1</v>
      </c>
      <c r="C6" s="91" t="s">
        <v>4</v>
      </c>
      <c r="D6" s="91"/>
      <c r="E6" s="91"/>
      <c r="F6" s="91"/>
      <c r="G6" s="92"/>
    </row>
    <row r="7" spans="2:7" ht="14.25">
      <c r="B7" s="90"/>
      <c r="C7" s="91"/>
      <c r="D7" s="91"/>
      <c r="E7" s="91"/>
      <c r="F7" s="91"/>
      <c r="G7" s="92"/>
    </row>
    <row r="8" spans="2:7" ht="14.25">
      <c r="B8" s="145" t="s">
        <v>2</v>
      </c>
      <c r="C8" s="91"/>
      <c r="D8" s="91"/>
      <c r="E8" s="91"/>
      <c r="F8" s="91"/>
      <c r="G8" s="92"/>
    </row>
    <row r="9" spans="2:7" ht="14.25">
      <c r="B9" s="145"/>
      <c r="C9" s="91"/>
      <c r="D9" s="91"/>
      <c r="E9" s="91"/>
      <c r="F9" s="91"/>
      <c r="G9" s="92"/>
    </row>
    <row r="10" spans="2:7" ht="14.25">
      <c r="B10" s="90"/>
      <c r="C10" s="91"/>
      <c r="D10" s="91"/>
      <c r="E10" s="91"/>
      <c r="F10" s="91"/>
      <c r="G10" s="92"/>
    </row>
    <row r="11" spans="2:7">
      <c r="B11" s="93"/>
      <c r="C11" s="94"/>
      <c r="D11" s="94"/>
      <c r="E11" s="94"/>
      <c r="F11" s="94"/>
      <c r="G11" s="95"/>
    </row>
    <row r="12" spans="2:7">
      <c r="B12" s="93"/>
      <c r="C12" s="94"/>
      <c r="D12" s="94"/>
      <c r="E12" s="94"/>
      <c r="F12" s="94"/>
      <c r="G12" s="95"/>
    </row>
    <row r="13" spans="2:7">
      <c r="B13" s="93" t="s">
        <v>186</v>
      </c>
      <c r="C13" s="94"/>
      <c r="D13" s="94"/>
      <c r="E13" s="94"/>
      <c r="F13" s="94"/>
      <c r="G13" s="95"/>
    </row>
    <row r="14" spans="2:7" ht="13.5" thickBot="1">
      <c r="B14" s="96"/>
      <c r="C14" s="97"/>
      <c r="D14" s="97"/>
      <c r="E14" s="97"/>
      <c r="F14" s="97"/>
      <c r="G14" s="98"/>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71"/>
  <sheetViews>
    <sheetView tabSelected="1" topLeftCell="A47" zoomScale="90" zoomScaleNormal="90" workbookViewId="0">
      <selection activeCell="O77" sqref="O7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9"/>
      <c r="B2" s="129" t="s">
        <v>139</v>
      </c>
      <c r="C2" s="125"/>
      <c r="D2" s="125"/>
      <c r="E2" s="125"/>
      <c r="F2" s="125"/>
      <c r="G2" s="125"/>
      <c r="H2" s="125"/>
      <c r="I2" s="125"/>
      <c r="J2" s="130" t="s">
        <v>145</v>
      </c>
      <c r="K2" s="120"/>
    </row>
    <row r="3" spans="1:11">
      <c r="A3" s="119"/>
      <c r="B3" s="126" t="s">
        <v>140</v>
      </c>
      <c r="C3" s="125"/>
      <c r="D3" s="125"/>
      <c r="E3" s="125"/>
      <c r="F3" s="125"/>
      <c r="G3" s="125"/>
      <c r="H3" s="125"/>
      <c r="I3" s="125"/>
      <c r="J3" s="125"/>
      <c r="K3" s="120"/>
    </row>
    <row r="4" spans="1:11">
      <c r="A4" s="119"/>
      <c r="B4" s="126" t="s">
        <v>141</v>
      </c>
      <c r="C4" s="125"/>
      <c r="D4" s="125"/>
      <c r="E4" s="125"/>
      <c r="F4" s="125"/>
      <c r="G4" s="125"/>
      <c r="H4" s="125"/>
      <c r="I4" s="125"/>
      <c r="J4" s="125"/>
      <c r="K4" s="120"/>
    </row>
    <row r="5" spans="1:11">
      <c r="A5" s="119"/>
      <c r="B5" s="126" t="s">
        <v>142</v>
      </c>
      <c r="C5" s="125"/>
      <c r="D5" s="125"/>
      <c r="E5" s="125"/>
      <c r="F5" s="125"/>
      <c r="G5" s="125"/>
      <c r="H5" s="125"/>
      <c r="I5" s="125"/>
      <c r="J5" s="125"/>
      <c r="K5" s="120"/>
    </row>
    <row r="6" spans="1:11">
      <c r="A6" s="119"/>
      <c r="B6" s="126" t="s">
        <v>143</v>
      </c>
      <c r="C6" s="125"/>
      <c r="D6" s="125"/>
      <c r="E6" s="125"/>
      <c r="F6" s="125"/>
      <c r="G6" s="125"/>
      <c r="H6" s="125"/>
      <c r="I6" s="125"/>
      <c r="J6" s="125"/>
      <c r="K6" s="120"/>
    </row>
    <row r="7" spans="1:11">
      <c r="A7" s="119"/>
      <c r="B7" s="126" t="s">
        <v>144</v>
      </c>
      <c r="C7" s="125"/>
      <c r="D7" s="125"/>
      <c r="E7" s="125"/>
      <c r="F7" s="125"/>
      <c r="G7" s="125"/>
      <c r="H7" s="125"/>
      <c r="I7" s="125"/>
      <c r="J7" s="125"/>
      <c r="K7" s="120"/>
    </row>
    <row r="8" spans="1:11">
      <c r="A8" s="119"/>
      <c r="B8" s="125"/>
      <c r="C8" s="125"/>
      <c r="D8" s="125"/>
      <c r="E8" s="125"/>
      <c r="F8" s="125"/>
      <c r="G8" s="125"/>
      <c r="H8" s="125"/>
      <c r="I8" s="125"/>
      <c r="J8" s="125"/>
      <c r="K8" s="120"/>
    </row>
    <row r="9" spans="1:11">
      <c r="A9" s="119"/>
      <c r="B9" s="110" t="s">
        <v>5</v>
      </c>
      <c r="C9" s="111"/>
      <c r="D9" s="111"/>
      <c r="E9" s="111"/>
      <c r="F9" s="112"/>
      <c r="G9" s="107"/>
      <c r="H9" s="108" t="s">
        <v>12</v>
      </c>
      <c r="I9" s="125"/>
      <c r="J9" s="108" t="s">
        <v>201</v>
      </c>
      <c r="K9" s="120"/>
    </row>
    <row r="10" spans="1:11" ht="15" customHeight="1">
      <c r="A10" s="119"/>
      <c r="B10" s="119" t="s">
        <v>715</v>
      </c>
      <c r="C10" s="125"/>
      <c r="D10" s="125"/>
      <c r="E10" s="125"/>
      <c r="F10" s="120"/>
      <c r="G10" s="121"/>
      <c r="H10" s="121" t="s">
        <v>715</v>
      </c>
      <c r="I10" s="125"/>
      <c r="J10" s="150">
        <v>51181</v>
      </c>
      <c r="K10" s="120"/>
    </row>
    <row r="11" spans="1:11">
      <c r="A11" s="119"/>
      <c r="B11" s="119" t="s">
        <v>716</v>
      </c>
      <c r="C11" s="125"/>
      <c r="D11" s="125"/>
      <c r="E11" s="125"/>
      <c r="F11" s="120"/>
      <c r="G11" s="121"/>
      <c r="H11" s="121" t="s">
        <v>716</v>
      </c>
      <c r="I11" s="125"/>
      <c r="J11" s="151"/>
      <c r="K11" s="120"/>
    </row>
    <row r="12" spans="1:11">
      <c r="A12" s="119"/>
      <c r="B12" s="119" t="s">
        <v>717</v>
      </c>
      <c r="C12" s="125"/>
      <c r="D12" s="125"/>
      <c r="E12" s="125"/>
      <c r="F12" s="120"/>
      <c r="G12" s="121"/>
      <c r="H12" s="121" t="s">
        <v>717</v>
      </c>
      <c r="I12" s="125"/>
      <c r="J12" s="125"/>
      <c r="K12" s="120"/>
    </row>
    <row r="13" spans="1:11">
      <c r="A13" s="119"/>
      <c r="B13" s="119" t="s">
        <v>718</v>
      </c>
      <c r="C13" s="125"/>
      <c r="D13" s="125"/>
      <c r="E13" s="125"/>
      <c r="F13" s="120"/>
      <c r="G13" s="121"/>
      <c r="H13" s="121" t="s">
        <v>718</v>
      </c>
      <c r="I13" s="125"/>
      <c r="J13" s="108" t="s">
        <v>16</v>
      </c>
      <c r="K13" s="120"/>
    </row>
    <row r="14" spans="1:11" ht="15" customHeight="1">
      <c r="A14" s="119"/>
      <c r="B14" s="119"/>
      <c r="C14" s="125"/>
      <c r="D14" s="125"/>
      <c r="E14" s="125"/>
      <c r="F14" s="120"/>
      <c r="G14" s="121"/>
      <c r="H14" s="121" t="s">
        <v>11</v>
      </c>
      <c r="I14" s="125"/>
      <c r="J14" s="152">
        <v>45162</v>
      </c>
      <c r="K14" s="120"/>
    </row>
    <row r="15" spans="1:11" ht="15" customHeight="1">
      <c r="A15" s="119"/>
      <c r="B15" s="6" t="s">
        <v>11</v>
      </c>
      <c r="C15" s="7"/>
      <c r="D15" s="7"/>
      <c r="E15" s="7"/>
      <c r="F15" s="8"/>
      <c r="G15" s="121"/>
      <c r="H15" s="9"/>
      <c r="I15" s="125"/>
      <c r="J15" s="153"/>
      <c r="K15" s="120"/>
    </row>
    <row r="16" spans="1:11" ht="15" customHeight="1">
      <c r="A16" s="119"/>
      <c r="B16" s="125"/>
      <c r="C16" s="125"/>
      <c r="D16" s="125"/>
      <c r="E16" s="125"/>
      <c r="F16" s="125"/>
      <c r="G16" s="125"/>
      <c r="H16" s="125"/>
      <c r="I16" s="128" t="s">
        <v>147</v>
      </c>
      <c r="J16" s="142">
        <v>39753</v>
      </c>
      <c r="K16" s="120"/>
    </row>
    <row r="17" spans="1:11">
      <c r="A17" s="119"/>
      <c r="B17" s="125" t="s">
        <v>719</v>
      </c>
      <c r="C17" s="125"/>
      <c r="D17" s="125"/>
      <c r="E17" s="125"/>
      <c r="F17" s="125"/>
      <c r="G17" s="125"/>
      <c r="H17" s="125"/>
      <c r="I17" s="128" t="s">
        <v>148</v>
      </c>
      <c r="J17" s="142" t="s">
        <v>765</v>
      </c>
      <c r="K17" s="120"/>
    </row>
    <row r="18" spans="1:11" ht="18">
      <c r="A18" s="119"/>
      <c r="B18" s="125" t="s">
        <v>720</v>
      </c>
      <c r="C18" s="125"/>
      <c r="D18" s="125"/>
      <c r="E18" s="125"/>
      <c r="F18" s="125"/>
      <c r="G18" s="125"/>
      <c r="H18" s="125"/>
      <c r="I18" s="127" t="s">
        <v>264</v>
      </c>
      <c r="J18" s="113" t="s">
        <v>138</v>
      </c>
      <c r="K18" s="120"/>
    </row>
    <row r="19" spans="1:11">
      <c r="A19" s="119"/>
      <c r="B19" s="125"/>
      <c r="C19" s="125"/>
      <c r="D19" s="125"/>
      <c r="E19" s="125"/>
      <c r="F19" s="125"/>
      <c r="G19" s="125"/>
      <c r="H19" s="125"/>
      <c r="I19" s="125"/>
      <c r="J19" s="125"/>
      <c r="K19" s="120"/>
    </row>
    <row r="20" spans="1:11">
      <c r="A20" s="119"/>
      <c r="B20" s="109" t="s">
        <v>204</v>
      </c>
      <c r="C20" s="109" t="s">
        <v>205</v>
      </c>
      <c r="D20" s="122" t="s">
        <v>290</v>
      </c>
      <c r="E20" s="122" t="s">
        <v>206</v>
      </c>
      <c r="F20" s="154" t="s">
        <v>207</v>
      </c>
      <c r="G20" s="155"/>
      <c r="H20" s="109" t="s">
        <v>174</v>
      </c>
      <c r="I20" s="109" t="s">
        <v>208</v>
      </c>
      <c r="J20" s="109" t="s">
        <v>26</v>
      </c>
      <c r="K20" s="120"/>
    </row>
    <row r="21" spans="1:11">
      <c r="A21" s="119"/>
      <c r="B21" s="131"/>
      <c r="C21" s="131"/>
      <c r="D21" s="132"/>
      <c r="E21" s="132"/>
      <c r="F21" s="156"/>
      <c r="G21" s="157"/>
      <c r="H21" s="131" t="s">
        <v>146</v>
      </c>
      <c r="I21" s="131"/>
      <c r="J21" s="131"/>
      <c r="K21" s="120"/>
    </row>
    <row r="22" spans="1:11">
      <c r="A22" s="119"/>
      <c r="B22" s="133">
        <v>2</v>
      </c>
      <c r="C22" s="134" t="s">
        <v>721</v>
      </c>
      <c r="D22" s="135" t="s">
        <v>748</v>
      </c>
      <c r="E22" s="135" t="s">
        <v>722</v>
      </c>
      <c r="F22" s="146" t="s">
        <v>279</v>
      </c>
      <c r="G22" s="147"/>
      <c r="H22" s="136" t="s">
        <v>723</v>
      </c>
      <c r="I22" s="138">
        <v>0.67</v>
      </c>
      <c r="J22" s="139">
        <f t="shared" ref="J22:J59" si="0">I22*B22</f>
        <v>1.34</v>
      </c>
      <c r="K22" s="120"/>
    </row>
    <row r="23" spans="1:11">
      <c r="A23" s="119"/>
      <c r="B23" s="133">
        <v>4</v>
      </c>
      <c r="C23" s="134" t="s">
        <v>721</v>
      </c>
      <c r="D23" s="135" t="s">
        <v>749</v>
      </c>
      <c r="E23" s="135" t="s">
        <v>724</v>
      </c>
      <c r="F23" s="146" t="s">
        <v>279</v>
      </c>
      <c r="G23" s="147"/>
      <c r="H23" s="136" t="s">
        <v>723</v>
      </c>
      <c r="I23" s="138">
        <v>0.76</v>
      </c>
      <c r="J23" s="139">
        <f t="shared" si="0"/>
        <v>3.04</v>
      </c>
      <c r="K23" s="120"/>
    </row>
    <row r="24" spans="1:11">
      <c r="A24" s="119"/>
      <c r="B24" s="133">
        <v>1</v>
      </c>
      <c r="C24" s="134" t="s">
        <v>721</v>
      </c>
      <c r="D24" s="135" t="s">
        <v>750</v>
      </c>
      <c r="E24" s="135" t="s">
        <v>725</v>
      </c>
      <c r="F24" s="146" t="s">
        <v>279</v>
      </c>
      <c r="G24" s="147"/>
      <c r="H24" s="136" t="s">
        <v>723</v>
      </c>
      <c r="I24" s="138">
        <v>1.1000000000000001</v>
      </c>
      <c r="J24" s="139">
        <f t="shared" si="0"/>
        <v>1.1000000000000001</v>
      </c>
      <c r="K24" s="120"/>
    </row>
    <row r="25" spans="1:11" ht="24">
      <c r="A25" s="119"/>
      <c r="B25" s="133">
        <v>10</v>
      </c>
      <c r="C25" s="134" t="s">
        <v>726</v>
      </c>
      <c r="D25" s="135" t="s">
        <v>726</v>
      </c>
      <c r="E25" s="135" t="s">
        <v>31</v>
      </c>
      <c r="F25" s="146"/>
      <c r="G25" s="147"/>
      <c r="H25" s="136" t="s">
        <v>727</v>
      </c>
      <c r="I25" s="138">
        <v>0.16</v>
      </c>
      <c r="J25" s="139">
        <f t="shared" si="0"/>
        <v>1.6</v>
      </c>
      <c r="K25" s="120"/>
    </row>
    <row r="26" spans="1:11" ht="36">
      <c r="A26" s="119"/>
      <c r="B26" s="133">
        <v>3</v>
      </c>
      <c r="C26" s="134" t="s">
        <v>728</v>
      </c>
      <c r="D26" s="135" t="s">
        <v>751</v>
      </c>
      <c r="E26" s="135" t="s">
        <v>729</v>
      </c>
      <c r="F26" s="146" t="s">
        <v>279</v>
      </c>
      <c r="G26" s="147"/>
      <c r="H26" s="136" t="s">
        <v>730</v>
      </c>
      <c r="I26" s="138">
        <v>2.16</v>
      </c>
      <c r="J26" s="139">
        <f t="shared" si="0"/>
        <v>6.48</v>
      </c>
      <c r="K26" s="120"/>
    </row>
    <row r="27" spans="1:11" ht="36">
      <c r="A27" s="119"/>
      <c r="B27" s="133">
        <v>4</v>
      </c>
      <c r="C27" s="134" t="s">
        <v>728</v>
      </c>
      <c r="D27" s="135" t="s">
        <v>752</v>
      </c>
      <c r="E27" s="135" t="s">
        <v>731</v>
      </c>
      <c r="F27" s="146" t="s">
        <v>279</v>
      </c>
      <c r="G27" s="147"/>
      <c r="H27" s="136" t="s">
        <v>730</v>
      </c>
      <c r="I27" s="138">
        <v>2.33</v>
      </c>
      <c r="J27" s="139">
        <f t="shared" si="0"/>
        <v>9.32</v>
      </c>
      <c r="K27" s="120"/>
    </row>
    <row r="28" spans="1:11" ht="36">
      <c r="A28" s="119"/>
      <c r="B28" s="133">
        <v>1</v>
      </c>
      <c r="C28" s="134" t="s">
        <v>728</v>
      </c>
      <c r="D28" s="135" t="s">
        <v>753</v>
      </c>
      <c r="E28" s="135" t="s">
        <v>732</v>
      </c>
      <c r="F28" s="146" t="s">
        <v>279</v>
      </c>
      <c r="G28" s="147"/>
      <c r="H28" s="136" t="s">
        <v>730</v>
      </c>
      <c r="I28" s="138">
        <v>2.65</v>
      </c>
      <c r="J28" s="139">
        <f t="shared" si="0"/>
        <v>2.65</v>
      </c>
      <c r="K28" s="120"/>
    </row>
    <row r="29" spans="1:11" ht="36">
      <c r="A29" s="119"/>
      <c r="B29" s="133">
        <v>4</v>
      </c>
      <c r="C29" s="134" t="s">
        <v>728</v>
      </c>
      <c r="D29" s="135" t="s">
        <v>754</v>
      </c>
      <c r="E29" s="135" t="s">
        <v>724</v>
      </c>
      <c r="F29" s="146" t="s">
        <v>279</v>
      </c>
      <c r="G29" s="147"/>
      <c r="H29" s="136" t="s">
        <v>730</v>
      </c>
      <c r="I29" s="138">
        <v>2.86</v>
      </c>
      <c r="J29" s="139">
        <f t="shared" si="0"/>
        <v>11.44</v>
      </c>
      <c r="K29" s="120"/>
    </row>
    <row r="30" spans="1:11" ht="36">
      <c r="A30" s="119"/>
      <c r="B30" s="133">
        <v>3</v>
      </c>
      <c r="C30" s="134" t="s">
        <v>728</v>
      </c>
      <c r="D30" s="135" t="s">
        <v>755</v>
      </c>
      <c r="E30" s="135" t="s">
        <v>733</v>
      </c>
      <c r="F30" s="146" t="s">
        <v>279</v>
      </c>
      <c r="G30" s="147"/>
      <c r="H30" s="136" t="s">
        <v>730</v>
      </c>
      <c r="I30" s="138">
        <v>3.07</v>
      </c>
      <c r="J30" s="139">
        <f t="shared" si="0"/>
        <v>9.2099999999999991</v>
      </c>
      <c r="K30" s="120"/>
    </row>
    <row r="31" spans="1:11" ht="36">
      <c r="A31" s="119"/>
      <c r="B31" s="133">
        <v>1</v>
      </c>
      <c r="C31" s="134" t="s">
        <v>728</v>
      </c>
      <c r="D31" s="135" t="s">
        <v>756</v>
      </c>
      <c r="E31" s="135" t="s">
        <v>734</v>
      </c>
      <c r="F31" s="146" t="s">
        <v>279</v>
      </c>
      <c r="G31" s="147"/>
      <c r="H31" s="136" t="s">
        <v>730</v>
      </c>
      <c r="I31" s="138">
        <v>3.31</v>
      </c>
      <c r="J31" s="139">
        <f t="shared" si="0"/>
        <v>3.31</v>
      </c>
      <c r="K31" s="120"/>
    </row>
    <row r="32" spans="1:11">
      <c r="A32" s="119"/>
      <c r="B32" s="133">
        <v>50</v>
      </c>
      <c r="C32" s="134" t="s">
        <v>735</v>
      </c>
      <c r="D32" s="135" t="s">
        <v>735</v>
      </c>
      <c r="E32" s="135" t="s">
        <v>657</v>
      </c>
      <c r="F32" s="146"/>
      <c r="G32" s="147"/>
      <c r="H32" s="136" t="s">
        <v>736</v>
      </c>
      <c r="I32" s="138">
        <v>0.18</v>
      </c>
      <c r="J32" s="139">
        <f t="shared" si="0"/>
        <v>9</v>
      </c>
      <c r="K32" s="120"/>
    </row>
    <row r="33" spans="1:11">
      <c r="A33" s="119"/>
      <c r="B33" s="133">
        <v>50</v>
      </c>
      <c r="C33" s="134" t="s">
        <v>735</v>
      </c>
      <c r="D33" s="135" t="s">
        <v>735</v>
      </c>
      <c r="E33" s="135" t="s">
        <v>30</v>
      </c>
      <c r="F33" s="146"/>
      <c r="G33" s="147"/>
      <c r="H33" s="136" t="s">
        <v>736</v>
      </c>
      <c r="I33" s="138">
        <v>0.18</v>
      </c>
      <c r="J33" s="139">
        <f t="shared" si="0"/>
        <v>9</v>
      </c>
      <c r="K33" s="120"/>
    </row>
    <row r="34" spans="1:11">
      <c r="A34" s="119"/>
      <c r="B34" s="133">
        <v>50</v>
      </c>
      <c r="C34" s="134" t="s">
        <v>735</v>
      </c>
      <c r="D34" s="135" t="s">
        <v>735</v>
      </c>
      <c r="E34" s="135" t="s">
        <v>72</v>
      </c>
      <c r="F34" s="146"/>
      <c r="G34" s="147"/>
      <c r="H34" s="136" t="s">
        <v>736</v>
      </c>
      <c r="I34" s="138">
        <v>0.18</v>
      </c>
      <c r="J34" s="139">
        <f t="shared" si="0"/>
        <v>9</v>
      </c>
      <c r="K34" s="120"/>
    </row>
    <row r="35" spans="1:11" ht="24">
      <c r="A35" s="119"/>
      <c r="B35" s="133">
        <v>50</v>
      </c>
      <c r="C35" s="134" t="s">
        <v>737</v>
      </c>
      <c r="D35" s="135" t="s">
        <v>737</v>
      </c>
      <c r="E35" s="135"/>
      <c r="F35" s="146"/>
      <c r="G35" s="147"/>
      <c r="H35" s="136" t="s">
        <v>738</v>
      </c>
      <c r="I35" s="138">
        <v>0.14000000000000001</v>
      </c>
      <c r="J35" s="139">
        <f t="shared" si="0"/>
        <v>7.0000000000000009</v>
      </c>
      <c r="K35" s="120"/>
    </row>
    <row r="36" spans="1:11" ht="24">
      <c r="A36" s="119"/>
      <c r="B36" s="133">
        <v>3</v>
      </c>
      <c r="C36" s="134" t="s">
        <v>739</v>
      </c>
      <c r="D36" s="135" t="s">
        <v>739</v>
      </c>
      <c r="E36" s="135"/>
      <c r="F36" s="146"/>
      <c r="G36" s="147"/>
      <c r="H36" s="136" t="s">
        <v>740</v>
      </c>
      <c r="I36" s="138">
        <v>8.6</v>
      </c>
      <c r="J36" s="139">
        <f t="shared" si="0"/>
        <v>25.799999999999997</v>
      </c>
      <c r="K36" s="120"/>
    </row>
    <row r="37" spans="1:11" ht="48">
      <c r="A37" s="119"/>
      <c r="B37" s="133">
        <v>2</v>
      </c>
      <c r="C37" s="134" t="s">
        <v>741</v>
      </c>
      <c r="D37" s="135" t="s">
        <v>741</v>
      </c>
      <c r="E37" s="135" t="s">
        <v>705</v>
      </c>
      <c r="F37" s="146"/>
      <c r="G37" s="147"/>
      <c r="H37" s="136" t="s">
        <v>758</v>
      </c>
      <c r="I37" s="138">
        <v>12.55</v>
      </c>
      <c r="J37" s="139">
        <f t="shared" si="0"/>
        <v>25.1</v>
      </c>
      <c r="K37" s="120"/>
    </row>
    <row r="38" spans="1:11" ht="48">
      <c r="A38" s="119"/>
      <c r="B38" s="133">
        <v>3</v>
      </c>
      <c r="C38" s="134" t="s">
        <v>742</v>
      </c>
      <c r="D38" s="135" t="s">
        <v>742</v>
      </c>
      <c r="E38" s="135" t="s">
        <v>705</v>
      </c>
      <c r="F38" s="146"/>
      <c r="G38" s="147"/>
      <c r="H38" s="136" t="s">
        <v>759</v>
      </c>
      <c r="I38" s="138">
        <v>12.97</v>
      </c>
      <c r="J38" s="139">
        <f t="shared" si="0"/>
        <v>38.910000000000004</v>
      </c>
      <c r="K38" s="120"/>
    </row>
    <row r="39" spans="1:11" ht="24">
      <c r="A39" s="119"/>
      <c r="B39" s="133">
        <v>10</v>
      </c>
      <c r="C39" s="134" t="s">
        <v>70</v>
      </c>
      <c r="D39" s="135" t="s">
        <v>70</v>
      </c>
      <c r="E39" s="135" t="s">
        <v>657</v>
      </c>
      <c r="F39" s="146"/>
      <c r="G39" s="147"/>
      <c r="H39" s="136" t="s">
        <v>714</v>
      </c>
      <c r="I39" s="138">
        <v>1.54</v>
      </c>
      <c r="J39" s="139">
        <f t="shared" si="0"/>
        <v>15.4</v>
      </c>
      <c r="K39" s="120"/>
    </row>
    <row r="40" spans="1:11" ht="24">
      <c r="A40" s="119"/>
      <c r="B40" s="133">
        <v>4</v>
      </c>
      <c r="C40" s="134" t="s">
        <v>70</v>
      </c>
      <c r="D40" s="135" t="s">
        <v>70</v>
      </c>
      <c r="E40" s="135" t="s">
        <v>30</v>
      </c>
      <c r="F40" s="146"/>
      <c r="G40" s="147"/>
      <c r="H40" s="136" t="s">
        <v>714</v>
      </c>
      <c r="I40" s="138">
        <v>1.54</v>
      </c>
      <c r="J40" s="139">
        <f t="shared" si="0"/>
        <v>6.16</v>
      </c>
      <c r="K40" s="120"/>
    </row>
    <row r="41" spans="1:11" ht="24">
      <c r="A41" s="119"/>
      <c r="B41" s="133">
        <v>4</v>
      </c>
      <c r="C41" s="134" t="s">
        <v>70</v>
      </c>
      <c r="D41" s="135" t="s">
        <v>70</v>
      </c>
      <c r="E41" s="135" t="s">
        <v>72</v>
      </c>
      <c r="F41" s="146"/>
      <c r="G41" s="147"/>
      <c r="H41" s="136" t="s">
        <v>714</v>
      </c>
      <c r="I41" s="138">
        <v>1.54</v>
      </c>
      <c r="J41" s="139">
        <f t="shared" si="0"/>
        <v>6.16</v>
      </c>
      <c r="K41" s="120"/>
    </row>
    <row r="42" spans="1:11" ht="24">
      <c r="A42" s="119"/>
      <c r="B42" s="133">
        <v>6</v>
      </c>
      <c r="C42" s="134" t="s">
        <v>70</v>
      </c>
      <c r="D42" s="135" t="s">
        <v>70</v>
      </c>
      <c r="E42" s="135" t="s">
        <v>31</v>
      </c>
      <c r="F42" s="146"/>
      <c r="G42" s="147"/>
      <c r="H42" s="136" t="s">
        <v>714</v>
      </c>
      <c r="I42" s="138">
        <v>1.54</v>
      </c>
      <c r="J42" s="139">
        <f t="shared" si="0"/>
        <v>9.24</v>
      </c>
      <c r="K42" s="120"/>
    </row>
    <row r="43" spans="1:11" ht="24">
      <c r="A43" s="119"/>
      <c r="B43" s="133">
        <v>10</v>
      </c>
      <c r="C43" s="134" t="s">
        <v>70</v>
      </c>
      <c r="D43" s="135" t="s">
        <v>70</v>
      </c>
      <c r="E43" s="135" t="s">
        <v>95</v>
      </c>
      <c r="F43" s="146"/>
      <c r="G43" s="147"/>
      <c r="H43" s="136" t="s">
        <v>714</v>
      </c>
      <c r="I43" s="138">
        <v>1.54</v>
      </c>
      <c r="J43" s="139">
        <f t="shared" si="0"/>
        <v>15.4</v>
      </c>
      <c r="K43" s="120"/>
    </row>
    <row r="44" spans="1:11" ht="24">
      <c r="A44" s="119"/>
      <c r="B44" s="133">
        <v>10</v>
      </c>
      <c r="C44" s="134" t="s">
        <v>743</v>
      </c>
      <c r="D44" s="135" t="s">
        <v>743</v>
      </c>
      <c r="E44" s="135" t="s">
        <v>28</v>
      </c>
      <c r="F44" s="146"/>
      <c r="G44" s="147"/>
      <c r="H44" s="136" t="s">
        <v>744</v>
      </c>
      <c r="I44" s="138">
        <v>2.02</v>
      </c>
      <c r="J44" s="139">
        <f t="shared" si="0"/>
        <v>20.2</v>
      </c>
      <c r="K44" s="120"/>
    </row>
    <row r="45" spans="1:11" ht="24">
      <c r="A45" s="119"/>
      <c r="B45" s="133">
        <v>10</v>
      </c>
      <c r="C45" s="134" t="s">
        <v>743</v>
      </c>
      <c r="D45" s="135" t="s">
        <v>743</v>
      </c>
      <c r="E45" s="135" t="s">
        <v>657</v>
      </c>
      <c r="F45" s="146"/>
      <c r="G45" s="147"/>
      <c r="H45" s="136" t="s">
        <v>744</v>
      </c>
      <c r="I45" s="138">
        <v>2.02</v>
      </c>
      <c r="J45" s="139">
        <f t="shared" si="0"/>
        <v>20.2</v>
      </c>
      <c r="K45" s="120"/>
    </row>
    <row r="46" spans="1:11" ht="24">
      <c r="A46" s="119"/>
      <c r="B46" s="133">
        <v>10</v>
      </c>
      <c r="C46" s="134" t="s">
        <v>743</v>
      </c>
      <c r="D46" s="135" t="s">
        <v>743</v>
      </c>
      <c r="E46" s="135" t="s">
        <v>30</v>
      </c>
      <c r="F46" s="146"/>
      <c r="G46" s="147"/>
      <c r="H46" s="136" t="s">
        <v>744</v>
      </c>
      <c r="I46" s="138">
        <v>2.02</v>
      </c>
      <c r="J46" s="139">
        <f t="shared" si="0"/>
        <v>20.2</v>
      </c>
      <c r="K46" s="120"/>
    </row>
    <row r="47" spans="1:11">
      <c r="A47" s="119"/>
      <c r="B47" s="133">
        <v>5</v>
      </c>
      <c r="C47" s="134" t="s">
        <v>73</v>
      </c>
      <c r="D47" s="135" t="s">
        <v>73</v>
      </c>
      <c r="E47" s="135" t="s">
        <v>28</v>
      </c>
      <c r="F47" s="146" t="s">
        <v>277</v>
      </c>
      <c r="G47" s="147"/>
      <c r="H47" s="136" t="s">
        <v>745</v>
      </c>
      <c r="I47" s="138">
        <v>1.87</v>
      </c>
      <c r="J47" s="139">
        <f t="shared" si="0"/>
        <v>9.3500000000000014</v>
      </c>
      <c r="K47" s="120"/>
    </row>
    <row r="48" spans="1:11">
      <c r="A48" s="119"/>
      <c r="B48" s="133">
        <v>10</v>
      </c>
      <c r="C48" s="134" t="s">
        <v>73</v>
      </c>
      <c r="D48" s="135" t="s">
        <v>73</v>
      </c>
      <c r="E48" s="135" t="s">
        <v>28</v>
      </c>
      <c r="F48" s="146" t="s">
        <v>278</v>
      </c>
      <c r="G48" s="147"/>
      <c r="H48" s="136" t="s">
        <v>745</v>
      </c>
      <c r="I48" s="138">
        <v>1.87</v>
      </c>
      <c r="J48" s="139">
        <f t="shared" si="0"/>
        <v>18.700000000000003</v>
      </c>
      <c r="K48" s="120"/>
    </row>
    <row r="49" spans="1:11">
      <c r="A49" s="119"/>
      <c r="B49" s="133">
        <v>5</v>
      </c>
      <c r="C49" s="134" t="s">
        <v>73</v>
      </c>
      <c r="D49" s="135" t="s">
        <v>73</v>
      </c>
      <c r="E49" s="135" t="s">
        <v>657</v>
      </c>
      <c r="F49" s="146" t="s">
        <v>277</v>
      </c>
      <c r="G49" s="147"/>
      <c r="H49" s="136" t="s">
        <v>745</v>
      </c>
      <c r="I49" s="138">
        <v>1.87</v>
      </c>
      <c r="J49" s="139">
        <f t="shared" si="0"/>
        <v>9.3500000000000014</v>
      </c>
      <c r="K49" s="120"/>
    </row>
    <row r="50" spans="1:11">
      <c r="A50" s="119"/>
      <c r="B50" s="133">
        <v>10</v>
      </c>
      <c r="C50" s="134" t="s">
        <v>73</v>
      </c>
      <c r="D50" s="135" t="s">
        <v>73</v>
      </c>
      <c r="E50" s="135" t="s">
        <v>657</v>
      </c>
      <c r="F50" s="146" t="s">
        <v>278</v>
      </c>
      <c r="G50" s="147"/>
      <c r="H50" s="136" t="s">
        <v>745</v>
      </c>
      <c r="I50" s="138">
        <v>1.87</v>
      </c>
      <c r="J50" s="139">
        <f t="shared" si="0"/>
        <v>18.700000000000003</v>
      </c>
      <c r="K50" s="120"/>
    </row>
    <row r="51" spans="1:11">
      <c r="A51" s="119"/>
      <c r="B51" s="133">
        <v>10</v>
      </c>
      <c r="C51" s="134" t="s">
        <v>73</v>
      </c>
      <c r="D51" s="135" t="s">
        <v>73</v>
      </c>
      <c r="E51" s="135" t="s">
        <v>30</v>
      </c>
      <c r="F51" s="146" t="s">
        <v>278</v>
      </c>
      <c r="G51" s="147"/>
      <c r="H51" s="136" t="s">
        <v>745</v>
      </c>
      <c r="I51" s="138">
        <v>1.87</v>
      </c>
      <c r="J51" s="139">
        <f t="shared" si="0"/>
        <v>18.700000000000003</v>
      </c>
      <c r="K51" s="120"/>
    </row>
    <row r="52" spans="1:11">
      <c r="A52" s="119"/>
      <c r="B52" s="133">
        <v>3</v>
      </c>
      <c r="C52" s="134" t="s">
        <v>479</v>
      </c>
      <c r="D52" s="135" t="s">
        <v>479</v>
      </c>
      <c r="E52" s="135" t="s">
        <v>28</v>
      </c>
      <c r="F52" s="146" t="s">
        <v>277</v>
      </c>
      <c r="G52" s="147"/>
      <c r="H52" s="136" t="s">
        <v>481</v>
      </c>
      <c r="I52" s="138">
        <v>2.16</v>
      </c>
      <c r="J52" s="139">
        <f t="shared" si="0"/>
        <v>6.48</v>
      </c>
      <c r="K52" s="120"/>
    </row>
    <row r="53" spans="1:11">
      <c r="A53" s="119"/>
      <c r="B53" s="133">
        <v>3</v>
      </c>
      <c r="C53" s="134" t="s">
        <v>479</v>
      </c>
      <c r="D53" s="135" t="s">
        <v>479</v>
      </c>
      <c r="E53" s="135" t="s">
        <v>657</v>
      </c>
      <c r="F53" s="146" t="s">
        <v>279</v>
      </c>
      <c r="G53" s="147"/>
      <c r="H53" s="136" t="s">
        <v>481</v>
      </c>
      <c r="I53" s="138">
        <v>2.16</v>
      </c>
      <c r="J53" s="139">
        <f t="shared" si="0"/>
        <v>6.48</v>
      </c>
      <c r="K53" s="120"/>
    </row>
    <row r="54" spans="1:11">
      <c r="A54" s="119"/>
      <c r="B54" s="133">
        <v>5</v>
      </c>
      <c r="C54" s="134" t="s">
        <v>479</v>
      </c>
      <c r="D54" s="135" t="s">
        <v>479</v>
      </c>
      <c r="E54" s="135" t="s">
        <v>657</v>
      </c>
      <c r="F54" s="146" t="s">
        <v>277</v>
      </c>
      <c r="G54" s="147"/>
      <c r="H54" s="136" t="s">
        <v>481</v>
      </c>
      <c r="I54" s="138">
        <v>2.16</v>
      </c>
      <c r="J54" s="139">
        <f t="shared" si="0"/>
        <v>10.8</v>
      </c>
      <c r="K54" s="120"/>
    </row>
    <row r="55" spans="1:11">
      <c r="A55" s="119"/>
      <c r="B55" s="133">
        <v>5</v>
      </c>
      <c r="C55" s="134" t="s">
        <v>479</v>
      </c>
      <c r="D55" s="135" t="s">
        <v>479</v>
      </c>
      <c r="E55" s="135" t="s">
        <v>30</v>
      </c>
      <c r="F55" s="146" t="s">
        <v>277</v>
      </c>
      <c r="G55" s="147"/>
      <c r="H55" s="136" t="s">
        <v>481</v>
      </c>
      <c r="I55" s="138">
        <v>2.16</v>
      </c>
      <c r="J55" s="139">
        <f t="shared" si="0"/>
        <v>10.8</v>
      </c>
      <c r="K55" s="120"/>
    </row>
    <row r="56" spans="1:11">
      <c r="A56" s="119"/>
      <c r="B56" s="133">
        <v>3</v>
      </c>
      <c r="C56" s="134" t="s">
        <v>479</v>
      </c>
      <c r="D56" s="135" t="s">
        <v>479</v>
      </c>
      <c r="E56" s="135" t="s">
        <v>304</v>
      </c>
      <c r="F56" s="146" t="s">
        <v>279</v>
      </c>
      <c r="G56" s="147"/>
      <c r="H56" s="136" t="s">
        <v>481</v>
      </c>
      <c r="I56" s="138">
        <v>2.16</v>
      </c>
      <c r="J56" s="139">
        <f t="shared" si="0"/>
        <v>6.48</v>
      </c>
      <c r="K56" s="120"/>
    </row>
    <row r="57" spans="1:11">
      <c r="A57" s="119"/>
      <c r="B57" s="133">
        <v>5</v>
      </c>
      <c r="C57" s="134" t="s">
        <v>479</v>
      </c>
      <c r="D57" s="135" t="s">
        <v>479</v>
      </c>
      <c r="E57" s="135" t="s">
        <v>300</v>
      </c>
      <c r="F57" s="146" t="s">
        <v>279</v>
      </c>
      <c r="G57" s="147"/>
      <c r="H57" s="136" t="s">
        <v>481</v>
      </c>
      <c r="I57" s="138">
        <v>2.16</v>
      </c>
      <c r="J57" s="139">
        <f t="shared" si="0"/>
        <v>10.8</v>
      </c>
      <c r="K57" s="120"/>
    </row>
    <row r="58" spans="1:11" ht="24">
      <c r="A58" s="119"/>
      <c r="B58" s="133">
        <v>10</v>
      </c>
      <c r="C58" s="134" t="s">
        <v>746</v>
      </c>
      <c r="D58" s="135" t="s">
        <v>746</v>
      </c>
      <c r="E58" s="135" t="s">
        <v>657</v>
      </c>
      <c r="F58" s="146"/>
      <c r="G58" s="147"/>
      <c r="H58" s="136" t="s">
        <v>747</v>
      </c>
      <c r="I58" s="138">
        <v>0.23</v>
      </c>
      <c r="J58" s="139">
        <f t="shared" si="0"/>
        <v>2.3000000000000003</v>
      </c>
      <c r="K58" s="120"/>
    </row>
    <row r="59" spans="1:11" ht="24">
      <c r="A59" s="119"/>
      <c r="B59" s="114">
        <v>10</v>
      </c>
      <c r="C59" s="10" t="s">
        <v>746</v>
      </c>
      <c r="D59" s="123" t="s">
        <v>746</v>
      </c>
      <c r="E59" s="123" t="s">
        <v>30</v>
      </c>
      <c r="F59" s="148"/>
      <c r="G59" s="149"/>
      <c r="H59" s="11" t="s">
        <v>747</v>
      </c>
      <c r="I59" s="12">
        <v>0.23</v>
      </c>
      <c r="J59" s="115">
        <f t="shared" si="0"/>
        <v>2.3000000000000003</v>
      </c>
      <c r="K59" s="120"/>
    </row>
    <row r="60" spans="1:11">
      <c r="A60" s="119"/>
      <c r="B60" s="137"/>
      <c r="C60" s="137"/>
      <c r="D60" s="137"/>
      <c r="E60" s="137"/>
      <c r="F60" s="137"/>
      <c r="G60" s="137"/>
      <c r="H60" s="137"/>
      <c r="I60" s="140" t="s">
        <v>261</v>
      </c>
      <c r="J60" s="141">
        <f>SUM(J22:J59)</f>
        <v>417.50000000000011</v>
      </c>
      <c r="K60" s="120"/>
    </row>
    <row r="61" spans="1:11">
      <c r="A61" s="119"/>
      <c r="B61" s="137"/>
      <c r="C61" s="137"/>
      <c r="D61" s="137"/>
      <c r="E61" s="137"/>
      <c r="F61" s="137"/>
      <c r="G61" s="137"/>
      <c r="H61" s="137"/>
      <c r="I61" s="140" t="s">
        <v>763</v>
      </c>
      <c r="J61" s="141">
        <v>0</v>
      </c>
      <c r="K61" s="120"/>
    </row>
    <row r="62" spans="1:11" hidden="1" outlineLevel="1">
      <c r="A62" s="119"/>
      <c r="B62" s="137"/>
      <c r="C62" s="137"/>
      <c r="D62" s="137"/>
      <c r="E62" s="137"/>
      <c r="F62" s="137"/>
      <c r="G62" s="137"/>
      <c r="H62" s="137"/>
      <c r="I62" s="140" t="s">
        <v>191</v>
      </c>
      <c r="J62" s="141"/>
      <c r="K62" s="120"/>
    </row>
    <row r="63" spans="1:11" collapsed="1">
      <c r="A63" s="119"/>
      <c r="B63" s="137"/>
      <c r="C63" s="137"/>
      <c r="D63" s="137"/>
      <c r="E63" s="137"/>
      <c r="F63" s="137"/>
      <c r="G63" s="137"/>
      <c r="H63" s="137"/>
      <c r="I63" s="140" t="s">
        <v>263</v>
      </c>
      <c r="J63" s="141">
        <f>SUM(J60:J62)</f>
        <v>417.50000000000011</v>
      </c>
      <c r="K63" s="120"/>
    </row>
    <row r="64" spans="1:11">
      <c r="A64" s="6"/>
      <c r="B64" s="7"/>
      <c r="C64" s="7"/>
      <c r="D64" s="7"/>
      <c r="E64" s="7"/>
      <c r="F64" s="7"/>
      <c r="G64" s="7"/>
      <c r="H64" s="124" t="s">
        <v>757</v>
      </c>
      <c r="I64" s="7"/>
      <c r="J64" s="7"/>
      <c r="K64" s="8"/>
    </row>
    <row r="66" spans="8:9">
      <c r="H66" s="1" t="s">
        <v>760</v>
      </c>
      <c r="I66" s="100">
        <f>'Tax Invoice'!E14</f>
        <v>37.56</v>
      </c>
    </row>
    <row r="67" spans="8:9">
      <c r="H67" s="1" t="s">
        <v>711</v>
      </c>
      <c r="I67" s="100">
        <f>'Tax Invoice'!M11</f>
        <v>34.76</v>
      </c>
    </row>
    <row r="68" spans="8:9">
      <c r="H68" s="1" t="s">
        <v>761</v>
      </c>
      <c r="I68" s="100">
        <f>I70/I67</f>
        <v>451.13060989643282</v>
      </c>
    </row>
    <row r="69" spans="8:9">
      <c r="H69" s="1" t="s">
        <v>762</v>
      </c>
      <c r="I69" s="100">
        <f>I71/I67</f>
        <v>451.13060989643282</v>
      </c>
    </row>
    <row r="70" spans="8:9">
      <c r="H70" s="1" t="s">
        <v>712</v>
      </c>
      <c r="I70" s="100">
        <f>J60*I66</f>
        <v>15681.300000000005</v>
      </c>
    </row>
    <row r="71" spans="8:9">
      <c r="H71" s="1" t="s">
        <v>713</v>
      </c>
      <c r="I71" s="100">
        <f>J63*I66</f>
        <v>15681.300000000005</v>
      </c>
    </row>
  </sheetData>
  <mergeCells count="42">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8:G58"/>
    <mergeCell ref="F59:G59"/>
    <mergeCell ref="F53:G53"/>
    <mergeCell ref="F54:G54"/>
    <mergeCell ref="F55:G55"/>
    <mergeCell ref="F56:G56"/>
    <mergeCell ref="F57:G5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5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389</v>
      </c>
      <c r="O1" t="s">
        <v>149</v>
      </c>
      <c r="T1" t="s">
        <v>261</v>
      </c>
      <c r="U1">
        <v>417.50000000000011</v>
      </c>
    </row>
    <row r="2" spans="1:21" ht="15.75">
      <c r="A2" s="119"/>
      <c r="B2" s="129" t="s">
        <v>139</v>
      </c>
      <c r="C2" s="125"/>
      <c r="D2" s="125"/>
      <c r="E2" s="125"/>
      <c r="F2" s="125"/>
      <c r="G2" s="125"/>
      <c r="H2" s="125"/>
      <c r="I2" s="130" t="s">
        <v>145</v>
      </c>
      <c r="J2" s="120"/>
      <c r="T2" t="s">
        <v>190</v>
      </c>
      <c r="U2">
        <v>0</v>
      </c>
    </row>
    <row r="3" spans="1:21">
      <c r="A3" s="119"/>
      <c r="B3" s="126" t="s">
        <v>140</v>
      </c>
      <c r="C3" s="125"/>
      <c r="D3" s="125"/>
      <c r="E3" s="125"/>
      <c r="F3" s="125"/>
      <c r="G3" s="125"/>
      <c r="H3" s="125"/>
      <c r="I3" s="125"/>
      <c r="J3" s="120"/>
      <c r="T3" t="s">
        <v>191</v>
      </c>
    </row>
    <row r="4" spans="1:21">
      <c r="A4" s="119"/>
      <c r="B4" s="126" t="s">
        <v>141</v>
      </c>
      <c r="C4" s="125"/>
      <c r="D4" s="125"/>
      <c r="E4" s="125"/>
      <c r="F4" s="125"/>
      <c r="G4" s="125"/>
      <c r="H4" s="125"/>
      <c r="I4" s="125"/>
      <c r="J4" s="120"/>
      <c r="T4" t="s">
        <v>263</v>
      </c>
      <c r="U4">
        <v>417.50000000000011</v>
      </c>
    </row>
    <row r="5" spans="1:21">
      <c r="A5" s="119"/>
      <c r="B5" s="126" t="s">
        <v>142</v>
      </c>
      <c r="C5" s="125"/>
      <c r="D5" s="125"/>
      <c r="E5" s="125"/>
      <c r="F5" s="125"/>
      <c r="G5" s="125"/>
      <c r="H5" s="125"/>
      <c r="I5" s="125"/>
      <c r="J5" s="120"/>
      <c r="S5" t="s">
        <v>757</v>
      </c>
    </row>
    <row r="6" spans="1:21">
      <c r="A6" s="119"/>
      <c r="B6" s="126" t="s">
        <v>143</v>
      </c>
      <c r="C6" s="125"/>
      <c r="D6" s="125"/>
      <c r="E6" s="125"/>
      <c r="F6" s="125"/>
      <c r="G6" s="125"/>
      <c r="H6" s="125"/>
      <c r="I6" s="125"/>
      <c r="J6" s="120"/>
    </row>
    <row r="7" spans="1:21">
      <c r="A7" s="119"/>
      <c r="B7" s="126" t="s">
        <v>144</v>
      </c>
      <c r="C7" s="125"/>
      <c r="D7" s="125"/>
      <c r="E7" s="125"/>
      <c r="F7" s="125"/>
      <c r="G7" s="125"/>
      <c r="H7" s="125"/>
      <c r="I7" s="125"/>
      <c r="J7" s="120"/>
    </row>
    <row r="8" spans="1:21">
      <c r="A8" s="119"/>
      <c r="B8" s="125"/>
      <c r="C8" s="125"/>
      <c r="D8" s="125"/>
      <c r="E8" s="125"/>
      <c r="F8" s="125"/>
      <c r="G8" s="125"/>
      <c r="H8" s="125"/>
      <c r="I8" s="125"/>
      <c r="J8" s="120"/>
    </row>
    <row r="9" spans="1:21">
      <c r="A9" s="119"/>
      <c r="B9" s="110" t="s">
        <v>5</v>
      </c>
      <c r="C9" s="111"/>
      <c r="D9" s="111"/>
      <c r="E9" s="112"/>
      <c r="F9" s="107"/>
      <c r="G9" s="108" t="s">
        <v>12</v>
      </c>
      <c r="H9" s="125"/>
      <c r="I9" s="108" t="s">
        <v>201</v>
      </c>
      <c r="J9" s="120"/>
    </row>
    <row r="10" spans="1:21">
      <c r="A10" s="119"/>
      <c r="B10" s="119" t="s">
        <v>715</v>
      </c>
      <c r="C10" s="125"/>
      <c r="D10" s="125"/>
      <c r="E10" s="120"/>
      <c r="F10" s="121"/>
      <c r="G10" s="121" t="s">
        <v>715</v>
      </c>
      <c r="H10" s="125"/>
      <c r="I10" s="150"/>
      <c r="J10" s="120"/>
    </row>
    <row r="11" spans="1:21">
      <c r="A11" s="119"/>
      <c r="B11" s="119" t="s">
        <v>716</v>
      </c>
      <c r="C11" s="125"/>
      <c r="D11" s="125"/>
      <c r="E11" s="120"/>
      <c r="F11" s="121"/>
      <c r="G11" s="121" t="s">
        <v>716</v>
      </c>
      <c r="H11" s="125"/>
      <c r="I11" s="151"/>
      <c r="J11" s="120"/>
    </row>
    <row r="12" spans="1:21">
      <c r="A12" s="119"/>
      <c r="B12" s="119" t="s">
        <v>717</v>
      </c>
      <c r="C12" s="125"/>
      <c r="D12" s="125"/>
      <c r="E12" s="120"/>
      <c r="F12" s="121"/>
      <c r="G12" s="121" t="s">
        <v>717</v>
      </c>
      <c r="H12" s="125"/>
      <c r="I12" s="125"/>
      <c r="J12" s="120"/>
    </row>
    <row r="13" spans="1:21">
      <c r="A13" s="119"/>
      <c r="B13" s="119" t="s">
        <v>718</v>
      </c>
      <c r="C13" s="125"/>
      <c r="D13" s="125"/>
      <c r="E13" s="120"/>
      <c r="F13" s="121"/>
      <c r="G13" s="121" t="s">
        <v>718</v>
      </c>
      <c r="H13" s="125"/>
      <c r="I13" s="108" t="s">
        <v>16</v>
      </c>
      <c r="J13" s="120"/>
    </row>
    <row r="14" spans="1:21">
      <c r="A14" s="119"/>
      <c r="B14" s="119"/>
      <c r="C14" s="125"/>
      <c r="D14" s="125"/>
      <c r="E14" s="120"/>
      <c r="F14" s="121"/>
      <c r="G14" s="121" t="s">
        <v>11</v>
      </c>
      <c r="H14" s="125"/>
      <c r="I14" s="152">
        <v>45162</v>
      </c>
      <c r="J14" s="120"/>
    </row>
    <row r="15" spans="1:21">
      <c r="A15" s="119"/>
      <c r="B15" s="6" t="s">
        <v>11</v>
      </c>
      <c r="C15" s="7"/>
      <c r="D15" s="7"/>
      <c r="E15" s="8"/>
      <c r="F15" s="121"/>
      <c r="G15" s="9"/>
      <c r="H15" s="125"/>
      <c r="I15" s="153"/>
      <c r="J15" s="120"/>
    </row>
    <row r="16" spans="1:21">
      <c r="A16" s="119"/>
      <c r="B16" s="125"/>
      <c r="C16" s="125"/>
      <c r="D16" s="125"/>
      <c r="E16" s="125"/>
      <c r="F16" s="125"/>
      <c r="G16" s="125"/>
      <c r="H16" s="128" t="s">
        <v>147</v>
      </c>
      <c r="I16" s="142">
        <v>39753</v>
      </c>
      <c r="J16" s="120"/>
    </row>
    <row r="17" spans="1:16">
      <c r="A17" s="119"/>
      <c r="B17" s="125" t="s">
        <v>719</v>
      </c>
      <c r="C17" s="125"/>
      <c r="D17" s="125"/>
      <c r="E17" s="125"/>
      <c r="F17" s="125"/>
      <c r="G17" s="125"/>
      <c r="H17" s="128" t="s">
        <v>148</v>
      </c>
      <c r="I17" s="142"/>
      <c r="J17" s="120"/>
    </row>
    <row r="18" spans="1:16" ht="18">
      <c r="A18" s="119"/>
      <c r="B18" s="125" t="s">
        <v>720</v>
      </c>
      <c r="C18" s="125"/>
      <c r="D18" s="125"/>
      <c r="E18" s="125"/>
      <c r="F18" s="125"/>
      <c r="G18" s="125"/>
      <c r="H18" s="127" t="s">
        <v>264</v>
      </c>
      <c r="I18" s="113" t="s">
        <v>138</v>
      </c>
      <c r="J18" s="120"/>
    </row>
    <row r="19" spans="1:16">
      <c r="A19" s="119"/>
      <c r="B19" s="125"/>
      <c r="C19" s="125"/>
      <c r="D19" s="125"/>
      <c r="E19" s="125"/>
      <c r="F19" s="125"/>
      <c r="G19" s="125"/>
      <c r="H19" s="125"/>
      <c r="I19" s="125"/>
      <c r="J19" s="120"/>
      <c r="P19">
        <v>45162</v>
      </c>
    </row>
    <row r="20" spans="1:16">
      <c r="A20" s="119"/>
      <c r="B20" s="109" t="s">
        <v>204</v>
      </c>
      <c r="C20" s="109" t="s">
        <v>205</v>
      </c>
      <c r="D20" s="122" t="s">
        <v>206</v>
      </c>
      <c r="E20" s="154" t="s">
        <v>207</v>
      </c>
      <c r="F20" s="155"/>
      <c r="G20" s="109" t="s">
        <v>174</v>
      </c>
      <c r="H20" s="109" t="s">
        <v>208</v>
      </c>
      <c r="I20" s="109" t="s">
        <v>26</v>
      </c>
      <c r="J20" s="120"/>
    </row>
    <row r="21" spans="1:16">
      <c r="A21" s="119"/>
      <c r="B21" s="131"/>
      <c r="C21" s="131"/>
      <c r="D21" s="132"/>
      <c r="E21" s="156"/>
      <c r="F21" s="157"/>
      <c r="G21" s="131" t="s">
        <v>146</v>
      </c>
      <c r="H21" s="131"/>
      <c r="I21" s="131"/>
      <c r="J21" s="120"/>
    </row>
    <row r="22" spans="1:16" ht="72">
      <c r="A22" s="119"/>
      <c r="B22" s="133">
        <v>2</v>
      </c>
      <c r="C22" s="134" t="s">
        <v>721</v>
      </c>
      <c r="D22" s="135" t="s">
        <v>722</v>
      </c>
      <c r="E22" s="146" t="s">
        <v>279</v>
      </c>
      <c r="F22" s="147"/>
      <c r="G22" s="136" t="s">
        <v>723</v>
      </c>
      <c r="H22" s="138">
        <v>0.67</v>
      </c>
      <c r="I22" s="139">
        <f t="shared" ref="I22:I59" si="0">H22*B22</f>
        <v>1.34</v>
      </c>
      <c r="J22" s="120"/>
    </row>
    <row r="23" spans="1:16" ht="72">
      <c r="A23" s="119"/>
      <c r="B23" s="133">
        <v>4</v>
      </c>
      <c r="C23" s="134" t="s">
        <v>721</v>
      </c>
      <c r="D23" s="135" t="s">
        <v>724</v>
      </c>
      <c r="E23" s="146" t="s">
        <v>279</v>
      </c>
      <c r="F23" s="147"/>
      <c r="G23" s="136" t="s">
        <v>723</v>
      </c>
      <c r="H23" s="138">
        <v>0.76</v>
      </c>
      <c r="I23" s="139">
        <f t="shared" si="0"/>
        <v>3.04</v>
      </c>
      <c r="J23" s="120"/>
    </row>
    <row r="24" spans="1:16" ht="72">
      <c r="A24" s="119"/>
      <c r="B24" s="133">
        <v>1</v>
      </c>
      <c r="C24" s="134" t="s">
        <v>721</v>
      </c>
      <c r="D24" s="135" t="s">
        <v>725</v>
      </c>
      <c r="E24" s="146" t="s">
        <v>279</v>
      </c>
      <c r="F24" s="147"/>
      <c r="G24" s="136" t="s">
        <v>723</v>
      </c>
      <c r="H24" s="138">
        <v>1.1000000000000001</v>
      </c>
      <c r="I24" s="139">
        <f t="shared" si="0"/>
        <v>1.1000000000000001</v>
      </c>
      <c r="J24" s="120"/>
    </row>
    <row r="25" spans="1:16" ht="108">
      <c r="A25" s="119"/>
      <c r="B25" s="133">
        <v>10</v>
      </c>
      <c r="C25" s="134" t="s">
        <v>726</v>
      </c>
      <c r="D25" s="135" t="s">
        <v>31</v>
      </c>
      <c r="E25" s="146"/>
      <c r="F25" s="147"/>
      <c r="G25" s="136" t="s">
        <v>727</v>
      </c>
      <c r="H25" s="138">
        <v>0.16</v>
      </c>
      <c r="I25" s="139">
        <f t="shared" si="0"/>
        <v>1.6</v>
      </c>
      <c r="J25" s="120"/>
    </row>
    <row r="26" spans="1:16" ht="252">
      <c r="A26" s="119"/>
      <c r="B26" s="133">
        <v>3</v>
      </c>
      <c r="C26" s="134" t="s">
        <v>728</v>
      </c>
      <c r="D26" s="135" t="s">
        <v>729</v>
      </c>
      <c r="E26" s="146" t="s">
        <v>279</v>
      </c>
      <c r="F26" s="147"/>
      <c r="G26" s="136" t="s">
        <v>730</v>
      </c>
      <c r="H26" s="138">
        <v>2.16</v>
      </c>
      <c r="I26" s="139">
        <f t="shared" si="0"/>
        <v>6.48</v>
      </c>
      <c r="J26" s="120"/>
    </row>
    <row r="27" spans="1:16" ht="252">
      <c r="A27" s="119"/>
      <c r="B27" s="133">
        <v>4</v>
      </c>
      <c r="C27" s="134" t="s">
        <v>728</v>
      </c>
      <c r="D27" s="135" t="s">
        <v>731</v>
      </c>
      <c r="E27" s="146" t="s">
        <v>279</v>
      </c>
      <c r="F27" s="147"/>
      <c r="G27" s="136" t="s">
        <v>730</v>
      </c>
      <c r="H27" s="138">
        <v>2.33</v>
      </c>
      <c r="I27" s="139">
        <f t="shared" si="0"/>
        <v>9.32</v>
      </c>
      <c r="J27" s="120"/>
    </row>
    <row r="28" spans="1:16" ht="252">
      <c r="A28" s="119"/>
      <c r="B28" s="133">
        <v>1</v>
      </c>
      <c r="C28" s="134" t="s">
        <v>728</v>
      </c>
      <c r="D28" s="135" t="s">
        <v>732</v>
      </c>
      <c r="E28" s="146" t="s">
        <v>279</v>
      </c>
      <c r="F28" s="147"/>
      <c r="G28" s="136" t="s">
        <v>730</v>
      </c>
      <c r="H28" s="138">
        <v>2.65</v>
      </c>
      <c r="I28" s="139">
        <f t="shared" si="0"/>
        <v>2.65</v>
      </c>
      <c r="J28" s="120"/>
    </row>
    <row r="29" spans="1:16" ht="252">
      <c r="A29" s="119"/>
      <c r="B29" s="133">
        <v>4</v>
      </c>
      <c r="C29" s="134" t="s">
        <v>728</v>
      </c>
      <c r="D29" s="135" t="s">
        <v>724</v>
      </c>
      <c r="E29" s="146" t="s">
        <v>279</v>
      </c>
      <c r="F29" s="147"/>
      <c r="G29" s="136" t="s">
        <v>730</v>
      </c>
      <c r="H29" s="138">
        <v>2.86</v>
      </c>
      <c r="I29" s="139">
        <f t="shared" si="0"/>
        <v>11.44</v>
      </c>
      <c r="J29" s="120"/>
    </row>
    <row r="30" spans="1:16" ht="252">
      <c r="A30" s="119"/>
      <c r="B30" s="133">
        <v>3</v>
      </c>
      <c r="C30" s="134" t="s">
        <v>728</v>
      </c>
      <c r="D30" s="135" t="s">
        <v>733</v>
      </c>
      <c r="E30" s="146" t="s">
        <v>279</v>
      </c>
      <c r="F30" s="147"/>
      <c r="G30" s="136" t="s">
        <v>730</v>
      </c>
      <c r="H30" s="138">
        <v>3.07</v>
      </c>
      <c r="I30" s="139">
        <f t="shared" si="0"/>
        <v>9.2099999999999991</v>
      </c>
      <c r="J30" s="120"/>
    </row>
    <row r="31" spans="1:16" ht="252">
      <c r="A31" s="119"/>
      <c r="B31" s="133">
        <v>1</v>
      </c>
      <c r="C31" s="134" t="s">
        <v>728</v>
      </c>
      <c r="D31" s="135" t="s">
        <v>734</v>
      </c>
      <c r="E31" s="146" t="s">
        <v>279</v>
      </c>
      <c r="F31" s="147"/>
      <c r="G31" s="136" t="s">
        <v>730</v>
      </c>
      <c r="H31" s="138">
        <v>3.31</v>
      </c>
      <c r="I31" s="139">
        <f t="shared" si="0"/>
        <v>3.31</v>
      </c>
      <c r="J31" s="120"/>
    </row>
    <row r="32" spans="1:16" ht="96">
      <c r="A32" s="119"/>
      <c r="B32" s="133">
        <v>50</v>
      </c>
      <c r="C32" s="134" t="s">
        <v>735</v>
      </c>
      <c r="D32" s="135" t="s">
        <v>657</v>
      </c>
      <c r="E32" s="146"/>
      <c r="F32" s="147"/>
      <c r="G32" s="136" t="s">
        <v>736</v>
      </c>
      <c r="H32" s="138">
        <v>0.18</v>
      </c>
      <c r="I32" s="139">
        <f t="shared" si="0"/>
        <v>9</v>
      </c>
      <c r="J32" s="120"/>
    </row>
    <row r="33" spans="1:10" ht="96">
      <c r="A33" s="119"/>
      <c r="B33" s="133">
        <v>50</v>
      </c>
      <c r="C33" s="134" t="s">
        <v>735</v>
      </c>
      <c r="D33" s="135" t="s">
        <v>30</v>
      </c>
      <c r="E33" s="146"/>
      <c r="F33" s="147"/>
      <c r="G33" s="136" t="s">
        <v>736</v>
      </c>
      <c r="H33" s="138">
        <v>0.18</v>
      </c>
      <c r="I33" s="139">
        <f t="shared" si="0"/>
        <v>9</v>
      </c>
      <c r="J33" s="120"/>
    </row>
    <row r="34" spans="1:10" ht="96">
      <c r="A34" s="119"/>
      <c r="B34" s="133">
        <v>50</v>
      </c>
      <c r="C34" s="134" t="s">
        <v>735</v>
      </c>
      <c r="D34" s="135" t="s">
        <v>72</v>
      </c>
      <c r="E34" s="146"/>
      <c r="F34" s="147"/>
      <c r="G34" s="136" t="s">
        <v>736</v>
      </c>
      <c r="H34" s="138">
        <v>0.18</v>
      </c>
      <c r="I34" s="139">
        <f t="shared" si="0"/>
        <v>9</v>
      </c>
      <c r="J34" s="120"/>
    </row>
    <row r="35" spans="1:10" ht="108">
      <c r="A35" s="119"/>
      <c r="B35" s="133">
        <v>50</v>
      </c>
      <c r="C35" s="134" t="s">
        <v>737</v>
      </c>
      <c r="D35" s="135"/>
      <c r="E35" s="146"/>
      <c r="F35" s="147"/>
      <c r="G35" s="136" t="s">
        <v>738</v>
      </c>
      <c r="H35" s="138">
        <v>0.14000000000000001</v>
      </c>
      <c r="I35" s="139">
        <f t="shared" si="0"/>
        <v>7.0000000000000009</v>
      </c>
      <c r="J35" s="120"/>
    </row>
    <row r="36" spans="1:10" ht="120">
      <c r="A36" s="119"/>
      <c r="B36" s="133">
        <v>3</v>
      </c>
      <c r="C36" s="134" t="s">
        <v>739</v>
      </c>
      <c r="D36" s="135"/>
      <c r="E36" s="146"/>
      <c r="F36" s="147"/>
      <c r="G36" s="136" t="s">
        <v>740</v>
      </c>
      <c r="H36" s="138">
        <v>8.6</v>
      </c>
      <c r="I36" s="139">
        <f t="shared" si="0"/>
        <v>25.799999999999997</v>
      </c>
      <c r="J36" s="120"/>
    </row>
    <row r="37" spans="1:10" ht="276">
      <c r="A37" s="119"/>
      <c r="B37" s="133">
        <v>2</v>
      </c>
      <c r="C37" s="134" t="s">
        <v>741</v>
      </c>
      <c r="D37" s="135" t="s">
        <v>705</v>
      </c>
      <c r="E37" s="146"/>
      <c r="F37" s="147"/>
      <c r="G37" s="136" t="s">
        <v>758</v>
      </c>
      <c r="H37" s="138">
        <v>12.55</v>
      </c>
      <c r="I37" s="139">
        <f t="shared" si="0"/>
        <v>25.1</v>
      </c>
      <c r="J37" s="120"/>
    </row>
    <row r="38" spans="1:10" ht="288">
      <c r="A38" s="119"/>
      <c r="B38" s="133">
        <v>3</v>
      </c>
      <c r="C38" s="134" t="s">
        <v>742</v>
      </c>
      <c r="D38" s="135" t="s">
        <v>705</v>
      </c>
      <c r="E38" s="146"/>
      <c r="F38" s="147"/>
      <c r="G38" s="136" t="s">
        <v>759</v>
      </c>
      <c r="H38" s="138">
        <v>12.97</v>
      </c>
      <c r="I38" s="139">
        <f t="shared" si="0"/>
        <v>38.910000000000004</v>
      </c>
      <c r="J38" s="120"/>
    </row>
    <row r="39" spans="1:10" ht="96">
      <c r="A39" s="119"/>
      <c r="B39" s="133">
        <v>10</v>
      </c>
      <c r="C39" s="134" t="s">
        <v>70</v>
      </c>
      <c r="D39" s="135" t="s">
        <v>657</v>
      </c>
      <c r="E39" s="146"/>
      <c r="F39" s="147"/>
      <c r="G39" s="136" t="s">
        <v>714</v>
      </c>
      <c r="H39" s="138">
        <v>1.54</v>
      </c>
      <c r="I39" s="139">
        <f t="shared" si="0"/>
        <v>15.4</v>
      </c>
      <c r="J39" s="120"/>
    </row>
    <row r="40" spans="1:10" ht="96">
      <c r="A40" s="119"/>
      <c r="B40" s="133">
        <v>4</v>
      </c>
      <c r="C40" s="134" t="s">
        <v>70</v>
      </c>
      <c r="D40" s="135" t="s">
        <v>30</v>
      </c>
      <c r="E40" s="146"/>
      <c r="F40" s="147"/>
      <c r="G40" s="136" t="s">
        <v>714</v>
      </c>
      <c r="H40" s="138">
        <v>1.54</v>
      </c>
      <c r="I40" s="139">
        <f t="shared" si="0"/>
        <v>6.16</v>
      </c>
      <c r="J40" s="120"/>
    </row>
    <row r="41" spans="1:10" ht="96">
      <c r="A41" s="119"/>
      <c r="B41" s="133">
        <v>4</v>
      </c>
      <c r="C41" s="134" t="s">
        <v>70</v>
      </c>
      <c r="D41" s="135" t="s">
        <v>72</v>
      </c>
      <c r="E41" s="146"/>
      <c r="F41" s="147"/>
      <c r="G41" s="136" t="s">
        <v>714</v>
      </c>
      <c r="H41" s="138">
        <v>1.54</v>
      </c>
      <c r="I41" s="139">
        <f t="shared" si="0"/>
        <v>6.16</v>
      </c>
      <c r="J41" s="120"/>
    </row>
    <row r="42" spans="1:10" ht="96">
      <c r="A42" s="119"/>
      <c r="B42" s="133">
        <v>6</v>
      </c>
      <c r="C42" s="134" t="s">
        <v>70</v>
      </c>
      <c r="D42" s="135" t="s">
        <v>31</v>
      </c>
      <c r="E42" s="146"/>
      <c r="F42" s="147"/>
      <c r="G42" s="136" t="s">
        <v>714</v>
      </c>
      <c r="H42" s="138">
        <v>1.54</v>
      </c>
      <c r="I42" s="139">
        <f t="shared" si="0"/>
        <v>9.24</v>
      </c>
      <c r="J42" s="120"/>
    </row>
    <row r="43" spans="1:10" ht="96">
      <c r="A43" s="119"/>
      <c r="B43" s="133">
        <v>10</v>
      </c>
      <c r="C43" s="134" t="s">
        <v>70</v>
      </c>
      <c r="D43" s="135" t="s">
        <v>95</v>
      </c>
      <c r="E43" s="146"/>
      <c r="F43" s="147"/>
      <c r="G43" s="136" t="s">
        <v>714</v>
      </c>
      <c r="H43" s="138">
        <v>1.54</v>
      </c>
      <c r="I43" s="139">
        <f t="shared" si="0"/>
        <v>15.4</v>
      </c>
      <c r="J43" s="120"/>
    </row>
    <row r="44" spans="1:10" ht="96">
      <c r="A44" s="119"/>
      <c r="B44" s="133">
        <v>10</v>
      </c>
      <c r="C44" s="134" t="s">
        <v>743</v>
      </c>
      <c r="D44" s="135" t="s">
        <v>28</v>
      </c>
      <c r="E44" s="146"/>
      <c r="F44" s="147"/>
      <c r="G44" s="136" t="s">
        <v>744</v>
      </c>
      <c r="H44" s="138">
        <v>2.02</v>
      </c>
      <c r="I44" s="139">
        <f t="shared" si="0"/>
        <v>20.2</v>
      </c>
      <c r="J44" s="120"/>
    </row>
    <row r="45" spans="1:10" ht="96">
      <c r="A45" s="119"/>
      <c r="B45" s="133">
        <v>10</v>
      </c>
      <c r="C45" s="134" t="s">
        <v>743</v>
      </c>
      <c r="D45" s="135" t="s">
        <v>657</v>
      </c>
      <c r="E45" s="146"/>
      <c r="F45" s="147"/>
      <c r="G45" s="136" t="s">
        <v>744</v>
      </c>
      <c r="H45" s="138">
        <v>2.02</v>
      </c>
      <c r="I45" s="139">
        <f t="shared" si="0"/>
        <v>20.2</v>
      </c>
      <c r="J45" s="120"/>
    </row>
    <row r="46" spans="1:10" ht="96">
      <c r="A46" s="119"/>
      <c r="B46" s="133">
        <v>10</v>
      </c>
      <c r="C46" s="134" t="s">
        <v>743</v>
      </c>
      <c r="D46" s="135" t="s">
        <v>30</v>
      </c>
      <c r="E46" s="146"/>
      <c r="F46" s="147"/>
      <c r="G46" s="136" t="s">
        <v>744</v>
      </c>
      <c r="H46" s="138">
        <v>2.02</v>
      </c>
      <c r="I46" s="139">
        <f t="shared" si="0"/>
        <v>20.2</v>
      </c>
      <c r="J46" s="120"/>
    </row>
    <row r="47" spans="1:10" ht="96">
      <c r="A47" s="119"/>
      <c r="B47" s="133">
        <v>5</v>
      </c>
      <c r="C47" s="134" t="s">
        <v>73</v>
      </c>
      <c r="D47" s="135" t="s">
        <v>28</v>
      </c>
      <c r="E47" s="146" t="s">
        <v>277</v>
      </c>
      <c r="F47" s="147"/>
      <c r="G47" s="136" t="s">
        <v>745</v>
      </c>
      <c r="H47" s="138">
        <v>1.87</v>
      </c>
      <c r="I47" s="139">
        <f t="shared" si="0"/>
        <v>9.3500000000000014</v>
      </c>
      <c r="J47" s="120"/>
    </row>
    <row r="48" spans="1:10" ht="96">
      <c r="A48" s="119"/>
      <c r="B48" s="133">
        <v>10</v>
      </c>
      <c r="C48" s="134" t="s">
        <v>73</v>
      </c>
      <c r="D48" s="135" t="s">
        <v>28</v>
      </c>
      <c r="E48" s="146" t="s">
        <v>278</v>
      </c>
      <c r="F48" s="147"/>
      <c r="G48" s="136" t="s">
        <v>745</v>
      </c>
      <c r="H48" s="138">
        <v>1.87</v>
      </c>
      <c r="I48" s="139">
        <f t="shared" si="0"/>
        <v>18.700000000000003</v>
      </c>
      <c r="J48" s="120"/>
    </row>
    <row r="49" spans="1:10" ht="96">
      <c r="A49" s="119"/>
      <c r="B49" s="133">
        <v>5</v>
      </c>
      <c r="C49" s="134" t="s">
        <v>73</v>
      </c>
      <c r="D49" s="135" t="s">
        <v>657</v>
      </c>
      <c r="E49" s="146" t="s">
        <v>277</v>
      </c>
      <c r="F49" s="147"/>
      <c r="G49" s="136" t="s">
        <v>745</v>
      </c>
      <c r="H49" s="138">
        <v>1.87</v>
      </c>
      <c r="I49" s="139">
        <f t="shared" si="0"/>
        <v>9.3500000000000014</v>
      </c>
      <c r="J49" s="120"/>
    </row>
    <row r="50" spans="1:10" ht="96">
      <c r="A50" s="119"/>
      <c r="B50" s="133">
        <v>10</v>
      </c>
      <c r="C50" s="134" t="s">
        <v>73</v>
      </c>
      <c r="D50" s="135" t="s">
        <v>657</v>
      </c>
      <c r="E50" s="146" t="s">
        <v>278</v>
      </c>
      <c r="F50" s="147"/>
      <c r="G50" s="136" t="s">
        <v>745</v>
      </c>
      <c r="H50" s="138">
        <v>1.87</v>
      </c>
      <c r="I50" s="139">
        <f t="shared" si="0"/>
        <v>18.700000000000003</v>
      </c>
      <c r="J50" s="120"/>
    </row>
    <row r="51" spans="1:10" ht="96">
      <c r="A51" s="119"/>
      <c r="B51" s="133">
        <v>10</v>
      </c>
      <c r="C51" s="134" t="s">
        <v>73</v>
      </c>
      <c r="D51" s="135" t="s">
        <v>30</v>
      </c>
      <c r="E51" s="146" t="s">
        <v>278</v>
      </c>
      <c r="F51" s="147"/>
      <c r="G51" s="136" t="s">
        <v>745</v>
      </c>
      <c r="H51" s="138">
        <v>1.87</v>
      </c>
      <c r="I51" s="139">
        <f t="shared" si="0"/>
        <v>18.700000000000003</v>
      </c>
      <c r="J51" s="120"/>
    </row>
    <row r="52" spans="1:10" ht="96">
      <c r="A52" s="119"/>
      <c r="B52" s="133">
        <v>3</v>
      </c>
      <c r="C52" s="134" t="s">
        <v>479</v>
      </c>
      <c r="D52" s="135" t="s">
        <v>28</v>
      </c>
      <c r="E52" s="146" t="s">
        <v>277</v>
      </c>
      <c r="F52" s="147"/>
      <c r="G52" s="136" t="s">
        <v>481</v>
      </c>
      <c r="H52" s="138">
        <v>2.16</v>
      </c>
      <c r="I52" s="139">
        <f t="shared" si="0"/>
        <v>6.48</v>
      </c>
      <c r="J52" s="120"/>
    </row>
    <row r="53" spans="1:10" ht="96">
      <c r="A53" s="119"/>
      <c r="B53" s="133">
        <v>3</v>
      </c>
      <c r="C53" s="134" t="s">
        <v>479</v>
      </c>
      <c r="D53" s="135" t="s">
        <v>657</v>
      </c>
      <c r="E53" s="146" t="s">
        <v>279</v>
      </c>
      <c r="F53" s="147"/>
      <c r="G53" s="136" t="s">
        <v>481</v>
      </c>
      <c r="H53" s="138">
        <v>2.16</v>
      </c>
      <c r="I53" s="139">
        <f t="shared" si="0"/>
        <v>6.48</v>
      </c>
      <c r="J53" s="120"/>
    </row>
    <row r="54" spans="1:10" ht="96">
      <c r="A54" s="119"/>
      <c r="B54" s="133">
        <v>5</v>
      </c>
      <c r="C54" s="134" t="s">
        <v>479</v>
      </c>
      <c r="D54" s="135" t="s">
        <v>657</v>
      </c>
      <c r="E54" s="146" t="s">
        <v>277</v>
      </c>
      <c r="F54" s="147"/>
      <c r="G54" s="136" t="s">
        <v>481</v>
      </c>
      <c r="H54" s="138">
        <v>2.16</v>
      </c>
      <c r="I54" s="139">
        <f t="shared" si="0"/>
        <v>10.8</v>
      </c>
      <c r="J54" s="120"/>
    </row>
    <row r="55" spans="1:10" ht="96">
      <c r="A55" s="119"/>
      <c r="B55" s="133">
        <v>5</v>
      </c>
      <c r="C55" s="134" t="s">
        <v>479</v>
      </c>
      <c r="D55" s="135" t="s">
        <v>30</v>
      </c>
      <c r="E55" s="146" t="s">
        <v>277</v>
      </c>
      <c r="F55" s="147"/>
      <c r="G55" s="136" t="s">
        <v>481</v>
      </c>
      <c r="H55" s="138">
        <v>2.16</v>
      </c>
      <c r="I55" s="139">
        <f t="shared" si="0"/>
        <v>10.8</v>
      </c>
      <c r="J55" s="120"/>
    </row>
    <row r="56" spans="1:10" ht="96">
      <c r="A56" s="119"/>
      <c r="B56" s="133">
        <v>3</v>
      </c>
      <c r="C56" s="134" t="s">
        <v>479</v>
      </c>
      <c r="D56" s="135" t="s">
        <v>304</v>
      </c>
      <c r="E56" s="146" t="s">
        <v>279</v>
      </c>
      <c r="F56" s="147"/>
      <c r="G56" s="136" t="s">
        <v>481</v>
      </c>
      <c r="H56" s="138">
        <v>2.16</v>
      </c>
      <c r="I56" s="139">
        <f t="shared" si="0"/>
        <v>6.48</v>
      </c>
      <c r="J56" s="120"/>
    </row>
    <row r="57" spans="1:10" ht="96">
      <c r="A57" s="119"/>
      <c r="B57" s="133">
        <v>5</v>
      </c>
      <c r="C57" s="134" t="s">
        <v>479</v>
      </c>
      <c r="D57" s="135" t="s">
        <v>300</v>
      </c>
      <c r="E57" s="146" t="s">
        <v>279</v>
      </c>
      <c r="F57" s="147"/>
      <c r="G57" s="136" t="s">
        <v>481</v>
      </c>
      <c r="H57" s="138">
        <v>2.16</v>
      </c>
      <c r="I57" s="139">
        <f t="shared" si="0"/>
        <v>10.8</v>
      </c>
      <c r="J57" s="120"/>
    </row>
    <row r="58" spans="1:10" ht="108">
      <c r="A58" s="119"/>
      <c r="B58" s="133">
        <v>10</v>
      </c>
      <c r="C58" s="134" t="s">
        <v>746</v>
      </c>
      <c r="D58" s="135" t="s">
        <v>657</v>
      </c>
      <c r="E58" s="146"/>
      <c r="F58" s="147"/>
      <c r="G58" s="136" t="s">
        <v>747</v>
      </c>
      <c r="H58" s="138">
        <v>0.23</v>
      </c>
      <c r="I58" s="139">
        <f t="shared" si="0"/>
        <v>2.3000000000000003</v>
      </c>
      <c r="J58" s="120"/>
    </row>
    <row r="59" spans="1:10" ht="108">
      <c r="A59" s="119"/>
      <c r="B59" s="114">
        <v>10</v>
      </c>
      <c r="C59" s="10" t="s">
        <v>746</v>
      </c>
      <c r="D59" s="123" t="s">
        <v>30</v>
      </c>
      <c r="E59" s="148"/>
      <c r="F59" s="149"/>
      <c r="G59" s="11" t="s">
        <v>747</v>
      </c>
      <c r="H59" s="12">
        <v>0.23</v>
      </c>
      <c r="I59" s="115">
        <f t="shared" si="0"/>
        <v>2.3000000000000003</v>
      </c>
      <c r="J59" s="120"/>
    </row>
  </sheetData>
  <mergeCells count="42">
    <mergeCell ref="I10:I11"/>
    <mergeCell ref="I14:I15"/>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8:F58"/>
    <mergeCell ref="E59:F59"/>
    <mergeCell ref="E53:F53"/>
    <mergeCell ref="E54:F54"/>
    <mergeCell ref="E55:F55"/>
    <mergeCell ref="E56:F56"/>
    <mergeCell ref="E57:F5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2"/>
  <sheetViews>
    <sheetView zoomScale="90" zoomScaleNormal="90" workbookViewId="0">
      <selection activeCell="K10" sqref="K10:K1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9">
        <v>0.25</v>
      </c>
      <c r="O1" t="s">
        <v>187</v>
      </c>
    </row>
    <row r="2" spans="1:15" ht="15.75" customHeight="1">
      <c r="A2" s="119"/>
      <c r="B2" s="129" t="s">
        <v>139</v>
      </c>
      <c r="C2" s="125"/>
      <c r="D2" s="125"/>
      <c r="E2" s="125"/>
      <c r="F2" s="125"/>
      <c r="G2" s="125"/>
      <c r="H2" s="125"/>
      <c r="I2" s="125"/>
      <c r="J2" s="125"/>
      <c r="K2" s="130" t="s">
        <v>145</v>
      </c>
      <c r="L2" s="120"/>
      <c r="N2">
        <v>417.50000000000011</v>
      </c>
      <c r="O2" t="s">
        <v>188</v>
      </c>
    </row>
    <row r="3" spans="1:15" ht="12.75" customHeight="1">
      <c r="A3" s="119"/>
      <c r="B3" s="126" t="s">
        <v>140</v>
      </c>
      <c r="C3" s="125"/>
      <c r="D3" s="125"/>
      <c r="E3" s="125"/>
      <c r="F3" s="125"/>
      <c r="G3" s="125"/>
      <c r="H3" s="125"/>
      <c r="I3" s="125"/>
      <c r="J3" s="125"/>
      <c r="K3" s="125"/>
      <c r="L3" s="120"/>
      <c r="N3">
        <v>417.50000000000011</v>
      </c>
      <c r="O3" t="s">
        <v>189</v>
      </c>
    </row>
    <row r="4" spans="1:15" ht="12.75" customHeight="1">
      <c r="A4" s="119"/>
      <c r="B4" s="126" t="s">
        <v>141</v>
      </c>
      <c r="C4" s="125"/>
      <c r="D4" s="125"/>
      <c r="E4" s="125"/>
      <c r="F4" s="125"/>
      <c r="G4" s="125"/>
      <c r="H4" s="125"/>
      <c r="I4" s="125"/>
      <c r="J4" s="125"/>
      <c r="K4" s="125"/>
      <c r="L4" s="120"/>
    </row>
    <row r="5" spans="1:15" ht="12.75" customHeight="1">
      <c r="A5" s="119"/>
      <c r="B5" s="126" t="s">
        <v>142</v>
      </c>
      <c r="C5" s="125"/>
      <c r="D5" s="125"/>
      <c r="E5" s="125"/>
      <c r="F5" s="125"/>
      <c r="G5" s="125"/>
      <c r="H5" s="125"/>
      <c r="I5" s="125"/>
      <c r="J5" s="125"/>
      <c r="K5" s="125"/>
      <c r="L5" s="120"/>
    </row>
    <row r="6" spans="1:15" ht="12.75" customHeight="1">
      <c r="A6" s="119"/>
      <c r="B6" s="126" t="s">
        <v>143</v>
      </c>
      <c r="C6" s="125"/>
      <c r="D6" s="125"/>
      <c r="E6" s="125"/>
      <c r="F6" s="125"/>
      <c r="G6" s="125"/>
      <c r="H6" s="125"/>
      <c r="I6" s="125"/>
      <c r="J6" s="125"/>
      <c r="K6" s="125"/>
      <c r="L6" s="120"/>
    </row>
    <row r="7" spans="1:15" ht="12.75" hidden="1" customHeight="1">
      <c r="A7" s="119"/>
      <c r="B7" s="126" t="s">
        <v>144</v>
      </c>
      <c r="C7" s="125"/>
      <c r="D7" s="125"/>
      <c r="E7" s="125"/>
      <c r="F7" s="125"/>
      <c r="G7" s="125"/>
      <c r="H7" s="125"/>
      <c r="I7" s="125"/>
      <c r="J7" s="125"/>
      <c r="K7" s="125"/>
      <c r="L7" s="120"/>
    </row>
    <row r="8" spans="1:15" ht="12.75" customHeight="1">
      <c r="A8" s="119"/>
      <c r="B8" s="125"/>
      <c r="C8" s="125"/>
      <c r="D8" s="125"/>
      <c r="E8" s="125"/>
      <c r="F8" s="125"/>
      <c r="G8" s="125"/>
      <c r="H8" s="125"/>
      <c r="I8" s="125"/>
      <c r="J8" s="125"/>
      <c r="K8" s="125"/>
      <c r="L8" s="120"/>
    </row>
    <row r="9" spans="1:15" ht="12.75" customHeight="1">
      <c r="A9" s="119"/>
      <c r="B9" s="110" t="s">
        <v>5</v>
      </c>
      <c r="C9" s="111"/>
      <c r="D9" s="111"/>
      <c r="E9" s="111"/>
      <c r="F9" s="112"/>
      <c r="G9" s="107"/>
      <c r="H9" s="108" t="s">
        <v>12</v>
      </c>
      <c r="I9" s="125"/>
      <c r="J9" s="125"/>
      <c r="K9" s="108" t="s">
        <v>201</v>
      </c>
      <c r="L9" s="120"/>
    </row>
    <row r="10" spans="1:15" ht="15" customHeight="1">
      <c r="A10" s="119"/>
      <c r="B10" s="119" t="s">
        <v>715</v>
      </c>
      <c r="C10" s="125"/>
      <c r="D10" s="125"/>
      <c r="E10" s="125"/>
      <c r="F10" s="120"/>
      <c r="G10" s="121"/>
      <c r="H10" s="121" t="s">
        <v>715</v>
      </c>
      <c r="I10" s="125"/>
      <c r="J10" s="125"/>
      <c r="K10" s="150">
        <f>IF(Invoice!J10&lt;&gt;"",Invoice!J10,"")</f>
        <v>51181</v>
      </c>
      <c r="L10" s="120"/>
    </row>
    <row r="11" spans="1:15" ht="12.75" customHeight="1">
      <c r="A11" s="119"/>
      <c r="B11" s="119" t="s">
        <v>716</v>
      </c>
      <c r="C11" s="125"/>
      <c r="D11" s="125"/>
      <c r="E11" s="125"/>
      <c r="F11" s="120"/>
      <c r="G11" s="121"/>
      <c r="H11" s="121" t="s">
        <v>716</v>
      </c>
      <c r="I11" s="125"/>
      <c r="J11" s="125"/>
      <c r="K11" s="151"/>
      <c r="L11" s="120"/>
    </row>
    <row r="12" spans="1:15" ht="12.75" customHeight="1">
      <c r="A12" s="119"/>
      <c r="B12" s="119" t="s">
        <v>717</v>
      </c>
      <c r="C12" s="125"/>
      <c r="D12" s="125"/>
      <c r="E12" s="125"/>
      <c r="F12" s="120"/>
      <c r="G12" s="121"/>
      <c r="H12" s="121" t="s">
        <v>717</v>
      </c>
      <c r="I12" s="125"/>
      <c r="J12" s="125"/>
      <c r="K12" s="125"/>
      <c r="L12" s="120"/>
    </row>
    <row r="13" spans="1:15" ht="12.75" customHeight="1">
      <c r="A13" s="119"/>
      <c r="B13" s="119" t="s">
        <v>718</v>
      </c>
      <c r="C13" s="125"/>
      <c r="D13" s="125"/>
      <c r="E13" s="125"/>
      <c r="F13" s="120"/>
      <c r="G13" s="121"/>
      <c r="H13" s="121" t="s">
        <v>718</v>
      </c>
      <c r="I13" s="125"/>
      <c r="J13" s="125"/>
      <c r="K13" s="108" t="s">
        <v>16</v>
      </c>
      <c r="L13" s="120"/>
    </row>
    <row r="14" spans="1:15" ht="15" customHeight="1">
      <c r="A14" s="119"/>
      <c r="B14" s="119"/>
      <c r="C14" s="125"/>
      <c r="D14" s="125"/>
      <c r="E14" s="125"/>
      <c r="F14" s="120"/>
      <c r="G14" s="121"/>
      <c r="H14" s="121" t="s">
        <v>11</v>
      </c>
      <c r="I14" s="125"/>
      <c r="J14" s="125"/>
      <c r="K14" s="152">
        <f>Invoice!J14</f>
        <v>45162</v>
      </c>
      <c r="L14" s="120"/>
    </row>
    <row r="15" spans="1:15" ht="15" customHeight="1">
      <c r="A15" s="119"/>
      <c r="B15" s="6" t="s">
        <v>11</v>
      </c>
      <c r="C15" s="7"/>
      <c r="D15" s="7"/>
      <c r="E15" s="7"/>
      <c r="F15" s="8"/>
      <c r="G15" s="121"/>
      <c r="H15" s="9"/>
      <c r="I15" s="125"/>
      <c r="J15" s="125"/>
      <c r="K15" s="153"/>
      <c r="L15" s="120"/>
    </row>
    <row r="16" spans="1:15" ht="15" customHeight="1">
      <c r="A16" s="119"/>
      <c r="B16" s="125"/>
      <c r="C16" s="125"/>
      <c r="D16" s="125"/>
      <c r="E16" s="125"/>
      <c r="F16" s="125"/>
      <c r="G16" s="125"/>
      <c r="H16" s="125"/>
      <c r="I16" s="128" t="s">
        <v>147</v>
      </c>
      <c r="J16" s="128" t="s">
        <v>147</v>
      </c>
      <c r="K16" s="142">
        <v>39753</v>
      </c>
      <c r="L16" s="120"/>
    </row>
    <row r="17" spans="1:12" ht="12.75" customHeight="1">
      <c r="A17" s="119"/>
      <c r="B17" s="125" t="s">
        <v>719</v>
      </c>
      <c r="C17" s="125"/>
      <c r="D17" s="125"/>
      <c r="E17" s="125"/>
      <c r="F17" s="125"/>
      <c r="G17" s="125"/>
      <c r="H17" s="125"/>
      <c r="I17" s="128" t="s">
        <v>148</v>
      </c>
      <c r="J17" s="128" t="s">
        <v>148</v>
      </c>
      <c r="K17" s="142" t="str">
        <f>IF(Invoice!J17&lt;&gt;"",Invoice!J17,"")</f>
        <v>Didi</v>
      </c>
      <c r="L17" s="120"/>
    </row>
    <row r="18" spans="1:12" ht="18" customHeight="1">
      <c r="A18" s="119"/>
      <c r="B18" s="125" t="s">
        <v>720</v>
      </c>
      <c r="C18" s="125"/>
      <c r="D18" s="125"/>
      <c r="E18" s="125"/>
      <c r="F18" s="125"/>
      <c r="G18" s="125"/>
      <c r="H18" s="125"/>
      <c r="I18" s="127" t="s">
        <v>264</v>
      </c>
      <c r="J18" s="127" t="s">
        <v>264</v>
      </c>
      <c r="K18" s="113" t="s">
        <v>138</v>
      </c>
      <c r="L18" s="120"/>
    </row>
    <row r="19" spans="1:12" ht="12.75" customHeight="1">
      <c r="A19" s="119"/>
      <c r="B19" s="125"/>
      <c r="C19" s="125"/>
      <c r="D19" s="125"/>
      <c r="E19" s="125"/>
      <c r="F19" s="125"/>
      <c r="G19" s="125"/>
      <c r="H19" s="125"/>
      <c r="I19" s="125"/>
      <c r="J19" s="125"/>
      <c r="K19" s="125"/>
      <c r="L19" s="120"/>
    </row>
    <row r="20" spans="1:12" ht="12.75" customHeight="1">
      <c r="A20" s="119"/>
      <c r="B20" s="109" t="s">
        <v>204</v>
      </c>
      <c r="C20" s="109" t="s">
        <v>205</v>
      </c>
      <c r="D20" s="109" t="s">
        <v>290</v>
      </c>
      <c r="E20" s="122" t="s">
        <v>206</v>
      </c>
      <c r="F20" s="154" t="s">
        <v>207</v>
      </c>
      <c r="G20" s="155"/>
      <c r="H20" s="109" t="s">
        <v>174</v>
      </c>
      <c r="I20" s="109" t="s">
        <v>208</v>
      </c>
      <c r="J20" s="109" t="s">
        <v>208</v>
      </c>
      <c r="K20" s="109" t="s">
        <v>26</v>
      </c>
      <c r="L20" s="120"/>
    </row>
    <row r="21" spans="1:12" ht="12.75" customHeight="1">
      <c r="A21" s="119"/>
      <c r="B21" s="109"/>
      <c r="C21" s="109"/>
      <c r="D21" s="109"/>
      <c r="E21" s="122"/>
      <c r="F21" s="154"/>
      <c r="G21" s="155"/>
      <c r="H21" s="109" t="s">
        <v>146</v>
      </c>
      <c r="I21" s="109"/>
      <c r="J21" s="109"/>
      <c r="K21" s="109"/>
      <c r="L21" s="120"/>
    </row>
    <row r="22" spans="1:12" ht="26.25">
      <c r="A22" s="119"/>
      <c r="B22" s="131"/>
      <c r="C22" s="131"/>
      <c r="D22" s="131"/>
      <c r="E22" s="132"/>
      <c r="F22" s="132"/>
      <c r="G22" s="143"/>
      <c r="H22" s="144" t="s">
        <v>766</v>
      </c>
      <c r="I22" s="131"/>
      <c r="J22" s="131"/>
      <c r="K22" s="131"/>
      <c r="L22" s="120"/>
    </row>
    <row r="23" spans="1:12" ht="12.75" customHeight="1">
      <c r="A23" s="119"/>
      <c r="B23" s="133">
        <f>'Tax Invoice'!D18</f>
        <v>2</v>
      </c>
      <c r="C23" s="134" t="s">
        <v>721</v>
      </c>
      <c r="D23" s="134" t="s">
        <v>748</v>
      </c>
      <c r="E23" s="135" t="s">
        <v>722</v>
      </c>
      <c r="F23" s="146" t="s">
        <v>279</v>
      </c>
      <c r="G23" s="147"/>
      <c r="H23" s="136" t="s">
        <v>723</v>
      </c>
      <c r="I23" s="138">
        <f t="shared" ref="I23:I60" si="0">J23*$N$1</f>
        <v>0.16750000000000001</v>
      </c>
      <c r="J23" s="138">
        <v>0.67</v>
      </c>
      <c r="K23" s="139">
        <f t="shared" ref="K23:K60" si="1">I23*B23</f>
        <v>0.33500000000000002</v>
      </c>
      <c r="L23" s="120"/>
    </row>
    <row r="24" spans="1:12" ht="12.75" customHeight="1">
      <c r="A24" s="119"/>
      <c r="B24" s="133">
        <f>'Tax Invoice'!D19</f>
        <v>4</v>
      </c>
      <c r="C24" s="134" t="s">
        <v>721</v>
      </c>
      <c r="D24" s="134" t="s">
        <v>749</v>
      </c>
      <c r="E24" s="135" t="s">
        <v>724</v>
      </c>
      <c r="F24" s="146" t="s">
        <v>279</v>
      </c>
      <c r="G24" s="147"/>
      <c r="H24" s="136" t="s">
        <v>723</v>
      </c>
      <c r="I24" s="138">
        <f t="shared" si="0"/>
        <v>0.19</v>
      </c>
      <c r="J24" s="138">
        <v>0.76</v>
      </c>
      <c r="K24" s="139">
        <f t="shared" si="1"/>
        <v>0.76</v>
      </c>
      <c r="L24" s="120"/>
    </row>
    <row r="25" spans="1:12" ht="12.75" customHeight="1">
      <c r="A25" s="119"/>
      <c r="B25" s="133">
        <f>'Tax Invoice'!D20</f>
        <v>1</v>
      </c>
      <c r="C25" s="134" t="s">
        <v>721</v>
      </c>
      <c r="D25" s="134" t="s">
        <v>750</v>
      </c>
      <c r="E25" s="135" t="s">
        <v>725</v>
      </c>
      <c r="F25" s="146" t="s">
        <v>279</v>
      </c>
      <c r="G25" s="147"/>
      <c r="H25" s="136" t="s">
        <v>723</v>
      </c>
      <c r="I25" s="138">
        <f t="shared" si="0"/>
        <v>0.27500000000000002</v>
      </c>
      <c r="J25" s="138">
        <v>1.1000000000000001</v>
      </c>
      <c r="K25" s="139">
        <f t="shared" si="1"/>
        <v>0.27500000000000002</v>
      </c>
      <c r="L25" s="120"/>
    </row>
    <row r="26" spans="1:12" ht="24" customHeight="1">
      <c r="A26" s="119"/>
      <c r="B26" s="133">
        <f>'Tax Invoice'!D21</f>
        <v>10</v>
      </c>
      <c r="C26" s="134" t="s">
        <v>726</v>
      </c>
      <c r="D26" s="134" t="s">
        <v>726</v>
      </c>
      <c r="E26" s="135" t="s">
        <v>31</v>
      </c>
      <c r="F26" s="146"/>
      <c r="G26" s="147"/>
      <c r="H26" s="136" t="s">
        <v>727</v>
      </c>
      <c r="I26" s="138">
        <f t="shared" si="0"/>
        <v>0.04</v>
      </c>
      <c r="J26" s="138">
        <v>0.16</v>
      </c>
      <c r="K26" s="139">
        <f t="shared" si="1"/>
        <v>0.4</v>
      </c>
      <c r="L26" s="120"/>
    </row>
    <row r="27" spans="1:12" ht="36" customHeight="1">
      <c r="A27" s="119"/>
      <c r="B27" s="133">
        <f>'Tax Invoice'!D22</f>
        <v>3</v>
      </c>
      <c r="C27" s="134" t="s">
        <v>728</v>
      </c>
      <c r="D27" s="134" t="s">
        <v>751</v>
      </c>
      <c r="E27" s="135" t="s">
        <v>729</v>
      </c>
      <c r="F27" s="146" t="s">
        <v>279</v>
      </c>
      <c r="G27" s="147"/>
      <c r="H27" s="136" t="s">
        <v>730</v>
      </c>
      <c r="I27" s="138">
        <f t="shared" si="0"/>
        <v>0.54</v>
      </c>
      <c r="J27" s="138">
        <v>2.16</v>
      </c>
      <c r="K27" s="139">
        <f t="shared" si="1"/>
        <v>1.62</v>
      </c>
      <c r="L27" s="120"/>
    </row>
    <row r="28" spans="1:12" ht="36" customHeight="1">
      <c r="A28" s="119"/>
      <c r="B28" s="133">
        <f>'Tax Invoice'!D23</f>
        <v>4</v>
      </c>
      <c r="C28" s="134" t="s">
        <v>728</v>
      </c>
      <c r="D28" s="134" t="s">
        <v>752</v>
      </c>
      <c r="E28" s="135" t="s">
        <v>731</v>
      </c>
      <c r="F28" s="146" t="s">
        <v>279</v>
      </c>
      <c r="G28" s="147"/>
      <c r="H28" s="136" t="s">
        <v>730</v>
      </c>
      <c r="I28" s="138">
        <f t="shared" si="0"/>
        <v>0.58250000000000002</v>
      </c>
      <c r="J28" s="138">
        <v>2.33</v>
      </c>
      <c r="K28" s="139">
        <f t="shared" si="1"/>
        <v>2.33</v>
      </c>
      <c r="L28" s="120"/>
    </row>
    <row r="29" spans="1:12" ht="36" customHeight="1">
      <c r="A29" s="119"/>
      <c r="B29" s="133">
        <f>'Tax Invoice'!D24</f>
        <v>1</v>
      </c>
      <c r="C29" s="134" t="s">
        <v>728</v>
      </c>
      <c r="D29" s="134" t="s">
        <v>753</v>
      </c>
      <c r="E29" s="135" t="s">
        <v>732</v>
      </c>
      <c r="F29" s="146" t="s">
        <v>279</v>
      </c>
      <c r="G29" s="147"/>
      <c r="H29" s="136" t="s">
        <v>730</v>
      </c>
      <c r="I29" s="138">
        <f t="shared" si="0"/>
        <v>0.66249999999999998</v>
      </c>
      <c r="J29" s="138">
        <v>2.65</v>
      </c>
      <c r="K29" s="139">
        <f t="shared" si="1"/>
        <v>0.66249999999999998</v>
      </c>
      <c r="L29" s="120"/>
    </row>
    <row r="30" spans="1:12" ht="36" customHeight="1">
      <c r="A30" s="119"/>
      <c r="B30" s="133">
        <f>'Tax Invoice'!D25</f>
        <v>4</v>
      </c>
      <c r="C30" s="134" t="s">
        <v>728</v>
      </c>
      <c r="D30" s="134" t="s">
        <v>754</v>
      </c>
      <c r="E30" s="135" t="s">
        <v>724</v>
      </c>
      <c r="F30" s="146" t="s">
        <v>279</v>
      </c>
      <c r="G30" s="147"/>
      <c r="H30" s="136" t="s">
        <v>730</v>
      </c>
      <c r="I30" s="138">
        <f t="shared" si="0"/>
        <v>0.71499999999999997</v>
      </c>
      <c r="J30" s="138">
        <v>2.86</v>
      </c>
      <c r="K30" s="139">
        <f t="shared" si="1"/>
        <v>2.86</v>
      </c>
      <c r="L30" s="120"/>
    </row>
    <row r="31" spans="1:12" ht="36" customHeight="1">
      <c r="A31" s="119"/>
      <c r="B31" s="133">
        <f>'Tax Invoice'!D26</f>
        <v>3</v>
      </c>
      <c r="C31" s="134" t="s">
        <v>728</v>
      </c>
      <c r="D31" s="134" t="s">
        <v>755</v>
      </c>
      <c r="E31" s="135" t="s">
        <v>733</v>
      </c>
      <c r="F31" s="146" t="s">
        <v>279</v>
      </c>
      <c r="G31" s="147"/>
      <c r="H31" s="136" t="s">
        <v>730</v>
      </c>
      <c r="I31" s="138">
        <f t="shared" si="0"/>
        <v>0.76749999999999996</v>
      </c>
      <c r="J31" s="138">
        <v>3.07</v>
      </c>
      <c r="K31" s="139">
        <f t="shared" si="1"/>
        <v>2.3024999999999998</v>
      </c>
      <c r="L31" s="120"/>
    </row>
    <row r="32" spans="1:12" ht="36" customHeight="1">
      <c r="A32" s="119"/>
      <c r="B32" s="133">
        <f>'Tax Invoice'!D27</f>
        <v>1</v>
      </c>
      <c r="C32" s="134" t="s">
        <v>728</v>
      </c>
      <c r="D32" s="134" t="s">
        <v>756</v>
      </c>
      <c r="E32" s="135" t="s">
        <v>734</v>
      </c>
      <c r="F32" s="146" t="s">
        <v>279</v>
      </c>
      <c r="G32" s="147"/>
      <c r="H32" s="136" t="s">
        <v>730</v>
      </c>
      <c r="I32" s="138">
        <f t="shared" si="0"/>
        <v>0.82750000000000001</v>
      </c>
      <c r="J32" s="138">
        <v>3.31</v>
      </c>
      <c r="K32" s="139">
        <f t="shared" si="1"/>
        <v>0.82750000000000001</v>
      </c>
      <c r="L32" s="120"/>
    </row>
    <row r="33" spans="1:12" ht="12.75" customHeight="1">
      <c r="A33" s="119"/>
      <c r="B33" s="133">
        <f>'Tax Invoice'!D28</f>
        <v>50</v>
      </c>
      <c r="C33" s="134" t="s">
        <v>735</v>
      </c>
      <c r="D33" s="134" t="s">
        <v>735</v>
      </c>
      <c r="E33" s="135" t="s">
        <v>657</v>
      </c>
      <c r="F33" s="146"/>
      <c r="G33" s="147"/>
      <c r="H33" s="136" t="s">
        <v>736</v>
      </c>
      <c r="I33" s="138">
        <f t="shared" si="0"/>
        <v>4.4999999999999998E-2</v>
      </c>
      <c r="J33" s="138">
        <v>0.18</v>
      </c>
      <c r="K33" s="139">
        <f t="shared" si="1"/>
        <v>2.25</v>
      </c>
      <c r="L33" s="120"/>
    </row>
    <row r="34" spans="1:12" ht="12.75" customHeight="1">
      <c r="A34" s="119"/>
      <c r="B34" s="133">
        <f>'Tax Invoice'!D29</f>
        <v>50</v>
      </c>
      <c r="C34" s="134" t="s">
        <v>735</v>
      </c>
      <c r="D34" s="134" t="s">
        <v>735</v>
      </c>
      <c r="E34" s="135" t="s">
        <v>30</v>
      </c>
      <c r="F34" s="146"/>
      <c r="G34" s="147"/>
      <c r="H34" s="136" t="s">
        <v>736</v>
      </c>
      <c r="I34" s="138">
        <f t="shared" si="0"/>
        <v>4.4999999999999998E-2</v>
      </c>
      <c r="J34" s="138">
        <v>0.18</v>
      </c>
      <c r="K34" s="139">
        <f t="shared" si="1"/>
        <v>2.25</v>
      </c>
      <c r="L34" s="120"/>
    </row>
    <row r="35" spans="1:12" ht="12.75" customHeight="1">
      <c r="A35" s="119"/>
      <c r="B35" s="133">
        <f>'Tax Invoice'!D30</f>
        <v>50</v>
      </c>
      <c r="C35" s="134" t="s">
        <v>735</v>
      </c>
      <c r="D35" s="134" t="s">
        <v>735</v>
      </c>
      <c r="E35" s="135" t="s">
        <v>72</v>
      </c>
      <c r="F35" s="146"/>
      <c r="G35" s="147"/>
      <c r="H35" s="136" t="s">
        <v>736</v>
      </c>
      <c r="I35" s="138">
        <f t="shared" si="0"/>
        <v>4.4999999999999998E-2</v>
      </c>
      <c r="J35" s="138">
        <v>0.18</v>
      </c>
      <c r="K35" s="139">
        <f t="shared" si="1"/>
        <v>2.25</v>
      </c>
      <c r="L35" s="120"/>
    </row>
    <row r="36" spans="1:12" ht="24" customHeight="1">
      <c r="A36" s="119"/>
      <c r="B36" s="133">
        <f>'Tax Invoice'!D31</f>
        <v>50</v>
      </c>
      <c r="C36" s="134" t="s">
        <v>737</v>
      </c>
      <c r="D36" s="134" t="s">
        <v>737</v>
      </c>
      <c r="E36" s="135"/>
      <c r="F36" s="146"/>
      <c r="G36" s="147"/>
      <c r="H36" s="136" t="s">
        <v>738</v>
      </c>
      <c r="I36" s="138">
        <f t="shared" si="0"/>
        <v>3.5000000000000003E-2</v>
      </c>
      <c r="J36" s="138">
        <v>0.14000000000000001</v>
      </c>
      <c r="K36" s="139">
        <f t="shared" si="1"/>
        <v>1.7500000000000002</v>
      </c>
      <c r="L36" s="120"/>
    </row>
    <row r="37" spans="1:12" ht="24" customHeight="1">
      <c r="A37" s="119"/>
      <c r="B37" s="133">
        <f>'Tax Invoice'!D32</f>
        <v>3</v>
      </c>
      <c r="C37" s="134" t="s">
        <v>739</v>
      </c>
      <c r="D37" s="134" t="s">
        <v>739</v>
      </c>
      <c r="E37" s="135"/>
      <c r="F37" s="146"/>
      <c r="G37" s="147"/>
      <c r="H37" s="136" t="s">
        <v>740</v>
      </c>
      <c r="I37" s="138">
        <f t="shared" si="0"/>
        <v>2.15</v>
      </c>
      <c r="J37" s="138">
        <v>8.6</v>
      </c>
      <c r="K37" s="139">
        <f t="shared" si="1"/>
        <v>6.4499999999999993</v>
      </c>
      <c r="L37" s="120"/>
    </row>
    <row r="38" spans="1:12" ht="48" customHeight="1">
      <c r="A38" s="119"/>
      <c r="B38" s="133">
        <f>'Tax Invoice'!D33</f>
        <v>2</v>
      </c>
      <c r="C38" s="134" t="s">
        <v>741</v>
      </c>
      <c r="D38" s="134" t="s">
        <v>741</v>
      </c>
      <c r="E38" s="135" t="s">
        <v>705</v>
      </c>
      <c r="F38" s="146"/>
      <c r="G38" s="147"/>
      <c r="H38" s="136" t="s">
        <v>758</v>
      </c>
      <c r="I38" s="138">
        <f t="shared" si="0"/>
        <v>3.1375000000000002</v>
      </c>
      <c r="J38" s="138">
        <v>12.55</v>
      </c>
      <c r="K38" s="139">
        <f t="shared" si="1"/>
        <v>6.2750000000000004</v>
      </c>
      <c r="L38" s="120"/>
    </row>
    <row r="39" spans="1:12" ht="48" customHeight="1">
      <c r="A39" s="119"/>
      <c r="B39" s="133">
        <f>'Tax Invoice'!D34</f>
        <v>3</v>
      </c>
      <c r="C39" s="134" t="s">
        <v>742</v>
      </c>
      <c r="D39" s="134" t="s">
        <v>742</v>
      </c>
      <c r="E39" s="135" t="s">
        <v>705</v>
      </c>
      <c r="F39" s="146"/>
      <c r="G39" s="147"/>
      <c r="H39" s="136" t="s">
        <v>759</v>
      </c>
      <c r="I39" s="138">
        <f t="shared" si="0"/>
        <v>3.2425000000000002</v>
      </c>
      <c r="J39" s="138">
        <v>12.97</v>
      </c>
      <c r="K39" s="139">
        <f t="shared" si="1"/>
        <v>9.7275000000000009</v>
      </c>
      <c r="L39" s="120"/>
    </row>
    <row r="40" spans="1:12" ht="12.95" customHeight="1">
      <c r="A40" s="119"/>
      <c r="B40" s="133">
        <f>'Tax Invoice'!D35</f>
        <v>10</v>
      </c>
      <c r="C40" s="134" t="s">
        <v>70</v>
      </c>
      <c r="D40" s="134" t="s">
        <v>70</v>
      </c>
      <c r="E40" s="135" t="s">
        <v>657</v>
      </c>
      <c r="F40" s="146"/>
      <c r="G40" s="147"/>
      <c r="H40" s="136" t="s">
        <v>714</v>
      </c>
      <c r="I40" s="138">
        <f t="shared" si="0"/>
        <v>0.38500000000000001</v>
      </c>
      <c r="J40" s="138">
        <v>1.54</v>
      </c>
      <c r="K40" s="139">
        <f t="shared" si="1"/>
        <v>3.85</v>
      </c>
      <c r="L40" s="120"/>
    </row>
    <row r="41" spans="1:12" ht="12.95" customHeight="1">
      <c r="A41" s="119"/>
      <c r="B41" s="133">
        <f>'Tax Invoice'!D36</f>
        <v>4</v>
      </c>
      <c r="C41" s="134" t="s">
        <v>70</v>
      </c>
      <c r="D41" s="134" t="s">
        <v>70</v>
      </c>
      <c r="E41" s="135" t="s">
        <v>30</v>
      </c>
      <c r="F41" s="146"/>
      <c r="G41" s="147"/>
      <c r="H41" s="136" t="s">
        <v>714</v>
      </c>
      <c r="I41" s="138">
        <f t="shared" si="0"/>
        <v>0.38500000000000001</v>
      </c>
      <c r="J41" s="138">
        <v>1.54</v>
      </c>
      <c r="K41" s="139">
        <f t="shared" si="1"/>
        <v>1.54</v>
      </c>
      <c r="L41" s="120"/>
    </row>
    <row r="42" spans="1:12" ht="12.95" customHeight="1">
      <c r="A42" s="119"/>
      <c r="B42" s="133">
        <f>'Tax Invoice'!D37</f>
        <v>4</v>
      </c>
      <c r="C42" s="134" t="s">
        <v>70</v>
      </c>
      <c r="D42" s="134" t="s">
        <v>70</v>
      </c>
      <c r="E42" s="135" t="s">
        <v>72</v>
      </c>
      <c r="F42" s="146"/>
      <c r="G42" s="147"/>
      <c r="H42" s="136" t="s">
        <v>714</v>
      </c>
      <c r="I42" s="138">
        <f t="shared" si="0"/>
        <v>0.38500000000000001</v>
      </c>
      <c r="J42" s="138">
        <v>1.54</v>
      </c>
      <c r="K42" s="139">
        <f t="shared" si="1"/>
        <v>1.54</v>
      </c>
      <c r="L42" s="120"/>
    </row>
    <row r="43" spans="1:12" ht="12.95" customHeight="1">
      <c r="A43" s="119"/>
      <c r="B43" s="133">
        <f>'Tax Invoice'!D38</f>
        <v>6</v>
      </c>
      <c r="C43" s="134" t="s">
        <v>70</v>
      </c>
      <c r="D43" s="134" t="s">
        <v>70</v>
      </c>
      <c r="E43" s="135" t="s">
        <v>31</v>
      </c>
      <c r="F43" s="146"/>
      <c r="G43" s="147"/>
      <c r="H43" s="136" t="s">
        <v>714</v>
      </c>
      <c r="I43" s="138">
        <f t="shared" si="0"/>
        <v>0.38500000000000001</v>
      </c>
      <c r="J43" s="138">
        <v>1.54</v>
      </c>
      <c r="K43" s="139">
        <f t="shared" si="1"/>
        <v>2.31</v>
      </c>
      <c r="L43" s="120"/>
    </row>
    <row r="44" spans="1:12" ht="12.95" customHeight="1">
      <c r="A44" s="119"/>
      <c r="B44" s="133">
        <f>'Tax Invoice'!D39</f>
        <v>10</v>
      </c>
      <c r="C44" s="134" t="s">
        <v>70</v>
      </c>
      <c r="D44" s="134" t="s">
        <v>70</v>
      </c>
      <c r="E44" s="135" t="s">
        <v>95</v>
      </c>
      <c r="F44" s="146"/>
      <c r="G44" s="147"/>
      <c r="H44" s="136" t="s">
        <v>714</v>
      </c>
      <c r="I44" s="138">
        <f t="shared" si="0"/>
        <v>0.38500000000000001</v>
      </c>
      <c r="J44" s="138">
        <v>1.54</v>
      </c>
      <c r="K44" s="139">
        <f t="shared" si="1"/>
        <v>3.85</v>
      </c>
      <c r="L44" s="120"/>
    </row>
    <row r="45" spans="1:12" ht="12.95" customHeight="1">
      <c r="A45" s="119"/>
      <c r="B45" s="133">
        <f>'Tax Invoice'!D40</f>
        <v>10</v>
      </c>
      <c r="C45" s="134" t="s">
        <v>743</v>
      </c>
      <c r="D45" s="134" t="s">
        <v>743</v>
      </c>
      <c r="E45" s="135" t="s">
        <v>28</v>
      </c>
      <c r="F45" s="146"/>
      <c r="G45" s="147"/>
      <c r="H45" s="136" t="s">
        <v>744</v>
      </c>
      <c r="I45" s="138">
        <f t="shared" si="0"/>
        <v>0.505</v>
      </c>
      <c r="J45" s="138">
        <v>2.02</v>
      </c>
      <c r="K45" s="139">
        <f t="shared" si="1"/>
        <v>5.05</v>
      </c>
      <c r="L45" s="120"/>
    </row>
    <row r="46" spans="1:12" ht="12.95" customHeight="1">
      <c r="A46" s="119"/>
      <c r="B46" s="133">
        <f>'Tax Invoice'!D41</f>
        <v>10</v>
      </c>
      <c r="C46" s="134" t="s">
        <v>743</v>
      </c>
      <c r="D46" s="134" t="s">
        <v>743</v>
      </c>
      <c r="E46" s="135" t="s">
        <v>657</v>
      </c>
      <c r="F46" s="146"/>
      <c r="G46" s="147"/>
      <c r="H46" s="136" t="s">
        <v>744</v>
      </c>
      <c r="I46" s="138">
        <f t="shared" si="0"/>
        <v>0.505</v>
      </c>
      <c r="J46" s="138">
        <v>2.02</v>
      </c>
      <c r="K46" s="139">
        <f t="shared" si="1"/>
        <v>5.05</v>
      </c>
      <c r="L46" s="120"/>
    </row>
    <row r="47" spans="1:12" ht="12.95" customHeight="1">
      <c r="A47" s="119"/>
      <c r="B47" s="133">
        <f>'Tax Invoice'!D42</f>
        <v>10</v>
      </c>
      <c r="C47" s="134" t="s">
        <v>743</v>
      </c>
      <c r="D47" s="134" t="s">
        <v>743</v>
      </c>
      <c r="E47" s="135" t="s">
        <v>30</v>
      </c>
      <c r="F47" s="146"/>
      <c r="G47" s="147"/>
      <c r="H47" s="136" t="s">
        <v>744</v>
      </c>
      <c r="I47" s="138">
        <f t="shared" si="0"/>
        <v>0.505</v>
      </c>
      <c r="J47" s="138">
        <v>2.02</v>
      </c>
      <c r="K47" s="139">
        <f t="shared" si="1"/>
        <v>5.05</v>
      </c>
      <c r="L47" s="120"/>
    </row>
    <row r="48" spans="1:12" ht="12.75" customHeight="1">
      <c r="A48" s="119"/>
      <c r="B48" s="133">
        <f>'Tax Invoice'!D43</f>
        <v>5</v>
      </c>
      <c r="C48" s="134" t="s">
        <v>73</v>
      </c>
      <c r="D48" s="134" t="s">
        <v>73</v>
      </c>
      <c r="E48" s="135" t="s">
        <v>28</v>
      </c>
      <c r="F48" s="146" t="s">
        <v>277</v>
      </c>
      <c r="G48" s="147"/>
      <c r="H48" s="136" t="s">
        <v>745</v>
      </c>
      <c r="I48" s="138">
        <f t="shared" si="0"/>
        <v>0.46750000000000003</v>
      </c>
      <c r="J48" s="138">
        <v>1.87</v>
      </c>
      <c r="K48" s="139">
        <f t="shared" si="1"/>
        <v>2.3375000000000004</v>
      </c>
      <c r="L48" s="120"/>
    </row>
    <row r="49" spans="1:12" ht="12.75" customHeight="1">
      <c r="A49" s="119"/>
      <c r="B49" s="133">
        <f>'Tax Invoice'!D44</f>
        <v>10</v>
      </c>
      <c r="C49" s="134" t="s">
        <v>73</v>
      </c>
      <c r="D49" s="134" t="s">
        <v>73</v>
      </c>
      <c r="E49" s="135" t="s">
        <v>28</v>
      </c>
      <c r="F49" s="146" t="s">
        <v>278</v>
      </c>
      <c r="G49" s="147"/>
      <c r="H49" s="136" t="s">
        <v>745</v>
      </c>
      <c r="I49" s="138">
        <f t="shared" si="0"/>
        <v>0.46750000000000003</v>
      </c>
      <c r="J49" s="138">
        <v>1.87</v>
      </c>
      <c r="K49" s="139">
        <f t="shared" si="1"/>
        <v>4.6750000000000007</v>
      </c>
      <c r="L49" s="120"/>
    </row>
    <row r="50" spans="1:12" ht="12.75" customHeight="1">
      <c r="A50" s="119"/>
      <c r="B50" s="133">
        <f>'Tax Invoice'!D45</f>
        <v>5</v>
      </c>
      <c r="C50" s="134" t="s">
        <v>73</v>
      </c>
      <c r="D50" s="134" t="s">
        <v>73</v>
      </c>
      <c r="E50" s="135" t="s">
        <v>657</v>
      </c>
      <c r="F50" s="146" t="s">
        <v>277</v>
      </c>
      <c r="G50" s="147"/>
      <c r="H50" s="136" t="s">
        <v>745</v>
      </c>
      <c r="I50" s="138">
        <f t="shared" si="0"/>
        <v>0.46750000000000003</v>
      </c>
      <c r="J50" s="138">
        <v>1.87</v>
      </c>
      <c r="K50" s="139">
        <f t="shared" si="1"/>
        <v>2.3375000000000004</v>
      </c>
      <c r="L50" s="120"/>
    </row>
    <row r="51" spans="1:12" ht="12.75" customHeight="1">
      <c r="A51" s="119"/>
      <c r="B51" s="133">
        <f>'Tax Invoice'!D46</f>
        <v>10</v>
      </c>
      <c r="C51" s="134" t="s">
        <v>73</v>
      </c>
      <c r="D51" s="134" t="s">
        <v>73</v>
      </c>
      <c r="E51" s="135" t="s">
        <v>657</v>
      </c>
      <c r="F51" s="146" t="s">
        <v>278</v>
      </c>
      <c r="G51" s="147"/>
      <c r="H51" s="136" t="s">
        <v>745</v>
      </c>
      <c r="I51" s="138">
        <f t="shared" si="0"/>
        <v>0.46750000000000003</v>
      </c>
      <c r="J51" s="138">
        <v>1.87</v>
      </c>
      <c r="K51" s="139">
        <f t="shared" si="1"/>
        <v>4.6750000000000007</v>
      </c>
      <c r="L51" s="120"/>
    </row>
    <row r="52" spans="1:12" ht="12.75" customHeight="1">
      <c r="A52" s="119"/>
      <c r="B52" s="133">
        <f>'Tax Invoice'!D47</f>
        <v>10</v>
      </c>
      <c r="C52" s="134" t="s">
        <v>73</v>
      </c>
      <c r="D52" s="134" t="s">
        <v>73</v>
      </c>
      <c r="E52" s="135" t="s">
        <v>30</v>
      </c>
      <c r="F52" s="146" t="s">
        <v>278</v>
      </c>
      <c r="G52" s="147"/>
      <c r="H52" s="136" t="s">
        <v>745</v>
      </c>
      <c r="I52" s="138">
        <f t="shared" si="0"/>
        <v>0.46750000000000003</v>
      </c>
      <c r="J52" s="138">
        <v>1.87</v>
      </c>
      <c r="K52" s="139">
        <f t="shared" si="1"/>
        <v>4.6750000000000007</v>
      </c>
      <c r="L52" s="120"/>
    </row>
    <row r="53" spans="1:12" ht="12.75" customHeight="1">
      <c r="A53" s="119"/>
      <c r="B53" s="133">
        <f>'Tax Invoice'!D48</f>
        <v>3</v>
      </c>
      <c r="C53" s="134" t="s">
        <v>479</v>
      </c>
      <c r="D53" s="134" t="s">
        <v>479</v>
      </c>
      <c r="E53" s="135" t="s">
        <v>28</v>
      </c>
      <c r="F53" s="146" t="s">
        <v>277</v>
      </c>
      <c r="G53" s="147"/>
      <c r="H53" s="136" t="s">
        <v>481</v>
      </c>
      <c r="I53" s="138">
        <f t="shared" si="0"/>
        <v>0.54</v>
      </c>
      <c r="J53" s="138">
        <v>2.16</v>
      </c>
      <c r="K53" s="139">
        <f t="shared" si="1"/>
        <v>1.62</v>
      </c>
      <c r="L53" s="120"/>
    </row>
    <row r="54" spans="1:12" ht="12.75" customHeight="1">
      <c r="A54" s="119"/>
      <c r="B54" s="133">
        <f>'Tax Invoice'!D49</f>
        <v>3</v>
      </c>
      <c r="C54" s="134" t="s">
        <v>479</v>
      </c>
      <c r="D54" s="134" t="s">
        <v>479</v>
      </c>
      <c r="E54" s="135" t="s">
        <v>657</v>
      </c>
      <c r="F54" s="146" t="s">
        <v>279</v>
      </c>
      <c r="G54" s="147"/>
      <c r="H54" s="136" t="s">
        <v>481</v>
      </c>
      <c r="I54" s="138">
        <f t="shared" si="0"/>
        <v>0.54</v>
      </c>
      <c r="J54" s="138">
        <v>2.16</v>
      </c>
      <c r="K54" s="139">
        <f t="shared" si="1"/>
        <v>1.62</v>
      </c>
      <c r="L54" s="120"/>
    </row>
    <row r="55" spans="1:12" ht="12.75" customHeight="1">
      <c r="A55" s="119"/>
      <c r="B55" s="133">
        <f>'Tax Invoice'!D50</f>
        <v>5</v>
      </c>
      <c r="C55" s="134" t="s">
        <v>479</v>
      </c>
      <c r="D55" s="134" t="s">
        <v>479</v>
      </c>
      <c r="E55" s="135" t="s">
        <v>657</v>
      </c>
      <c r="F55" s="146" t="s">
        <v>277</v>
      </c>
      <c r="G55" s="147"/>
      <c r="H55" s="136" t="s">
        <v>481</v>
      </c>
      <c r="I55" s="138">
        <f t="shared" si="0"/>
        <v>0.54</v>
      </c>
      <c r="J55" s="138">
        <v>2.16</v>
      </c>
      <c r="K55" s="139">
        <f t="shared" si="1"/>
        <v>2.7</v>
      </c>
      <c r="L55" s="120"/>
    </row>
    <row r="56" spans="1:12" ht="12.75" customHeight="1">
      <c r="A56" s="119"/>
      <c r="B56" s="133">
        <f>'Tax Invoice'!D51</f>
        <v>5</v>
      </c>
      <c r="C56" s="134" t="s">
        <v>479</v>
      </c>
      <c r="D56" s="134" t="s">
        <v>479</v>
      </c>
      <c r="E56" s="135" t="s">
        <v>30</v>
      </c>
      <c r="F56" s="146" t="s">
        <v>277</v>
      </c>
      <c r="G56" s="147"/>
      <c r="H56" s="136" t="s">
        <v>481</v>
      </c>
      <c r="I56" s="138">
        <f t="shared" si="0"/>
        <v>0.54</v>
      </c>
      <c r="J56" s="138">
        <v>2.16</v>
      </c>
      <c r="K56" s="139">
        <f t="shared" si="1"/>
        <v>2.7</v>
      </c>
      <c r="L56" s="120"/>
    </row>
    <row r="57" spans="1:12" ht="12.75" customHeight="1">
      <c r="A57" s="119"/>
      <c r="B57" s="133">
        <f>'Tax Invoice'!D52</f>
        <v>3</v>
      </c>
      <c r="C57" s="134" t="s">
        <v>479</v>
      </c>
      <c r="D57" s="134" t="s">
        <v>479</v>
      </c>
      <c r="E57" s="135" t="s">
        <v>304</v>
      </c>
      <c r="F57" s="146" t="s">
        <v>279</v>
      </c>
      <c r="G57" s="147"/>
      <c r="H57" s="136" t="s">
        <v>481</v>
      </c>
      <c r="I57" s="138">
        <f t="shared" si="0"/>
        <v>0.54</v>
      </c>
      <c r="J57" s="138">
        <v>2.16</v>
      </c>
      <c r="K57" s="139">
        <f t="shared" si="1"/>
        <v>1.62</v>
      </c>
      <c r="L57" s="120"/>
    </row>
    <row r="58" spans="1:12" ht="12.75" customHeight="1">
      <c r="A58" s="119"/>
      <c r="B58" s="133">
        <f>'Tax Invoice'!D53</f>
        <v>5</v>
      </c>
      <c r="C58" s="134" t="s">
        <v>479</v>
      </c>
      <c r="D58" s="134" t="s">
        <v>479</v>
      </c>
      <c r="E58" s="135" t="s">
        <v>300</v>
      </c>
      <c r="F58" s="146" t="s">
        <v>279</v>
      </c>
      <c r="G58" s="147"/>
      <c r="H58" s="136" t="s">
        <v>481</v>
      </c>
      <c r="I58" s="138">
        <f t="shared" si="0"/>
        <v>0.54</v>
      </c>
      <c r="J58" s="138">
        <v>2.16</v>
      </c>
      <c r="K58" s="139">
        <f t="shared" si="1"/>
        <v>2.7</v>
      </c>
      <c r="L58" s="120"/>
    </row>
    <row r="59" spans="1:12" ht="24" customHeight="1">
      <c r="A59" s="119"/>
      <c r="B59" s="133">
        <f>'Tax Invoice'!D54</f>
        <v>10</v>
      </c>
      <c r="C59" s="134" t="s">
        <v>746</v>
      </c>
      <c r="D59" s="134" t="s">
        <v>746</v>
      </c>
      <c r="E59" s="135" t="s">
        <v>657</v>
      </c>
      <c r="F59" s="146"/>
      <c r="G59" s="147"/>
      <c r="H59" s="136" t="s">
        <v>747</v>
      </c>
      <c r="I59" s="138">
        <f t="shared" si="0"/>
        <v>5.7500000000000002E-2</v>
      </c>
      <c r="J59" s="138">
        <v>0.23</v>
      </c>
      <c r="K59" s="139">
        <f t="shared" si="1"/>
        <v>0.57500000000000007</v>
      </c>
      <c r="L59" s="120"/>
    </row>
    <row r="60" spans="1:12" ht="24" customHeight="1">
      <c r="A60" s="119"/>
      <c r="B60" s="114">
        <f>'Tax Invoice'!D55</f>
        <v>10</v>
      </c>
      <c r="C60" s="10" t="s">
        <v>746</v>
      </c>
      <c r="D60" s="10" t="s">
        <v>746</v>
      </c>
      <c r="E60" s="123" t="s">
        <v>30</v>
      </c>
      <c r="F60" s="148"/>
      <c r="G60" s="149"/>
      <c r="H60" s="11" t="s">
        <v>747</v>
      </c>
      <c r="I60" s="12">
        <f t="shared" si="0"/>
        <v>5.7500000000000002E-2</v>
      </c>
      <c r="J60" s="12">
        <v>0.23</v>
      </c>
      <c r="K60" s="115">
        <f t="shared" si="1"/>
        <v>0.57500000000000007</v>
      </c>
      <c r="L60" s="120"/>
    </row>
    <row r="61" spans="1:12" ht="12.75" customHeight="1">
      <c r="A61" s="119"/>
      <c r="B61" s="137">
        <f>SUM(B23:B60)</f>
        <v>389</v>
      </c>
      <c r="C61" s="137" t="s">
        <v>149</v>
      </c>
      <c r="D61" s="137"/>
      <c r="E61" s="137"/>
      <c r="F61" s="137"/>
      <c r="G61" s="137"/>
      <c r="H61" s="137"/>
      <c r="I61" s="140" t="s">
        <v>261</v>
      </c>
      <c r="J61" s="140" t="s">
        <v>261</v>
      </c>
      <c r="K61" s="141">
        <f>SUM(K23:K60)</f>
        <v>104.37500000000003</v>
      </c>
      <c r="L61" s="120"/>
    </row>
    <row r="62" spans="1:12" ht="12.75" customHeight="1">
      <c r="A62" s="119"/>
      <c r="B62" s="137"/>
      <c r="C62" s="137"/>
      <c r="D62" s="137"/>
      <c r="E62" s="137"/>
      <c r="F62" s="137"/>
      <c r="G62" s="137"/>
      <c r="H62" s="137"/>
      <c r="I62" s="140" t="s">
        <v>763</v>
      </c>
      <c r="J62" s="140" t="s">
        <v>190</v>
      </c>
      <c r="K62" s="141">
        <f>Invoice!J61</f>
        <v>0</v>
      </c>
      <c r="L62" s="120"/>
    </row>
    <row r="63" spans="1:12" ht="12.75" hidden="1" customHeight="1" outlineLevel="1">
      <c r="A63" s="119"/>
      <c r="B63" s="137"/>
      <c r="C63" s="137"/>
      <c r="D63" s="137"/>
      <c r="E63" s="137"/>
      <c r="F63" s="137"/>
      <c r="G63" s="137"/>
      <c r="H63" s="137"/>
      <c r="I63" s="140" t="s">
        <v>191</v>
      </c>
      <c r="J63" s="140" t="s">
        <v>191</v>
      </c>
      <c r="K63" s="141">
        <f>Invoice!J62</f>
        <v>0</v>
      </c>
      <c r="L63" s="120"/>
    </row>
    <row r="64" spans="1:12" ht="12.75" customHeight="1" collapsed="1">
      <c r="A64" s="119"/>
      <c r="B64" s="137"/>
      <c r="C64" s="137"/>
      <c r="D64" s="137"/>
      <c r="E64" s="137"/>
      <c r="F64" s="137"/>
      <c r="G64" s="137"/>
      <c r="H64" s="137"/>
      <c r="I64" s="140" t="s">
        <v>263</v>
      </c>
      <c r="J64" s="140" t="s">
        <v>263</v>
      </c>
      <c r="K64" s="141">
        <f>SUM(K61:K63)</f>
        <v>104.37500000000003</v>
      </c>
      <c r="L64" s="120"/>
    </row>
    <row r="65" spans="1:12" ht="12.75" customHeight="1">
      <c r="A65" s="6"/>
      <c r="B65" s="7"/>
      <c r="C65" s="7"/>
      <c r="D65" s="7"/>
      <c r="E65" s="7"/>
      <c r="F65" s="7"/>
      <c r="G65" s="7"/>
      <c r="H65" s="124" t="s">
        <v>764</v>
      </c>
      <c r="I65" s="7"/>
      <c r="J65" s="7"/>
      <c r="K65" s="7"/>
      <c r="L65" s="8"/>
    </row>
    <row r="66" spans="1:12" ht="12.75" customHeight="1"/>
    <row r="67" spans="1:12" ht="12.75" customHeight="1"/>
    <row r="68" spans="1:12" ht="12.75" customHeight="1"/>
    <row r="69" spans="1:12" ht="12.75" customHeight="1"/>
    <row r="70" spans="1:12" ht="12.75" customHeight="1"/>
    <row r="71" spans="1:12" ht="12.75" customHeight="1"/>
    <row r="72" spans="1:12" ht="12.75" customHeight="1"/>
  </sheetData>
  <mergeCells count="42">
    <mergeCell ref="F20:G20"/>
    <mergeCell ref="F23:G23"/>
    <mergeCell ref="K10:K11"/>
    <mergeCell ref="K14:K15"/>
    <mergeCell ref="F21:G21"/>
    <mergeCell ref="F24:G24"/>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9:G59"/>
    <mergeCell ref="F60:G60"/>
    <mergeCell ref="F54:G54"/>
    <mergeCell ref="F55:G55"/>
    <mergeCell ref="F56:G56"/>
    <mergeCell ref="F57:G57"/>
    <mergeCell ref="F58:G58"/>
  </mergeCells>
  <printOptions horizontalCentered="1"/>
  <pageMargins left="0.11" right="0.11" top="0.32" bottom="0.31" header="0.17" footer="0.12000000000000001"/>
  <pageSetup paperSize="9" scale="74"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50" zoomScaleNormal="100" workbookViewId="0">
      <selection activeCell="H1013" sqref="A1:H1013"/>
    </sheetView>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150</v>
      </c>
      <c r="B1" s="14" t="s">
        <v>151</v>
      </c>
      <c r="C1" s="14"/>
      <c r="D1" s="15"/>
      <c r="E1" s="15"/>
      <c r="F1" s="15"/>
      <c r="G1" s="15"/>
      <c r="H1" s="16"/>
      <c r="I1" s="17"/>
      <c r="N1" s="101">
        <f>N2/N3</f>
        <v>1</v>
      </c>
      <c r="O1" s="18" t="s">
        <v>187</v>
      </c>
    </row>
    <row r="2" spans="1:15" s="18" customFormat="1" ht="13.5" thickBot="1">
      <c r="A2" s="19" t="s">
        <v>152</v>
      </c>
      <c r="B2" s="20" t="s">
        <v>153</v>
      </c>
      <c r="C2" s="20"/>
      <c r="D2" s="21"/>
      <c r="E2" s="22"/>
      <c r="G2" s="23" t="s">
        <v>154</v>
      </c>
      <c r="H2" s="24" t="s">
        <v>155</v>
      </c>
      <c r="N2" s="18">
        <v>417.50000000000011</v>
      </c>
      <c r="O2" s="18" t="s">
        <v>265</v>
      </c>
    </row>
    <row r="3" spans="1:15" s="18" customFormat="1" ht="15" customHeight="1" thickBot="1">
      <c r="A3" s="19" t="s">
        <v>156</v>
      </c>
      <c r="G3" s="25">
        <f>Invoice!J14</f>
        <v>45162</v>
      </c>
      <c r="H3" s="26"/>
      <c r="N3" s="18">
        <v>417.50000000000011</v>
      </c>
      <c r="O3" s="18" t="s">
        <v>266</v>
      </c>
    </row>
    <row r="4" spans="1:15" s="18" customFormat="1">
      <c r="A4" s="19" t="s">
        <v>157</v>
      </c>
    </row>
    <row r="5" spans="1:15" s="18" customFormat="1">
      <c r="A5" s="19" t="s">
        <v>158</v>
      </c>
    </row>
    <row r="6" spans="1:15" s="18" customFormat="1">
      <c r="A6" s="19" t="s">
        <v>159</v>
      </c>
    </row>
    <row r="7" spans="1:15" s="18" customFormat="1" ht="15">
      <c r="A7"/>
      <c r="F7" s="28"/>
    </row>
    <row r="8" spans="1:15" s="18" customFormat="1" ht="10.5" customHeight="1" thickBot="1">
      <c r="A8" s="27"/>
      <c r="F8" s="28"/>
      <c r="J8" s="18" t="s">
        <v>160</v>
      </c>
    </row>
    <row r="9" spans="1:15" s="18" customFormat="1" ht="13.5" thickBot="1">
      <c r="A9" s="29" t="s">
        <v>161</v>
      </c>
      <c r="F9" s="30" t="s">
        <v>162</v>
      </c>
      <c r="G9" s="31"/>
      <c r="H9" s="32"/>
      <c r="J9" s="18" t="str">
        <f>'Copy paste to Here'!I18</f>
        <v>EUR</v>
      </c>
    </row>
    <row r="10" spans="1:15" s="18" customFormat="1" ht="13.5" thickBot="1">
      <c r="A10" s="33" t="str">
        <f>'Copy paste to Here'!G10</f>
        <v>Emma Gilmore</v>
      </c>
      <c r="B10" s="34"/>
      <c r="C10" s="34"/>
      <c r="D10" s="34"/>
      <c r="F10" s="35" t="str">
        <f>'Copy paste to Here'!B10</f>
        <v>Emma Gilmore</v>
      </c>
      <c r="G10" s="36"/>
      <c r="H10" s="37"/>
      <c r="K10" s="104" t="s">
        <v>282</v>
      </c>
      <c r="L10" s="32" t="s">
        <v>282</v>
      </c>
      <c r="M10" s="18">
        <v>1</v>
      </c>
    </row>
    <row r="11" spans="1:15" s="18" customFormat="1" ht="15.75" thickBot="1">
      <c r="A11" s="38" t="str">
        <f>'Copy paste to Here'!G11</f>
        <v>Portarlington 106 Lough gate</v>
      </c>
      <c r="B11" s="39"/>
      <c r="C11" s="39"/>
      <c r="D11" s="39"/>
      <c r="F11" s="40" t="str">
        <f>'Copy paste to Here'!B11</f>
        <v>Portarlington 106 Lough gate</v>
      </c>
      <c r="G11" s="41"/>
      <c r="H11" s="42"/>
      <c r="K11" s="102" t="s">
        <v>163</v>
      </c>
      <c r="L11" s="43" t="s">
        <v>164</v>
      </c>
      <c r="M11" s="18">
        <f>VLOOKUP(G3,[1]Sheet1!$A$9:$I$7290,2,FALSE)</f>
        <v>34.76</v>
      </c>
    </row>
    <row r="12" spans="1:15" s="18" customFormat="1" ht="15.75" thickBot="1">
      <c r="A12" s="38" t="str">
        <f>'Copy paste to Here'!G12</f>
        <v>R32 FR82 co. laois</v>
      </c>
      <c r="B12" s="39"/>
      <c r="C12" s="39"/>
      <c r="D12" s="39"/>
      <c r="E12" s="86"/>
      <c r="F12" s="40" t="str">
        <f>'Copy paste to Here'!B12</f>
        <v>R32 FR82 co. laois</v>
      </c>
      <c r="G12" s="41"/>
      <c r="H12" s="42"/>
      <c r="K12" s="102" t="s">
        <v>165</v>
      </c>
      <c r="L12" s="43" t="s">
        <v>138</v>
      </c>
      <c r="M12" s="18">
        <f>VLOOKUP(G3,[1]Sheet1!$A$9:$I$7290,3,FALSE)</f>
        <v>37.56</v>
      </c>
    </row>
    <row r="13" spans="1:15" s="18" customFormat="1" ht="15.75" thickBot="1">
      <c r="A13" s="38" t="str">
        <f>'Copy paste to Here'!G13</f>
        <v>Ireland</v>
      </c>
      <c r="B13" s="39"/>
      <c r="C13" s="39"/>
      <c r="D13" s="39"/>
      <c r="E13" s="116" t="s">
        <v>138</v>
      </c>
      <c r="F13" s="40" t="str">
        <f>'Copy paste to Here'!B13</f>
        <v>Ireland</v>
      </c>
      <c r="G13" s="41"/>
      <c r="H13" s="42"/>
      <c r="K13" s="102" t="s">
        <v>166</v>
      </c>
      <c r="L13" s="43" t="s">
        <v>167</v>
      </c>
      <c r="M13" s="118">
        <f>VLOOKUP(G3,[1]Sheet1!$A$9:$I$7290,4,FALSE)</f>
        <v>43.95</v>
      </c>
    </row>
    <row r="14" spans="1:15" s="18" customFormat="1" ht="15.75" thickBot="1">
      <c r="A14" s="38" t="str">
        <f>'Copy paste to Here'!G14</f>
        <v xml:space="preserve"> </v>
      </c>
      <c r="B14" s="39"/>
      <c r="C14" s="39"/>
      <c r="D14" s="39"/>
      <c r="E14" s="116">
        <f>VLOOKUP(J9,$L$10:$M$17,2,FALSE)</f>
        <v>37.56</v>
      </c>
      <c r="F14" s="40">
        <f>'Copy paste to Here'!B14</f>
        <v>0</v>
      </c>
      <c r="G14" s="41"/>
      <c r="H14" s="42"/>
      <c r="K14" s="102" t="s">
        <v>168</v>
      </c>
      <c r="L14" s="43" t="s">
        <v>169</v>
      </c>
      <c r="M14" s="18">
        <f>VLOOKUP(G3,[1]Sheet1!$A$9:$I$7290,5,FALSE)</f>
        <v>22.12</v>
      </c>
    </row>
    <row r="15" spans="1:15" s="18" customFormat="1" ht="15.75" thickBot="1">
      <c r="A15" s="44">
        <f>'Copy paste to Here'!G15</f>
        <v>0</v>
      </c>
      <c r="F15" s="45" t="str">
        <f>'Copy paste to Here'!B15</f>
        <v xml:space="preserve"> </v>
      </c>
      <c r="G15" s="46"/>
      <c r="H15" s="47"/>
      <c r="K15" s="103" t="s">
        <v>170</v>
      </c>
      <c r="L15" s="48" t="s">
        <v>171</v>
      </c>
      <c r="M15" s="18">
        <f>VLOOKUP(G3,[1]Sheet1!$A$9:$I$7290,6,FALSE)</f>
        <v>25.51</v>
      </c>
    </row>
    <row r="16" spans="1:15" s="18" customFormat="1" ht="13.7" customHeight="1" thickBot="1">
      <c r="A16" s="49"/>
      <c r="K16" s="103" t="s">
        <v>172</v>
      </c>
      <c r="L16" s="48" t="s">
        <v>173</v>
      </c>
      <c r="M16" s="18">
        <f>VLOOKUP(G3,[1]Sheet1!$A$9:$I$7290,7,FALSE)</f>
        <v>20.46</v>
      </c>
    </row>
    <row r="17" spans="1:13" s="18" customFormat="1" ht="13.5" thickBot="1">
      <c r="A17" s="50" t="s">
        <v>174</v>
      </c>
      <c r="B17" s="51" t="s">
        <v>175</v>
      </c>
      <c r="C17" s="51" t="s">
        <v>290</v>
      </c>
      <c r="D17" s="52" t="s">
        <v>204</v>
      </c>
      <c r="E17" s="52" t="s">
        <v>267</v>
      </c>
      <c r="F17" s="52" t="str">
        <f>CONCATENATE("Amount ",,J9)</f>
        <v>Amount EUR</v>
      </c>
      <c r="G17" s="51" t="s">
        <v>176</v>
      </c>
      <c r="H17" s="51" t="s">
        <v>177</v>
      </c>
      <c r="J17" s="18" t="s">
        <v>178</v>
      </c>
      <c r="K17" s="18" t="s">
        <v>179</v>
      </c>
      <c r="L17" s="18" t="s">
        <v>179</v>
      </c>
      <c r="M17" s="18">
        <v>2.5</v>
      </c>
    </row>
    <row r="18" spans="1:13" s="59" customFormat="1" ht="24">
      <c r="A18" s="53" t="str">
        <f>IF((LEN('Copy paste to Here'!G22))&gt;5,((CONCATENATE('Copy paste to Here'!G22," &amp; ",'Copy paste to Here'!D22,"  &amp;  ",'Copy paste to Here'!E22))),"Empty Cell")</f>
        <v>Acrylic flesh tunnel with external screw-fit &amp; Gauge: 6mm  &amp;  Color: Black</v>
      </c>
      <c r="B18" s="54" t="str">
        <f>'Copy paste to Here'!C22</f>
        <v>ACFP</v>
      </c>
      <c r="C18" s="54" t="s">
        <v>748</v>
      </c>
      <c r="D18" s="55">
        <f>Invoice!B22</f>
        <v>2</v>
      </c>
      <c r="E18" s="56">
        <f>'Shipping Invoice'!J23*$N$1</f>
        <v>0.67</v>
      </c>
      <c r="F18" s="56">
        <f>D18*E18</f>
        <v>1.34</v>
      </c>
      <c r="G18" s="57">
        <f>E18*$E$14</f>
        <v>25.165200000000002</v>
      </c>
      <c r="H18" s="58">
        <f>D18*G18</f>
        <v>50.330400000000004</v>
      </c>
    </row>
    <row r="19" spans="1:13" s="59" customFormat="1" ht="24">
      <c r="A19" s="117" t="str">
        <f>IF((LEN('Copy paste to Here'!G23))&gt;5,((CONCATENATE('Copy paste to Here'!G23," &amp; ",'Copy paste to Here'!D23,"  &amp;  ",'Copy paste to Here'!E23))),"Empty Cell")</f>
        <v>Acrylic flesh tunnel with external screw-fit &amp; Gauge: 10mm  &amp;  Color: Black</v>
      </c>
      <c r="B19" s="54" t="str">
        <f>'Copy paste to Here'!C23</f>
        <v>ACFP</v>
      </c>
      <c r="C19" s="54" t="s">
        <v>749</v>
      </c>
      <c r="D19" s="55">
        <f>Invoice!B23</f>
        <v>4</v>
      </c>
      <c r="E19" s="56">
        <f>'Shipping Invoice'!J24*$N$1</f>
        <v>0.76</v>
      </c>
      <c r="F19" s="56">
        <f t="shared" ref="F19:F82" si="0">D19*E19</f>
        <v>3.04</v>
      </c>
      <c r="G19" s="57">
        <f t="shared" ref="G19:G82" si="1">E19*$E$14</f>
        <v>28.5456</v>
      </c>
      <c r="H19" s="60">
        <f t="shared" ref="H19:H82" si="2">D19*G19</f>
        <v>114.1824</v>
      </c>
    </row>
    <row r="20" spans="1:13" s="59" customFormat="1" ht="24">
      <c r="A20" s="53" t="str">
        <f>IF((LEN('Copy paste to Here'!G24))&gt;5,((CONCATENATE('Copy paste to Here'!G24," &amp; ",'Copy paste to Here'!D24,"  &amp;  ",'Copy paste to Here'!E24))),"Empty Cell")</f>
        <v>Acrylic flesh tunnel with external screw-fit &amp; Gauge: 16mm  &amp;  Color: Black</v>
      </c>
      <c r="B20" s="54" t="str">
        <f>'Copy paste to Here'!C24</f>
        <v>ACFP</v>
      </c>
      <c r="C20" s="54" t="s">
        <v>750</v>
      </c>
      <c r="D20" s="55">
        <f>Invoice!B24</f>
        <v>1</v>
      </c>
      <c r="E20" s="56">
        <f>'Shipping Invoice'!J25*$N$1</f>
        <v>1.1000000000000001</v>
      </c>
      <c r="F20" s="56">
        <f t="shared" si="0"/>
        <v>1.1000000000000001</v>
      </c>
      <c r="G20" s="57">
        <f t="shared" si="1"/>
        <v>41.316000000000003</v>
      </c>
      <c r="H20" s="60">
        <f t="shared" si="2"/>
        <v>41.316000000000003</v>
      </c>
    </row>
    <row r="21" spans="1:13" s="59" customFormat="1" ht="24">
      <c r="A21" s="53" t="str">
        <f>IF((LEN('Copy paste to Here'!G25))&gt;5,((CONCATENATE('Copy paste to Here'!G25," &amp; ",'Copy paste to Here'!D25,"  &amp;  ",'Copy paste to Here'!E25))),"Empty Cell")</f>
        <v xml:space="preserve">Surgical steel eyebrow banana, 16g (1.2mm) with two 2.5mm balls &amp; Length: 10mm  &amp;  </v>
      </c>
      <c r="B21" s="54" t="str">
        <f>'Copy paste to Here'!C25</f>
        <v>BNEB25</v>
      </c>
      <c r="C21" s="54" t="s">
        <v>726</v>
      </c>
      <c r="D21" s="55">
        <f>Invoice!B25</f>
        <v>10</v>
      </c>
      <c r="E21" s="56">
        <f>'Shipping Invoice'!J26*$N$1</f>
        <v>0.16</v>
      </c>
      <c r="F21" s="56">
        <f t="shared" si="0"/>
        <v>1.6</v>
      </c>
      <c r="G21" s="57">
        <f t="shared" si="1"/>
        <v>6.0096000000000007</v>
      </c>
      <c r="H21" s="60">
        <f t="shared" si="2"/>
        <v>60.096000000000004</v>
      </c>
    </row>
    <row r="22" spans="1:13" s="59" customFormat="1" ht="36">
      <c r="A22" s="53" t="str">
        <f>IF((LEN('Copy paste to Here'!G26))&gt;5,((CONCATENATE('Copy paste to Here'!G26," &amp; ",'Copy paste to Here'!D26,"  &amp;  ",'Copy paste to Here'!E26))),"Empty Cell")</f>
        <v>Bi color PVD plated &amp; mirror polished surgical steel double flared flesh tunnel with internal screw-fit Enjoy having two different colors in a single plug &amp; Gauge: 4mm  &amp;  Color: Black</v>
      </c>
      <c r="B22" s="54" t="str">
        <f>'Copy paste to Here'!C26</f>
        <v>BSHP</v>
      </c>
      <c r="C22" s="54" t="s">
        <v>751</v>
      </c>
      <c r="D22" s="55">
        <f>Invoice!B26</f>
        <v>3</v>
      </c>
      <c r="E22" s="56">
        <f>'Shipping Invoice'!J27*$N$1</f>
        <v>2.16</v>
      </c>
      <c r="F22" s="56">
        <f t="shared" si="0"/>
        <v>6.48</v>
      </c>
      <c r="G22" s="57">
        <f t="shared" si="1"/>
        <v>81.129600000000011</v>
      </c>
      <c r="H22" s="60">
        <f t="shared" si="2"/>
        <v>243.38880000000003</v>
      </c>
    </row>
    <row r="23" spans="1:13" s="59" customFormat="1" ht="36">
      <c r="A23" s="53" t="str">
        <f>IF((LEN('Copy paste to Here'!G27))&gt;5,((CONCATENATE('Copy paste to Here'!G27," &amp; ",'Copy paste to Here'!D27,"  &amp;  ",'Copy paste to Here'!E27))),"Empty Cell")</f>
        <v>Bi color PVD plated &amp; mirror polished surgical steel double flared flesh tunnel with internal screw-fit Enjoy having two different colors in a single plug &amp; Gauge: 5mm  &amp;  Color: Black</v>
      </c>
      <c r="B23" s="54" t="str">
        <f>'Copy paste to Here'!C27</f>
        <v>BSHP</v>
      </c>
      <c r="C23" s="54" t="s">
        <v>752</v>
      </c>
      <c r="D23" s="55">
        <f>Invoice!B27</f>
        <v>4</v>
      </c>
      <c r="E23" s="56">
        <f>'Shipping Invoice'!J28*$N$1</f>
        <v>2.33</v>
      </c>
      <c r="F23" s="56">
        <f t="shared" si="0"/>
        <v>9.32</v>
      </c>
      <c r="G23" s="57">
        <f t="shared" si="1"/>
        <v>87.514800000000008</v>
      </c>
      <c r="H23" s="60">
        <f t="shared" si="2"/>
        <v>350.05920000000003</v>
      </c>
    </row>
    <row r="24" spans="1:13" s="59" customFormat="1" ht="36">
      <c r="A24" s="53" t="str">
        <f>IF((LEN('Copy paste to Here'!G28))&gt;5,((CONCATENATE('Copy paste to Here'!G28," &amp; ",'Copy paste to Here'!D28,"  &amp;  ",'Copy paste to Here'!E28))),"Empty Cell")</f>
        <v>Bi color PVD plated &amp; mirror polished surgical steel double flared flesh tunnel with internal screw-fit Enjoy having two different colors in a single plug &amp; Gauge: 8mm  &amp;  Color: Black</v>
      </c>
      <c r="B24" s="54" t="str">
        <f>'Copy paste to Here'!C28</f>
        <v>BSHP</v>
      </c>
      <c r="C24" s="54" t="s">
        <v>753</v>
      </c>
      <c r="D24" s="55">
        <f>Invoice!B28</f>
        <v>1</v>
      </c>
      <c r="E24" s="56">
        <f>'Shipping Invoice'!J29*$N$1</f>
        <v>2.65</v>
      </c>
      <c r="F24" s="56">
        <f t="shared" si="0"/>
        <v>2.65</v>
      </c>
      <c r="G24" s="57">
        <f t="shared" si="1"/>
        <v>99.534000000000006</v>
      </c>
      <c r="H24" s="60">
        <f t="shared" si="2"/>
        <v>99.534000000000006</v>
      </c>
    </row>
    <row r="25" spans="1:13" s="59" customFormat="1" ht="36">
      <c r="A25" s="53" t="str">
        <f>IF((LEN('Copy paste to Here'!G29))&gt;5,((CONCATENATE('Copy paste to Here'!G29," &amp; ",'Copy paste to Here'!D29,"  &amp;  ",'Copy paste to Here'!E29))),"Empty Cell")</f>
        <v>Bi color PVD plated &amp; mirror polished surgical steel double flared flesh tunnel with internal screw-fit Enjoy having two different colors in a single plug &amp; Gauge: 10mm  &amp;  Color: Black</v>
      </c>
      <c r="B25" s="54" t="str">
        <f>'Copy paste to Here'!C29</f>
        <v>BSHP</v>
      </c>
      <c r="C25" s="54" t="s">
        <v>754</v>
      </c>
      <c r="D25" s="55">
        <f>Invoice!B29</f>
        <v>4</v>
      </c>
      <c r="E25" s="56">
        <f>'Shipping Invoice'!J30*$N$1</f>
        <v>2.86</v>
      </c>
      <c r="F25" s="56">
        <f t="shared" si="0"/>
        <v>11.44</v>
      </c>
      <c r="G25" s="57">
        <f t="shared" si="1"/>
        <v>107.4216</v>
      </c>
      <c r="H25" s="60">
        <f t="shared" si="2"/>
        <v>429.68639999999999</v>
      </c>
    </row>
    <row r="26" spans="1:13" s="59" customFormat="1" ht="36">
      <c r="A26" s="53" t="str">
        <f>IF((LEN('Copy paste to Here'!G30))&gt;5,((CONCATENATE('Copy paste to Here'!G30," &amp; ",'Copy paste to Here'!D30,"  &amp;  ",'Copy paste to Here'!E30))),"Empty Cell")</f>
        <v>Bi color PVD plated &amp; mirror polished surgical steel double flared flesh tunnel with internal screw-fit Enjoy having two different colors in a single plug &amp; Gauge: 12mm  &amp;  Color: Black</v>
      </c>
      <c r="B26" s="54" t="str">
        <f>'Copy paste to Here'!C30</f>
        <v>BSHP</v>
      </c>
      <c r="C26" s="54" t="s">
        <v>755</v>
      </c>
      <c r="D26" s="55">
        <f>Invoice!B30</f>
        <v>3</v>
      </c>
      <c r="E26" s="56">
        <f>'Shipping Invoice'!J31*$N$1</f>
        <v>3.07</v>
      </c>
      <c r="F26" s="56">
        <f t="shared" si="0"/>
        <v>9.2099999999999991</v>
      </c>
      <c r="G26" s="57">
        <f t="shared" si="1"/>
        <v>115.3092</v>
      </c>
      <c r="H26" s="60">
        <f t="shared" si="2"/>
        <v>345.92759999999998</v>
      </c>
    </row>
    <row r="27" spans="1:13" s="59" customFormat="1" ht="36">
      <c r="A27" s="53" t="str">
        <f>IF((LEN('Copy paste to Here'!G31))&gt;5,((CONCATENATE('Copy paste to Here'!G31," &amp; ",'Copy paste to Here'!D31,"  &amp;  ",'Copy paste to Here'!E31))),"Empty Cell")</f>
        <v>Bi color PVD plated &amp; mirror polished surgical steel double flared flesh tunnel with internal screw-fit Enjoy having two different colors in a single plug &amp; Gauge: 14mm  &amp;  Color: Black</v>
      </c>
      <c r="B27" s="54" t="str">
        <f>'Copy paste to Here'!C31</f>
        <v>BSHP</v>
      </c>
      <c r="C27" s="54" t="s">
        <v>756</v>
      </c>
      <c r="D27" s="55">
        <f>Invoice!B31</f>
        <v>1</v>
      </c>
      <c r="E27" s="56">
        <f>'Shipping Invoice'!J32*$N$1</f>
        <v>3.31</v>
      </c>
      <c r="F27" s="56">
        <f t="shared" si="0"/>
        <v>3.31</v>
      </c>
      <c r="G27" s="57">
        <f t="shared" si="1"/>
        <v>124.32360000000001</v>
      </c>
      <c r="H27" s="60">
        <f t="shared" si="2"/>
        <v>124.32360000000001</v>
      </c>
    </row>
    <row r="28" spans="1:13" s="59" customFormat="1" ht="24">
      <c r="A28" s="53" t="str">
        <f>IF((LEN('Copy paste to Here'!G32))&gt;5,((CONCATENATE('Copy paste to Here'!G32," &amp; ",'Copy paste to Here'!D32,"  &amp;  ",'Copy paste to Here'!E32))),"Empty Cell")</f>
        <v xml:space="preserve">Surgical steel labret, 16g (1.2mm) with a 2.5mm ball &amp; Length: 7mm  &amp;  </v>
      </c>
      <c r="B28" s="54" t="str">
        <f>'Copy paste to Here'!C32</f>
        <v>LBB25</v>
      </c>
      <c r="C28" s="54" t="s">
        <v>735</v>
      </c>
      <c r="D28" s="55">
        <f>Invoice!B32</f>
        <v>50</v>
      </c>
      <c r="E28" s="56">
        <f>'Shipping Invoice'!J33*$N$1</f>
        <v>0.18</v>
      </c>
      <c r="F28" s="56">
        <f t="shared" si="0"/>
        <v>9</v>
      </c>
      <c r="G28" s="57">
        <f t="shared" si="1"/>
        <v>6.7608000000000006</v>
      </c>
      <c r="H28" s="60">
        <f t="shared" si="2"/>
        <v>338.04</v>
      </c>
    </row>
    <row r="29" spans="1:13" s="59" customFormat="1" ht="24">
      <c r="A29" s="53" t="str">
        <f>IF((LEN('Copy paste to Here'!G33))&gt;5,((CONCATENATE('Copy paste to Here'!G33," &amp; ",'Copy paste to Here'!D33,"  &amp;  ",'Copy paste to Here'!E33))),"Empty Cell")</f>
        <v xml:space="preserve">Surgical steel labret, 16g (1.2mm) with a 2.5mm ball &amp; Length: 8mm  &amp;  </v>
      </c>
      <c r="B29" s="54" t="str">
        <f>'Copy paste to Here'!C33</f>
        <v>LBB25</v>
      </c>
      <c r="C29" s="54" t="s">
        <v>735</v>
      </c>
      <c r="D29" s="55">
        <f>Invoice!B33</f>
        <v>50</v>
      </c>
      <c r="E29" s="56">
        <f>'Shipping Invoice'!J34*$N$1</f>
        <v>0.18</v>
      </c>
      <c r="F29" s="56">
        <f t="shared" si="0"/>
        <v>9</v>
      </c>
      <c r="G29" s="57">
        <f t="shared" si="1"/>
        <v>6.7608000000000006</v>
      </c>
      <c r="H29" s="60">
        <f t="shared" si="2"/>
        <v>338.04</v>
      </c>
    </row>
    <row r="30" spans="1:13" s="59" customFormat="1" ht="24">
      <c r="A30" s="53" t="str">
        <f>IF((LEN('Copy paste to Here'!G34))&gt;5,((CONCATENATE('Copy paste to Here'!G34," &amp; ",'Copy paste to Here'!D34,"  &amp;  ",'Copy paste to Here'!E34))),"Empty Cell")</f>
        <v xml:space="preserve">Surgical steel labret, 16g (1.2mm) with a 2.5mm ball &amp; Length: 9mm  &amp;  </v>
      </c>
      <c r="B30" s="54" t="str">
        <f>'Copy paste to Here'!C34</f>
        <v>LBB25</v>
      </c>
      <c r="C30" s="54" t="s">
        <v>735</v>
      </c>
      <c r="D30" s="55">
        <f>Invoice!B34</f>
        <v>50</v>
      </c>
      <c r="E30" s="56">
        <f>'Shipping Invoice'!J35*$N$1</f>
        <v>0.18</v>
      </c>
      <c r="F30" s="56">
        <f t="shared" si="0"/>
        <v>9</v>
      </c>
      <c r="G30" s="57">
        <f t="shared" si="1"/>
        <v>6.7608000000000006</v>
      </c>
      <c r="H30" s="60">
        <f t="shared" si="2"/>
        <v>338.04</v>
      </c>
    </row>
    <row r="31" spans="1:13" s="59" customFormat="1" ht="24">
      <c r="A31" s="53" t="str">
        <f>IF((LEN('Copy paste to Here'!G35))&gt;5,((CONCATENATE('Copy paste to Here'!G35," &amp; ",'Copy paste to Here'!D35,"  &amp;  ",'Copy paste to Here'!E35))),"Empty Cell")</f>
        <v xml:space="preserve">Clear acrylic flexible nose bone retainer with ball 2mm, 20g (0.8mm) &amp;   &amp;  </v>
      </c>
      <c r="B31" s="54" t="str">
        <f>'Copy paste to Here'!C35</f>
        <v>NBRT20</v>
      </c>
      <c r="C31" s="54" t="s">
        <v>737</v>
      </c>
      <c r="D31" s="55">
        <f>Invoice!B35</f>
        <v>50</v>
      </c>
      <c r="E31" s="56">
        <f>'Shipping Invoice'!J36*$N$1</f>
        <v>0.14000000000000001</v>
      </c>
      <c r="F31" s="56">
        <f t="shared" si="0"/>
        <v>7.0000000000000009</v>
      </c>
      <c r="G31" s="57">
        <f t="shared" si="1"/>
        <v>5.2584000000000009</v>
      </c>
      <c r="H31" s="60">
        <f t="shared" si="2"/>
        <v>262.92</v>
      </c>
    </row>
    <row r="32" spans="1:13" s="59" customFormat="1" ht="24">
      <c r="A32" s="53" t="str">
        <f>IF((LEN('Copy paste to Here'!G36))&gt;5,((CONCATENATE('Copy paste to Here'!G36," &amp; ",'Copy paste to Here'!D36,"  &amp;  ",'Copy paste to Here'!E36))),"Empty Cell")</f>
        <v xml:space="preserve">Display box with 52 pcs. of 22g (0.6mm) flexi acrylic nose bone retainers &amp;   &amp;  </v>
      </c>
      <c r="B32" s="54" t="str">
        <f>'Copy paste to Here'!C36</f>
        <v>NBRTBX</v>
      </c>
      <c r="C32" s="54" t="s">
        <v>739</v>
      </c>
      <c r="D32" s="55">
        <f>Invoice!B36</f>
        <v>3</v>
      </c>
      <c r="E32" s="56">
        <f>'Shipping Invoice'!J37*$N$1</f>
        <v>8.6</v>
      </c>
      <c r="F32" s="56">
        <f t="shared" si="0"/>
        <v>25.799999999999997</v>
      </c>
      <c r="G32" s="57">
        <f t="shared" si="1"/>
        <v>323.01600000000002</v>
      </c>
      <c r="H32" s="60">
        <f t="shared" si="2"/>
        <v>969.048</v>
      </c>
    </row>
    <row r="33" spans="1:8" s="59" customFormat="1" ht="48">
      <c r="A33" s="53" t="str">
        <f>IF((LEN('Copy paste to Here'!G37))&gt;5,((CONCATENATE('Copy paste to Here'!G37," &amp; ",'Copy paste to Here'!D37,"  &amp;  ",'Copy paste to Here'!E37))),"Empty Cell")</f>
        <v xml:space="preserve">Display box with 52 pcs. of 925 silver ''bend it yourself'' nose studs, 22g (0.6mm) with 2mm clear round crystal tops (in standard packing or in vacuum sealed packing to prevent tarnishing) &amp; Packing Option: Standard Package  &amp;  </v>
      </c>
      <c r="B33" s="54" t="str">
        <f>'Copy paste to Here'!C37</f>
        <v>NY14CX</v>
      </c>
      <c r="C33" s="54" t="s">
        <v>741</v>
      </c>
      <c r="D33" s="55">
        <f>Invoice!B37</f>
        <v>2</v>
      </c>
      <c r="E33" s="56">
        <f>'Shipping Invoice'!J38*$N$1</f>
        <v>12.55</v>
      </c>
      <c r="F33" s="56">
        <f t="shared" si="0"/>
        <v>25.1</v>
      </c>
      <c r="G33" s="57">
        <f t="shared" si="1"/>
        <v>471.37800000000004</v>
      </c>
      <c r="H33" s="60">
        <f t="shared" si="2"/>
        <v>942.75600000000009</v>
      </c>
    </row>
    <row r="34" spans="1:8" s="59" customFormat="1" ht="48">
      <c r="A34" s="53" t="str">
        <f>IF((LEN('Copy paste to Here'!G38))&gt;5,((CONCATENATE('Copy paste to Here'!G38," &amp; ",'Copy paste to Here'!D38,"  &amp;  ",'Copy paste to Here'!E38))),"Empty Cell")</f>
        <v xml:space="preserve">Display box with 52 pcs. of 925 silver ''bend it yourself'' nose studs, 22g (0.6mm) with 2mm round crystal tops in assorted colors (in standard packing or in vacuum sealed packing to prevent tarnishing) &amp; Packing Option: Standard Package  &amp;  </v>
      </c>
      <c r="B34" s="54" t="str">
        <f>'Copy paste to Here'!C38</f>
        <v>NY14MX</v>
      </c>
      <c r="C34" s="54" t="s">
        <v>742</v>
      </c>
      <c r="D34" s="55">
        <f>Invoice!B38</f>
        <v>3</v>
      </c>
      <c r="E34" s="56">
        <f>'Shipping Invoice'!J39*$N$1</f>
        <v>12.97</v>
      </c>
      <c r="F34" s="56">
        <f t="shared" si="0"/>
        <v>38.910000000000004</v>
      </c>
      <c r="G34" s="57">
        <f t="shared" si="1"/>
        <v>487.15320000000003</v>
      </c>
      <c r="H34" s="60">
        <f t="shared" si="2"/>
        <v>1461.4596000000001</v>
      </c>
    </row>
    <row r="35" spans="1:8" s="59" customFormat="1" ht="24">
      <c r="A35" s="53" t="str">
        <f>IF((LEN('Copy paste to Here'!G39))&gt;5,((CONCATENATE('Copy paste to Here'!G39," &amp; ",'Copy paste to Here'!D39,"  &amp;  ",'Copy paste to Here'!E39))),"Empty Cell")</f>
        <v xml:space="preserve">High polished surgical steel hinged segment ring, 16g (1.2mm) &amp; Length: 7mm  &amp;  </v>
      </c>
      <c r="B35" s="54" t="str">
        <f>'Copy paste to Here'!C39</f>
        <v>SEGH16</v>
      </c>
      <c r="C35" s="54" t="s">
        <v>70</v>
      </c>
      <c r="D35" s="55">
        <f>Invoice!B39</f>
        <v>10</v>
      </c>
      <c r="E35" s="56">
        <f>'Shipping Invoice'!J40*$N$1</f>
        <v>1.54</v>
      </c>
      <c r="F35" s="56">
        <f t="shared" si="0"/>
        <v>15.4</v>
      </c>
      <c r="G35" s="57">
        <f t="shared" si="1"/>
        <v>57.842400000000005</v>
      </c>
      <c r="H35" s="60">
        <f t="shared" si="2"/>
        <v>578.42400000000009</v>
      </c>
    </row>
    <row r="36" spans="1:8" s="59" customFormat="1" ht="24">
      <c r="A36" s="53" t="str">
        <f>IF((LEN('Copy paste to Here'!G40))&gt;5,((CONCATENATE('Copy paste to Here'!G40," &amp; ",'Copy paste to Here'!D40,"  &amp;  ",'Copy paste to Here'!E40))),"Empty Cell")</f>
        <v xml:space="preserve">High polished surgical steel hinged segment ring, 16g (1.2mm) &amp; Length: 8mm  &amp;  </v>
      </c>
      <c r="B36" s="54" t="str">
        <f>'Copy paste to Here'!C40</f>
        <v>SEGH16</v>
      </c>
      <c r="C36" s="54" t="s">
        <v>70</v>
      </c>
      <c r="D36" s="55">
        <f>Invoice!B40</f>
        <v>4</v>
      </c>
      <c r="E36" s="56">
        <f>'Shipping Invoice'!J41*$N$1</f>
        <v>1.54</v>
      </c>
      <c r="F36" s="56">
        <f t="shared" si="0"/>
        <v>6.16</v>
      </c>
      <c r="G36" s="57">
        <f t="shared" si="1"/>
        <v>57.842400000000005</v>
      </c>
      <c r="H36" s="60">
        <f t="shared" si="2"/>
        <v>231.36960000000002</v>
      </c>
    </row>
    <row r="37" spans="1:8" s="59" customFormat="1" ht="24">
      <c r="A37" s="53" t="str">
        <f>IF((LEN('Copy paste to Here'!G41))&gt;5,((CONCATENATE('Copy paste to Here'!G41," &amp; ",'Copy paste to Here'!D41,"  &amp;  ",'Copy paste to Here'!E41))),"Empty Cell")</f>
        <v xml:space="preserve">High polished surgical steel hinged segment ring, 16g (1.2mm) &amp; Length: 9mm  &amp;  </v>
      </c>
      <c r="B37" s="54" t="str">
        <f>'Copy paste to Here'!C41</f>
        <v>SEGH16</v>
      </c>
      <c r="C37" s="54" t="s">
        <v>70</v>
      </c>
      <c r="D37" s="55">
        <f>Invoice!B41</f>
        <v>4</v>
      </c>
      <c r="E37" s="56">
        <f>'Shipping Invoice'!J42*$N$1</f>
        <v>1.54</v>
      </c>
      <c r="F37" s="56">
        <f t="shared" si="0"/>
        <v>6.16</v>
      </c>
      <c r="G37" s="57">
        <f t="shared" si="1"/>
        <v>57.842400000000005</v>
      </c>
      <c r="H37" s="60">
        <f t="shared" si="2"/>
        <v>231.36960000000002</v>
      </c>
    </row>
    <row r="38" spans="1:8" s="59" customFormat="1" ht="24">
      <c r="A38" s="53" t="str">
        <f>IF((LEN('Copy paste to Here'!G42))&gt;5,((CONCATENATE('Copy paste to Here'!G42," &amp; ",'Copy paste to Here'!D42,"  &amp;  ",'Copy paste to Here'!E42))),"Empty Cell")</f>
        <v xml:space="preserve">High polished surgical steel hinged segment ring, 16g (1.2mm) &amp; Length: 10mm  &amp;  </v>
      </c>
      <c r="B38" s="54" t="str">
        <f>'Copy paste to Here'!C42</f>
        <v>SEGH16</v>
      </c>
      <c r="C38" s="54" t="s">
        <v>70</v>
      </c>
      <c r="D38" s="55">
        <f>Invoice!B42</f>
        <v>6</v>
      </c>
      <c r="E38" s="56">
        <f>'Shipping Invoice'!J43*$N$1</f>
        <v>1.54</v>
      </c>
      <c r="F38" s="56">
        <f t="shared" si="0"/>
        <v>9.24</v>
      </c>
      <c r="G38" s="57">
        <f t="shared" si="1"/>
        <v>57.842400000000005</v>
      </c>
      <c r="H38" s="60">
        <f t="shared" si="2"/>
        <v>347.05440000000004</v>
      </c>
    </row>
    <row r="39" spans="1:8" s="59" customFormat="1" ht="24">
      <c r="A39" s="53" t="str">
        <f>IF((LEN('Copy paste to Here'!G43))&gt;5,((CONCATENATE('Copy paste to Here'!G43," &amp; ",'Copy paste to Here'!D43,"  &amp;  ",'Copy paste to Here'!E43))),"Empty Cell")</f>
        <v xml:space="preserve">High polished surgical steel hinged segment ring, 16g (1.2mm) &amp; Length: 11mm  &amp;  </v>
      </c>
      <c r="B39" s="54" t="str">
        <f>'Copy paste to Here'!C43</f>
        <v>SEGH16</v>
      </c>
      <c r="C39" s="54" t="s">
        <v>70</v>
      </c>
      <c r="D39" s="55">
        <f>Invoice!B43</f>
        <v>10</v>
      </c>
      <c r="E39" s="56">
        <f>'Shipping Invoice'!J44*$N$1</f>
        <v>1.54</v>
      </c>
      <c r="F39" s="56">
        <f t="shared" si="0"/>
        <v>15.4</v>
      </c>
      <c r="G39" s="57">
        <f t="shared" si="1"/>
        <v>57.842400000000005</v>
      </c>
      <c r="H39" s="60">
        <f t="shared" si="2"/>
        <v>578.42400000000009</v>
      </c>
    </row>
    <row r="40" spans="1:8" s="59" customFormat="1" ht="24">
      <c r="A40" s="53" t="str">
        <f>IF((LEN('Copy paste to Here'!G44))&gt;5,((CONCATENATE('Copy paste to Here'!G44," &amp; ",'Copy paste to Here'!D44,"  &amp;  ",'Copy paste to Here'!E44))),"Empty Cell")</f>
        <v xml:space="preserve">High polished surgical steel hinged segment ring, 20g (0.8mm) &amp; Length: 6mm  &amp;  </v>
      </c>
      <c r="B40" s="54" t="str">
        <f>'Copy paste to Here'!C44</f>
        <v>SEGH20</v>
      </c>
      <c r="C40" s="54" t="s">
        <v>743</v>
      </c>
      <c r="D40" s="55">
        <f>Invoice!B44</f>
        <v>10</v>
      </c>
      <c r="E40" s="56">
        <f>'Shipping Invoice'!J45*$N$1</f>
        <v>2.02</v>
      </c>
      <c r="F40" s="56">
        <f t="shared" si="0"/>
        <v>20.2</v>
      </c>
      <c r="G40" s="57">
        <f t="shared" si="1"/>
        <v>75.871200000000002</v>
      </c>
      <c r="H40" s="60">
        <f t="shared" si="2"/>
        <v>758.71199999999999</v>
      </c>
    </row>
    <row r="41" spans="1:8" s="59" customFormat="1" ht="24">
      <c r="A41" s="53" t="str">
        <f>IF((LEN('Copy paste to Here'!G45))&gt;5,((CONCATENATE('Copy paste to Here'!G45," &amp; ",'Copy paste to Here'!D45,"  &amp;  ",'Copy paste to Here'!E45))),"Empty Cell")</f>
        <v xml:space="preserve">High polished surgical steel hinged segment ring, 20g (0.8mm) &amp; Length: 7mm  &amp;  </v>
      </c>
      <c r="B41" s="54" t="str">
        <f>'Copy paste to Here'!C45</f>
        <v>SEGH20</v>
      </c>
      <c r="C41" s="54" t="s">
        <v>743</v>
      </c>
      <c r="D41" s="55">
        <f>Invoice!B45</f>
        <v>10</v>
      </c>
      <c r="E41" s="56">
        <f>'Shipping Invoice'!J46*$N$1</f>
        <v>2.02</v>
      </c>
      <c r="F41" s="56">
        <f t="shared" si="0"/>
        <v>20.2</v>
      </c>
      <c r="G41" s="57">
        <f t="shared" si="1"/>
        <v>75.871200000000002</v>
      </c>
      <c r="H41" s="60">
        <f t="shared" si="2"/>
        <v>758.71199999999999</v>
      </c>
    </row>
    <row r="42" spans="1:8" s="59" customFormat="1" ht="24">
      <c r="A42" s="53" t="str">
        <f>IF((LEN('Copy paste to Here'!G46))&gt;5,((CONCATENATE('Copy paste to Here'!G46," &amp; ",'Copy paste to Here'!D46,"  &amp;  ",'Copy paste to Here'!E46))),"Empty Cell")</f>
        <v xml:space="preserve">High polished surgical steel hinged segment ring, 20g (0.8mm) &amp; Length: 8mm  &amp;  </v>
      </c>
      <c r="B42" s="54" t="str">
        <f>'Copy paste to Here'!C46</f>
        <v>SEGH20</v>
      </c>
      <c r="C42" s="54" t="s">
        <v>743</v>
      </c>
      <c r="D42" s="55">
        <f>Invoice!B46</f>
        <v>10</v>
      </c>
      <c r="E42" s="56">
        <f>'Shipping Invoice'!J47*$N$1</f>
        <v>2.02</v>
      </c>
      <c r="F42" s="56">
        <f t="shared" si="0"/>
        <v>20.2</v>
      </c>
      <c r="G42" s="57">
        <f t="shared" si="1"/>
        <v>75.871200000000002</v>
      </c>
      <c r="H42" s="60">
        <f t="shared" si="2"/>
        <v>758.71199999999999</v>
      </c>
    </row>
    <row r="43" spans="1:8" s="59" customFormat="1" ht="25.5">
      <c r="A43" s="53" t="str">
        <f>IF((LEN('Copy paste to Here'!G47))&gt;5,((CONCATENATE('Copy paste to Here'!G47," &amp; ",'Copy paste to Here'!D47,"  &amp;  ",'Copy paste to Here'!E47))),"Empty Cell")</f>
        <v>PVD plated surgical steel hinged segment ring, 16g (1.2mm) &amp; Length: 6mm  &amp;  Color: Rainbow</v>
      </c>
      <c r="B43" s="54" t="str">
        <f>'Copy paste to Here'!C47</f>
        <v>SEGHT16</v>
      </c>
      <c r="C43" s="54" t="s">
        <v>73</v>
      </c>
      <c r="D43" s="55">
        <f>Invoice!B47</f>
        <v>5</v>
      </c>
      <c r="E43" s="56">
        <f>'Shipping Invoice'!J48*$N$1</f>
        <v>1.87</v>
      </c>
      <c r="F43" s="56">
        <f t="shared" si="0"/>
        <v>9.3500000000000014</v>
      </c>
      <c r="G43" s="57">
        <f t="shared" si="1"/>
        <v>70.237200000000001</v>
      </c>
      <c r="H43" s="60">
        <f t="shared" si="2"/>
        <v>351.18600000000004</v>
      </c>
    </row>
    <row r="44" spans="1:8" s="59" customFormat="1" ht="25.5">
      <c r="A44" s="53" t="str">
        <f>IF((LEN('Copy paste to Here'!G48))&gt;5,((CONCATENATE('Copy paste to Here'!G48," &amp; ",'Copy paste to Here'!D48,"  &amp;  ",'Copy paste to Here'!E48))),"Empty Cell")</f>
        <v>PVD plated surgical steel hinged segment ring, 16g (1.2mm) &amp; Length: 6mm  &amp;  Color: Gold</v>
      </c>
      <c r="B44" s="54" t="str">
        <f>'Copy paste to Here'!C48</f>
        <v>SEGHT16</v>
      </c>
      <c r="C44" s="54" t="s">
        <v>73</v>
      </c>
      <c r="D44" s="55">
        <f>Invoice!B48</f>
        <v>10</v>
      </c>
      <c r="E44" s="56">
        <f>'Shipping Invoice'!J49*$N$1</f>
        <v>1.87</v>
      </c>
      <c r="F44" s="56">
        <f t="shared" si="0"/>
        <v>18.700000000000003</v>
      </c>
      <c r="G44" s="57">
        <f t="shared" si="1"/>
        <v>70.237200000000001</v>
      </c>
      <c r="H44" s="60">
        <f t="shared" si="2"/>
        <v>702.37200000000007</v>
      </c>
    </row>
    <row r="45" spans="1:8" s="59" customFormat="1" ht="25.5">
      <c r="A45" s="53" t="str">
        <f>IF((LEN('Copy paste to Here'!G49))&gt;5,((CONCATENATE('Copy paste to Here'!G49," &amp; ",'Copy paste to Here'!D49,"  &amp;  ",'Copy paste to Here'!E49))),"Empty Cell")</f>
        <v>PVD plated surgical steel hinged segment ring, 16g (1.2mm) &amp; Length: 7mm  &amp;  Color: Rainbow</v>
      </c>
      <c r="B45" s="54" t="str">
        <f>'Copy paste to Here'!C49</f>
        <v>SEGHT16</v>
      </c>
      <c r="C45" s="54" t="s">
        <v>73</v>
      </c>
      <c r="D45" s="55">
        <f>Invoice!B49</f>
        <v>5</v>
      </c>
      <c r="E45" s="56">
        <f>'Shipping Invoice'!J50*$N$1</f>
        <v>1.87</v>
      </c>
      <c r="F45" s="56">
        <f t="shared" si="0"/>
        <v>9.3500000000000014</v>
      </c>
      <c r="G45" s="57">
        <f t="shared" si="1"/>
        <v>70.237200000000001</v>
      </c>
      <c r="H45" s="60">
        <f t="shared" si="2"/>
        <v>351.18600000000004</v>
      </c>
    </row>
    <row r="46" spans="1:8" s="59" customFormat="1" ht="25.5">
      <c r="A46" s="53" t="str">
        <f>IF((LEN('Copy paste to Here'!G50))&gt;5,((CONCATENATE('Copy paste to Here'!G50," &amp; ",'Copy paste to Here'!D50,"  &amp;  ",'Copy paste to Here'!E50))),"Empty Cell")</f>
        <v>PVD plated surgical steel hinged segment ring, 16g (1.2mm) &amp; Length: 7mm  &amp;  Color: Gold</v>
      </c>
      <c r="B46" s="54" t="str">
        <f>'Copy paste to Here'!C50</f>
        <v>SEGHT16</v>
      </c>
      <c r="C46" s="54" t="s">
        <v>73</v>
      </c>
      <c r="D46" s="55">
        <f>Invoice!B50</f>
        <v>10</v>
      </c>
      <c r="E46" s="56">
        <f>'Shipping Invoice'!J51*$N$1</f>
        <v>1.87</v>
      </c>
      <c r="F46" s="56">
        <f t="shared" si="0"/>
        <v>18.700000000000003</v>
      </c>
      <c r="G46" s="57">
        <f t="shared" si="1"/>
        <v>70.237200000000001</v>
      </c>
      <c r="H46" s="60">
        <f t="shared" si="2"/>
        <v>702.37200000000007</v>
      </c>
    </row>
    <row r="47" spans="1:8" s="59" customFormat="1" ht="25.5">
      <c r="A47" s="53" t="str">
        <f>IF((LEN('Copy paste to Here'!G51))&gt;5,((CONCATENATE('Copy paste to Here'!G51," &amp; ",'Copy paste to Here'!D51,"  &amp;  ",'Copy paste to Here'!E51))),"Empty Cell")</f>
        <v>PVD plated surgical steel hinged segment ring, 16g (1.2mm) &amp; Length: 8mm  &amp;  Color: Gold</v>
      </c>
      <c r="B47" s="54" t="str">
        <f>'Copy paste to Here'!C51</f>
        <v>SEGHT16</v>
      </c>
      <c r="C47" s="54" t="s">
        <v>73</v>
      </c>
      <c r="D47" s="55">
        <f>Invoice!B51</f>
        <v>10</v>
      </c>
      <c r="E47" s="56">
        <f>'Shipping Invoice'!J52*$N$1</f>
        <v>1.87</v>
      </c>
      <c r="F47" s="56">
        <f t="shared" si="0"/>
        <v>18.700000000000003</v>
      </c>
      <c r="G47" s="57">
        <f t="shared" si="1"/>
        <v>70.237200000000001</v>
      </c>
      <c r="H47" s="60">
        <f t="shared" si="2"/>
        <v>702.37200000000007</v>
      </c>
    </row>
    <row r="48" spans="1:8" s="59" customFormat="1" ht="25.5">
      <c r="A48" s="53" t="str">
        <f>IF((LEN('Copy paste to Here'!G52))&gt;5,((CONCATENATE('Copy paste to Here'!G52," &amp; ",'Copy paste to Here'!D52,"  &amp;  ",'Copy paste to Here'!E52))),"Empty Cell")</f>
        <v>PVD plated surgical steel hinged segment ring, 20g (0.8mm) &amp; Length: 6mm  &amp;  Color: Rainbow</v>
      </c>
      <c r="B48" s="54" t="str">
        <f>'Copy paste to Here'!C52</f>
        <v>SEGHT20</v>
      </c>
      <c r="C48" s="54" t="s">
        <v>479</v>
      </c>
      <c r="D48" s="55">
        <f>Invoice!B52</f>
        <v>3</v>
      </c>
      <c r="E48" s="56">
        <f>'Shipping Invoice'!J53*$N$1</f>
        <v>2.16</v>
      </c>
      <c r="F48" s="56">
        <f t="shared" si="0"/>
        <v>6.48</v>
      </c>
      <c r="G48" s="57">
        <f t="shared" si="1"/>
        <v>81.129600000000011</v>
      </c>
      <c r="H48" s="60">
        <f t="shared" si="2"/>
        <v>243.38880000000003</v>
      </c>
    </row>
    <row r="49" spans="1:8" s="59" customFormat="1" ht="25.5">
      <c r="A49" s="53" t="str">
        <f>IF((LEN('Copy paste to Here'!G53))&gt;5,((CONCATENATE('Copy paste to Here'!G53," &amp; ",'Copy paste to Here'!D53,"  &amp;  ",'Copy paste to Here'!E53))),"Empty Cell")</f>
        <v>PVD plated surgical steel hinged segment ring, 20g (0.8mm) &amp; Length: 7mm  &amp;  Color: Black</v>
      </c>
      <c r="B49" s="54" t="str">
        <f>'Copy paste to Here'!C53</f>
        <v>SEGHT20</v>
      </c>
      <c r="C49" s="54" t="s">
        <v>479</v>
      </c>
      <c r="D49" s="55">
        <f>Invoice!B53</f>
        <v>3</v>
      </c>
      <c r="E49" s="56">
        <f>'Shipping Invoice'!J54*$N$1</f>
        <v>2.16</v>
      </c>
      <c r="F49" s="56">
        <f t="shared" si="0"/>
        <v>6.48</v>
      </c>
      <c r="G49" s="57">
        <f t="shared" si="1"/>
        <v>81.129600000000011</v>
      </c>
      <c r="H49" s="60">
        <f t="shared" si="2"/>
        <v>243.38880000000003</v>
      </c>
    </row>
    <row r="50" spans="1:8" s="59" customFormat="1" ht="25.5">
      <c r="A50" s="53" t="str">
        <f>IF((LEN('Copy paste to Here'!G54))&gt;5,((CONCATENATE('Copy paste to Here'!G54," &amp; ",'Copy paste to Here'!D54,"  &amp;  ",'Copy paste to Here'!E54))),"Empty Cell")</f>
        <v>PVD plated surgical steel hinged segment ring, 20g (0.8mm) &amp; Length: 7mm  &amp;  Color: Rainbow</v>
      </c>
      <c r="B50" s="54" t="str">
        <f>'Copy paste to Here'!C54</f>
        <v>SEGHT20</v>
      </c>
      <c r="C50" s="54" t="s">
        <v>479</v>
      </c>
      <c r="D50" s="55">
        <f>Invoice!B54</f>
        <v>5</v>
      </c>
      <c r="E50" s="56">
        <f>'Shipping Invoice'!J55*$N$1</f>
        <v>2.16</v>
      </c>
      <c r="F50" s="56">
        <f t="shared" si="0"/>
        <v>10.8</v>
      </c>
      <c r="G50" s="57">
        <f t="shared" si="1"/>
        <v>81.129600000000011</v>
      </c>
      <c r="H50" s="60">
        <f t="shared" si="2"/>
        <v>405.64800000000002</v>
      </c>
    </row>
    <row r="51" spans="1:8" s="59" customFormat="1" ht="25.5">
      <c r="A51" s="53" t="str">
        <f>IF((LEN('Copy paste to Here'!G55))&gt;5,((CONCATENATE('Copy paste to Here'!G55," &amp; ",'Copy paste to Here'!D55,"  &amp;  ",'Copy paste to Here'!E55))),"Empty Cell")</f>
        <v>PVD plated surgical steel hinged segment ring, 20g (0.8mm) &amp; Length: 8mm  &amp;  Color: Rainbow</v>
      </c>
      <c r="B51" s="54" t="str">
        <f>'Copy paste to Here'!C55</f>
        <v>SEGHT20</v>
      </c>
      <c r="C51" s="54" t="s">
        <v>479</v>
      </c>
      <c r="D51" s="55">
        <f>Invoice!B55</f>
        <v>5</v>
      </c>
      <c r="E51" s="56">
        <f>'Shipping Invoice'!J56*$N$1</f>
        <v>2.16</v>
      </c>
      <c r="F51" s="56">
        <f t="shared" si="0"/>
        <v>10.8</v>
      </c>
      <c r="G51" s="57">
        <f t="shared" si="1"/>
        <v>81.129600000000011</v>
      </c>
      <c r="H51" s="60">
        <f t="shared" si="2"/>
        <v>405.64800000000002</v>
      </c>
    </row>
    <row r="52" spans="1:8" s="59" customFormat="1" ht="25.5">
      <c r="A52" s="53" t="str">
        <f>IF((LEN('Copy paste to Here'!G56))&gt;5,((CONCATENATE('Copy paste to Here'!G56," &amp; ",'Copy paste to Here'!D56,"  &amp;  ",'Copy paste to Here'!E56))),"Empty Cell")</f>
        <v>PVD plated surgical steel hinged segment ring, 20g (0.8mm) &amp; Size: 6mm  &amp;  Color: Black</v>
      </c>
      <c r="B52" s="54" t="str">
        <f>'Copy paste to Here'!C56</f>
        <v>SEGHT20</v>
      </c>
      <c r="C52" s="54" t="s">
        <v>479</v>
      </c>
      <c r="D52" s="55">
        <f>Invoice!B56</f>
        <v>3</v>
      </c>
      <c r="E52" s="56">
        <f>'Shipping Invoice'!J57*$N$1</f>
        <v>2.16</v>
      </c>
      <c r="F52" s="56">
        <f t="shared" si="0"/>
        <v>6.48</v>
      </c>
      <c r="G52" s="57">
        <f t="shared" si="1"/>
        <v>81.129600000000011</v>
      </c>
      <c r="H52" s="60">
        <f t="shared" si="2"/>
        <v>243.38880000000003</v>
      </c>
    </row>
    <row r="53" spans="1:8" s="59" customFormat="1" ht="25.5">
      <c r="A53" s="53" t="str">
        <f>IF((LEN('Copy paste to Here'!G57))&gt;5,((CONCATENATE('Copy paste to Here'!G57," &amp; ",'Copy paste to Here'!D57,"  &amp;  ",'Copy paste to Here'!E57))),"Empty Cell")</f>
        <v>PVD plated surgical steel hinged segment ring, 20g (0.8mm) &amp; Size: 8mm  &amp;  Color: Black</v>
      </c>
      <c r="B53" s="54" t="str">
        <f>'Copy paste to Here'!C57</f>
        <v>SEGHT20</v>
      </c>
      <c r="C53" s="54" t="s">
        <v>479</v>
      </c>
      <c r="D53" s="55">
        <f>Invoice!B57</f>
        <v>5</v>
      </c>
      <c r="E53" s="56">
        <f>'Shipping Invoice'!J58*$N$1</f>
        <v>2.16</v>
      </c>
      <c r="F53" s="56">
        <f t="shared" si="0"/>
        <v>10.8</v>
      </c>
      <c r="G53" s="57">
        <f t="shared" si="1"/>
        <v>81.129600000000011</v>
      </c>
      <c r="H53" s="60">
        <f t="shared" si="2"/>
        <v>405.64800000000002</v>
      </c>
    </row>
    <row r="54" spans="1:8" s="59" customFormat="1" ht="24">
      <c r="A54" s="53" t="str">
        <f>IF((LEN('Copy paste to Here'!G58))&gt;5,((CONCATENATE('Copy paste to Here'!G58," &amp; ",'Copy paste to Here'!D58,"  &amp;  ",'Copy paste to Here'!E58))),"Empty Cell")</f>
        <v xml:space="preserve">High polished annealed 316L steel seamless hoop ring, 20g (0.8mm) &amp; Length: 7mm  &amp;  </v>
      </c>
      <c r="B54" s="54" t="str">
        <f>'Copy paste to Here'!C58</f>
        <v>SEL20</v>
      </c>
      <c r="C54" s="54" t="s">
        <v>746</v>
      </c>
      <c r="D54" s="55">
        <f>Invoice!B58</f>
        <v>10</v>
      </c>
      <c r="E54" s="56">
        <f>'Shipping Invoice'!J59*$N$1</f>
        <v>0.23</v>
      </c>
      <c r="F54" s="56">
        <f t="shared" si="0"/>
        <v>2.3000000000000003</v>
      </c>
      <c r="G54" s="57">
        <f t="shared" si="1"/>
        <v>8.6388000000000016</v>
      </c>
      <c r="H54" s="60">
        <f t="shared" si="2"/>
        <v>86.388000000000019</v>
      </c>
    </row>
    <row r="55" spans="1:8" s="59" customFormat="1" ht="24">
      <c r="A55" s="53" t="str">
        <f>IF((LEN('Copy paste to Here'!G59))&gt;5,((CONCATENATE('Copy paste to Here'!G59," &amp; ",'Copy paste to Here'!D59,"  &amp;  ",'Copy paste to Here'!E59))),"Empty Cell")</f>
        <v xml:space="preserve">High polished annealed 316L steel seamless hoop ring, 20g (0.8mm) &amp; Length: 8mm  &amp;  </v>
      </c>
      <c r="B55" s="54" t="str">
        <f>'Copy paste to Here'!C59</f>
        <v>SEL20</v>
      </c>
      <c r="C55" s="54" t="s">
        <v>746</v>
      </c>
      <c r="D55" s="55">
        <f>Invoice!B59</f>
        <v>10</v>
      </c>
      <c r="E55" s="56">
        <f>'Shipping Invoice'!J60*$N$1</f>
        <v>0.23</v>
      </c>
      <c r="F55" s="56">
        <f t="shared" si="0"/>
        <v>2.3000000000000003</v>
      </c>
      <c r="G55" s="57">
        <f t="shared" si="1"/>
        <v>8.6388000000000016</v>
      </c>
      <c r="H55" s="60">
        <f t="shared" si="2"/>
        <v>86.388000000000019</v>
      </c>
    </row>
    <row r="56" spans="1:8" s="59" customFormat="1" hidden="1">
      <c r="A56" s="53" t="str">
        <f>IF((LEN('Copy paste to Here'!G60))&gt;5,((CONCATENATE('Copy paste to Here'!G60," &amp; ",'Copy paste to Here'!D60,"  &amp;  ",'Copy paste to Here'!E60))),"Empty Cell")</f>
        <v>Empty Cell</v>
      </c>
      <c r="B56" s="54">
        <f>'Copy paste to Here'!C60</f>
        <v>0</v>
      </c>
      <c r="C56" s="54"/>
      <c r="D56" s="55"/>
      <c r="E56" s="56"/>
      <c r="F56" s="56">
        <f t="shared" si="0"/>
        <v>0</v>
      </c>
      <c r="G56" s="57">
        <f t="shared" si="1"/>
        <v>0</v>
      </c>
      <c r="H56" s="60">
        <f t="shared" si="2"/>
        <v>0</v>
      </c>
    </row>
    <row r="57" spans="1:8" s="59" customFormat="1" hidden="1">
      <c r="A57" s="53" t="str">
        <f>IF((LEN('Copy paste to Here'!G61))&gt;5,((CONCATENATE('Copy paste to Here'!G61," &amp; ",'Copy paste to Here'!D61,"  &amp;  ",'Copy paste to Here'!E61))),"Empty Cell")</f>
        <v>Empty Cell</v>
      </c>
      <c r="B57" s="54">
        <f>'Copy paste to Here'!C61</f>
        <v>0</v>
      </c>
      <c r="C57" s="54"/>
      <c r="D57" s="55"/>
      <c r="E57" s="56"/>
      <c r="F57" s="56">
        <f t="shared" si="0"/>
        <v>0</v>
      </c>
      <c r="G57" s="57">
        <f t="shared" si="1"/>
        <v>0</v>
      </c>
      <c r="H57" s="60">
        <f t="shared" si="2"/>
        <v>0</v>
      </c>
    </row>
    <row r="58" spans="1:8" s="59" customFormat="1" hidden="1">
      <c r="A58" s="53" t="str">
        <f>IF((LEN('Copy paste to Here'!G62))&gt;5,((CONCATENATE('Copy paste to Here'!G62," &amp; ",'Copy paste to Here'!D62,"  &amp;  ",'Copy paste to Here'!E62))),"Empty Cell")</f>
        <v>Empty Cell</v>
      </c>
      <c r="B58" s="54">
        <f>'Copy paste to Here'!C62</f>
        <v>0</v>
      </c>
      <c r="C58" s="54"/>
      <c r="D58" s="55"/>
      <c r="E58" s="56"/>
      <c r="F58" s="56">
        <f t="shared" si="0"/>
        <v>0</v>
      </c>
      <c r="G58" s="57">
        <f t="shared" si="1"/>
        <v>0</v>
      </c>
      <c r="H58" s="60">
        <f t="shared" si="2"/>
        <v>0</v>
      </c>
    </row>
    <row r="59" spans="1:8" s="59" customFormat="1" hidden="1">
      <c r="A59" s="53" t="str">
        <f>IF((LEN('Copy paste to Here'!G63))&gt;5,((CONCATENATE('Copy paste to Here'!G63," &amp; ",'Copy paste to Here'!D63,"  &amp;  ",'Copy paste to Here'!E63))),"Empty Cell")</f>
        <v>Empty Cell</v>
      </c>
      <c r="B59" s="54">
        <f>'Copy paste to Here'!C63</f>
        <v>0</v>
      </c>
      <c r="C59" s="54"/>
      <c r="D59" s="55"/>
      <c r="E59" s="56"/>
      <c r="F59" s="56">
        <f t="shared" si="0"/>
        <v>0</v>
      </c>
      <c r="G59" s="57">
        <f t="shared" si="1"/>
        <v>0</v>
      </c>
      <c r="H59" s="60">
        <f t="shared" si="2"/>
        <v>0</v>
      </c>
    </row>
    <row r="60" spans="1:8" s="59" customFormat="1" hidden="1">
      <c r="A60" s="53" t="str">
        <f>IF((LEN('Copy paste to Here'!G64))&gt;5,((CONCATENATE('Copy paste to Here'!G64," &amp; ",'Copy paste to Here'!D64,"  &amp;  ",'Copy paste to Here'!E64))),"Empty Cell")</f>
        <v>Empty Cell</v>
      </c>
      <c r="B60" s="54">
        <f>'Copy paste to Here'!C64</f>
        <v>0</v>
      </c>
      <c r="C60" s="54"/>
      <c r="D60" s="55"/>
      <c r="E60" s="56"/>
      <c r="F60" s="56">
        <f t="shared" si="0"/>
        <v>0</v>
      </c>
      <c r="G60" s="57">
        <f t="shared" si="1"/>
        <v>0</v>
      </c>
      <c r="H60" s="60">
        <f t="shared" si="2"/>
        <v>0</v>
      </c>
    </row>
    <row r="61" spans="1:8" s="59" customFormat="1" hidden="1">
      <c r="A61" s="53" t="str">
        <f>IF((LEN('Copy paste to Here'!G65))&gt;5,((CONCATENATE('Copy paste to Here'!G65," &amp; ",'Copy paste to Here'!D65,"  &amp;  ",'Copy paste to Here'!E65))),"Empty Cell")</f>
        <v>Empty Cell</v>
      </c>
      <c r="B61" s="54">
        <f>'Copy paste to Here'!C65</f>
        <v>0</v>
      </c>
      <c r="C61" s="54"/>
      <c r="D61" s="55"/>
      <c r="E61" s="56"/>
      <c r="F61" s="56">
        <f t="shared" si="0"/>
        <v>0</v>
      </c>
      <c r="G61" s="57">
        <f t="shared" si="1"/>
        <v>0</v>
      </c>
      <c r="H61" s="60">
        <f t="shared" si="2"/>
        <v>0</v>
      </c>
    </row>
    <row r="62" spans="1:8" s="59" customFormat="1" hidden="1">
      <c r="A62" s="53" t="str">
        <f>IF((LEN('Copy paste to Here'!G66))&gt;5,((CONCATENATE('Copy paste to Here'!G66," &amp; ",'Copy paste to Here'!D66,"  &amp;  ",'Copy paste to Here'!E66))),"Empty Cell")</f>
        <v>Empty Cell</v>
      </c>
      <c r="B62" s="54">
        <f>'Copy paste to Here'!C66</f>
        <v>0</v>
      </c>
      <c r="C62" s="54"/>
      <c r="D62" s="55"/>
      <c r="E62" s="56"/>
      <c r="F62" s="56">
        <f t="shared" si="0"/>
        <v>0</v>
      </c>
      <c r="G62" s="57">
        <f t="shared" si="1"/>
        <v>0</v>
      </c>
      <c r="H62" s="60">
        <f t="shared" si="2"/>
        <v>0</v>
      </c>
    </row>
    <row r="63" spans="1:8" s="59" customFormat="1" hidden="1">
      <c r="A63" s="53" t="str">
        <f>IF((LEN('Copy paste to Here'!G67))&gt;5,((CONCATENATE('Copy paste to Here'!G67," &amp; ",'Copy paste to Here'!D67,"  &amp;  ",'Copy paste to Here'!E67))),"Empty Cell")</f>
        <v>Empty Cell</v>
      </c>
      <c r="B63" s="54">
        <f>'Copy paste to Here'!C67</f>
        <v>0</v>
      </c>
      <c r="C63" s="54"/>
      <c r="D63" s="55"/>
      <c r="E63" s="56"/>
      <c r="F63" s="56">
        <f t="shared" si="0"/>
        <v>0</v>
      </c>
      <c r="G63" s="57">
        <f t="shared" si="1"/>
        <v>0</v>
      </c>
      <c r="H63" s="60">
        <f t="shared" si="2"/>
        <v>0</v>
      </c>
    </row>
    <row r="64" spans="1:8" s="59" customFormat="1" hidden="1">
      <c r="A64" s="53" t="str">
        <f>IF((LEN('Copy paste to Here'!G68))&gt;5,((CONCATENATE('Copy paste to Here'!G68," &amp; ",'Copy paste to Here'!D68,"  &amp;  ",'Copy paste to Here'!E68))),"Empty Cell")</f>
        <v>Empty Cell</v>
      </c>
      <c r="B64" s="54">
        <f>'Copy paste to Here'!C68</f>
        <v>0</v>
      </c>
      <c r="C64" s="54"/>
      <c r="D64" s="55"/>
      <c r="E64" s="56"/>
      <c r="F64" s="56">
        <f t="shared" si="0"/>
        <v>0</v>
      </c>
      <c r="G64" s="57">
        <f t="shared" si="1"/>
        <v>0</v>
      </c>
      <c r="H64" s="60">
        <f t="shared" si="2"/>
        <v>0</v>
      </c>
    </row>
    <row r="65" spans="1:8" s="59" customFormat="1" hidden="1">
      <c r="A65" s="53" t="str">
        <f>IF((LEN('Copy paste to Here'!G69))&gt;5,((CONCATENATE('Copy paste to Here'!G69," &amp; ",'Copy paste to Here'!D69,"  &amp;  ",'Copy paste to Here'!E69))),"Empty Cell")</f>
        <v>Empty Cell</v>
      </c>
      <c r="B65" s="54">
        <f>'Copy paste to Here'!C69</f>
        <v>0</v>
      </c>
      <c r="C65" s="54"/>
      <c r="D65" s="55"/>
      <c r="E65" s="56"/>
      <c r="F65" s="56">
        <f t="shared" si="0"/>
        <v>0</v>
      </c>
      <c r="G65" s="57">
        <f t="shared" si="1"/>
        <v>0</v>
      </c>
      <c r="H65" s="60">
        <f t="shared" si="2"/>
        <v>0</v>
      </c>
    </row>
    <row r="66" spans="1:8" s="59" customFormat="1" hidden="1">
      <c r="A66" s="53" t="str">
        <f>IF((LEN('Copy paste to Here'!G70))&gt;5,((CONCATENATE('Copy paste to Here'!G70," &amp; ",'Copy paste to Here'!D70,"  &amp;  ",'Copy paste to Here'!E70))),"Empty Cell")</f>
        <v>Empty Cell</v>
      </c>
      <c r="B66" s="54">
        <f>'Copy paste to Here'!C70</f>
        <v>0</v>
      </c>
      <c r="C66" s="54"/>
      <c r="D66" s="55"/>
      <c r="E66" s="56"/>
      <c r="F66" s="56">
        <f t="shared" si="0"/>
        <v>0</v>
      </c>
      <c r="G66" s="57">
        <f t="shared" si="1"/>
        <v>0</v>
      </c>
      <c r="H66" s="60">
        <f t="shared" si="2"/>
        <v>0</v>
      </c>
    </row>
    <row r="67" spans="1:8" s="59" customFormat="1" hidden="1">
      <c r="A67" s="53" t="str">
        <f>IF((LEN('Copy paste to Here'!G71))&gt;5,((CONCATENATE('Copy paste to Here'!G71," &amp; ",'Copy paste to Here'!D71,"  &amp;  ",'Copy paste to Here'!E71))),"Empty Cell")</f>
        <v>Empty Cell</v>
      </c>
      <c r="B67" s="54">
        <f>'Copy paste to Here'!C71</f>
        <v>0</v>
      </c>
      <c r="C67" s="54"/>
      <c r="D67" s="55"/>
      <c r="E67" s="56"/>
      <c r="F67" s="56">
        <f t="shared" si="0"/>
        <v>0</v>
      </c>
      <c r="G67" s="57">
        <f t="shared" si="1"/>
        <v>0</v>
      </c>
      <c r="H67" s="60">
        <f t="shared" si="2"/>
        <v>0</v>
      </c>
    </row>
    <row r="68" spans="1:8" s="59" customFormat="1" hidden="1">
      <c r="A68" s="53" t="str">
        <f>IF((LEN('Copy paste to Here'!G72))&gt;5,((CONCATENATE('Copy paste to Here'!G72," &amp; ",'Copy paste to Here'!D72,"  &amp;  ",'Copy paste to Here'!E72))),"Empty Cell")</f>
        <v>Empty Cell</v>
      </c>
      <c r="B68" s="54">
        <f>'Copy paste to Here'!C72</f>
        <v>0</v>
      </c>
      <c r="C68" s="54"/>
      <c r="D68" s="55"/>
      <c r="E68" s="56"/>
      <c r="F68" s="56">
        <f t="shared" si="0"/>
        <v>0</v>
      </c>
      <c r="G68" s="57">
        <f t="shared" si="1"/>
        <v>0</v>
      </c>
      <c r="H68" s="60">
        <f t="shared" si="2"/>
        <v>0</v>
      </c>
    </row>
    <row r="69" spans="1:8" s="59" customFormat="1" hidden="1">
      <c r="A69" s="53" t="str">
        <f>IF((LEN('Copy paste to Here'!G73))&gt;5,((CONCATENATE('Copy paste to Here'!G73," &amp; ",'Copy paste to Here'!D73,"  &amp;  ",'Copy paste to Here'!E73))),"Empty Cell")</f>
        <v>Empty Cell</v>
      </c>
      <c r="B69" s="54">
        <f>'Copy paste to Here'!C73</f>
        <v>0</v>
      </c>
      <c r="C69" s="54"/>
      <c r="D69" s="55"/>
      <c r="E69" s="56"/>
      <c r="F69" s="56">
        <f t="shared" si="0"/>
        <v>0</v>
      </c>
      <c r="G69" s="57">
        <f t="shared" si="1"/>
        <v>0</v>
      </c>
      <c r="H69" s="60">
        <f t="shared" si="2"/>
        <v>0</v>
      </c>
    </row>
    <row r="70" spans="1:8" s="59" customFormat="1" hidden="1">
      <c r="A70" s="53" t="str">
        <f>IF((LEN('Copy paste to Here'!G74))&gt;5,((CONCATENATE('Copy paste to Here'!G74," &amp; ",'Copy paste to Here'!D74,"  &amp;  ",'Copy paste to Here'!E74))),"Empty Cell")</f>
        <v>Empty Cell</v>
      </c>
      <c r="B70" s="54">
        <f>'Copy paste to Here'!C74</f>
        <v>0</v>
      </c>
      <c r="C70" s="54"/>
      <c r="D70" s="55"/>
      <c r="E70" s="56"/>
      <c r="F70" s="56">
        <f t="shared" si="0"/>
        <v>0</v>
      </c>
      <c r="G70" s="57">
        <f t="shared" si="1"/>
        <v>0</v>
      </c>
      <c r="H70" s="60">
        <f t="shared" si="2"/>
        <v>0</v>
      </c>
    </row>
    <row r="71" spans="1:8" s="59" customFormat="1" hidden="1">
      <c r="A71" s="53" t="str">
        <f>IF((LEN('Copy paste to Here'!G75))&gt;5,((CONCATENATE('Copy paste to Here'!G75," &amp; ",'Copy paste to Here'!D75,"  &amp;  ",'Copy paste to Here'!E75))),"Empty Cell")</f>
        <v>Empty Cell</v>
      </c>
      <c r="B71" s="54">
        <f>'Copy paste to Here'!C75</f>
        <v>0</v>
      </c>
      <c r="C71" s="54"/>
      <c r="D71" s="55"/>
      <c r="E71" s="56"/>
      <c r="F71" s="56">
        <f t="shared" si="0"/>
        <v>0</v>
      </c>
      <c r="G71" s="57">
        <f t="shared" si="1"/>
        <v>0</v>
      </c>
      <c r="H71" s="60">
        <f t="shared" si="2"/>
        <v>0</v>
      </c>
    </row>
    <row r="72" spans="1:8" s="59" customFormat="1" hidden="1">
      <c r="A72" s="53" t="str">
        <f>IF((LEN('Copy paste to Here'!G76))&gt;5,((CONCATENATE('Copy paste to Here'!G76," &amp; ",'Copy paste to Here'!D76,"  &amp;  ",'Copy paste to Here'!E76))),"Empty Cell")</f>
        <v>Empty Cell</v>
      </c>
      <c r="B72" s="54">
        <f>'Copy paste to Here'!C76</f>
        <v>0</v>
      </c>
      <c r="C72" s="54"/>
      <c r="D72" s="55"/>
      <c r="E72" s="56"/>
      <c r="F72" s="56">
        <f t="shared" si="0"/>
        <v>0</v>
      </c>
      <c r="G72" s="57">
        <f t="shared" si="1"/>
        <v>0</v>
      </c>
      <c r="H72" s="60">
        <f t="shared" si="2"/>
        <v>0</v>
      </c>
    </row>
    <row r="73" spans="1:8" s="59" customFormat="1" hidden="1">
      <c r="A73" s="53" t="str">
        <f>IF((LEN('Copy paste to Here'!G77))&gt;5,((CONCATENATE('Copy paste to Here'!G77," &amp; ",'Copy paste to Here'!D77,"  &amp;  ",'Copy paste to Here'!E77))),"Empty Cell")</f>
        <v>Empty Cell</v>
      </c>
      <c r="B73" s="54">
        <f>'Copy paste to Here'!C77</f>
        <v>0</v>
      </c>
      <c r="C73" s="54"/>
      <c r="D73" s="55"/>
      <c r="E73" s="56"/>
      <c r="F73" s="56">
        <f t="shared" si="0"/>
        <v>0</v>
      </c>
      <c r="G73" s="57">
        <f t="shared" si="1"/>
        <v>0</v>
      </c>
      <c r="H73" s="60">
        <f t="shared" si="2"/>
        <v>0</v>
      </c>
    </row>
    <row r="74" spans="1:8" s="59" customFormat="1" hidden="1">
      <c r="A74" s="53" t="str">
        <f>IF((LEN('Copy paste to Here'!G78))&gt;5,((CONCATENATE('Copy paste to Here'!G78," &amp; ",'Copy paste to Here'!D78,"  &amp;  ",'Copy paste to Here'!E78))),"Empty Cell")</f>
        <v>Empty Cell</v>
      </c>
      <c r="B74" s="54">
        <f>'Copy paste to Here'!C78</f>
        <v>0</v>
      </c>
      <c r="C74" s="54"/>
      <c r="D74" s="55"/>
      <c r="E74" s="56"/>
      <c r="F74" s="56">
        <f t="shared" si="0"/>
        <v>0</v>
      </c>
      <c r="G74" s="57">
        <f t="shared" si="1"/>
        <v>0</v>
      </c>
      <c r="H74" s="60">
        <f t="shared" si="2"/>
        <v>0</v>
      </c>
    </row>
    <row r="75" spans="1:8" s="59" customFormat="1" hidden="1">
      <c r="A75" s="53" t="str">
        <f>IF((LEN('Copy paste to Here'!G79))&gt;5,((CONCATENATE('Copy paste to Here'!G79," &amp; ",'Copy paste to Here'!D79,"  &amp;  ",'Copy paste to Here'!E79))),"Empty Cell")</f>
        <v>Empty Cell</v>
      </c>
      <c r="B75" s="54">
        <f>'Copy paste to Here'!C79</f>
        <v>0</v>
      </c>
      <c r="C75" s="54"/>
      <c r="D75" s="55"/>
      <c r="E75" s="56"/>
      <c r="F75" s="56">
        <f t="shared" si="0"/>
        <v>0</v>
      </c>
      <c r="G75" s="57">
        <f t="shared" si="1"/>
        <v>0</v>
      </c>
      <c r="H75" s="60">
        <f t="shared" si="2"/>
        <v>0</v>
      </c>
    </row>
    <row r="76" spans="1:8" s="59" customFormat="1" hidden="1">
      <c r="A76" s="53" t="str">
        <f>IF((LEN('Copy paste to Here'!G80))&gt;5,((CONCATENATE('Copy paste to Here'!G80," &amp; ",'Copy paste to Here'!D80,"  &amp;  ",'Copy paste to Here'!E80))),"Empty Cell")</f>
        <v>Empty Cell</v>
      </c>
      <c r="B76" s="54">
        <f>'Copy paste to Here'!C80</f>
        <v>0</v>
      </c>
      <c r="C76" s="54"/>
      <c r="D76" s="55"/>
      <c r="E76" s="56"/>
      <c r="F76" s="56">
        <f t="shared" si="0"/>
        <v>0</v>
      </c>
      <c r="G76" s="57">
        <f t="shared" si="1"/>
        <v>0</v>
      </c>
      <c r="H76" s="60">
        <f t="shared" si="2"/>
        <v>0</v>
      </c>
    </row>
    <row r="77" spans="1:8" s="59" customFormat="1" hidden="1">
      <c r="A77" s="53" t="str">
        <f>IF((LEN('Copy paste to Here'!G81))&gt;5,((CONCATENATE('Copy paste to Here'!G81," &amp; ",'Copy paste to Here'!D81,"  &amp;  ",'Copy paste to Here'!E81))),"Empty Cell")</f>
        <v>Empty Cell</v>
      </c>
      <c r="B77" s="54">
        <f>'Copy paste to Here'!C81</f>
        <v>0</v>
      </c>
      <c r="C77" s="54"/>
      <c r="D77" s="55"/>
      <c r="E77" s="56"/>
      <c r="F77" s="56">
        <f t="shared" si="0"/>
        <v>0</v>
      </c>
      <c r="G77" s="57">
        <f t="shared" si="1"/>
        <v>0</v>
      </c>
      <c r="H77" s="60">
        <f t="shared" si="2"/>
        <v>0</v>
      </c>
    </row>
    <row r="78" spans="1:8" s="59" customFormat="1" hidden="1">
      <c r="A78" s="53" t="str">
        <f>IF((LEN('Copy paste to Here'!G82))&gt;5,((CONCATENATE('Copy paste to Here'!G82," &amp; ",'Copy paste to Here'!D82,"  &amp;  ",'Copy paste to Here'!E82))),"Empty Cell")</f>
        <v>Empty Cell</v>
      </c>
      <c r="B78" s="54">
        <f>'Copy paste to Here'!C82</f>
        <v>0</v>
      </c>
      <c r="C78" s="54"/>
      <c r="D78" s="55"/>
      <c r="E78" s="56"/>
      <c r="F78" s="56">
        <f t="shared" si="0"/>
        <v>0</v>
      </c>
      <c r="G78" s="57">
        <f t="shared" si="1"/>
        <v>0</v>
      </c>
      <c r="H78" s="60">
        <f t="shared" si="2"/>
        <v>0</v>
      </c>
    </row>
    <row r="79" spans="1:8" s="59" customFormat="1" hidden="1">
      <c r="A79" s="53" t="str">
        <f>IF((LEN('Copy paste to Here'!G83))&gt;5,((CONCATENATE('Copy paste to Here'!G83," &amp; ",'Copy paste to Here'!D83,"  &amp;  ",'Copy paste to Here'!E83))),"Empty Cell")</f>
        <v>Empty Cell</v>
      </c>
      <c r="B79" s="54">
        <f>'Copy paste to Here'!C83</f>
        <v>0</v>
      </c>
      <c r="C79" s="54"/>
      <c r="D79" s="55"/>
      <c r="E79" s="56"/>
      <c r="F79" s="56">
        <f t="shared" si="0"/>
        <v>0</v>
      </c>
      <c r="G79" s="57">
        <f t="shared" si="1"/>
        <v>0</v>
      </c>
      <c r="H79" s="60">
        <f t="shared" si="2"/>
        <v>0</v>
      </c>
    </row>
    <row r="80" spans="1:8" s="59" customFormat="1" hidden="1">
      <c r="A80" s="53" t="str">
        <f>IF((LEN('Copy paste to Here'!G84))&gt;5,((CONCATENATE('Copy paste to Here'!G84," &amp; ",'Copy paste to Here'!D84,"  &amp;  ",'Copy paste to Here'!E84))),"Empty Cell")</f>
        <v>Empty Cell</v>
      </c>
      <c r="B80" s="54">
        <f>'Copy paste to Here'!C84</f>
        <v>0</v>
      </c>
      <c r="C80" s="54"/>
      <c r="D80" s="55"/>
      <c r="E80" s="56"/>
      <c r="F80" s="56">
        <f t="shared" si="0"/>
        <v>0</v>
      </c>
      <c r="G80" s="57">
        <f t="shared" si="1"/>
        <v>0</v>
      </c>
      <c r="H80" s="60">
        <f t="shared" si="2"/>
        <v>0</v>
      </c>
    </row>
    <row r="81" spans="1:8" s="59" customFormat="1" hidden="1">
      <c r="A81" s="53" t="str">
        <f>IF((LEN('Copy paste to Here'!G85))&gt;5,((CONCATENATE('Copy paste to Here'!G85," &amp; ",'Copy paste to Here'!D85,"  &amp;  ",'Copy paste to Here'!E85))),"Empty Cell")</f>
        <v>Empty Cell</v>
      </c>
      <c r="B81" s="54">
        <f>'Copy paste to Here'!C85</f>
        <v>0</v>
      </c>
      <c r="C81" s="54"/>
      <c r="D81" s="55"/>
      <c r="E81" s="56"/>
      <c r="F81" s="56">
        <f t="shared" si="0"/>
        <v>0</v>
      </c>
      <c r="G81" s="57">
        <f t="shared" si="1"/>
        <v>0</v>
      </c>
      <c r="H81" s="60">
        <f t="shared" si="2"/>
        <v>0</v>
      </c>
    </row>
    <row r="82" spans="1:8" s="59" customFormat="1" hidden="1">
      <c r="A82" s="53" t="str">
        <f>IF((LEN('Copy paste to Here'!G86))&gt;5,((CONCATENATE('Copy paste to Here'!G86," &amp; ",'Copy paste to Here'!D86,"  &amp;  ",'Copy paste to Here'!E86))),"Empty Cell")</f>
        <v>Empty Cell</v>
      </c>
      <c r="B82" s="54">
        <f>'Copy paste to Here'!C86</f>
        <v>0</v>
      </c>
      <c r="C82" s="54"/>
      <c r="D82" s="55"/>
      <c r="E82" s="56"/>
      <c r="F82" s="56">
        <f t="shared" si="0"/>
        <v>0</v>
      </c>
      <c r="G82" s="57">
        <f t="shared" si="1"/>
        <v>0</v>
      </c>
      <c r="H82" s="60">
        <f t="shared" si="2"/>
        <v>0</v>
      </c>
    </row>
    <row r="83" spans="1:8" s="59" customFormat="1" hidden="1">
      <c r="A83" s="53" t="str">
        <f>IF((LEN('Copy paste to Here'!G87))&gt;5,((CONCATENATE('Copy paste to Here'!G87," &amp; ",'Copy paste to Here'!D87,"  &amp;  ",'Copy paste to Here'!E87))),"Empty Cell")</f>
        <v>Empty Cell</v>
      </c>
      <c r="B83" s="54">
        <f>'Copy paste to Here'!C87</f>
        <v>0</v>
      </c>
      <c r="C83" s="54"/>
      <c r="D83" s="55"/>
      <c r="E83" s="56"/>
      <c r="F83" s="56">
        <f t="shared" ref="F83:F146" si="3">D83*E83</f>
        <v>0</v>
      </c>
      <c r="G83" s="57">
        <f t="shared" ref="G83:G146" si="4">E83*$E$14</f>
        <v>0</v>
      </c>
      <c r="H83" s="60">
        <f t="shared" ref="H83:H146" si="5">D83*G83</f>
        <v>0</v>
      </c>
    </row>
    <row r="84" spans="1:8" s="59" customFormat="1" hidden="1">
      <c r="A84" s="53" t="str">
        <f>IF((LEN('Copy paste to Here'!G88))&gt;5,((CONCATENATE('Copy paste to Here'!G88," &amp; ",'Copy paste to Here'!D88,"  &amp;  ",'Copy paste to Here'!E88))),"Empty Cell")</f>
        <v>Empty Cell</v>
      </c>
      <c r="B84" s="54">
        <f>'Copy paste to Here'!C88</f>
        <v>0</v>
      </c>
      <c r="C84" s="54"/>
      <c r="D84" s="55"/>
      <c r="E84" s="56"/>
      <c r="F84" s="56">
        <f t="shared" si="3"/>
        <v>0</v>
      </c>
      <c r="G84" s="57">
        <f t="shared" si="4"/>
        <v>0</v>
      </c>
      <c r="H84" s="60">
        <f t="shared" si="5"/>
        <v>0</v>
      </c>
    </row>
    <row r="85" spans="1:8" s="59" customFormat="1" hidden="1">
      <c r="A85" s="53" t="str">
        <f>IF((LEN('Copy paste to Here'!G89))&gt;5,((CONCATENATE('Copy paste to Here'!G89," &amp; ",'Copy paste to Here'!D89,"  &amp;  ",'Copy paste to Here'!E89))),"Empty Cell")</f>
        <v>Empty Cell</v>
      </c>
      <c r="B85" s="54">
        <f>'Copy paste to Here'!C89</f>
        <v>0</v>
      </c>
      <c r="C85" s="54"/>
      <c r="D85" s="55"/>
      <c r="E85" s="56"/>
      <c r="F85" s="56">
        <f t="shared" si="3"/>
        <v>0</v>
      </c>
      <c r="G85" s="57">
        <f t="shared" si="4"/>
        <v>0</v>
      </c>
      <c r="H85" s="60">
        <f t="shared" si="5"/>
        <v>0</v>
      </c>
    </row>
    <row r="86" spans="1:8" s="59" customFormat="1" hidden="1">
      <c r="A86" s="53" t="str">
        <f>IF((LEN('Copy paste to Here'!G90))&gt;5,((CONCATENATE('Copy paste to Here'!G90," &amp; ",'Copy paste to Here'!D90,"  &amp;  ",'Copy paste to Here'!E90))),"Empty Cell")</f>
        <v>Empty Cell</v>
      </c>
      <c r="B86" s="54">
        <f>'Copy paste to Here'!C90</f>
        <v>0</v>
      </c>
      <c r="C86" s="54"/>
      <c r="D86" s="55"/>
      <c r="E86" s="56"/>
      <c r="F86" s="56">
        <f t="shared" si="3"/>
        <v>0</v>
      </c>
      <c r="G86" s="57">
        <f t="shared" si="4"/>
        <v>0</v>
      </c>
      <c r="H86" s="60">
        <f t="shared" si="5"/>
        <v>0</v>
      </c>
    </row>
    <row r="87" spans="1:8" s="59" customFormat="1" hidden="1">
      <c r="A87" s="53" t="str">
        <f>IF((LEN('Copy paste to Here'!G91))&gt;5,((CONCATENATE('Copy paste to Here'!G91," &amp; ",'Copy paste to Here'!D91,"  &amp;  ",'Copy paste to Here'!E91))),"Empty Cell")</f>
        <v>Empty Cell</v>
      </c>
      <c r="B87" s="54">
        <f>'Copy paste to Here'!C91</f>
        <v>0</v>
      </c>
      <c r="C87" s="54"/>
      <c r="D87" s="55"/>
      <c r="E87" s="56"/>
      <c r="F87" s="56">
        <f t="shared" si="3"/>
        <v>0</v>
      </c>
      <c r="G87" s="57">
        <f t="shared" si="4"/>
        <v>0</v>
      </c>
      <c r="H87" s="60">
        <f t="shared" si="5"/>
        <v>0</v>
      </c>
    </row>
    <row r="88" spans="1:8" s="59" customFormat="1" hidden="1">
      <c r="A88" s="53" t="str">
        <f>IF((LEN('Copy paste to Here'!G92))&gt;5,((CONCATENATE('Copy paste to Here'!G92," &amp; ",'Copy paste to Here'!D92,"  &amp;  ",'Copy paste to Here'!E92))),"Empty Cell")</f>
        <v>Empty Cell</v>
      </c>
      <c r="B88" s="54">
        <f>'Copy paste to Here'!C92</f>
        <v>0</v>
      </c>
      <c r="C88" s="54"/>
      <c r="D88" s="55"/>
      <c r="E88" s="56"/>
      <c r="F88" s="56">
        <f t="shared" si="3"/>
        <v>0</v>
      </c>
      <c r="G88" s="57">
        <f t="shared" si="4"/>
        <v>0</v>
      </c>
      <c r="H88" s="60">
        <f t="shared" si="5"/>
        <v>0</v>
      </c>
    </row>
    <row r="89" spans="1:8" s="59" customFormat="1" hidden="1">
      <c r="A89" s="53" t="str">
        <f>IF((LEN('Copy paste to Here'!G93))&gt;5,((CONCATENATE('Copy paste to Here'!G93," &amp; ",'Copy paste to Here'!D93,"  &amp;  ",'Copy paste to Here'!E93))),"Empty Cell")</f>
        <v>Empty Cell</v>
      </c>
      <c r="B89" s="54">
        <f>'Copy paste to Here'!C93</f>
        <v>0</v>
      </c>
      <c r="C89" s="54"/>
      <c r="D89" s="55"/>
      <c r="E89" s="56"/>
      <c r="F89" s="56">
        <f t="shared" si="3"/>
        <v>0</v>
      </c>
      <c r="G89" s="57">
        <f t="shared" si="4"/>
        <v>0</v>
      </c>
      <c r="H89" s="60">
        <f t="shared" si="5"/>
        <v>0</v>
      </c>
    </row>
    <row r="90" spans="1:8" s="59" customFormat="1" hidden="1">
      <c r="A90" s="53" t="str">
        <f>IF((LEN('Copy paste to Here'!G94))&gt;5,((CONCATENATE('Copy paste to Here'!G94," &amp; ",'Copy paste to Here'!D94,"  &amp;  ",'Copy paste to Here'!E94))),"Empty Cell")</f>
        <v>Empty Cell</v>
      </c>
      <c r="B90" s="54">
        <f>'Copy paste to Here'!C94</f>
        <v>0</v>
      </c>
      <c r="C90" s="54"/>
      <c r="D90" s="55"/>
      <c r="E90" s="56"/>
      <c r="F90" s="56">
        <f t="shared" si="3"/>
        <v>0</v>
      </c>
      <c r="G90" s="57">
        <f t="shared" si="4"/>
        <v>0</v>
      </c>
      <c r="H90" s="60">
        <f t="shared" si="5"/>
        <v>0</v>
      </c>
    </row>
    <row r="91" spans="1:8" s="59" customFormat="1" hidden="1">
      <c r="A91" s="53" t="str">
        <f>IF((LEN('Copy paste to Here'!G95))&gt;5,((CONCATENATE('Copy paste to Here'!G95," &amp; ",'Copy paste to Here'!D95,"  &amp;  ",'Copy paste to Here'!E95))),"Empty Cell")</f>
        <v>Empty Cell</v>
      </c>
      <c r="B91" s="54">
        <f>'Copy paste to Here'!C95</f>
        <v>0</v>
      </c>
      <c r="C91" s="54"/>
      <c r="D91" s="55"/>
      <c r="E91" s="56"/>
      <c r="F91" s="56">
        <f t="shared" si="3"/>
        <v>0</v>
      </c>
      <c r="G91" s="57">
        <f t="shared" si="4"/>
        <v>0</v>
      </c>
      <c r="H91" s="60">
        <f t="shared" si="5"/>
        <v>0</v>
      </c>
    </row>
    <row r="92" spans="1:8" s="59" customFormat="1" hidden="1">
      <c r="A92" s="53" t="str">
        <f>IF((LEN('Copy paste to Here'!G96))&gt;5,((CONCATENATE('Copy paste to Here'!G96," &amp; ",'Copy paste to Here'!D96,"  &amp;  ",'Copy paste to Here'!E96))),"Empty Cell")</f>
        <v>Empty Cell</v>
      </c>
      <c r="B92" s="54">
        <f>'Copy paste to Here'!C96</f>
        <v>0</v>
      </c>
      <c r="C92" s="54"/>
      <c r="D92" s="55"/>
      <c r="E92" s="56"/>
      <c r="F92" s="56">
        <f t="shared" si="3"/>
        <v>0</v>
      </c>
      <c r="G92" s="57">
        <f t="shared" si="4"/>
        <v>0</v>
      </c>
      <c r="H92" s="60">
        <f t="shared" si="5"/>
        <v>0</v>
      </c>
    </row>
    <row r="93" spans="1:8" s="59" customFormat="1" hidden="1">
      <c r="A93" s="53" t="str">
        <f>IF((LEN('Copy paste to Here'!G97))&gt;5,((CONCATENATE('Copy paste to Here'!G97," &amp; ",'Copy paste to Here'!D97,"  &amp;  ",'Copy paste to Here'!E97))),"Empty Cell")</f>
        <v>Empty Cell</v>
      </c>
      <c r="B93" s="54">
        <f>'Copy paste to Here'!C97</f>
        <v>0</v>
      </c>
      <c r="C93" s="54"/>
      <c r="D93" s="55"/>
      <c r="E93" s="56"/>
      <c r="F93" s="56">
        <f t="shared" si="3"/>
        <v>0</v>
      </c>
      <c r="G93" s="57">
        <f t="shared" si="4"/>
        <v>0</v>
      </c>
      <c r="H93" s="60">
        <f t="shared" si="5"/>
        <v>0</v>
      </c>
    </row>
    <row r="94" spans="1:8" s="59" customFormat="1" hidden="1">
      <c r="A94" s="53" t="str">
        <f>IF((LEN('Copy paste to Here'!G98))&gt;5,((CONCATENATE('Copy paste to Here'!G98," &amp; ",'Copy paste to Here'!D98,"  &amp;  ",'Copy paste to Here'!E98))),"Empty Cell")</f>
        <v>Empty Cell</v>
      </c>
      <c r="B94" s="54">
        <f>'Copy paste to Here'!C98</f>
        <v>0</v>
      </c>
      <c r="C94" s="54"/>
      <c r="D94" s="55"/>
      <c r="E94" s="56"/>
      <c r="F94" s="56">
        <f t="shared" si="3"/>
        <v>0</v>
      </c>
      <c r="G94" s="57">
        <f t="shared" si="4"/>
        <v>0</v>
      </c>
      <c r="H94" s="60">
        <f t="shared" si="5"/>
        <v>0</v>
      </c>
    </row>
    <row r="95" spans="1:8" s="59" customFormat="1" hidden="1">
      <c r="A95" s="53" t="str">
        <f>IF((LEN('Copy paste to Here'!G99))&gt;5,((CONCATENATE('Copy paste to Here'!G99," &amp; ",'Copy paste to Here'!D99,"  &amp;  ",'Copy paste to Here'!E99))),"Empty Cell")</f>
        <v>Empty Cell</v>
      </c>
      <c r="B95" s="54">
        <f>'Copy paste to Here'!C99</f>
        <v>0</v>
      </c>
      <c r="C95" s="54"/>
      <c r="D95" s="55"/>
      <c r="E95" s="56"/>
      <c r="F95" s="56">
        <f t="shared" si="3"/>
        <v>0</v>
      </c>
      <c r="G95" s="57">
        <f t="shared" si="4"/>
        <v>0</v>
      </c>
      <c r="H95" s="60">
        <f t="shared" si="5"/>
        <v>0</v>
      </c>
    </row>
    <row r="96" spans="1:8" s="59" customFormat="1" hidden="1">
      <c r="A96" s="53" t="str">
        <f>IF((LEN('Copy paste to Here'!G100))&gt;5,((CONCATENATE('Copy paste to Here'!G100," &amp; ",'Copy paste to Here'!D100,"  &amp;  ",'Copy paste to Here'!E100))),"Empty Cell")</f>
        <v>Empty Cell</v>
      </c>
      <c r="B96" s="54">
        <f>'Copy paste to Here'!C100</f>
        <v>0</v>
      </c>
      <c r="C96" s="54"/>
      <c r="D96" s="55"/>
      <c r="E96" s="56"/>
      <c r="F96" s="56">
        <f t="shared" si="3"/>
        <v>0</v>
      </c>
      <c r="G96" s="57">
        <f t="shared" si="4"/>
        <v>0</v>
      </c>
      <c r="H96" s="60">
        <f t="shared" si="5"/>
        <v>0</v>
      </c>
    </row>
    <row r="97" spans="1:8" s="59" customFormat="1" hidden="1">
      <c r="A97" s="53" t="str">
        <f>IF((LEN('Copy paste to Here'!G101))&gt;5,((CONCATENATE('Copy paste to Here'!G101," &amp; ",'Copy paste to Here'!D101,"  &amp;  ",'Copy paste to Here'!E101))),"Empty Cell")</f>
        <v>Empty Cell</v>
      </c>
      <c r="B97" s="54">
        <f>'Copy paste to Here'!C101</f>
        <v>0</v>
      </c>
      <c r="C97" s="54"/>
      <c r="D97" s="55"/>
      <c r="E97" s="56"/>
      <c r="F97" s="56">
        <f t="shared" si="3"/>
        <v>0</v>
      </c>
      <c r="G97" s="57">
        <f t="shared" si="4"/>
        <v>0</v>
      </c>
      <c r="H97" s="60">
        <f t="shared" si="5"/>
        <v>0</v>
      </c>
    </row>
    <row r="98" spans="1:8" s="59" customFormat="1" hidden="1">
      <c r="A98" s="53" t="str">
        <f>IF((LEN('Copy paste to Here'!G102))&gt;5,((CONCATENATE('Copy paste to Here'!G102," &amp; ",'Copy paste to Here'!D102,"  &amp;  ",'Copy paste to Here'!E102))),"Empty Cell")</f>
        <v>Empty Cell</v>
      </c>
      <c r="B98" s="54">
        <f>'Copy paste to Here'!C102</f>
        <v>0</v>
      </c>
      <c r="C98" s="54"/>
      <c r="D98" s="55"/>
      <c r="E98" s="56"/>
      <c r="F98" s="56">
        <f t="shared" si="3"/>
        <v>0</v>
      </c>
      <c r="G98" s="57">
        <f t="shared" si="4"/>
        <v>0</v>
      </c>
      <c r="H98" s="60">
        <f t="shared" si="5"/>
        <v>0</v>
      </c>
    </row>
    <row r="99" spans="1:8" s="59" customFormat="1" hidden="1">
      <c r="A99" s="53" t="str">
        <f>IF((LEN('Copy paste to Here'!G103))&gt;5,((CONCATENATE('Copy paste to Here'!G103," &amp; ",'Copy paste to Here'!D103,"  &amp;  ",'Copy paste to Here'!E103))),"Empty Cell")</f>
        <v>Empty Cell</v>
      </c>
      <c r="B99" s="54">
        <f>'Copy paste to Here'!C103</f>
        <v>0</v>
      </c>
      <c r="C99" s="54"/>
      <c r="D99" s="55"/>
      <c r="E99" s="56"/>
      <c r="F99" s="56">
        <f t="shared" si="3"/>
        <v>0</v>
      </c>
      <c r="G99" s="57">
        <f t="shared" si="4"/>
        <v>0</v>
      </c>
      <c r="H99" s="60">
        <f t="shared" si="5"/>
        <v>0</v>
      </c>
    </row>
    <row r="100" spans="1:8" s="59" customFormat="1" hidden="1">
      <c r="A100" s="53" t="str">
        <f>IF((LEN('Copy paste to Here'!G104))&gt;5,((CONCATENATE('Copy paste to Here'!G104," &amp; ",'Copy paste to Here'!D104,"  &amp;  ",'Copy paste to Here'!E104))),"Empty Cell")</f>
        <v>Empty Cell</v>
      </c>
      <c r="B100" s="54">
        <f>'Copy paste to Here'!C104</f>
        <v>0</v>
      </c>
      <c r="C100" s="54"/>
      <c r="D100" s="55"/>
      <c r="E100" s="56"/>
      <c r="F100" s="56">
        <f t="shared" si="3"/>
        <v>0</v>
      </c>
      <c r="G100" s="57">
        <f t="shared" si="4"/>
        <v>0</v>
      </c>
      <c r="H100" s="60">
        <f t="shared" si="5"/>
        <v>0</v>
      </c>
    </row>
    <row r="101" spans="1:8" s="59" customFormat="1" hidden="1">
      <c r="A101" s="53" t="str">
        <f>IF((LEN('Copy paste to Here'!G105))&gt;5,((CONCATENATE('Copy paste to Here'!G105," &amp; ",'Copy paste to Here'!D105,"  &amp;  ",'Copy paste to Here'!E105))),"Empty Cell")</f>
        <v>Empty Cell</v>
      </c>
      <c r="B101" s="54">
        <f>'Copy paste to Here'!C105</f>
        <v>0</v>
      </c>
      <c r="C101" s="54"/>
      <c r="D101" s="55"/>
      <c r="E101" s="56"/>
      <c r="F101" s="56">
        <f t="shared" si="3"/>
        <v>0</v>
      </c>
      <c r="G101" s="57">
        <f t="shared" si="4"/>
        <v>0</v>
      </c>
      <c r="H101" s="60">
        <f t="shared" si="5"/>
        <v>0</v>
      </c>
    </row>
    <row r="102" spans="1:8" s="59" customFormat="1" hidden="1">
      <c r="A102" s="53" t="str">
        <f>IF((LEN('Copy paste to Here'!G106))&gt;5,((CONCATENATE('Copy paste to Here'!G106," &amp; ",'Copy paste to Here'!D106,"  &amp;  ",'Copy paste to Here'!E106))),"Empty Cell")</f>
        <v>Empty Cell</v>
      </c>
      <c r="B102" s="54">
        <f>'Copy paste to Here'!C106</f>
        <v>0</v>
      </c>
      <c r="C102" s="54"/>
      <c r="D102" s="55"/>
      <c r="E102" s="56"/>
      <c r="F102" s="56">
        <f t="shared" si="3"/>
        <v>0</v>
      </c>
      <c r="G102" s="57">
        <f t="shared" si="4"/>
        <v>0</v>
      </c>
      <c r="H102" s="60">
        <f t="shared" si="5"/>
        <v>0</v>
      </c>
    </row>
    <row r="103" spans="1:8" s="59" customFormat="1" hidden="1">
      <c r="A103" s="53" t="str">
        <f>IF((LEN('Copy paste to Here'!G107))&gt;5,((CONCATENATE('Copy paste to Here'!G107," &amp; ",'Copy paste to Here'!D107,"  &amp;  ",'Copy paste to Here'!E107))),"Empty Cell")</f>
        <v>Empty Cell</v>
      </c>
      <c r="B103" s="54">
        <f>'Copy paste to Here'!C107</f>
        <v>0</v>
      </c>
      <c r="C103" s="54"/>
      <c r="D103" s="55"/>
      <c r="E103" s="56"/>
      <c r="F103" s="56">
        <f t="shared" si="3"/>
        <v>0</v>
      </c>
      <c r="G103" s="57">
        <f t="shared" si="4"/>
        <v>0</v>
      </c>
      <c r="H103" s="60">
        <f t="shared" si="5"/>
        <v>0</v>
      </c>
    </row>
    <row r="104" spans="1:8" s="59" customFormat="1" hidden="1">
      <c r="A104" s="53" t="str">
        <f>IF((LEN('Copy paste to Here'!G108))&gt;5,((CONCATENATE('Copy paste to Here'!G108," &amp; ",'Copy paste to Here'!D108,"  &amp;  ",'Copy paste to Here'!E108))),"Empty Cell")</f>
        <v>Empty Cell</v>
      </c>
      <c r="B104" s="54">
        <f>'Copy paste to Here'!C108</f>
        <v>0</v>
      </c>
      <c r="C104" s="54"/>
      <c r="D104" s="55"/>
      <c r="E104" s="56"/>
      <c r="F104" s="56">
        <f t="shared" si="3"/>
        <v>0</v>
      </c>
      <c r="G104" s="57">
        <f t="shared" si="4"/>
        <v>0</v>
      </c>
      <c r="H104" s="60">
        <f t="shared" si="5"/>
        <v>0</v>
      </c>
    </row>
    <row r="105" spans="1:8" s="59" customFormat="1" hidden="1">
      <c r="A105" s="53" t="str">
        <f>IF((LEN('Copy paste to Here'!G109))&gt;5,((CONCATENATE('Copy paste to Here'!G109," &amp; ",'Copy paste to Here'!D109,"  &amp;  ",'Copy paste to Here'!E109))),"Empty Cell")</f>
        <v>Empty Cell</v>
      </c>
      <c r="B105" s="54">
        <f>'Copy paste to Here'!C109</f>
        <v>0</v>
      </c>
      <c r="C105" s="54"/>
      <c r="D105" s="55"/>
      <c r="E105" s="56"/>
      <c r="F105" s="56">
        <f t="shared" si="3"/>
        <v>0</v>
      </c>
      <c r="G105" s="57">
        <f t="shared" si="4"/>
        <v>0</v>
      </c>
      <c r="H105" s="60">
        <f t="shared" si="5"/>
        <v>0</v>
      </c>
    </row>
    <row r="106" spans="1:8" s="59" customFormat="1" hidden="1">
      <c r="A106" s="53" t="str">
        <f>IF((LEN('Copy paste to Here'!G110))&gt;5,((CONCATENATE('Copy paste to Here'!G110," &amp; ",'Copy paste to Here'!D110,"  &amp;  ",'Copy paste to Here'!E110))),"Empty Cell")</f>
        <v>Empty Cell</v>
      </c>
      <c r="B106" s="54">
        <f>'Copy paste to Here'!C110</f>
        <v>0</v>
      </c>
      <c r="C106" s="54"/>
      <c r="D106" s="55"/>
      <c r="E106" s="56"/>
      <c r="F106" s="56">
        <f t="shared" si="3"/>
        <v>0</v>
      </c>
      <c r="G106" s="57">
        <f t="shared" si="4"/>
        <v>0</v>
      </c>
      <c r="H106" s="60">
        <f t="shared" si="5"/>
        <v>0</v>
      </c>
    </row>
    <row r="107" spans="1:8" s="59" customFormat="1" hidden="1">
      <c r="A107" s="53" t="str">
        <f>IF((LEN('Copy paste to Here'!G111))&gt;5,((CONCATENATE('Copy paste to Here'!G111," &amp; ",'Copy paste to Here'!D111,"  &amp;  ",'Copy paste to Here'!E111))),"Empty Cell")</f>
        <v>Empty Cell</v>
      </c>
      <c r="B107" s="54">
        <f>'Copy paste to Here'!C111</f>
        <v>0</v>
      </c>
      <c r="C107" s="54"/>
      <c r="D107" s="55"/>
      <c r="E107" s="56"/>
      <c r="F107" s="56">
        <f t="shared" si="3"/>
        <v>0</v>
      </c>
      <c r="G107" s="57">
        <f t="shared" si="4"/>
        <v>0</v>
      </c>
      <c r="H107" s="60">
        <f t="shared" si="5"/>
        <v>0</v>
      </c>
    </row>
    <row r="108" spans="1:8" s="59" customFormat="1" hidden="1">
      <c r="A108" s="53" t="str">
        <f>IF((LEN('Copy paste to Here'!G112))&gt;5,((CONCATENATE('Copy paste to Here'!G112," &amp; ",'Copy paste to Here'!D112,"  &amp;  ",'Copy paste to Here'!E112))),"Empty Cell")</f>
        <v>Empty Cell</v>
      </c>
      <c r="B108" s="54">
        <f>'Copy paste to Here'!C112</f>
        <v>0</v>
      </c>
      <c r="C108" s="54"/>
      <c r="D108" s="55"/>
      <c r="E108" s="56"/>
      <c r="F108" s="56">
        <f t="shared" si="3"/>
        <v>0</v>
      </c>
      <c r="G108" s="57">
        <f t="shared" si="4"/>
        <v>0</v>
      </c>
      <c r="H108" s="60">
        <f t="shared" si="5"/>
        <v>0</v>
      </c>
    </row>
    <row r="109" spans="1:8" s="59" customFormat="1" hidden="1">
      <c r="A109" s="53" t="str">
        <f>IF((LEN('Copy paste to Here'!G113))&gt;5,((CONCATENATE('Copy paste to Here'!G113," &amp; ",'Copy paste to Here'!D113,"  &amp;  ",'Copy paste to Here'!E113))),"Empty Cell")</f>
        <v>Empty Cell</v>
      </c>
      <c r="B109" s="54">
        <f>'Copy paste to Here'!C113</f>
        <v>0</v>
      </c>
      <c r="C109" s="54"/>
      <c r="D109" s="55"/>
      <c r="E109" s="56"/>
      <c r="F109" s="56">
        <f t="shared" si="3"/>
        <v>0</v>
      </c>
      <c r="G109" s="57">
        <f t="shared" si="4"/>
        <v>0</v>
      </c>
      <c r="H109" s="60">
        <f t="shared" si="5"/>
        <v>0</v>
      </c>
    </row>
    <row r="110" spans="1:8" s="59" customFormat="1" hidden="1">
      <c r="A110" s="53" t="str">
        <f>IF((LEN('Copy paste to Here'!G114))&gt;5,((CONCATENATE('Copy paste to Here'!G114," &amp; ",'Copy paste to Here'!D114,"  &amp;  ",'Copy paste to Here'!E114))),"Empty Cell")</f>
        <v>Empty Cell</v>
      </c>
      <c r="B110" s="54">
        <f>'Copy paste to Here'!C114</f>
        <v>0</v>
      </c>
      <c r="C110" s="54"/>
      <c r="D110" s="55"/>
      <c r="E110" s="56"/>
      <c r="F110" s="56">
        <f t="shared" si="3"/>
        <v>0</v>
      </c>
      <c r="G110" s="57">
        <f t="shared" si="4"/>
        <v>0</v>
      </c>
      <c r="H110" s="60">
        <f t="shared" si="5"/>
        <v>0</v>
      </c>
    </row>
    <row r="111" spans="1:8" s="59" customFormat="1" hidden="1">
      <c r="A111" s="53" t="str">
        <f>IF((LEN('Copy paste to Here'!G115))&gt;5,((CONCATENATE('Copy paste to Here'!G115," &amp; ",'Copy paste to Here'!D115,"  &amp;  ",'Copy paste to Here'!E115))),"Empty Cell")</f>
        <v>Empty Cell</v>
      </c>
      <c r="B111" s="54">
        <f>'Copy paste to Here'!C115</f>
        <v>0</v>
      </c>
      <c r="C111" s="54"/>
      <c r="D111" s="55"/>
      <c r="E111" s="56"/>
      <c r="F111" s="56">
        <f t="shared" si="3"/>
        <v>0</v>
      </c>
      <c r="G111" s="57">
        <f t="shared" si="4"/>
        <v>0</v>
      </c>
      <c r="H111" s="60">
        <f t="shared" si="5"/>
        <v>0</v>
      </c>
    </row>
    <row r="112" spans="1:8" s="59" customFormat="1" hidden="1">
      <c r="A112" s="53" t="str">
        <f>IF((LEN('Copy paste to Here'!G116))&gt;5,((CONCATENATE('Copy paste to Here'!G116," &amp; ",'Copy paste to Here'!D116,"  &amp;  ",'Copy paste to Here'!E116))),"Empty Cell")</f>
        <v>Empty Cell</v>
      </c>
      <c r="B112" s="54">
        <f>'Copy paste to Here'!C116</f>
        <v>0</v>
      </c>
      <c r="C112" s="54"/>
      <c r="D112" s="55"/>
      <c r="E112" s="56"/>
      <c r="F112" s="56">
        <f t="shared" si="3"/>
        <v>0</v>
      </c>
      <c r="G112" s="57">
        <f t="shared" si="4"/>
        <v>0</v>
      </c>
      <c r="H112" s="60">
        <f t="shared" si="5"/>
        <v>0</v>
      </c>
    </row>
    <row r="113" spans="1:8" s="59" customFormat="1" hidden="1">
      <c r="A113" s="53" t="str">
        <f>IF((LEN('Copy paste to Here'!G117))&gt;5,((CONCATENATE('Copy paste to Here'!G117," &amp; ",'Copy paste to Here'!D117,"  &amp;  ",'Copy paste to Here'!E117))),"Empty Cell")</f>
        <v>Empty Cell</v>
      </c>
      <c r="B113" s="54">
        <f>'Copy paste to Here'!C117</f>
        <v>0</v>
      </c>
      <c r="C113" s="54"/>
      <c r="D113" s="55"/>
      <c r="E113" s="56"/>
      <c r="F113" s="56">
        <f t="shared" si="3"/>
        <v>0</v>
      </c>
      <c r="G113" s="57">
        <f t="shared" si="4"/>
        <v>0</v>
      </c>
      <c r="H113" s="60">
        <f t="shared" si="5"/>
        <v>0</v>
      </c>
    </row>
    <row r="114" spans="1:8" s="59" customFormat="1" hidden="1">
      <c r="A114" s="53" t="str">
        <f>IF((LEN('Copy paste to Here'!G118))&gt;5,((CONCATENATE('Copy paste to Here'!G118," &amp; ",'Copy paste to Here'!D118,"  &amp;  ",'Copy paste to Here'!E118))),"Empty Cell")</f>
        <v>Empty Cell</v>
      </c>
      <c r="B114" s="54">
        <f>'Copy paste to Here'!C118</f>
        <v>0</v>
      </c>
      <c r="C114" s="54"/>
      <c r="D114" s="55"/>
      <c r="E114" s="56"/>
      <c r="F114" s="56">
        <f t="shared" si="3"/>
        <v>0</v>
      </c>
      <c r="G114" s="57">
        <f t="shared" si="4"/>
        <v>0</v>
      </c>
      <c r="H114" s="60">
        <f t="shared" si="5"/>
        <v>0</v>
      </c>
    </row>
    <row r="115" spans="1:8" s="59" customFormat="1" hidden="1">
      <c r="A115" s="53" t="str">
        <f>IF((LEN('Copy paste to Here'!G119))&gt;5,((CONCATENATE('Copy paste to Here'!G119," &amp; ",'Copy paste to Here'!D119,"  &amp;  ",'Copy paste to Here'!E119))),"Empty Cell")</f>
        <v>Empty Cell</v>
      </c>
      <c r="B115" s="54">
        <f>'Copy paste to Here'!C119</f>
        <v>0</v>
      </c>
      <c r="C115" s="54"/>
      <c r="D115" s="55"/>
      <c r="E115" s="56"/>
      <c r="F115" s="56">
        <f t="shared" si="3"/>
        <v>0</v>
      </c>
      <c r="G115" s="57">
        <f t="shared" si="4"/>
        <v>0</v>
      </c>
      <c r="H115" s="60">
        <f t="shared" si="5"/>
        <v>0</v>
      </c>
    </row>
    <row r="116" spans="1:8" s="59" customFormat="1" hidden="1">
      <c r="A116" s="53" t="str">
        <f>IF((LEN('Copy paste to Here'!G120))&gt;5,((CONCATENATE('Copy paste to Here'!G120," &amp; ",'Copy paste to Here'!D120,"  &amp;  ",'Copy paste to Here'!E120))),"Empty Cell")</f>
        <v>Empty Cell</v>
      </c>
      <c r="B116" s="54">
        <f>'Copy paste to Here'!C120</f>
        <v>0</v>
      </c>
      <c r="C116" s="54"/>
      <c r="D116" s="55"/>
      <c r="E116" s="56"/>
      <c r="F116" s="56">
        <f t="shared" si="3"/>
        <v>0</v>
      </c>
      <c r="G116" s="57">
        <f t="shared" si="4"/>
        <v>0</v>
      </c>
      <c r="H116" s="60">
        <f t="shared" si="5"/>
        <v>0</v>
      </c>
    </row>
    <row r="117" spans="1:8" s="59" customFormat="1" hidden="1">
      <c r="A117" s="53" t="str">
        <f>IF((LEN('Copy paste to Here'!G121))&gt;5,((CONCATENATE('Copy paste to Here'!G121," &amp; ",'Copy paste to Here'!D121,"  &amp;  ",'Copy paste to Here'!E121))),"Empty Cell")</f>
        <v>Empty Cell</v>
      </c>
      <c r="B117" s="54">
        <f>'Copy paste to Here'!C121</f>
        <v>0</v>
      </c>
      <c r="C117" s="54"/>
      <c r="D117" s="55"/>
      <c r="E117" s="56"/>
      <c r="F117" s="56">
        <f t="shared" si="3"/>
        <v>0</v>
      </c>
      <c r="G117" s="57">
        <f t="shared" si="4"/>
        <v>0</v>
      </c>
      <c r="H117" s="60">
        <f t="shared" si="5"/>
        <v>0</v>
      </c>
    </row>
    <row r="118" spans="1:8" s="59" customFormat="1" hidden="1">
      <c r="A118" s="53" t="str">
        <f>IF((LEN('Copy paste to Here'!G122))&gt;5,((CONCATENATE('Copy paste to Here'!G122," &amp; ",'Copy paste to Here'!D122,"  &amp;  ",'Copy paste to Here'!E122))),"Empty Cell")</f>
        <v>Empty Cell</v>
      </c>
      <c r="B118" s="54">
        <f>'Copy paste to Here'!C122</f>
        <v>0</v>
      </c>
      <c r="C118" s="54"/>
      <c r="D118" s="55"/>
      <c r="E118" s="56"/>
      <c r="F118" s="56">
        <f t="shared" si="3"/>
        <v>0</v>
      </c>
      <c r="G118" s="57">
        <f t="shared" si="4"/>
        <v>0</v>
      </c>
      <c r="H118" s="60">
        <f t="shared" si="5"/>
        <v>0</v>
      </c>
    </row>
    <row r="119" spans="1:8" s="59" customFormat="1" hidden="1">
      <c r="A119" s="53" t="str">
        <f>IF((LEN('Copy paste to Here'!G123))&gt;5,((CONCATENATE('Copy paste to Here'!G123," &amp; ",'Copy paste to Here'!D123,"  &amp;  ",'Copy paste to Here'!E123))),"Empty Cell")</f>
        <v>Empty Cell</v>
      </c>
      <c r="B119" s="54">
        <f>'Copy paste to Here'!C123</f>
        <v>0</v>
      </c>
      <c r="C119" s="54"/>
      <c r="D119" s="55"/>
      <c r="E119" s="56"/>
      <c r="F119" s="56">
        <f t="shared" si="3"/>
        <v>0</v>
      </c>
      <c r="G119" s="57">
        <f t="shared" si="4"/>
        <v>0</v>
      </c>
      <c r="H119" s="60">
        <f t="shared" si="5"/>
        <v>0</v>
      </c>
    </row>
    <row r="120" spans="1:8" s="59" customFormat="1" hidden="1">
      <c r="A120" s="53" t="str">
        <f>IF((LEN('Copy paste to Here'!G124))&gt;5,((CONCATENATE('Copy paste to Here'!G124," &amp; ",'Copy paste to Here'!D124,"  &amp;  ",'Copy paste to Here'!E124))),"Empty Cell")</f>
        <v>Empty Cell</v>
      </c>
      <c r="B120" s="54">
        <f>'Copy paste to Here'!C124</f>
        <v>0</v>
      </c>
      <c r="C120" s="54"/>
      <c r="D120" s="55"/>
      <c r="E120" s="56"/>
      <c r="F120" s="56">
        <f t="shared" si="3"/>
        <v>0</v>
      </c>
      <c r="G120" s="57">
        <f t="shared" si="4"/>
        <v>0</v>
      </c>
      <c r="H120" s="60">
        <f t="shared" si="5"/>
        <v>0</v>
      </c>
    </row>
    <row r="121" spans="1:8" s="59" customFormat="1" hidden="1">
      <c r="A121" s="53" t="str">
        <f>IF((LEN('Copy paste to Here'!G125))&gt;5,((CONCATENATE('Copy paste to Here'!G125," &amp; ",'Copy paste to Here'!D125,"  &amp;  ",'Copy paste to Here'!E125))),"Empty Cell")</f>
        <v>Empty Cell</v>
      </c>
      <c r="B121" s="54">
        <f>'Copy paste to Here'!C125</f>
        <v>0</v>
      </c>
      <c r="C121" s="54"/>
      <c r="D121" s="55"/>
      <c r="E121" s="56"/>
      <c r="F121" s="56">
        <f t="shared" si="3"/>
        <v>0</v>
      </c>
      <c r="G121" s="57">
        <f t="shared" si="4"/>
        <v>0</v>
      </c>
      <c r="H121" s="60">
        <f t="shared" si="5"/>
        <v>0</v>
      </c>
    </row>
    <row r="122" spans="1:8" s="59" customFormat="1" hidden="1">
      <c r="A122" s="53" t="str">
        <f>IF((LEN('Copy paste to Here'!G126))&gt;5,((CONCATENATE('Copy paste to Here'!G126," &amp; ",'Copy paste to Here'!D126,"  &amp;  ",'Copy paste to Here'!E126))),"Empty Cell")</f>
        <v>Empty Cell</v>
      </c>
      <c r="B122" s="54">
        <f>'Copy paste to Here'!C126</f>
        <v>0</v>
      </c>
      <c r="C122" s="54"/>
      <c r="D122" s="55"/>
      <c r="E122" s="56"/>
      <c r="F122" s="56">
        <f t="shared" si="3"/>
        <v>0</v>
      </c>
      <c r="G122" s="57">
        <f t="shared" si="4"/>
        <v>0</v>
      </c>
      <c r="H122" s="60">
        <f t="shared" si="5"/>
        <v>0</v>
      </c>
    </row>
    <row r="123" spans="1:8" s="59" customFormat="1" hidden="1">
      <c r="A123" s="53" t="str">
        <f>IF((LEN('Copy paste to Here'!G127))&gt;5,((CONCATENATE('Copy paste to Here'!G127," &amp; ",'Copy paste to Here'!D127,"  &amp;  ",'Copy paste to Here'!E127))),"Empty Cell")</f>
        <v>Empty Cell</v>
      </c>
      <c r="B123" s="54">
        <f>'Copy paste to Here'!C127</f>
        <v>0</v>
      </c>
      <c r="C123" s="54"/>
      <c r="D123" s="55"/>
      <c r="E123" s="56"/>
      <c r="F123" s="56">
        <f t="shared" si="3"/>
        <v>0</v>
      </c>
      <c r="G123" s="57">
        <f t="shared" si="4"/>
        <v>0</v>
      </c>
      <c r="H123" s="60">
        <f t="shared" si="5"/>
        <v>0</v>
      </c>
    </row>
    <row r="124" spans="1:8" s="59" customFormat="1" hidden="1">
      <c r="A124" s="53" t="str">
        <f>IF((LEN('Copy paste to Here'!G128))&gt;5,((CONCATENATE('Copy paste to Here'!G128," &amp; ",'Copy paste to Here'!D128,"  &amp;  ",'Copy paste to Here'!E128))),"Empty Cell")</f>
        <v>Empty Cell</v>
      </c>
      <c r="B124" s="54">
        <f>'Copy paste to Here'!C128</f>
        <v>0</v>
      </c>
      <c r="C124" s="54"/>
      <c r="D124" s="55"/>
      <c r="E124" s="56"/>
      <c r="F124" s="56">
        <f t="shared" si="3"/>
        <v>0</v>
      </c>
      <c r="G124" s="57">
        <f t="shared" si="4"/>
        <v>0</v>
      </c>
      <c r="H124" s="60">
        <f t="shared" si="5"/>
        <v>0</v>
      </c>
    </row>
    <row r="125" spans="1:8" s="59" customFormat="1" hidden="1">
      <c r="A125" s="53" t="str">
        <f>IF((LEN('Copy paste to Here'!G129))&gt;5,((CONCATENATE('Copy paste to Here'!G129," &amp; ",'Copy paste to Here'!D129,"  &amp;  ",'Copy paste to Here'!E129))),"Empty Cell")</f>
        <v>Empty Cell</v>
      </c>
      <c r="B125" s="54">
        <f>'Copy paste to Here'!C129</f>
        <v>0</v>
      </c>
      <c r="C125" s="54"/>
      <c r="D125" s="55"/>
      <c r="E125" s="56"/>
      <c r="F125" s="56">
        <f t="shared" si="3"/>
        <v>0</v>
      </c>
      <c r="G125" s="57">
        <f t="shared" si="4"/>
        <v>0</v>
      </c>
      <c r="H125" s="60">
        <f t="shared" si="5"/>
        <v>0</v>
      </c>
    </row>
    <row r="126" spans="1:8" s="59" customFormat="1" hidden="1">
      <c r="A126" s="53" t="str">
        <f>IF((LEN('Copy paste to Here'!G130))&gt;5,((CONCATENATE('Copy paste to Here'!G130," &amp; ",'Copy paste to Here'!D130,"  &amp;  ",'Copy paste to Here'!E130))),"Empty Cell")</f>
        <v>Empty Cell</v>
      </c>
      <c r="B126" s="54">
        <f>'Copy paste to Here'!C130</f>
        <v>0</v>
      </c>
      <c r="C126" s="54"/>
      <c r="D126" s="55"/>
      <c r="E126" s="56"/>
      <c r="F126" s="56">
        <f t="shared" si="3"/>
        <v>0</v>
      </c>
      <c r="G126" s="57">
        <f t="shared" si="4"/>
        <v>0</v>
      </c>
      <c r="H126" s="60">
        <f t="shared" si="5"/>
        <v>0</v>
      </c>
    </row>
    <row r="127" spans="1:8" s="59" customFormat="1" hidden="1">
      <c r="A127" s="53" t="str">
        <f>IF((LEN('Copy paste to Here'!G131))&gt;5,((CONCATENATE('Copy paste to Here'!G131," &amp; ",'Copy paste to Here'!D131,"  &amp;  ",'Copy paste to Here'!E131))),"Empty Cell")</f>
        <v>Empty Cell</v>
      </c>
      <c r="B127" s="54">
        <f>'Copy paste to Here'!C131</f>
        <v>0</v>
      </c>
      <c r="C127" s="54"/>
      <c r="D127" s="55"/>
      <c r="E127" s="56"/>
      <c r="F127" s="56">
        <f t="shared" si="3"/>
        <v>0</v>
      </c>
      <c r="G127" s="57">
        <f t="shared" si="4"/>
        <v>0</v>
      </c>
      <c r="H127" s="60">
        <f t="shared" si="5"/>
        <v>0</v>
      </c>
    </row>
    <row r="128" spans="1:8" s="59" customFormat="1" hidden="1">
      <c r="A128" s="53" t="str">
        <f>IF((LEN('Copy paste to Here'!G132))&gt;5,((CONCATENATE('Copy paste to Here'!G132," &amp; ",'Copy paste to Here'!D132,"  &amp;  ",'Copy paste to Here'!E132))),"Empty Cell")</f>
        <v>Empty Cell</v>
      </c>
      <c r="B128" s="54">
        <f>'Copy paste to Here'!C132</f>
        <v>0</v>
      </c>
      <c r="C128" s="54"/>
      <c r="D128" s="55"/>
      <c r="E128" s="56"/>
      <c r="F128" s="56">
        <f t="shared" si="3"/>
        <v>0</v>
      </c>
      <c r="G128" s="57">
        <f t="shared" si="4"/>
        <v>0</v>
      </c>
      <c r="H128" s="60">
        <f t="shared" si="5"/>
        <v>0</v>
      </c>
    </row>
    <row r="129" spans="1:8" s="59" customFormat="1" hidden="1">
      <c r="A129" s="53" t="str">
        <f>IF((LEN('Copy paste to Here'!G133))&gt;5,((CONCATENATE('Copy paste to Here'!G133," &amp; ",'Copy paste to Here'!D133,"  &amp;  ",'Copy paste to Here'!E133))),"Empty Cell")</f>
        <v>Empty Cell</v>
      </c>
      <c r="B129" s="54">
        <f>'Copy paste to Here'!C133</f>
        <v>0</v>
      </c>
      <c r="C129" s="54"/>
      <c r="D129" s="55"/>
      <c r="E129" s="56"/>
      <c r="F129" s="56">
        <f t="shared" si="3"/>
        <v>0</v>
      </c>
      <c r="G129" s="57">
        <f t="shared" si="4"/>
        <v>0</v>
      </c>
      <c r="H129" s="60">
        <f t="shared" si="5"/>
        <v>0</v>
      </c>
    </row>
    <row r="130" spans="1:8" s="59" customFormat="1" hidden="1">
      <c r="A130" s="53" t="str">
        <f>IF((LEN('Copy paste to Here'!G134))&gt;5,((CONCATENATE('Copy paste to Here'!G134," &amp; ",'Copy paste to Here'!D134,"  &amp;  ",'Copy paste to Here'!E134))),"Empty Cell")</f>
        <v>Empty Cell</v>
      </c>
      <c r="B130" s="54">
        <f>'Copy paste to Here'!C134</f>
        <v>0</v>
      </c>
      <c r="C130" s="54"/>
      <c r="D130" s="55"/>
      <c r="E130" s="56"/>
      <c r="F130" s="56">
        <f t="shared" si="3"/>
        <v>0</v>
      </c>
      <c r="G130" s="57">
        <f t="shared" si="4"/>
        <v>0</v>
      </c>
      <c r="H130" s="60">
        <f t="shared" si="5"/>
        <v>0</v>
      </c>
    </row>
    <row r="131" spans="1:8" s="59" customFormat="1" hidden="1">
      <c r="A131" s="53" t="str">
        <f>IF((LEN('Copy paste to Here'!G135))&gt;5,((CONCATENATE('Copy paste to Here'!G135," &amp; ",'Copy paste to Here'!D135,"  &amp;  ",'Copy paste to Here'!E135))),"Empty Cell")</f>
        <v>Empty Cell</v>
      </c>
      <c r="B131" s="54">
        <f>'Copy paste to Here'!C135</f>
        <v>0</v>
      </c>
      <c r="C131" s="54"/>
      <c r="D131" s="55"/>
      <c r="E131" s="56"/>
      <c r="F131" s="56">
        <f t="shared" si="3"/>
        <v>0</v>
      </c>
      <c r="G131" s="57">
        <f t="shared" si="4"/>
        <v>0</v>
      </c>
      <c r="H131" s="60">
        <f t="shared" si="5"/>
        <v>0</v>
      </c>
    </row>
    <row r="132" spans="1:8" s="59" customFormat="1" hidden="1">
      <c r="A132" s="53" t="str">
        <f>IF((LEN('Copy paste to Here'!G136))&gt;5,((CONCATENATE('Copy paste to Here'!G136," &amp; ",'Copy paste to Here'!D136,"  &amp;  ",'Copy paste to Here'!E136))),"Empty Cell")</f>
        <v>Empty Cell</v>
      </c>
      <c r="B132" s="54">
        <f>'Copy paste to Here'!C136</f>
        <v>0</v>
      </c>
      <c r="C132" s="54"/>
      <c r="D132" s="55"/>
      <c r="E132" s="56"/>
      <c r="F132" s="56">
        <f t="shared" si="3"/>
        <v>0</v>
      </c>
      <c r="G132" s="57">
        <f t="shared" si="4"/>
        <v>0</v>
      </c>
      <c r="H132" s="60">
        <f t="shared" si="5"/>
        <v>0</v>
      </c>
    </row>
    <row r="133" spans="1:8" s="59" customFormat="1" hidden="1">
      <c r="A133" s="53" t="str">
        <f>IF((LEN('Copy paste to Here'!G137))&gt;5,((CONCATENATE('Copy paste to Here'!G137," &amp; ",'Copy paste to Here'!D137,"  &amp;  ",'Copy paste to Here'!E137))),"Empty Cell")</f>
        <v>Empty Cell</v>
      </c>
      <c r="B133" s="54">
        <f>'Copy paste to Here'!C137</f>
        <v>0</v>
      </c>
      <c r="C133" s="54"/>
      <c r="D133" s="55"/>
      <c r="E133" s="56"/>
      <c r="F133" s="56">
        <f t="shared" si="3"/>
        <v>0</v>
      </c>
      <c r="G133" s="57">
        <f t="shared" si="4"/>
        <v>0</v>
      </c>
      <c r="H133" s="60">
        <f t="shared" si="5"/>
        <v>0</v>
      </c>
    </row>
    <row r="134" spans="1:8" s="59" customFormat="1" hidden="1">
      <c r="A134" s="53" t="str">
        <f>IF((LEN('Copy paste to Here'!G138))&gt;5,((CONCATENATE('Copy paste to Here'!G138," &amp; ",'Copy paste to Here'!D138,"  &amp;  ",'Copy paste to Here'!E138))),"Empty Cell")</f>
        <v>Empty Cell</v>
      </c>
      <c r="B134" s="54">
        <f>'Copy paste to Here'!C138</f>
        <v>0</v>
      </c>
      <c r="C134" s="54"/>
      <c r="D134" s="55"/>
      <c r="E134" s="56"/>
      <c r="F134" s="56">
        <f t="shared" si="3"/>
        <v>0</v>
      </c>
      <c r="G134" s="57">
        <f t="shared" si="4"/>
        <v>0</v>
      </c>
      <c r="H134" s="60">
        <f t="shared" si="5"/>
        <v>0</v>
      </c>
    </row>
    <row r="135" spans="1:8" s="59" customFormat="1" hidden="1">
      <c r="A135" s="53" t="str">
        <f>IF((LEN('Copy paste to Here'!G139))&gt;5,((CONCATENATE('Copy paste to Here'!G139," &amp; ",'Copy paste to Here'!D139,"  &amp;  ",'Copy paste to Here'!E139))),"Empty Cell")</f>
        <v>Empty Cell</v>
      </c>
      <c r="B135" s="54">
        <f>'Copy paste to Here'!C139</f>
        <v>0</v>
      </c>
      <c r="C135" s="54"/>
      <c r="D135" s="55"/>
      <c r="E135" s="56"/>
      <c r="F135" s="56">
        <f t="shared" si="3"/>
        <v>0</v>
      </c>
      <c r="G135" s="57">
        <f t="shared" si="4"/>
        <v>0</v>
      </c>
      <c r="H135" s="60">
        <f t="shared" si="5"/>
        <v>0</v>
      </c>
    </row>
    <row r="136" spans="1:8" s="59" customFormat="1" hidden="1">
      <c r="A136" s="53" t="str">
        <f>IF((LEN('Copy paste to Here'!G140))&gt;5,((CONCATENATE('Copy paste to Here'!G140," &amp; ",'Copy paste to Here'!D140,"  &amp;  ",'Copy paste to Here'!E140))),"Empty Cell")</f>
        <v>Empty Cell</v>
      </c>
      <c r="B136" s="54">
        <f>'Copy paste to Here'!C140</f>
        <v>0</v>
      </c>
      <c r="C136" s="54"/>
      <c r="D136" s="55"/>
      <c r="E136" s="56"/>
      <c r="F136" s="56">
        <f t="shared" si="3"/>
        <v>0</v>
      </c>
      <c r="G136" s="57">
        <f t="shared" si="4"/>
        <v>0</v>
      </c>
      <c r="H136" s="60">
        <f t="shared" si="5"/>
        <v>0</v>
      </c>
    </row>
    <row r="137" spans="1:8" s="59" customFormat="1" hidden="1">
      <c r="A137" s="53" t="str">
        <f>IF((LEN('Copy paste to Here'!G141))&gt;5,((CONCATENATE('Copy paste to Here'!G141," &amp; ",'Copy paste to Here'!D141,"  &amp;  ",'Copy paste to Here'!E141))),"Empty Cell")</f>
        <v>Empty Cell</v>
      </c>
      <c r="B137" s="54">
        <f>'Copy paste to Here'!C141</f>
        <v>0</v>
      </c>
      <c r="C137" s="54"/>
      <c r="D137" s="55"/>
      <c r="E137" s="56"/>
      <c r="F137" s="56">
        <f t="shared" si="3"/>
        <v>0</v>
      </c>
      <c r="G137" s="57">
        <f t="shared" si="4"/>
        <v>0</v>
      </c>
      <c r="H137" s="60">
        <f t="shared" si="5"/>
        <v>0</v>
      </c>
    </row>
    <row r="138" spans="1:8" s="59" customFormat="1" hidden="1">
      <c r="A138" s="53" t="str">
        <f>IF((LEN('Copy paste to Here'!G142))&gt;5,((CONCATENATE('Copy paste to Here'!G142," &amp; ",'Copy paste to Here'!D142,"  &amp;  ",'Copy paste to Here'!E142))),"Empty Cell")</f>
        <v>Empty Cell</v>
      </c>
      <c r="B138" s="54">
        <f>'Copy paste to Here'!C142</f>
        <v>0</v>
      </c>
      <c r="C138" s="54"/>
      <c r="D138" s="55"/>
      <c r="E138" s="56"/>
      <c r="F138" s="56">
        <f t="shared" si="3"/>
        <v>0</v>
      </c>
      <c r="G138" s="57">
        <f t="shared" si="4"/>
        <v>0</v>
      </c>
      <c r="H138" s="60">
        <f t="shared" si="5"/>
        <v>0</v>
      </c>
    </row>
    <row r="139" spans="1:8" s="59" customFormat="1" hidden="1">
      <c r="A139" s="53" t="str">
        <f>IF((LEN('Copy paste to Here'!G143))&gt;5,((CONCATENATE('Copy paste to Here'!G143," &amp; ",'Copy paste to Here'!D143,"  &amp;  ",'Copy paste to Here'!E143))),"Empty Cell")</f>
        <v>Empty Cell</v>
      </c>
      <c r="B139" s="54">
        <f>'Copy paste to Here'!C143</f>
        <v>0</v>
      </c>
      <c r="C139" s="54"/>
      <c r="D139" s="55"/>
      <c r="E139" s="56"/>
      <c r="F139" s="56">
        <f t="shared" si="3"/>
        <v>0</v>
      </c>
      <c r="G139" s="57">
        <f t="shared" si="4"/>
        <v>0</v>
      </c>
      <c r="H139" s="60">
        <f t="shared" si="5"/>
        <v>0</v>
      </c>
    </row>
    <row r="140" spans="1:8" s="59" customFormat="1" hidden="1">
      <c r="A140" s="53" t="str">
        <f>IF((LEN('Copy paste to Here'!G144))&gt;5,((CONCATENATE('Copy paste to Here'!G144," &amp; ",'Copy paste to Here'!D144,"  &amp;  ",'Copy paste to Here'!E144))),"Empty Cell")</f>
        <v>Empty Cell</v>
      </c>
      <c r="B140" s="54">
        <f>'Copy paste to Here'!C144</f>
        <v>0</v>
      </c>
      <c r="C140" s="54"/>
      <c r="D140" s="55"/>
      <c r="E140" s="56"/>
      <c r="F140" s="56">
        <f t="shared" si="3"/>
        <v>0</v>
      </c>
      <c r="G140" s="57">
        <f t="shared" si="4"/>
        <v>0</v>
      </c>
      <c r="H140" s="60">
        <f t="shared" si="5"/>
        <v>0</v>
      </c>
    </row>
    <row r="141" spans="1:8" s="59" customFormat="1" hidden="1">
      <c r="A141" s="53" t="str">
        <f>IF((LEN('Copy paste to Here'!G145))&gt;5,((CONCATENATE('Copy paste to Here'!G145," &amp; ",'Copy paste to Here'!D145,"  &amp;  ",'Copy paste to Here'!E145))),"Empty Cell")</f>
        <v>Empty Cell</v>
      </c>
      <c r="B141" s="54">
        <f>'Copy paste to Here'!C145</f>
        <v>0</v>
      </c>
      <c r="C141" s="54"/>
      <c r="D141" s="55"/>
      <c r="E141" s="56"/>
      <c r="F141" s="56">
        <f t="shared" si="3"/>
        <v>0</v>
      </c>
      <c r="G141" s="57">
        <f t="shared" si="4"/>
        <v>0</v>
      </c>
      <c r="H141" s="60">
        <f t="shared" si="5"/>
        <v>0</v>
      </c>
    </row>
    <row r="142" spans="1:8" s="59" customFormat="1" hidden="1">
      <c r="A142" s="53" t="str">
        <f>IF((LEN('Copy paste to Here'!G146))&gt;5,((CONCATENATE('Copy paste to Here'!G146," &amp; ",'Copy paste to Here'!D146,"  &amp;  ",'Copy paste to Here'!E146))),"Empty Cell")</f>
        <v>Empty Cell</v>
      </c>
      <c r="B142" s="54">
        <f>'Copy paste to Here'!C146</f>
        <v>0</v>
      </c>
      <c r="C142" s="54"/>
      <c r="D142" s="55"/>
      <c r="E142" s="56"/>
      <c r="F142" s="56">
        <f t="shared" si="3"/>
        <v>0</v>
      </c>
      <c r="G142" s="57">
        <f t="shared" si="4"/>
        <v>0</v>
      </c>
      <c r="H142" s="60">
        <f t="shared" si="5"/>
        <v>0</v>
      </c>
    </row>
    <row r="143" spans="1:8" s="59" customFormat="1" hidden="1">
      <c r="A143" s="53" t="str">
        <f>IF((LEN('Copy paste to Here'!G147))&gt;5,((CONCATENATE('Copy paste to Here'!G147," &amp; ",'Copy paste to Here'!D147,"  &amp;  ",'Copy paste to Here'!E147))),"Empty Cell")</f>
        <v>Empty Cell</v>
      </c>
      <c r="B143" s="54">
        <f>'Copy paste to Here'!C147</f>
        <v>0</v>
      </c>
      <c r="C143" s="54"/>
      <c r="D143" s="55"/>
      <c r="E143" s="56"/>
      <c r="F143" s="56">
        <f t="shared" si="3"/>
        <v>0</v>
      </c>
      <c r="G143" s="57">
        <f t="shared" si="4"/>
        <v>0</v>
      </c>
      <c r="H143" s="60">
        <f t="shared" si="5"/>
        <v>0</v>
      </c>
    </row>
    <row r="144" spans="1:8" s="59" customFormat="1" hidden="1">
      <c r="A144" s="53" t="str">
        <f>IF((LEN('Copy paste to Here'!G148))&gt;5,((CONCATENATE('Copy paste to Here'!G148," &amp; ",'Copy paste to Here'!D148,"  &amp;  ",'Copy paste to Here'!E148))),"Empty Cell")</f>
        <v>Empty Cell</v>
      </c>
      <c r="B144" s="54">
        <f>'Copy paste to Here'!C148</f>
        <v>0</v>
      </c>
      <c r="C144" s="54"/>
      <c r="D144" s="55"/>
      <c r="E144" s="56"/>
      <c r="F144" s="56">
        <f t="shared" si="3"/>
        <v>0</v>
      </c>
      <c r="G144" s="57">
        <f t="shared" si="4"/>
        <v>0</v>
      </c>
      <c r="H144" s="60">
        <f t="shared" si="5"/>
        <v>0</v>
      </c>
    </row>
    <row r="145" spans="1:8" s="59" customFormat="1" hidden="1">
      <c r="A145" s="53" t="str">
        <f>IF((LEN('Copy paste to Here'!G149))&gt;5,((CONCATENATE('Copy paste to Here'!G149," &amp; ",'Copy paste to Here'!D149,"  &amp;  ",'Copy paste to Here'!E149))),"Empty Cell")</f>
        <v>Empty Cell</v>
      </c>
      <c r="B145" s="54">
        <f>'Copy paste to Here'!C149</f>
        <v>0</v>
      </c>
      <c r="C145" s="54"/>
      <c r="D145" s="55"/>
      <c r="E145" s="56"/>
      <c r="F145" s="56">
        <f t="shared" si="3"/>
        <v>0</v>
      </c>
      <c r="G145" s="57">
        <f t="shared" si="4"/>
        <v>0</v>
      </c>
      <c r="H145" s="60">
        <f t="shared" si="5"/>
        <v>0</v>
      </c>
    </row>
    <row r="146" spans="1:8" s="59" customFormat="1" hidden="1">
      <c r="A146" s="53" t="str">
        <f>IF((LEN('Copy paste to Here'!G150))&gt;5,((CONCATENATE('Copy paste to Here'!G150," &amp; ",'Copy paste to Here'!D150,"  &amp;  ",'Copy paste to Here'!E150))),"Empty Cell")</f>
        <v>Empty Cell</v>
      </c>
      <c r="B146" s="54">
        <f>'Copy paste to Here'!C150</f>
        <v>0</v>
      </c>
      <c r="C146" s="54"/>
      <c r="D146" s="55"/>
      <c r="E146" s="56"/>
      <c r="F146" s="56">
        <f t="shared" si="3"/>
        <v>0</v>
      </c>
      <c r="G146" s="57">
        <f t="shared" si="4"/>
        <v>0</v>
      </c>
      <c r="H146" s="60">
        <f t="shared" si="5"/>
        <v>0</v>
      </c>
    </row>
    <row r="147" spans="1:8" s="59" customFormat="1" hidden="1">
      <c r="A147" s="53" t="str">
        <f>IF((LEN('Copy paste to Here'!G151))&gt;5,((CONCATENATE('Copy paste to Here'!G151," &amp; ",'Copy paste to Here'!D151,"  &amp;  ",'Copy paste to Here'!E151))),"Empty Cell")</f>
        <v>Empty Cell</v>
      </c>
      <c r="B147" s="54">
        <f>'Copy paste to Here'!C151</f>
        <v>0</v>
      </c>
      <c r="C147" s="54"/>
      <c r="D147" s="55"/>
      <c r="E147" s="56"/>
      <c r="F147" s="56">
        <f t="shared" ref="F147:F156" si="6">D147*E147</f>
        <v>0</v>
      </c>
      <c r="G147" s="57">
        <f t="shared" ref="G147:G210" si="7">E147*$E$14</f>
        <v>0</v>
      </c>
      <c r="H147" s="60">
        <f t="shared" ref="H147:H210" si="8">D147*G147</f>
        <v>0</v>
      </c>
    </row>
    <row r="148" spans="1:8" s="59" customFormat="1" hidden="1">
      <c r="A148" s="53" t="str">
        <f>IF((LEN('Copy paste to Here'!G152))&gt;5,((CONCATENATE('Copy paste to Here'!G152," &amp; ",'Copy paste to Here'!D152,"  &amp;  ",'Copy paste to Here'!E152))),"Empty Cell")</f>
        <v>Empty Cell</v>
      </c>
      <c r="B148" s="54">
        <f>'Copy paste to Here'!C152</f>
        <v>0</v>
      </c>
      <c r="C148" s="54"/>
      <c r="D148" s="55"/>
      <c r="E148" s="56"/>
      <c r="F148" s="56">
        <f t="shared" si="6"/>
        <v>0</v>
      </c>
      <c r="G148" s="57">
        <f t="shared" si="7"/>
        <v>0</v>
      </c>
      <c r="H148" s="60">
        <f t="shared" si="8"/>
        <v>0</v>
      </c>
    </row>
    <row r="149" spans="1:8" s="59" customFormat="1" hidden="1">
      <c r="A149" s="53" t="str">
        <f>IF((LEN('Copy paste to Here'!G153))&gt;5,((CONCATENATE('Copy paste to Here'!G153," &amp; ",'Copy paste to Here'!D153,"  &amp;  ",'Copy paste to Here'!E153))),"Empty Cell")</f>
        <v>Empty Cell</v>
      </c>
      <c r="B149" s="54">
        <f>'Copy paste to Here'!C153</f>
        <v>0</v>
      </c>
      <c r="C149" s="54"/>
      <c r="D149" s="55"/>
      <c r="E149" s="56"/>
      <c r="F149" s="56">
        <f t="shared" si="6"/>
        <v>0</v>
      </c>
      <c r="G149" s="57">
        <f t="shared" si="7"/>
        <v>0</v>
      </c>
      <c r="H149" s="60">
        <f t="shared" si="8"/>
        <v>0</v>
      </c>
    </row>
    <row r="150" spans="1:8" s="59" customFormat="1" hidden="1">
      <c r="A150" s="53" t="str">
        <f>IF((LEN('Copy paste to Here'!G154))&gt;5,((CONCATENATE('Copy paste to Here'!G154," &amp; ",'Copy paste to Here'!D154,"  &amp;  ",'Copy paste to Here'!E154))),"Empty Cell")</f>
        <v>Empty Cell</v>
      </c>
      <c r="B150" s="54">
        <f>'Copy paste to Here'!C154</f>
        <v>0</v>
      </c>
      <c r="C150" s="54"/>
      <c r="D150" s="55"/>
      <c r="E150" s="56"/>
      <c r="F150" s="56">
        <f t="shared" si="6"/>
        <v>0</v>
      </c>
      <c r="G150" s="57">
        <f t="shared" si="7"/>
        <v>0</v>
      </c>
      <c r="H150" s="60">
        <f t="shared" si="8"/>
        <v>0</v>
      </c>
    </row>
    <row r="151" spans="1:8" s="59" customFormat="1" hidden="1">
      <c r="A151" s="53" t="str">
        <f>IF((LEN('Copy paste to Here'!G155))&gt;5,((CONCATENATE('Copy paste to Here'!G155," &amp; ",'Copy paste to Here'!D155,"  &amp;  ",'Copy paste to Here'!E155))),"Empty Cell")</f>
        <v>Empty Cell</v>
      </c>
      <c r="B151" s="54">
        <f>'Copy paste to Here'!C155</f>
        <v>0</v>
      </c>
      <c r="C151" s="54"/>
      <c r="D151" s="55"/>
      <c r="E151" s="56"/>
      <c r="F151" s="56">
        <f t="shared" si="6"/>
        <v>0</v>
      </c>
      <c r="G151" s="57">
        <f t="shared" si="7"/>
        <v>0</v>
      </c>
      <c r="H151" s="60">
        <f t="shared" si="8"/>
        <v>0</v>
      </c>
    </row>
    <row r="152" spans="1:8" s="59" customFormat="1" hidden="1">
      <c r="A152" s="53" t="str">
        <f>IF((LEN('Copy paste to Here'!G156))&gt;5,((CONCATENATE('Copy paste to Here'!G156," &amp; ",'Copy paste to Here'!D156,"  &amp;  ",'Copy paste to Here'!E156))),"Empty Cell")</f>
        <v>Empty Cell</v>
      </c>
      <c r="B152" s="54">
        <f>'Copy paste to Here'!C156</f>
        <v>0</v>
      </c>
      <c r="C152" s="54"/>
      <c r="D152" s="55"/>
      <c r="E152" s="56"/>
      <c r="F152" s="56">
        <f t="shared" si="6"/>
        <v>0</v>
      </c>
      <c r="G152" s="57">
        <f t="shared" si="7"/>
        <v>0</v>
      </c>
      <c r="H152" s="60">
        <f t="shared" si="8"/>
        <v>0</v>
      </c>
    </row>
    <row r="153" spans="1:8" s="59" customFormat="1" hidden="1">
      <c r="A153" s="53" t="str">
        <f>IF((LEN('Copy paste to Here'!G157))&gt;5,((CONCATENATE('Copy paste to Here'!G157," &amp; ",'Copy paste to Here'!D157,"  &amp;  ",'Copy paste to Here'!E157))),"Empty Cell")</f>
        <v>Empty Cell</v>
      </c>
      <c r="B153" s="54">
        <f>'Copy paste to Here'!C157</f>
        <v>0</v>
      </c>
      <c r="C153" s="54"/>
      <c r="D153" s="55"/>
      <c r="E153" s="56"/>
      <c r="F153" s="56">
        <f t="shared" si="6"/>
        <v>0</v>
      </c>
      <c r="G153" s="57">
        <f t="shared" si="7"/>
        <v>0</v>
      </c>
      <c r="H153" s="60">
        <f t="shared" si="8"/>
        <v>0</v>
      </c>
    </row>
    <row r="154" spans="1:8" s="59" customFormat="1" hidden="1">
      <c r="A154" s="53" t="str">
        <f>IF((LEN('Copy paste to Here'!G158))&gt;5,((CONCATENATE('Copy paste to Here'!G158," &amp; ",'Copy paste to Here'!D158,"  &amp;  ",'Copy paste to Here'!E158))),"Empty Cell")</f>
        <v>Empty Cell</v>
      </c>
      <c r="B154" s="54">
        <f>'Copy paste to Here'!C158</f>
        <v>0</v>
      </c>
      <c r="C154" s="54"/>
      <c r="D154" s="55"/>
      <c r="E154" s="56"/>
      <c r="F154" s="56">
        <f t="shared" si="6"/>
        <v>0</v>
      </c>
      <c r="G154" s="57">
        <f t="shared" si="7"/>
        <v>0</v>
      </c>
      <c r="H154" s="60">
        <f t="shared" si="8"/>
        <v>0</v>
      </c>
    </row>
    <row r="155" spans="1:8" s="59" customFormat="1" hidden="1">
      <c r="A155" s="53" t="str">
        <f>IF((LEN('Copy paste to Here'!G159))&gt;5,((CONCATENATE('Copy paste to Here'!G159," &amp; ",'Copy paste to Here'!D159,"  &amp;  ",'Copy paste to Here'!E159))),"Empty Cell")</f>
        <v>Empty Cell</v>
      </c>
      <c r="B155" s="54">
        <f>'Copy paste to Here'!C159</f>
        <v>0</v>
      </c>
      <c r="C155" s="54"/>
      <c r="D155" s="55"/>
      <c r="E155" s="56"/>
      <c r="F155" s="56">
        <f t="shared" si="6"/>
        <v>0</v>
      </c>
      <c r="G155" s="57">
        <f t="shared" si="7"/>
        <v>0</v>
      </c>
      <c r="H155" s="60">
        <f t="shared" si="8"/>
        <v>0</v>
      </c>
    </row>
    <row r="156" spans="1:8" s="59" customFormat="1" hidden="1">
      <c r="A156" s="53" t="str">
        <f>IF((LEN('Copy paste to Here'!G160))&gt;5,((CONCATENATE('Copy paste to Here'!G160," &amp; ",'Copy paste to Here'!D160,"  &amp;  ",'Copy paste to Here'!E160))),"Empty Cell")</f>
        <v>Empty Cell</v>
      </c>
      <c r="B156" s="54">
        <f>'Copy paste to Here'!C160</f>
        <v>0</v>
      </c>
      <c r="C156" s="54"/>
      <c r="D156" s="55"/>
      <c r="E156" s="56"/>
      <c r="F156" s="56">
        <f t="shared" si="6"/>
        <v>0</v>
      </c>
      <c r="G156" s="57">
        <f t="shared" si="7"/>
        <v>0</v>
      </c>
      <c r="H156" s="60">
        <f t="shared" si="8"/>
        <v>0</v>
      </c>
    </row>
    <row r="157" spans="1:8" s="59" customFormat="1" hidden="1">
      <c r="A157" s="53" t="str">
        <f>IF((LEN('Copy paste to Here'!G161))&gt;5,((CONCATENATE('Copy paste to Here'!G161," &amp; ",'Copy paste to Here'!D161,"  &amp;  ",'Copy paste to Here'!E161))),"Empty Cell")</f>
        <v>Empty Cell</v>
      </c>
      <c r="B157" s="54">
        <f>'Copy paste to Here'!C161</f>
        <v>0</v>
      </c>
      <c r="C157" s="54"/>
      <c r="D157" s="55"/>
      <c r="E157" s="56"/>
      <c r="F157" s="56">
        <f t="shared" ref="F157:F210" si="9">D157*E157</f>
        <v>0</v>
      </c>
      <c r="G157" s="57">
        <f t="shared" si="7"/>
        <v>0</v>
      </c>
      <c r="H157" s="60">
        <f t="shared" si="8"/>
        <v>0</v>
      </c>
    </row>
    <row r="158" spans="1:8" s="59" customFormat="1" hidden="1">
      <c r="A158" s="53" t="str">
        <f>IF((LEN('Copy paste to Here'!G162))&gt;5,((CONCATENATE('Copy paste to Here'!G162," &amp; ",'Copy paste to Here'!D162,"  &amp;  ",'Copy paste to Here'!E162))),"Empty Cell")</f>
        <v>Empty Cell</v>
      </c>
      <c r="B158" s="54">
        <f>'Copy paste to Here'!C162</f>
        <v>0</v>
      </c>
      <c r="C158" s="54"/>
      <c r="D158" s="55"/>
      <c r="E158" s="56"/>
      <c r="F158" s="56">
        <f t="shared" si="9"/>
        <v>0</v>
      </c>
      <c r="G158" s="57">
        <f t="shared" si="7"/>
        <v>0</v>
      </c>
      <c r="H158" s="60">
        <f t="shared" si="8"/>
        <v>0</v>
      </c>
    </row>
    <row r="159" spans="1:8" s="59" customFormat="1" hidden="1">
      <c r="A159" s="53" t="str">
        <f>IF((LEN('Copy paste to Here'!G163))&gt;5,((CONCATENATE('Copy paste to Here'!G163," &amp; ",'Copy paste to Here'!D163,"  &amp;  ",'Copy paste to Here'!E163))),"Empty Cell")</f>
        <v>Empty Cell</v>
      </c>
      <c r="B159" s="54">
        <f>'Copy paste to Here'!C163</f>
        <v>0</v>
      </c>
      <c r="C159" s="54"/>
      <c r="D159" s="55"/>
      <c r="E159" s="56"/>
      <c r="F159" s="56">
        <f t="shared" si="9"/>
        <v>0</v>
      </c>
      <c r="G159" s="57">
        <f t="shared" si="7"/>
        <v>0</v>
      </c>
      <c r="H159" s="60">
        <f t="shared" si="8"/>
        <v>0</v>
      </c>
    </row>
    <row r="160" spans="1:8" s="59" customFormat="1" hidden="1">
      <c r="A160" s="53" t="str">
        <f>IF((LEN('Copy paste to Here'!G164))&gt;5,((CONCATENATE('Copy paste to Here'!G164," &amp; ",'Copy paste to Here'!D164,"  &amp;  ",'Copy paste to Here'!E164))),"Empty Cell")</f>
        <v>Empty Cell</v>
      </c>
      <c r="B160" s="54">
        <f>'Copy paste to Here'!C164</f>
        <v>0</v>
      </c>
      <c r="C160" s="54"/>
      <c r="D160" s="55"/>
      <c r="E160" s="56"/>
      <c r="F160" s="56">
        <f t="shared" si="9"/>
        <v>0</v>
      </c>
      <c r="G160" s="57">
        <f t="shared" si="7"/>
        <v>0</v>
      </c>
      <c r="H160" s="60">
        <f t="shared" si="8"/>
        <v>0</v>
      </c>
    </row>
    <row r="161" spans="1:8" s="59" customFormat="1" hidden="1">
      <c r="A161" s="53" t="str">
        <f>IF((LEN('Copy paste to Here'!G165))&gt;5,((CONCATENATE('Copy paste to Here'!G165," &amp; ",'Copy paste to Here'!D165,"  &amp;  ",'Copy paste to Here'!E165))),"Empty Cell")</f>
        <v>Empty Cell</v>
      </c>
      <c r="B161" s="54">
        <f>'Copy paste to Here'!C165</f>
        <v>0</v>
      </c>
      <c r="C161" s="54"/>
      <c r="D161" s="55"/>
      <c r="E161" s="56"/>
      <c r="F161" s="56">
        <f t="shared" si="9"/>
        <v>0</v>
      </c>
      <c r="G161" s="57">
        <f t="shared" si="7"/>
        <v>0</v>
      </c>
      <c r="H161" s="60">
        <f t="shared" si="8"/>
        <v>0</v>
      </c>
    </row>
    <row r="162" spans="1:8" s="59" customFormat="1" hidden="1">
      <c r="A162" s="53" t="str">
        <f>IF((LEN('Copy paste to Here'!G166))&gt;5,((CONCATENATE('Copy paste to Here'!G166," &amp; ",'Copy paste to Here'!D166,"  &amp;  ",'Copy paste to Here'!E166))),"Empty Cell")</f>
        <v>Empty Cell</v>
      </c>
      <c r="B162" s="54">
        <f>'Copy paste to Here'!C166</f>
        <v>0</v>
      </c>
      <c r="C162" s="54"/>
      <c r="D162" s="55"/>
      <c r="E162" s="56"/>
      <c r="F162" s="56">
        <f t="shared" si="9"/>
        <v>0</v>
      </c>
      <c r="G162" s="57">
        <f t="shared" si="7"/>
        <v>0</v>
      </c>
      <c r="H162" s="60">
        <f t="shared" si="8"/>
        <v>0</v>
      </c>
    </row>
    <row r="163" spans="1:8" s="59" customFormat="1" hidden="1">
      <c r="A163" s="53" t="str">
        <f>IF((LEN('Copy paste to Here'!G167))&gt;5,((CONCATENATE('Copy paste to Here'!G167," &amp; ",'Copy paste to Here'!D167,"  &amp;  ",'Copy paste to Here'!E167))),"Empty Cell")</f>
        <v>Empty Cell</v>
      </c>
      <c r="B163" s="54">
        <f>'Copy paste to Here'!C167</f>
        <v>0</v>
      </c>
      <c r="C163" s="54"/>
      <c r="D163" s="55"/>
      <c r="E163" s="56"/>
      <c r="F163" s="56">
        <f t="shared" si="9"/>
        <v>0</v>
      </c>
      <c r="G163" s="57">
        <f t="shared" si="7"/>
        <v>0</v>
      </c>
      <c r="H163" s="60">
        <f t="shared" si="8"/>
        <v>0</v>
      </c>
    </row>
    <row r="164" spans="1:8" s="59" customFormat="1" hidden="1">
      <c r="A164" s="53" t="str">
        <f>IF((LEN('Copy paste to Here'!G168))&gt;5,((CONCATENATE('Copy paste to Here'!G168," &amp; ",'Copy paste to Here'!D168,"  &amp;  ",'Copy paste to Here'!E168))),"Empty Cell")</f>
        <v>Empty Cell</v>
      </c>
      <c r="B164" s="54">
        <f>'Copy paste to Here'!C168</f>
        <v>0</v>
      </c>
      <c r="C164" s="54"/>
      <c r="D164" s="55"/>
      <c r="E164" s="56"/>
      <c r="F164" s="56">
        <f t="shared" si="9"/>
        <v>0</v>
      </c>
      <c r="G164" s="57">
        <f t="shared" si="7"/>
        <v>0</v>
      </c>
      <c r="H164" s="60">
        <f t="shared" si="8"/>
        <v>0</v>
      </c>
    </row>
    <row r="165" spans="1:8" s="59" customFormat="1" hidden="1">
      <c r="A165" s="53" t="str">
        <f>IF((LEN('Copy paste to Here'!G169))&gt;5,((CONCATENATE('Copy paste to Here'!G169," &amp; ",'Copy paste to Here'!D169,"  &amp;  ",'Copy paste to Here'!E169))),"Empty Cell")</f>
        <v>Empty Cell</v>
      </c>
      <c r="B165" s="54">
        <f>'Copy paste to Here'!C169</f>
        <v>0</v>
      </c>
      <c r="C165" s="54"/>
      <c r="D165" s="55"/>
      <c r="E165" s="56"/>
      <c r="F165" s="56">
        <f t="shared" si="9"/>
        <v>0</v>
      </c>
      <c r="G165" s="57">
        <f t="shared" si="7"/>
        <v>0</v>
      </c>
      <c r="H165" s="60">
        <f t="shared" si="8"/>
        <v>0</v>
      </c>
    </row>
    <row r="166" spans="1:8" s="59" customFormat="1" hidden="1">
      <c r="A166" s="53" t="str">
        <f>IF((LEN('Copy paste to Here'!G170))&gt;5,((CONCATENATE('Copy paste to Here'!G170," &amp; ",'Copy paste to Here'!D170,"  &amp;  ",'Copy paste to Here'!E170))),"Empty Cell")</f>
        <v>Empty Cell</v>
      </c>
      <c r="B166" s="54">
        <f>'Copy paste to Here'!C170</f>
        <v>0</v>
      </c>
      <c r="C166" s="54"/>
      <c r="D166" s="55"/>
      <c r="E166" s="56"/>
      <c r="F166" s="56">
        <f t="shared" si="9"/>
        <v>0</v>
      </c>
      <c r="G166" s="57">
        <f t="shared" si="7"/>
        <v>0</v>
      </c>
      <c r="H166" s="60">
        <f t="shared" si="8"/>
        <v>0</v>
      </c>
    </row>
    <row r="167" spans="1:8" s="59" customFormat="1" hidden="1">
      <c r="A167" s="53" t="str">
        <f>IF((LEN('Copy paste to Here'!G171))&gt;5,((CONCATENATE('Copy paste to Here'!G171," &amp; ",'Copy paste to Here'!D171,"  &amp;  ",'Copy paste to Here'!E171))),"Empty Cell")</f>
        <v>Empty Cell</v>
      </c>
      <c r="B167" s="54">
        <f>'Copy paste to Here'!C171</f>
        <v>0</v>
      </c>
      <c r="C167" s="54"/>
      <c r="D167" s="55"/>
      <c r="E167" s="56"/>
      <c r="F167" s="56">
        <f t="shared" si="9"/>
        <v>0</v>
      </c>
      <c r="G167" s="57">
        <f t="shared" si="7"/>
        <v>0</v>
      </c>
      <c r="H167" s="60">
        <f t="shared" si="8"/>
        <v>0</v>
      </c>
    </row>
    <row r="168" spans="1:8" s="59" customFormat="1" hidden="1">
      <c r="A168" s="53" t="str">
        <f>IF((LEN('Copy paste to Here'!G172))&gt;5,((CONCATENATE('Copy paste to Here'!G172," &amp; ",'Copy paste to Here'!D172,"  &amp;  ",'Copy paste to Here'!E172))),"Empty Cell")</f>
        <v>Empty Cell</v>
      </c>
      <c r="B168" s="54">
        <f>'Copy paste to Here'!C172</f>
        <v>0</v>
      </c>
      <c r="C168" s="54"/>
      <c r="D168" s="55"/>
      <c r="E168" s="56"/>
      <c r="F168" s="56">
        <f t="shared" si="9"/>
        <v>0</v>
      </c>
      <c r="G168" s="57">
        <f t="shared" si="7"/>
        <v>0</v>
      </c>
      <c r="H168" s="60">
        <f t="shared" si="8"/>
        <v>0</v>
      </c>
    </row>
    <row r="169" spans="1:8" s="59" customFormat="1" hidden="1">
      <c r="A169" s="53" t="str">
        <f>IF((LEN('Copy paste to Here'!G173))&gt;5,((CONCATENATE('Copy paste to Here'!G173," &amp; ",'Copy paste to Here'!D173,"  &amp;  ",'Copy paste to Here'!E173))),"Empty Cell")</f>
        <v>Empty Cell</v>
      </c>
      <c r="B169" s="54">
        <f>'Copy paste to Here'!C173</f>
        <v>0</v>
      </c>
      <c r="C169" s="54"/>
      <c r="D169" s="55"/>
      <c r="E169" s="56"/>
      <c r="F169" s="56">
        <f t="shared" si="9"/>
        <v>0</v>
      </c>
      <c r="G169" s="57">
        <f t="shared" si="7"/>
        <v>0</v>
      </c>
      <c r="H169" s="60">
        <f t="shared" si="8"/>
        <v>0</v>
      </c>
    </row>
    <row r="170" spans="1:8" s="59" customFormat="1" hidden="1">
      <c r="A170" s="53" t="str">
        <f>IF((LEN('Copy paste to Here'!G174))&gt;5,((CONCATENATE('Copy paste to Here'!G174," &amp; ",'Copy paste to Here'!D174,"  &amp;  ",'Copy paste to Here'!E174))),"Empty Cell")</f>
        <v>Empty Cell</v>
      </c>
      <c r="B170" s="54">
        <f>'Copy paste to Here'!C174</f>
        <v>0</v>
      </c>
      <c r="C170" s="54"/>
      <c r="D170" s="55"/>
      <c r="E170" s="56"/>
      <c r="F170" s="56">
        <f t="shared" si="9"/>
        <v>0</v>
      </c>
      <c r="G170" s="57">
        <f t="shared" si="7"/>
        <v>0</v>
      </c>
      <c r="H170" s="60">
        <f t="shared" si="8"/>
        <v>0</v>
      </c>
    </row>
    <row r="171" spans="1:8" s="59" customFormat="1" hidden="1">
      <c r="A171" s="53" t="str">
        <f>IF((LEN('Copy paste to Here'!G175))&gt;5,((CONCATENATE('Copy paste to Here'!G175," &amp; ",'Copy paste to Here'!D175,"  &amp;  ",'Copy paste to Here'!E175))),"Empty Cell")</f>
        <v>Empty Cell</v>
      </c>
      <c r="B171" s="54">
        <f>'Copy paste to Here'!C175</f>
        <v>0</v>
      </c>
      <c r="C171" s="54"/>
      <c r="D171" s="55"/>
      <c r="E171" s="56"/>
      <c r="F171" s="56">
        <f t="shared" si="9"/>
        <v>0</v>
      </c>
      <c r="G171" s="57">
        <f t="shared" si="7"/>
        <v>0</v>
      </c>
      <c r="H171" s="60">
        <f t="shared" si="8"/>
        <v>0</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f t="shared" si="7"/>
        <v>0</v>
      </c>
      <c r="H172" s="60">
        <f t="shared" si="8"/>
        <v>0</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f t="shared" si="7"/>
        <v>0</v>
      </c>
      <c r="H173" s="60">
        <f t="shared" si="8"/>
        <v>0</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f t="shared" si="7"/>
        <v>0</v>
      </c>
      <c r="H174" s="60">
        <f t="shared" si="8"/>
        <v>0</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180</v>
      </c>
      <c r="B1000" s="72"/>
      <c r="C1000" s="72"/>
      <c r="D1000" s="73"/>
      <c r="E1000" s="56"/>
      <c r="F1000" s="56">
        <f>SUM(F18:F999)</f>
        <v>417.50000000000011</v>
      </c>
      <c r="G1000" s="57"/>
      <c r="H1000" s="58">
        <f t="shared" ref="H1000:H1007" si="49">F1000*$E$14</f>
        <v>15681.300000000005</v>
      </c>
    </row>
    <row r="1001" spans="1:8" s="59" customFormat="1">
      <c r="A1001" s="53"/>
      <c r="B1001" s="72"/>
      <c r="C1001" s="72"/>
      <c r="D1001" s="73"/>
      <c r="E1001" s="64"/>
      <c r="F1001" s="56">
        <f>Invoice!J61</f>
        <v>0</v>
      </c>
      <c r="G1001" s="57"/>
      <c r="H1001" s="58">
        <f t="shared" si="49"/>
        <v>0</v>
      </c>
    </row>
    <row r="1002" spans="1:8" s="59" customFormat="1" outlineLevel="1">
      <c r="A1002" s="53"/>
      <c r="B1002" s="72"/>
      <c r="C1002" s="72"/>
      <c r="D1002" s="73"/>
      <c r="E1002" s="64"/>
      <c r="F1002" s="56">
        <f>Invoice!J62</f>
        <v>0</v>
      </c>
      <c r="G1002" s="57"/>
      <c r="H1002" s="58">
        <f t="shared" si="49"/>
        <v>0</v>
      </c>
    </row>
    <row r="1003" spans="1:8" s="59" customFormat="1">
      <c r="A1003" s="53" t="str">
        <f>'[2]Copy paste to Here'!T4</f>
        <v>Total:</v>
      </c>
      <c r="B1003" s="72"/>
      <c r="C1003" s="72"/>
      <c r="D1003" s="73"/>
      <c r="E1003" s="64"/>
      <c r="F1003" s="56">
        <f>SUM(F1000:F1002)</f>
        <v>417.50000000000011</v>
      </c>
      <c r="G1003" s="57"/>
      <c r="H1003" s="58">
        <f t="shared" si="49"/>
        <v>15681.300000000005</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181</v>
      </c>
      <c r="H1009" s="80">
        <f>(SUM(H18:H999))</f>
        <v>15681.299999999997</v>
      </c>
    </row>
    <row r="1010" spans="1:8" s="18" customFormat="1">
      <c r="A1010" s="19"/>
      <c r="E1010" s="18" t="s">
        <v>182</v>
      </c>
      <c r="H1010" s="81">
        <f>(SUMIF($A$1000:$A$1008,"Total:",$H$1000:$H$1008))</f>
        <v>15681.300000000005</v>
      </c>
    </row>
    <row r="1011" spans="1:8" s="18" customFormat="1">
      <c r="E1011" s="18" t="s">
        <v>183</v>
      </c>
      <c r="H1011" s="82">
        <f>H1013-H1012</f>
        <v>14655.419999999998</v>
      </c>
    </row>
    <row r="1012" spans="1:8" s="18" customFormat="1">
      <c r="E1012" s="18" t="s">
        <v>184</v>
      </c>
      <c r="H1012" s="82">
        <f>ROUND((H1013*7)/107,2)</f>
        <v>1025.8800000000001</v>
      </c>
    </row>
    <row r="1013" spans="1:8" s="18" customFormat="1">
      <c r="E1013" s="19" t="s">
        <v>185</v>
      </c>
      <c r="H1013" s="83">
        <f>ROUND((SUMIF($A$1000:$A$1008,"Total:",$H$1000:$H$1008)),2)</f>
        <v>15681.3</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8"/>
  <sheetViews>
    <sheetView workbookViewId="0">
      <selection activeCell="A5" sqref="A5"/>
    </sheetView>
  </sheetViews>
  <sheetFormatPr defaultRowHeight="15"/>
  <sheetData>
    <row r="1" spans="1:1">
      <c r="A1" s="2" t="s">
        <v>748</v>
      </c>
    </row>
    <row r="2" spans="1:1">
      <c r="A2" s="2" t="s">
        <v>749</v>
      </c>
    </row>
    <row r="3" spans="1:1">
      <c r="A3" s="2" t="s">
        <v>750</v>
      </c>
    </row>
    <row r="4" spans="1:1">
      <c r="A4" s="2" t="s">
        <v>726</v>
      </c>
    </row>
    <row r="5" spans="1:1">
      <c r="A5" s="2" t="s">
        <v>751</v>
      </c>
    </row>
    <row r="6" spans="1:1">
      <c r="A6" s="2" t="s">
        <v>752</v>
      </c>
    </row>
    <row r="7" spans="1:1">
      <c r="A7" s="2" t="s">
        <v>753</v>
      </c>
    </row>
    <row r="8" spans="1:1">
      <c r="A8" s="2" t="s">
        <v>754</v>
      </c>
    </row>
    <row r="9" spans="1:1">
      <c r="A9" s="2" t="s">
        <v>755</v>
      </c>
    </row>
    <row r="10" spans="1:1">
      <c r="A10" s="2" t="s">
        <v>756</v>
      </c>
    </row>
    <row r="11" spans="1:1">
      <c r="A11" s="2" t="s">
        <v>735</v>
      </c>
    </row>
    <row r="12" spans="1:1">
      <c r="A12" s="2" t="s">
        <v>735</v>
      </c>
    </row>
    <row r="13" spans="1:1">
      <c r="A13" s="2" t="s">
        <v>735</v>
      </c>
    </row>
    <row r="14" spans="1:1">
      <c r="A14" s="2" t="s">
        <v>737</v>
      </c>
    </row>
    <row r="15" spans="1:1">
      <c r="A15" s="2" t="s">
        <v>739</v>
      </c>
    </row>
    <row r="16" spans="1:1">
      <c r="A16" s="2" t="s">
        <v>741</v>
      </c>
    </row>
    <row r="17" spans="1:1">
      <c r="A17" s="2" t="s">
        <v>742</v>
      </c>
    </row>
    <row r="18" spans="1:1">
      <c r="A18" s="2" t="s">
        <v>70</v>
      </c>
    </row>
    <row r="19" spans="1:1">
      <c r="A19" s="2" t="s">
        <v>70</v>
      </c>
    </row>
    <row r="20" spans="1:1">
      <c r="A20" s="2" t="s">
        <v>70</v>
      </c>
    </row>
    <row r="21" spans="1:1">
      <c r="A21" s="2" t="s">
        <v>70</v>
      </c>
    </row>
    <row r="22" spans="1:1">
      <c r="A22" s="2" t="s">
        <v>70</v>
      </c>
    </row>
    <row r="23" spans="1:1">
      <c r="A23" s="2" t="s">
        <v>743</v>
      </c>
    </row>
    <row r="24" spans="1:1">
      <c r="A24" s="2" t="s">
        <v>743</v>
      </c>
    </row>
    <row r="25" spans="1:1">
      <c r="A25" s="2" t="s">
        <v>743</v>
      </c>
    </row>
    <row r="26" spans="1:1">
      <c r="A26" s="2" t="s">
        <v>73</v>
      </c>
    </row>
    <row r="27" spans="1:1">
      <c r="A27" s="2" t="s">
        <v>73</v>
      </c>
    </row>
    <row r="28" spans="1:1">
      <c r="A28" s="2" t="s">
        <v>73</v>
      </c>
    </row>
    <row r="29" spans="1:1">
      <c r="A29" s="2" t="s">
        <v>73</v>
      </c>
    </row>
    <row r="30" spans="1:1">
      <c r="A30" s="2" t="s">
        <v>73</v>
      </c>
    </row>
    <row r="31" spans="1:1">
      <c r="A31" s="2" t="s">
        <v>479</v>
      </c>
    </row>
    <row r="32" spans="1:1">
      <c r="A32" s="2" t="s">
        <v>479</v>
      </c>
    </row>
    <row r="33" spans="1:1">
      <c r="A33" s="2" t="s">
        <v>479</v>
      </c>
    </row>
    <row r="34" spans="1:1">
      <c r="A34" s="2" t="s">
        <v>479</v>
      </c>
    </row>
    <row r="35" spans="1:1">
      <c r="A35" s="2" t="s">
        <v>479</v>
      </c>
    </row>
    <row r="36" spans="1:1">
      <c r="A36" s="2" t="s">
        <v>479</v>
      </c>
    </row>
    <row r="37" spans="1:1">
      <c r="A37" s="2" t="s">
        <v>746</v>
      </c>
    </row>
    <row r="38" spans="1:1">
      <c r="A38" s="2" t="s">
        <v>746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0">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0">
        <v>4992.83</v>
      </c>
    </row>
    <row r="60" spans="2:8">
      <c r="F60" s="2" t="s">
        <v>262</v>
      </c>
      <c r="G60" s="2">
        <v>624.1</v>
      </c>
    </row>
    <row r="61" spans="2:8">
      <c r="F61" s="2" t="s">
        <v>263</v>
      </c>
      <c r="G61" s="100">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5">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0">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6">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0">
        <v>41893.03</v>
      </c>
    </row>
    <row r="262" spans="2:9">
      <c r="F262" s="2" t="s">
        <v>262</v>
      </c>
      <c r="G262" s="100">
        <v>6283.95</v>
      </c>
    </row>
    <row r="263" spans="2:9">
      <c r="F263" s="2" t="s">
        <v>263</v>
      </c>
      <c r="G263" s="100">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Didi</cp:lastModifiedBy>
  <cp:lastPrinted>2023-09-04T03:03:48Z</cp:lastPrinted>
  <dcterms:created xsi:type="dcterms:W3CDTF">2009-06-02T18:56:54Z</dcterms:created>
  <dcterms:modified xsi:type="dcterms:W3CDTF">2023-09-04T03:06:28Z</dcterms:modified>
</cp:coreProperties>
</file>