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8BC3166-E754-48D0-B0CE-FF96C118AB06}"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Invoice!$A$1:$K$304</definedName>
    <definedName name="_xlnm.Print_Area" localSheetId="3">'Shipping Invoice'!$A$1:$L$297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03" i="2" l="1"/>
  <c r="K14" i="7"/>
  <c r="K17" i="7"/>
  <c r="K10" i="7"/>
  <c r="B257" i="7"/>
  <c r="I222" i="7"/>
  <c r="I187" i="7"/>
  <c r="B161" i="7"/>
  <c r="I158" i="7"/>
  <c r="B137" i="7"/>
  <c r="I129" i="7"/>
  <c r="I110" i="7"/>
  <c r="I92" i="7"/>
  <c r="B89" i="7"/>
  <c r="I76" i="7"/>
  <c r="B71" i="7"/>
  <c r="I65" i="7"/>
  <c r="B47" i="7"/>
  <c r="I30" i="7"/>
  <c r="B29" i="7"/>
  <c r="N1" i="7"/>
  <c r="I291" i="7" s="1"/>
  <c r="N1" i="6"/>
  <c r="E287" i="6" s="1"/>
  <c r="F1002" i="6"/>
  <c r="D288" i="6"/>
  <c r="B292" i="7" s="1"/>
  <c r="D287" i="6"/>
  <c r="B291" i="7" s="1"/>
  <c r="D286" i="6"/>
  <c r="B290" i="7" s="1"/>
  <c r="D285" i="6"/>
  <c r="B289" i="7" s="1"/>
  <c r="D284" i="6"/>
  <c r="B288" i="7" s="1"/>
  <c r="D283" i="6"/>
  <c r="B287" i="7" s="1"/>
  <c r="D282" i="6"/>
  <c r="B286" i="7" s="1"/>
  <c r="D281" i="6"/>
  <c r="B285" i="7" s="1"/>
  <c r="D280" i="6"/>
  <c r="B284" i="7" s="1"/>
  <c r="D279" i="6"/>
  <c r="B283" i="7" s="1"/>
  <c r="D278" i="6"/>
  <c r="B282" i="7" s="1"/>
  <c r="D277" i="6"/>
  <c r="B281" i="7" s="1"/>
  <c r="D276" i="6"/>
  <c r="B280" i="7" s="1"/>
  <c r="D275" i="6"/>
  <c r="B279" i="7" s="1"/>
  <c r="D274" i="6"/>
  <c r="B278" i="7" s="1"/>
  <c r="D273" i="6"/>
  <c r="B277" i="7" s="1"/>
  <c r="D272" i="6"/>
  <c r="B276" i="7" s="1"/>
  <c r="D271" i="6"/>
  <c r="B275" i="7" s="1"/>
  <c r="D270" i="6"/>
  <c r="B274" i="7" s="1"/>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D24" i="6"/>
  <c r="B28" i="7" s="1"/>
  <c r="D23" i="6"/>
  <c r="B27" i="7" s="1"/>
  <c r="D22" i="6"/>
  <c r="B26" i="7" s="1"/>
  <c r="D21" i="6"/>
  <c r="B25" i="7" s="1"/>
  <c r="D20" i="6"/>
  <c r="B24" i="7" s="1"/>
  <c r="D19" i="6"/>
  <c r="B23" i="7" s="1"/>
  <c r="D18" i="6"/>
  <c r="B22" i="7" s="1"/>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93" i="2" l="1"/>
  <c r="J294" i="2" s="1"/>
  <c r="F1001" i="6" s="1"/>
  <c r="I31" i="7"/>
  <c r="I66" i="7"/>
  <c r="I98" i="7"/>
  <c r="I116" i="7"/>
  <c r="I223" i="7"/>
  <c r="K223" i="7" s="1"/>
  <c r="K98" i="7"/>
  <c r="I42" i="7"/>
  <c r="I59" i="7"/>
  <c r="I75" i="7"/>
  <c r="K75" i="7" s="1"/>
  <c r="I91" i="7"/>
  <c r="I109" i="7"/>
  <c r="I128" i="7"/>
  <c r="K128" i="7" s="1"/>
  <c r="I153" i="7"/>
  <c r="I182" i="7"/>
  <c r="I217" i="7"/>
  <c r="K217" i="7" s="1"/>
  <c r="I253" i="7"/>
  <c r="I288" i="7"/>
  <c r="K288" i="7" s="1"/>
  <c r="I188" i="7"/>
  <c r="I270" i="7"/>
  <c r="K92" i="7"/>
  <c r="K110" i="7"/>
  <c r="I23" i="7"/>
  <c r="K23" i="7" s="1"/>
  <c r="I34" i="7"/>
  <c r="K34" i="7" s="1"/>
  <c r="I51" i="7"/>
  <c r="I69" i="7"/>
  <c r="I83" i="7"/>
  <c r="I99" i="7"/>
  <c r="K99" i="7" s="1"/>
  <c r="I117" i="7"/>
  <c r="I164" i="7"/>
  <c r="I200" i="7"/>
  <c r="I235" i="7"/>
  <c r="K51" i="7"/>
  <c r="K69" i="7"/>
  <c r="I24" i="7"/>
  <c r="K24" i="7" s="1"/>
  <c r="I40" i="7"/>
  <c r="I57" i="7"/>
  <c r="I86" i="7"/>
  <c r="I100" i="7"/>
  <c r="K100" i="7" s="1"/>
  <c r="I118" i="7"/>
  <c r="I140" i="7"/>
  <c r="K140" i="7" s="1"/>
  <c r="I169" i="7"/>
  <c r="I205" i="7"/>
  <c r="I240" i="7"/>
  <c r="I275" i="7"/>
  <c r="K275" i="7" s="1"/>
  <c r="I48" i="7"/>
  <c r="I82" i="7"/>
  <c r="K82" i="7" s="1"/>
  <c r="I136" i="7"/>
  <c r="I258" i="7"/>
  <c r="K86" i="7"/>
  <c r="K116" i="7"/>
  <c r="I25" i="7"/>
  <c r="I41" i="7"/>
  <c r="I58" i="7"/>
  <c r="K58" i="7" s="1"/>
  <c r="I74" i="7"/>
  <c r="K74" i="7" s="1"/>
  <c r="I106" i="7"/>
  <c r="K106" i="7" s="1"/>
  <c r="I124" i="7"/>
  <c r="I152" i="7"/>
  <c r="I170" i="7"/>
  <c r="I206" i="7"/>
  <c r="I241" i="7"/>
  <c r="I276" i="7"/>
  <c r="K276" i="7" s="1"/>
  <c r="K57" i="7"/>
  <c r="K41" i="7"/>
  <c r="I26" i="7"/>
  <c r="I35" i="7"/>
  <c r="K35" i="7" s="1"/>
  <c r="I43" i="7"/>
  <c r="K43" i="7" s="1"/>
  <c r="I52" i="7"/>
  <c r="I60" i="7"/>
  <c r="K60" i="7" s="1"/>
  <c r="I70" i="7"/>
  <c r="K70" i="7" s="1"/>
  <c r="I77" i="7"/>
  <c r="I87" i="7"/>
  <c r="K87" i="7" s="1"/>
  <c r="I93" i="7"/>
  <c r="I103" i="7"/>
  <c r="I111" i="7"/>
  <c r="K111" i="7" s="1"/>
  <c r="I121" i="7"/>
  <c r="K121" i="7" s="1"/>
  <c r="I130" i="7"/>
  <c r="I141" i="7"/>
  <c r="K141" i="7" s="1"/>
  <c r="I159" i="7"/>
  <c r="I175" i="7"/>
  <c r="I193" i="7"/>
  <c r="K193" i="7" s="1"/>
  <c r="I211" i="7"/>
  <c r="K211" i="7" s="1"/>
  <c r="I228" i="7"/>
  <c r="K228" i="7" s="1"/>
  <c r="I246" i="7"/>
  <c r="K246" i="7" s="1"/>
  <c r="I263" i="7"/>
  <c r="I281" i="7"/>
  <c r="K122" i="7"/>
  <c r="K64" i="7"/>
  <c r="K30" i="7"/>
  <c r="K270" i="7"/>
  <c r="I29" i="7"/>
  <c r="K29" i="7" s="1"/>
  <c r="I36" i="7"/>
  <c r="K36" i="7" s="1"/>
  <c r="I46" i="7"/>
  <c r="K46" i="7" s="1"/>
  <c r="I53" i="7"/>
  <c r="K53" i="7" s="1"/>
  <c r="I63" i="7"/>
  <c r="K63" i="7" s="1"/>
  <c r="I71" i="7"/>
  <c r="I80" i="7"/>
  <c r="K80" i="7" s="1"/>
  <c r="I88" i="7"/>
  <c r="I94" i="7"/>
  <c r="I104" i="7"/>
  <c r="K104" i="7" s="1"/>
  <c r="I112" i="7"/>
  <c r="K112" i="7" s="1"/>
  <c r="I122" i="7"/>
  <c r="I134" i="7"/>
  <c r="K134" i="7" s="1"/>
  <c r="I146" i="7"/>
  <c r="I176" i="7"/>
  <c r="I194" i="7"/>
  <c r="K194" i="7" s="1"/>
  <c r="I212" i="7"/>
  <c r="K212" i="7" s="1"/>
  <c r="I229" i="7"/>
  <c r="I247" i="7"/>
  <c r="K247" i="7" s="1"/>
  <c r="I264" i="7"/>
  <c r="K264" i="7" s="1"/>
  <c r="I282" i="7"/>
  <c r="K282" i="7" s="1"/>
  <c r="K40" i="7"/>
  <c r="K52" i="7"/>
  <c r="K91" i="7"/>
  <c r="K103" i="7"/>
  <c r="K109" i="7"/>
  <c r="K175" i="7"/>
  <c r="K229" i="7"/>
  <c r="K235" i="7"/>
  <c r="K253" i="7"/>
  <c r="I37" i="7"/>
  <c r="K37" i="7" s="1"/>
  <c r="I47" i="7"/>
  <c r="K47" i="7" s="1"/>
  <c r="I54" i="7"/>
  <c r="K54" i="7" s="1"/>
  <c r="I64" i="7"/>
  <c r="K71" i="7"/>
  <c r="I81" i="7"/>
  <c r="K81" i="7" s="1"/>
  <c r="I89" i="7"/>
  <c r="I97" i="7"/>
  <c r="K97" i="7" s="1"/>
  <c r="I105" i="7"/>
  <c r="K105" i="7" s="1"/>
  <c r="I115" i="7"/>
  <c r="K115" i="7" s="1"/>
  <c r="I123" i="7"/>
  <c r="K123" i="7" s="1"/>
  <c r="I135" i="7"/>
  <c r="I147" i="7"/>
  <c r="I163" i="7"/>
  <c r="K163" i="7" s="1"/>
  <c r="I181" i="7"/>
  <c r="K181" i="7" s="1"/>
  <c r="I199" i="7"/>
  <c r="I216" i="7"/>
  <c r="K216" i="7" s="1"/>
  <c r="I234" i="7"/>
  <c r="I252" i="7"/>
  <c r="K252" i="7" s="1"/>
  <c r="I269" i="7"/>
  <c r="K269" i="7" s="1"/>
  <c r="I287" i="7"/>
  <c r="K25" i="7"/>
  <c r="K42" i="7"/>
  <c r="K48" i="7"/>
  <c r="K66" i="7"/>
  <c r="K222" i="7"/>
  <c r="K234" i="7"/>
  <c r="K240" i="7"/>
  <c r="K258" i="7"/>
  <c r="K31" i="7"/>
  <c r="K169" i="7"/>
  <c r="K187" i="7"/>
  <c r="K199" i="7"/>
  <c r="K205" i="7"/>
  <c r="K241" i="7"/>
  <c r="K59" i="7"/>
  <c r="K65" i="7"/>
  <c r="K77" i="7"/>
  <c r="K83" i="7"/>
  <c r="K179" i="7"/>
  <c r="K263" i="7"/>
  <c r="K281" i="7"/>
  <c r="K287" i="7"/>
  <c r="I139" i="7"/>
  <c r="K139" i="7" s="1"/>
  <c r="I145" i="7"/>
  <c r="K145" i="7" s="1"/>
  <c r="I151" i="7"/>
  <c r="K151" i="7" s="1"/>
  <c r="I157" i="7"/>
  <c r="K157" i="7" s="1"/>
  <c r="I162" i="7"/>
  <c r="K162" i="7" s="1"/>
  <c r="I168" i="7"/>
  <c r="K168" i="7" s="1"/>
  <c r="I174" i="7"/>
  <c r="K174" i="7" s="1"/>
  <c r="I180" i="7"/>
  <c r="K180" i="7" s="1"/>
  <c r="I186" i="7"/>
  <c r="K186" i="7" s="1"/>
  <c r="I192" i="7"/>
  <c r="K192" i="7" s="1"/>
  <c r="I198" i="7"/>
  <c r="K198" i="7" s="1"/>
  <c r="I204" i="7"/>
  <c r="K204" i="7" s="1"/>
  <c r="I210" i="7"/>
  <c r="K210" i="7" s="1"/>
  <c r="I221" i="7"/>
  <c r="K221" i="7" s="1"/>
  <c r="I227" i="7"/>
  <c r="K227" i="7" s="1"/>
  <c r="I233" i="7"/>
  <c r="K233" i="7" s="1"/>
  <c r="I239" i="7"/>
  <c r="K239" i="7" s="1"/>
  <c r="I245" i="7"/>
  <c r="K245" i="7" s="1"/>
  <c r="I251" i="7"/>
  <c r="K251" i="7" s="1"/>
  <c r="I257" i="7"/>
  <c r="K257" i="7" s="1"/>
  <c r="I262" i="7"/>
  <c r="I268" i="7"/>
  <c r="I274" i="7"/>
  <c r="I280" i="7"/>
  <c r="K280" i="7" s="1"/>
  <c r="I286" i="7"/>
  <c r="I292" i="7"/>
  <c r="K292" i="7" s="1"/>
  <c r="K26" i="7"/>
  <c r="K146" i="7"/>
  <c r="K152" i="7"/>
  <c r="K158" i="7"/>
  <c r="K164" i="7"/>
  <c r="K170" i="7"/>
  <c r="K176" i="7"/>
  <c r="K182" i="7"/>
  <c r="K188" i="7"/>
  <c r="K200" i="7"/>
  <c r="K206" i="7"/>
  <c r="I27" i="7"/>
  <c r="K27" i="7" s="1"/>
  <c r="I32" i="7"/>
  <c r="K32" i="7" s="1"/>
  <c r="I38" i="7"/>
  <c r="K38" i="7" s="1"/>
  <c r="I44" i="7"/>
  <c r="K44" i="7" s="1"/>
  <c r="I49" i="7"/>
  <c r="K49" i="7" s="1"/>
  <c r="I55" i="7"/>
  <c r="K55" i="7" s="1"/>
  <c r="I61" i="7"/>
  <c r="K61" i="7" s="1"/>
  <c r="I67" i="7"/>
  <c r="K67" i="7" s="1"/>
  <c r="I72" i="7"/>
  <c r="K72" i="7" s="1"/>
  <c r="I78" i="7"/>
  <c r="K78" i="7" s="1"/>
  <c r="I84" i="7"/>
  <c r="K84" i="7" s="1"/>
  <c r="K89" i="7"/>
  <c r="I95" i="7"/>
  <c r="K95" i="7" s="1"/>
  <c r="I101" i="7"/>
  <c r="K101" i="7" s="1"/>
  <c r="I107" i="7"/>
  <c r="K107" i="7" s="1"/>
  <c r="I113" i="7"/>
  <c r="K113" i="7" s="1"/>
  <c r="I119" i="7"/>
  <c r="K119" i="7" s="1"/>
  <c r="I125" i="7"/>
  <c r="K125" i="7" s="1"/>
  <c r="I131" i="7"/>
  <c r="K131" i="7" s="1"/>
  <c r="I137" i="7"/>
  <c r="K137" i="7" s="1"/>
  <c r="I142" i="7"/>
  <c r="K142" i="7" s="1"/>
  <c r="I148" i="7"/>
  <c r="I154" i="7"/>
  <c r="K154" i="7" s="1"/>
  <c r="I160" i="7"/>
  <c r="I165" i="7"/>
  <c r="I171" i="7"/>
  <c r="K171" i="7" s="1"/>
  <c r="I177" i="7"/>
  <c r="K177" i="7" s="1"/>
  <c r="I183" i="7"/>
  <c r="K183" i="7" s="1"/>
  <c r="I189" i="7"/>
  <c r="K189" i="7" s="1"/>
  <c r="I195" i="7"/>
  <c r="K195" i="7" s="1"/>
  <c r="I201" i="7"/>
  <c r="K201" i="7" s="1"/>
  <c r="I207" i="7"/>
  <c r="K207" i="7" s="1"/>
  <c r="I213" i="7"/>
  <c r="K213" i="7" s="1"/>
  <c r="I218" i="7"/>
  <c r="K218" i="7" s="1"/>
  <c r="I224" i="7"/>
  <c r="K224" i="7" s="1"/>
  <c r="I230" i="7"/>
  <c r="K230" i="7" s="1"/>
  <c r="I236" i="7"/>
  <c r="K236" i="7" s="1"/>
  <c r="I242" i="7"/>
  <c r="K242" i="7" s="1"/>
  <c r="I248" i="7"/>
  <c r="K248" i="7" s="1"/>
  <c r="I254" i="7"/>
  <c r="K254" i="7" s="1"/>
  <c r="I259" i="7"/>
  <c r="K259" i="7" s="1"/>
  <c r="I265" i="7"/>
  <c r="K265" i="7" s="1"/>
  <c r="I271" i="7"/>
  <c r="K271" i="7" s="1"/>
  <c r="I277" i="7"/>
  <c r="K277" i="7" s="1"/>
  <c r="I283" i="7"/>
  <c r="K283" i="7" s="1"/>
  <c r="I289" i="7"/>
  <c r="K289" i="7" s="1"/>
  <c r="K45" i="7"/>
  <c r="K93" i="7"/>
  <c r="K117" i="7"/>
  <c r="K129" i="7"/>
  <c r="K135" i="7"/>
  <c r="K147" i="7"/>
  <c r="K153" i="7"/>
  <c r="K159" i="7"/>
  <c r="K165" i="7"/>
  <c r="K291" i="7"/>
  <c r="I22" i="7"/>
  <c r="K22" i="7" s="1"/>
  <c r="I28" i="7"/>
  <c r="K28" i="7" s="1"/>
  <c r="I33" i="7"/>
  <c r="K33" i="7" s="1"/>
  <c r="I39" i="7"/>
  <c r="K39" i="7" s="1"/>
  <c r="I45" i="7"/>
  <c r="I50" i="7"/>
  <c r="K50" i="7" s="1"/>
  <c r="I56" i="7"/>
  <c r="K56" i="7" s="1"/>
  <c r="I62" i="7"/>
  <c r="K62" i="7" s="1"/>
  <c r="I68" i="7"/>
  <c r="K68" i="7" s="1"/>
  <c r="I73" i="7"/>
  <c r="K73" i="7" s="1"/>
  <c r="I79" i="7"/>
  <c r="K79" i="7" s="1"/>
  <c r="I85" i="7"/>
  <c r="K85" i="7" s="1"/>
  <c r="I90" i="7"/>
  <c r="K90" i="7" s="1"/>
  <c r="I96" i="7"/>
  <c r="K96" i="7" s="1"/>
  <c r="I102" i="7"/>
  <c r="K102" i="7" s="1"/>
  <c r="I108" i="7"/>
  <c r="K108" i="7" s="1"/>
  <c r="I114" i="7"/>
  <c r="K114" i="7" s="1"/>
  <c r="I120" i="7"/>
  <c r="K120" i="7" s="1"/>
  <c r="I126" i="7"/>
  <c r="K126" i="7" s="1"/>
  <c r="I132" i="7"/>
  <c r="K132" i="7" s="1"/>
  <c r="I143" i="7"/>
  <c r="K143" i="7" s="1"/>
  <c r="I149" i="7"/>
  <c r="K149" i="7" s="1"/>
  <c r="I155" i="7"/>
  <c r="K155" i="7" s="1"/>
  <c r="I161" i="7"/>
  <c r="I166" i="7"/>
  <c r="K166" i="7" s="1"/>
  <c r="I172" i="7"/>
  <c r="K172" i="7" s="1"/>
  <c r="I178" i="7"/>
  <c r="K178" i="7" s="1"/>
  <c r="I184" i="7"/>
  <c r="I190" i="7"/>
  <c r="I196" i="7"/>
  <c r="I202" i="7"/>
  <c r="K202" i="7" s="1"/>
  <c r="I208" i="7"/>
  <c r="K208" i="7" s="1"/>
  <c r="I214" i="7"/>
  <c r="K214" i="7" s="1"/>
  <c r="I219" i="7"/>
  <c r="K219" i="7" s="1"/>
  <c r="I225" i="7"/>
  <c r="K225" i="7" s="1"/>
  <c r="I231" i="7"/>
  <c r="K231" i="7" s="1"/>
  <c r="I237" i="7"/>
  <c r="K237" i="7" s="1"/>
  <c r="I243" i="7"/>
  <c r="K243" i="7" s="1"/>
  <c r="I249" i="7"/>
  <c r="K249" i="7" s="1"/>
  <c r="I255" i="7"/>
  <c r="K255" i="7" s="1"/>
  <c r="I260" i="7"/>
  <c r="K260" i="7" s="1"/>
  <c r="I266" i="7"/>
  <c r="K266" i="7" s="1"/>
  <c r="I272" i="7"/>
  <c r="K272" i="7" s="1"/>
  <c r="I278" i="7"/>
  <c r="K278" i="7" s="1"/>
  <c r="I284" i="7"/>
  <c r="K284" i="7" s="1"/>
  <c r="I290" i="7"/>
  <c r="K290" i="7" s="1"/>
  <c r="K76" i="7"/>
  <c r="K88" i="7"/>
  <c r="K94" i="7"/>
  <c r="K118" i="7"/>
  <c r="K124" i="7"/>
  <c r="K130" i="7"/>
  <c r="K136" i="7"/>
  <c r="K148" i="7"/>
  <c r="K160" i="7"/>
  <c r="K184" i="7"/>
  <c r="K190" i="7"/>
  <c r="K196" i="7"/>
  <c r="K262" i="7"/>
  <c r="K268" i="7"/>
  <c r="K274" i="7"/>
  <c r="K286" i="7"/>
  <c r="I127" i="7"/>
  <c r="K127" i="7" s="1"/>
  <c r="I133" i="7"/>
  <c r="K133" i="7" s="1"/>
  <c r="I138" i="7"/>
  <c r="K138" i="7" s="1"/>
  <c r="I144" i="7"/>
  <c r="K144" i="7" s="1"/>
  <c r="I150" i="7"/>
  <c r="K150" i="7" s="1"/>
  <c r="I156" i="7"/>
  <c r="K156" i="7" s="1"/>
  <c r="K161" i="7"/>
  <c r="I167" i="7"/>
  <c r="K167" i="7" s="1"/>
  <c r="I173" i="7"/>
  <c r="K173" i="7" s="1"/>
  <c r="I179" i="7"/>
  <c r="I185" i="7"/>
  <c r="K185" i="7" s="1"/>
  <c r="I191" i="7"/>
  <c r="K191" i="7" s="1"/>
  <c r="I197" i="7"/>
  <c r="K197" i="7" s="1"/>
  <c r="I203" i="7"/>
  <c r="K203" i="7" s="1"/>
  <c r="I209" i="7"/>
  <c r="K209" i="7" s="1"/>
  <c r="I215" i="7"/>
  <c r="K215" i="7" s="1"/>
  <c r="I220" i="7"/>
  <c r="K220" i="7" s="1"/>
  <c r="I226" i="7"/>
  <c r="K226" i="7" s="1"/>
  <c r="I232" i="7"/>
  <c r="K232" i="7" s="1"/>
  <c r="I238" i="7"/>
  <c r="K238" i="7" s="1"/>
  <c r="I244" i="7"/>
  <c r="K244" i="7" s="1"/>
  <c r="I250" i="7"/>
  <c r="K250" i="7" s="1"/>
  <c r="I256" i="7"/>
  <c r="K256" i="7" s="1"/>
  <c r="I261" i="7"/>
  <c r="K261" i="7" s="1"/>
  <c r="I267" i="7"/>
  <c r="K267" i="7" s="1"/>
  <c r="I273" i="7"/>
  <c r="K273" i="7" s="1"/>
  <c r="I279" i="7"/>
  <c r="K279" i="7" s="1"/>
  <c r="I285" i="7"/>
  <c r="K285" i="7" s="1"/>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216" i="6"/>
  <c r="E222" i="6"/>
  <c r="E228" i="6"/>
  <c r="E234" i="6"/>
  <c r="E240" i="6"/>
  <c r="E246" i="6"/>
  <c r="E252" i="6"/>
  <c r="E258" i="6"/>
  <c r="E264" i="6"/>
  <c r="E270" i="6"/>
  <c r="E276" i="6"/>
  <c r="E282" i="6"/>
  <c r="E288"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199" i="6"/>
  <c r="E205" i="6"/>
  <c r="E211" i="6"/>
  <c r="E217" i="6"/>
  <c r="E223" i="6"/>
  <c r="E229" i="6"/>
  <c r="E235" i="6"/>
  <c r="E241" i="6"/>
  <c r="E247" i="6"/>
  <c r="E253" i="6"/>
  <c r="E259" i="6"/>
  <c r="E265" i="6"/>
  <c r="E271" i="6"/>
  <c r="E277" i="6"/>
  <c r="E283"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E200" i="6"/>
  <c r="E206" i="6"/>
  <c r="E212" i="6"/>
  <c r="E218" i="6"/>
  <c r="E224" i="6"/>
  <c r="E230" i="6"/>
  <c r="E236" i="6"/>
  <c r="E242" i="6"/>
  <c r="E248" i="6"/>
  <c r="E254" i="6"/>
  <c r="E260" i="6"/>
  <c r="E266" i="6"/>
  <c r="E272" i="6"/>
  <c r="E278" i="6"/>
  <c r="E284"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07" i="6"/>
  <c r="E213" i="6"/>
  <c r="E219" i="6"/>
  <c r="E225" i="6"/>
  <c r="E231" i="6"/>
  <c r="E237" i="6"/>
  <c r="E243" i="6"/>
  <c r="E249" i="6"/>
  <c r="E255" i="6"/>
  <c r="E261" i="6"/>
  <c r="E267" i="6"/>
  <c r="E273" i="6"/>
  <c r="E279" i="6"/>
  <c r="E285"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E208" i="6"/>
  <c r="E214" i="6"/>
  <c r="E220" i="6"/>
  <c r="E226" i="6"/>
  <c r="E232" i="6"/>
  <c r="E238" i="6"/>
  <c r="E244" i="6"/>
  <c r="E250" i="6"/>
  <c r="E256" i="6"/>
  <c r="E262" i="6"/>
  <c r="E268" i="6"/>
  <c r="E274" i="6"/>
  <c r="E280" i="6"/>
  <c r="E286"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203" i="6"/>
  <c r="E209" i="6"/>
  <c r="E215" i="6"/>
  <c r="E221" i="6"/>
  <c r="E227" i="6"/>
  <c r="E233" i="6"/>
  <c r="E239" i="6"/>
  <c r="E245" i="6"/>
  <c r="E251" i="6"/>
  <c r="E257" i="6"/>
  <c r="E263" i="6"/>
  <c r="E269" i="6"/>
  <c r="E275" i="6"/>
  <c r="E281" i="6"/>
  <c r="B293" i="7"/>
  <c r="A1007" i="6"/>
  <c r="A1006" i="6"/>
  <c r="A1005" i="6"/>
  <c r="F1004" i="6"/>
  <c r="A1004" i="6"/>
  <c r="A1003" i="6"/>
  <c r="A1002" i="6"/>
  <c r="A1001" i="6"/>
  <c r="J296" i="2" l="1"/>
  <c r="K293" i="7"/>
  <c r="M11" i="6"/>
  <c r="I300" i="2" s="1"/>
  <c r="K294" i="7" l="1"/>
  <c r="K29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99" i="2" s="1"/>
  <c r="I301" i="2" l="1"/>
  <c r="I304" i="2"/>
  <c r="I30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<sst xmlns="http://schemas.openxmlformats.org/spreadsheetml/2006/main" count="5830" uniqueCount="1117">
  <si>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</si>
  <si>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</si>
  <si>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</si>
  <si>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</si>
  <si>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</si>
  <si>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</si>
  <si>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</si>
  <si>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</si>
  <si>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</si>
  <si>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</si>
  <si>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</si>
  <si>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</si>
  <si>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</si>
  <si>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</si>
  <si>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</si>
  <si>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</si>
  <si>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</si>
  <si>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</si>
  <si>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</si>
  <si>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</si>
  <si>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</si>
  <si>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</si>
  <si>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</si>
  <si>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</si>
  <si>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</si>
  <si>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</si>
  <si>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</si>
  <si>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</si>
  <si>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</si>
  <si>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</si>
  <si>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</si>
  <si>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</si>
  <si>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</si>
  <si>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</si>
  <si>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</si>
  <si>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</si>
  <si>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</si>
  <si>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</si>
  <si>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</si>
  <si>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</si>
  <si>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</si>
  <si>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</si>
  <si>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</si>
  <si>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</si>
  <si>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</si>
  <si>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</si>
  <si>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</si>
  <si>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</si>
  <si>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</si>
  <si>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</si>
  <si>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</si>
  <si>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</si>
  <si>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</si>
  <si>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</si>
  <si>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</si>
  <si>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</si>
  <si>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</si>
  <si>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</si>
  <si>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</si>
  <si>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</si>
  <si>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</si>
  <si>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</si>
  <si>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</si>
  <si>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</si>
  <si>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</si>
  <si>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</si>
  <si>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</si>
  <si>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</si>
  <si>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</si>
  <si>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</si>
  <si>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</si>
  <si>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</si>
  <si>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</si>
  <si>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</si>
  <si>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</si>
  <si>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</si>
  <si>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</si>
  <si>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</si>
  <si>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</si>
  <si>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</si>
  <si>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</si>
  <si>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</si>
  <si>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</si>
  <si>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</si>
  <si>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</si>
  <si>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</si>
  <si>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</si>
  <si>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</si>
  <si>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</si>
  <si>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</si>
  <si>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</si>
  <si>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</si>
  <si>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</si>
  <si>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</si>
  <si>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</si>
  <si>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</si>
  <si>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</si>
  <si>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</si>
  <si>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</si>
  <si>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</si>
  <si>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</si>
  <si>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</si>
  <si>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</si>
  <si>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</si>
  <si>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</si>
  <si>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</si>
  <si>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</si>
  <si>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</si>
  <si>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</si>
  <si>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</si>
  <si>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</si>
  <si>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</si>
  <si>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</si>
  <si>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</si>
  <si>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</si>
  <si>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</si>
  <si>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</si>
  <si>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</si>
  <si>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</si>
  <si>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</si>
  <si>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</si>
  <si>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</si>
  <si>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</si>
  <si>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</si>
  <si>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</si>
  <si>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</si>
  <si>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</si>
  <si>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</si>
  <si>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</si>
  <si>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</si>
  <si>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</si>
  <si>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</si>
  <si>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</si>
  <si>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</si>
  <si>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</si>
  <si>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</si>
  <si>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</si>
  <si>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</si>
  <si>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</si>
  <si>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</si>
  <si>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</si>
  <si>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</si>
  <si>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</si>
  <si>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</si>
  <si>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</si>
  <si>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</si>
  <si>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</si>
  <si>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</si>
  <si>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</si>
  <si>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</si>
  <si>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</si>
  <si>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</si>
  <si>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</si>
  <si>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</si>
  <si>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</si>
  <si>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</si>
  <si>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</si>
  <si>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</si>
  <si>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</si>
  <si>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</si>
  <si>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</si>
  <si>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</si>
  <si>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</si>
  <si>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</si>
  <si>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</si>
  <si>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</si>
  <si>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</si>
  <si>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</si>
  <si>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</si>
  <si>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</si>
  <si>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</si>
  <si>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</si>
  <si>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</si>
  <si>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</si>
  <si>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</si>
  <si>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</si>
  <si>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</si>
  <si>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</si>
  <si>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</si>
  <si>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</si>
  <si>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</si>
  <si>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</si>
  <si>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</si>
  <si>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</si>
  <si>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</si>
  <si>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</si>
  <si>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</si>
  <si>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</si>
  <si>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</si>
  <si>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</si>
  <si>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</si>
  <si>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</si>
  <si>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</si>
  <si>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</si>
  <si>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</si>
  <si>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</si>
  <si>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</si>
  <si>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</si>
  <si>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</si>
  <si>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</si>
  <si>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</si>
  <si>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</si>
  <si>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</si>
  <si>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</si>
  <si>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</si>
  <si>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</si>
  <si>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</si>
  <si>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</si>
  <si>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</si>
  <si>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</si>
  <si>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</si>
  <si>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</si>
  <si>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</si>
  <si>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</si>
  <si>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</si>
  <si>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</si>
  <si>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</si>
  <si>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</si>
  <si>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</si>
  <si>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</si>
  <si>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</si>
  <si>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</si>
  <si>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</si>
  <si>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</si>
  <si>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</si>
  <si>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</si>
  <si>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</si>
  <si>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</si>
  <si>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</si>
  <si>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</si>
  <si>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</si>
  <si>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</si>
  <si>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</si>
  <si>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</si>
  <si>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</si>
  <si>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</si>
  <si>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</si>
  <si>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</si>
  <si>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</si>
  <si>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</si>
  <si>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</si>
  <si>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</si>
  <si>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</si>
  <si>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</si>
  <si>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</si>
  <si>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</si>
  <si>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</si>
  <si>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</si>
  <si>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</si>
  <si>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</si>
  <si>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</si>
  <si>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</si>
  <si>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</si>
  <si>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</si>
  <si>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</si>
  <si>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</si>
  <si>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</si>
  <si>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</si>
  <si>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</si>
  <si>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</si>
  <si>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</si>
  <si>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</si>
  <si>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</si>
  <si>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</si>
  <si>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</si>
  <si>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</si>
  <si>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</si>
  <si>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</si>
  <si>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</si>
  <si>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</si>
  <si>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</si>
  <si>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</si>
  <si>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</si>
  <si>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</si>
  <si>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</si>
  <si>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</si>
  <si>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</si>
  <si>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</si>
  <si>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</si>
  <si>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</si>
  <si>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</si>
  <si>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</si>
  <si>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</si>
  <si>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</si>
  <si>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</si>
  <si>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</si>
  <si>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</si>
  <si>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</si>
  <si>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</si>
  <si>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</si>
  <si>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</si>
  <si>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</si>
  <si>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</si>
  <si>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</si>
  <si>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</si>
  <si>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</si>
  <si>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</si>
  <si>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</si>
  <si>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</si>
  <si>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</si>
  <si>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</si>
  <si>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</si>
  <si>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</si>
  <si>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</si>
  <si>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</si>
  <si>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</si>
  <si>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</si>
  <si>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</si>
  <si>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</si>
  <si>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</si>
  <si>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</si>
  <si>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</si>
  <si>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</si>
  <si>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</si>
  <si>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</si>
  <si>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</si>
  <si>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</si>
  <si>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</si>
  <si>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</si>
  <si>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</si>
  <si>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</si>
  <si>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</si>
  <si>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</si>
  <si>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</si>
  <si>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</si>
  <si>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</si>
  <si>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</si>
  <si>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</si>
  <si>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</si>
  <si>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</si>
  <si>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</si>
  <si>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</si>
  <si>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</si>
  <si>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</si>
  <si>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</si>
  <si>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</si>
  <si>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</si>
  <si>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</si>
  <si>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</si>
  <si>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</si>
  <si>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</si>
  <si>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</si>
  <si>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</si>
  <si>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</si>
  <si>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</si>
  <si>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</si>
  <si>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</si>
  <si>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</si>
  <si>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</si>
  <si>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</si>
  <si>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</si>
  <si>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</si>
  <si>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</si>
  <si>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</si>
  <si>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</si>
  <si>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</si>
  <si>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</si>
  <si>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</si>
  <si>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</si>
  <si>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</si>
  <si>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</si>
  <si>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</si>
  <si>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</si>
  <si>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</si>
  <si>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</si>
  <si>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</si>
  <si>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</si>
  <si>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</si>
  <si>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</si>
  <si>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</si>
  <si>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</si>
  <si>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</si>
  <si>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</si>
  <si>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</si>
  <si>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</si>
  <si>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</si>
  <si>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</si>
  <si>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</si>
  <si>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</si>
  <si>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</si>
  <si>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</si>
  <si>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</si>
  <si>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</si>
  <si>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</si>
  <si>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</si>
  <si>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</si>
  <si>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</si>
  <si>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</si>
  <si>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</si>
  <si>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</si>
  <si>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</si>
  <si>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</si>
  <si>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</si>
  <si>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</si>
  <si>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</si>
  <si>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</si>
  <si>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</si>
  <si>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</si>
  <si>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</si>
  <si>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</si>
  <si>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</si>
  <si>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</si>
  <si>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</si>
  <si>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</si>
  <si>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</si>
  <si>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</si>
  <si>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</si>
  <si>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</si>
  <si>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</si>
  <si>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</si>
  <si>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</si>
  <si>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</si>
  <si>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</si>
  <si>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</si>
  <si>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</si>
  <si>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</si>
  <si>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</si>
  <si>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</si>
  <si>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</si>
  <si>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</si>
  <si>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</si>
  <si>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</si>
  <si>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</si>
  <si>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</si>
  <si>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</si>
  <si>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</si>
  <si>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</si>
  <si>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</si>
  <si>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</si>
  <si>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</si>
  <si>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</si>
  <si>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</si>
  <si>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</si>
  <si>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</si>
  <si>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</si>
  <si>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</si>
  <si>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</si>
  <si>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</si>
  <si>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</si>
  <si>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</si>
  <si>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</si>
  <si>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</si>
  <si>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</si>
  <si>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</si>
  <si>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</si>
  <si>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</si>
  <si>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</si>
  <si>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</si>
  <si>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</si>
  <si>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</si>
  <si>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</si>
  <si>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</si>
  <si>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</si>
  <si>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</si>
  <si>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</si>
  <si>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</si>
  <si>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</si>
  <si>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</si>
  <si>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</si>
  <si>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</si>
  <si>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</si>
  <si>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</si>
  <si>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</si>
  <si>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</si>
  <si>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</si>
  <si>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</si>
  <si>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</si>
  <si>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</si>
  <si>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</si>
  <si>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</si>
  <si>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</si>
  <si>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</si>
  <si>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</si>
  <si>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</si>
  <si>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</si>
  <si>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</si>
  <si>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</si>
  <si>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</si>
  <si>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</si>
  <si>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</si>
  <si>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</si>
  <si>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</si>
  <si>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</si>
  <si>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</si>
  <si>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</si>
  <si>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</si>
  <si>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</si>
  <si>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</si>
  <si>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</si>
  <si>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</si>
  <si>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</si>
  <si>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</si>
  <si>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</si>
  <si>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</si>
  <si>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</si>
  <si>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</si>
  <si>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</si>
  <si>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</si>
  <si>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</si>
  <si>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</si>
  <si>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</si>
  <si>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</si>
  <si>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</si>
  <si>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</si>
  <si>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</si>
  <si>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</si>
  <si>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</si>
  <si>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</si>
  <si>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</si>
  <si>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</si>
  <si>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</si>
  <si>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</si>
  <si>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</si>
  <si>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</si>
  <si>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</si>
  <si>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</si>
  <si>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</si>
  <si>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</si>
  <si>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</si>
  <si>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</si>
  <si>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</si>
  <si>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</si>
  <si>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</si>
  <si>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</si>
  <si>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</si>
  <si>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</si>
  <si>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</si>
  <si>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</si>
  <si>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</si>
  <si>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</si>
  <si>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</si>
  <si>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</si>
  <si>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</si>
  <si>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</si>
  <si>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</si>
  <si>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</si>
  <si>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</si>
  <si>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</si>
  <si>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</si>
  <si>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</si>
  <si>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</si>
  <si>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</si>
  <si>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</si>
  <si>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</si>
  <si>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</si>
  <si>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</si>
  <si>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</si>
  <si>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</si>
  <si>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</si>
  <si>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</si>
  <si>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</si>
  <si>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</si>
  <si>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</si>
  <si>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</si>
  <si>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</si>
  <si>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</si>
  <si>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</si>
  <si>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</si>
  <si>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</si>
  <si>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</si>
  <si>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</si>
  <si>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</si>
  <si>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</si>
  <si>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</si>
  <si>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</si>
  <si>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</si>
  <si>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</si>
  <si>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</si>
  <si>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</si>
  <si>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</si>
  <si>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</si>
  <si>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</si>
  <si>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</si>
  <si>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</si>
  <si>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</si>
  <si>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</si>
  <si>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</si>
  <si>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</si>
  <si>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</si>
  <si>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</si>
  <si>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</si>
  <si>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</si>
  <si>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</si>
  <si>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</si>
  <si>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</si>
  <si>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</si>
  <si>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</si>
  <si>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</si>
  <si>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</si>
  <si>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</si>
  <si>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</si>
  <si>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</si>
  <si>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</si>
  <si>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</si>
  <si>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</si>
  <si>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</si>
  <si>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</si>
  <si>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</si>
  <si>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</si>
  <si>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</si>
  <si>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</si>
  <si>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</si>
  <si>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</si>
  <si>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</si>
  <si>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</si>
  <si>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</si>
  <si>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</si>
  <si>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</si>
  <si>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</si>
  <si>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</si>
  <si>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</si>
  <si>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</si>
  <si>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</si>
  <si>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</si>
  <si>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</si>
  <si>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</si>
  <si>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</si>
  <si>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</si>
  <si>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</si>
  <si>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</si>
  <si>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</si>
  <si>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</si>
  <si>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</si>
  <si>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</si>
  <si>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</si>
  <si>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</si>
  <si>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</si>
  <si>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</si>
  <si>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</si>
  <si>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</si>
  <si>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</si>
  <si>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</si>
  <si>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</si>
  <si>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</si>
  <si>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</si>
  <si>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</si>
  <si>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</si>
  <si>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</si>
  <si>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</si>
  <si>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</si>
  <si>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</si>
  <si>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</si>
  <si>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</si>
  <si>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</si>
  <si>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</si>
  <si>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</si>
  <si>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</si>
  <si>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</si>
  <si>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</si>
  <si>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</si>
  <si>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</si>
  <si>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</si>
  <si>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</si>
  <si>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</si>
  <si>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</si>
  <si>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</si>
  <si>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</si>
  <si>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</si>
  <si>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</si>
  <si>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</si>
  <si>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</si>
  <si>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</si>
  <si>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</si>
  <si>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</si>
  <si>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</si>
  <si>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</si>
  <si>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</si>
  <si>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</si>
  <si>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</si>
  <si>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</si>
  <si>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</si>
  <si>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</si>
  <si>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</si>
  <si>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</si>
  <si>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</si>
  <si>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</si>
  <si>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</si>
  <si>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</si>
  <si>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</si>
  <si>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</si>
  <si>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</si>
  <si>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</si>
  <si>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</si>
  <si>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</si>
  <si>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</si>
  <si>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</si>
  <si>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</si>
  <si>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</si>
  <si>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</si>
  <si>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</si>
  <si>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</si>
  <si>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</si>
  <si>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</si>
  <si>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</si>
  <si>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</si>
  <si>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</si>
  <si>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</si>
  <si>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</si>
  <si>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</si>
  <si>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</si>
  <si>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</si>
  <si>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</si>
  <si>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</si>
  <si>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</si>
  <si>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</si>
  <si>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</si>
  <si>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</si>
  <si>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</si>
  <si>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</si>
  <si>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</si>
  <si>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</si>
  <si>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</si>
  <si>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</si>
  <si>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</si>
  <si>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</si>
  <si>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</si>
  <si>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</si>
  <si>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FLASH</t>
  </si>
  <si>
    <t>COVADONGA OVIES FREIRE</t>
  </si>
  <si>
    <t>C.C.LOS FRESNOS LOCAL B47 - BUZÓN 14</t>
  </si>
  <si>
    <t>33209 GIJON, Asturias</t>
  </si>
  <si>
    <t>Spain</t>
  </si>
  <si>
    <t>Tel: +34 644071397</t>
  </si>
  <si>
    <t>Email: FLASH.OVIES@GMAIL.COM</t>
  </si>
  <si>
    <t>ACBEVB</t>
  </si>
  <si>
    <t>Flexible acrylic circular barbell, 16g (1.2mm) with two 3mm UV balls</t>
  </si>
  <si>
    <t>AGSEL22</t>
  </si>
  <si>
    <t>925 silver seamless ring, 22g (0.6mm) - outer diameter</t>
  </si>
  <si>
    <t>AGSPR22</t>
  </si>
  <si>
    <t>Sterling silver spiral nose ring, 22g (0.6mm)</t>
  </si>
  <si>
    <t>BB20</t>
  </si>
  <si>
    <t>316L steel barbell, 20g (0.8mm) with 3mm balls</t>
  </si>
  <si>
    <t>BBSL</t>
  </si>
  <si>
    <t>BBT</t>
  </si>
  <si>
    <t>Anodized surgical steel tongue barbell, 14g (1.6mm) with 6mm balls</t>
  </si>
  <si>
    <t>BBT20</t>
  </si>
  <si>
    <t>Anodized surgical steel barbell, 20g (0.8mm) with two 3mm balls</t>
  </si>
  <si>
    <t>BBTSL</t>
  </si>
  <si>
    <t>BBTSPN</t>
  </si>
  <si>
    <t>BCR16</t>
  </si>
  <si>
    <t>316L Surgical steel ball closure ring, 16g (1.2mm) with a 3mm ball</t>
  </si>
  <si>
    <t>BCR16G</t>
  </si>
  <si>
    <t>316L Surgical steel ball closure ring, 16g (1.2mm) with a 4mm ball</t>
  </si>
  <si>
    <t>BILR</t>
  </si>
  <si>
    <t>Length: 6mm with 2mm top part</t>
  </si>
  <si>
    <t>Clear bio flexible labret, 16g (1.2mm) with push in silver top with 1.5mm - 3mm crystal</t>
  </si>
  <si>
    <t>Length: 8mm with 2mm top part</t>
  </si>
  <si>
    <t>BLK290</t>
  </si>
  <si>
    <t>Quantity In Bulk: Size 8mm Quantity 100 pcs</t>
  </si>
  <si>
    <t>Wholesale silver nose ring bulk of 1000, 500, 250 or 100 pcs. of 925 Silver nose hoops with ball, 22g (0.6mm), with an outer diameter</t>
  </si>
  <si>
    <t>BLK445</t>
  </si>
  <si>
    <t>316L steel belly banana, 14g (1.6m) with a 8mm and a 5mm bezel set jewel ball using original Czech Preciosa crystals.</t>
  </si>
  <si>
    <t>BNET20B</t>
  </si>
  <si>
    <t>Anodized surgical steel eyebrow banana, 20g (0.8mm) with two 3mm balls</t>
  </si>
  <si>
    <t>BNETB</t>
  </si>
  <si>
    <t>Premium PVD plated surgical steel eyebrow banana, 16g (1.2mm) with two 3mm balls</t>
  </si>
  <si>
    <t>BNG</t>
  </si>
  <si>
    <t>Surgical Steel belly Banana, 14g (1.6mm) with an upper 5mm and a lower 8mm plain steel ball</t>
  </si>
  <si>
    <t>BNSA</t>
  </si>
  <si>
    <t>Color: Pink</t>
  </si>
  <si>
    <t>BNT2CG</t>
  </si>
  <si>
    <t>Color: Black Anodized w/ Clear crystal</t>
  </si>
  <si>
    <t>Color: Black Anodized w/ Sapphire crystal</t>
  </si>
  <si>
    <t>Color: Gold Anodized w/ Clear crystal</t>
  </si>
  <si>
    <t>Color: Gold Anodized w/ Rose crystal</t>
  </si>
  <si>
    <t>BNTG</t>
  </si>
  <si>
    <t>Anodized 316L steel belly banana, 14g (1.6mm) with 5 &amp; 8mm balls</t>
  </si>
  <si>
    <t>CB18B3</t>
  </si>
  <si>
    <t>Surgical steel circular barbell, 18g (1mm) with two 3mm balls</t>
  </si>
  <si>
    <t>CB20B</t>
  </si>
  <si>
    <t>Surgical steel circular barbell, 20g (0.8mm) with two 3mm balls</t>
  </si>
  <si>
    <t>CBEB</t>
  </si>
  <si>
    <t>Surgical steel circular barbell, 16g (1.2mm) with two 3mm balls</t>
  </si>
  <si>
    <t>CBETB</t>
  </si>
  <si>
    <t>Premium PVD plated surgical steel circular barbell, 16g (1.2mm) with two 3mm balls</t>
  </si>
  <si>
    <t>CBR12S</t>
  </si>
  <si>
    <t>Surgical steel circular barbell, 12g (2mm) with two externally threaded 5mm balls</t>
  </si>
  <si>
    <t>CBRT12S</t>
  </si>
  <si>
    <t>PVD plated 316L steel circular barbell, 12g (2mm) with two externally threaded 5mm balls</t>
  </si>
  <si>
    <t>CBT18B3</t>
  </si>
  <si>
    <t>PVD plated surgical steel circular barbell 18g (1mm) with two 3mm balls</t>
  </si>
  <si>
    <t>CBT20B</t>
  </si>
  <si>
    <t>PVD plated surgical steel circular barbell 20g (0.8mm) with two 3mm balls</t>
  </si>
  <si>
    <t>CBTB</t>
  </si>
  <si>
    <t>Anodized surgical steel circular barbell, 14g (1.6mm) with two 5mm balls</t>
  </si>
  <si>
    <t>CPSEL22</t>
  </si>
  <si>
    <t>Black plated 925 silver seamless ring, 22g (0.6mm)</t>
  </si>
  <si>
    <t>ERBT</t>
  </si>
  <si>
    <t>Size: 4mm</t>
  </si>
  <si>
    <t>One pair of ball shaped Pvd plated surgical steel ear studs</t>
  </si>
  <si>
    <t>Size: 5mm</t>
  </si>
  <si>
    <t>ERVFR</t>
  </si>
  <si>
    <t>Pair of 925 silver ear studs with flat top with ferido glued crystals with resin cover</t>
  </si>
  <si>
    <t>Size: 3.5mm</t>
  </si>
  <si>
    <t>Size: 4.5mm</t>
  </si>
  <si>
    <t>Size: 5.5mm</t>
  </si>
  <si>
    <t>ESFD6M</t>
  </si>
  <si>
    <t>Pair of 925 silver ear studs with 5mm square top with ferido glued multi crystals</t>
  </si>
  <si>
    <t>FTSI</t>
  </si>
  <si>
    <t>Gauge: 8mm</t>
  </si>
  <si>
    <t>Silicone double flared flesh tunnel</t>
  </si>
  <si>
    <t>Gauge: 18mm</t>
  </si>
  <si>
    <t>GPSPR22</t>
  </si>
  <si>
    <t>Sterling silver spiral nose ring, 22g (0.6mm) with 18k gold plating</t>
  </si>
  <si>
    <t>HBCRB16</t>
  </si>
  <si>
    <t>High polished surgical steel hinged ball closure ring, 16g (1.2mm) with 3mm ball</t>
  </si>
  <si>
    <t>HBCRBT16</t>
  </si>
  <si>
    <t>Anodized 316L steel hinged ball closure ring, 16g (1.2mm) with 3mm ball</t>
  </si>
  <si>
    <t>HBCRC16</t>
  </si>
  <si>
    <t>High polished surgical steel hinged ball closure ring, 16g (1.2mm) with 3mm ball with bezel set crystal</t>
  </si>
  <si>
    <t>HBCRCT16</t>
  </si>
  <si>
    <t>Anodized 316L steel hinged ball closure ring, 16g (1.2mm) with 3mm ball with bezel set crystal</t>
  </si>
  <si>
    <t>HBCRJ16</t>
  </si>
  <si>
    <t>316L steel hinged ball closure ring, 1.2mm (16g) with a 3mm crystal ball, inner diameter 6mm. The crystal is not bezel set, it is glued in very high quality.</t>
  </si>
  <si>
    <t>IFF</t>
  </si>
  <si>
    <t>High polished surgical steel fake flesh tunnel with ferido glued multi crystal studded rim without resin cover and flat back</t>
  </si>
  <si>
    <t>IFTF</t>
  </si>
  <si>
    <t>PVD plated surgical steel fake flesh tunnels with ferido glued multi crystal studded rim without resin cover and flat back</t>
  </si>
  <si>
    <t>IFTRD</t>
  </si>
  <si>
    <t>PVD plated surgical steel fake flesh tunnel</t>
  </si>
  <si>
    <t>IJF3</t>
  </si>
  <si>
    <t>316L steel 3mm dermal anchor top part with bezel set flat crystal for 1.6mm (14g) posts with 1.2mm internal threading</t>
  </si>
  <si>
    <t>IJF4</t>
  </si>
  <si>
    <t>316L steel 4mm dermal anchor top part with bezel set flat crystal for 1.6mm (14g) posts with 1.2mm internal threading</t>
  </si>
  <si>
    <t>IPTR</t>
  </si>
  <si>
    <t>Anodized surgical steel fake plug with rubber O-Rings</t>
  </si>
  <si>
    <t>IPTRD</t>
  </si>
  <si>
    <t>Anodized surgical steel fake plug in black and gold without O-Rings</t>
  </si>
  <si>
    <t>LBTB4S</t>
  </si>
  <si>
    <t>Anodized surgical steel labret, 16g (1.2mm) with a 4mm ball</t>
  </si>
  <si>
    <t>MCD245S</t>
  </si>
  <si>
    <t>Surgical steel belly banana, 14g (1.6mm) with an 8mm bezel set jewel ball and a dangling small drop with crystals</t>
  </si>
  <si>
    <t>MFR3</t>
  </si>
  <si>
    <t>3mm multi-crystal ferido glued ball with resin cover and 16g (1.2mm) threading (sold per pcs)</t>
  </si>
  <si>
    <t>NB14CX</t>
  </si>
  <si>
    <t>Display box with 52 pcs. of 925 silver nose bones, 22g (0.6mm) with 2mm clear round crystal tops (in standard packing or in vacuum sealed packing to prevent tarnishing)</t>
  </si>
  <si>
    <t>NB19CX</t>
  </si>
  <si>
    <t>Display box with 52 pcs. of 925 sterling silver nose bones, 22g (0.6mm) with big 2.5mm clear crystal tops (in standard packing or in vacuum sealed packing to prevent tarnishing)</t>
  </si>
  <si>
    <t>NBCZBXC</t>
  </si>
  <si>
    <t>Display box with 52 pcs. of 925 sterling silver nose bones, 22g (0.6mm) with 2mm round prong set clear CZ stones (in standard packing or in vacuum sealed packing to prevent tarnishing)</t>
  </si>
  <si>
    <t>NBSV2BX</t>
  </si>
  <si>
    <t>Display box with 52 pcs. of 925 sterling silver nose bones, 22g (0.6mm) with 2mm plain silver ball shaped top (in standard packing or in vacuum sealed packing to prevent tarnishing)</t>
  </si>
  <si>
    <t>NBSVBX</t>
  </si>
  <si>
    <t>Display box with 52 pcs. of 925 sterling silver nose bones, 22g (0.6mm) with 1.5mm plain silver ball shaped top (in standard packing or in vacuum sealed packing to prevent tarnishing)</t>
  </si>
  <si>
    <t>NBZBXC</t>
  </si>
  <si>
    <t xml:space="preserve">Display box with 52 pcs. of 925 sterling silver nose bones, 22g (0.6mm) with 1.5mm round clear prong set CZ stones (in standard packing or in vacuum sealed packing to prevent tarnishing)  </t>
  </si>
  <si>
    <t>NS01</t>
  </si>
  <si>
    <t>NS01BL</t>
  </si>
  <si>
    <t>NS01RG</t>
  </si>
  <si>
    <t>NS02</t>
  </si>
  <si>
    <t>NS02BL</t>
  </si>
  <si>
    <t>High polished surgical steel nose screw, 0.8mm (20g) with 2mm ball shaped top</t>
  </si>
  <si>
    <t>Anodized surgical steel nose screw, 20g (0.8mm) with 2mm ball top</t>
  </si>
  <si>
    <t>NY19CX</t>
  </si>
  <si>
    <t>NYP14MX</t>
  </si>
  <si>
    <t>NYRDBXM</t>
  </si>
  <si>
    <t>NYSV2BX</t>
  </si>
  <si>
    <t>NYX18B</t>
  </si>
  <si>
    <t>NYX18B2</t>
  </si>
  <si>
    <t>NYXSA</t>
  </si>
  <si>
    <t>NYZBC</t>
  </si>
  <si>
    <t>PKMR1</t>
  </si>
  <si>
    <t>Packing Option: Blister package</t>
  </si>
  <si>
    <t>Fake Body Jewelry: 3mm magnetic non piercing monroe stud with crystal with golden magnet backing (1 piece in blister pack or extra thin package to save on shipping cost)</t>
  </si>
  <si>
    <t>High polished surgical steel hinged segment ring, 16g (1.2mm)</t>
  </si>
  <si>
    <t>SEGH18</t>
  </si>
  <si>
    <t>High polished surgical steel hinged segment ring, 18g (1.0mm)</t>
  </si>
  <si>
    <t>SEGH20</t>
  </si>
  <si>
    <t>High polished surgical steel hinged segment ring, 20g (0.8mm)</t>
  </si>
  <si>
    <t>SEGHT14</t>
  </si>
  <si>
    <t>PVD plated surgical steel hinged segment ring, 14g (1.6mm)</t>
  </si>
  <si>
    <t>PVD plated surgical steel hinged segment ring, 16g (1.2mm)</t>
  </si>
  <si>
    <t>SEGHT18</t>
  </si>
  <si>
    <t xml:space="preserve">PVD plated surgical steel hinged segment ring, 18g (1.0mm) </t>
  </si>
  <si>
    <t>SEL20</t>
  </si>
  <si>
    <t>High polished annealed 316L steel seamless hoop ring, 20g (0.8mm)</t>
  </si>
  <si>
    <t>SELT18</t>
  </si>
  <si>
    <t>PVD plated annealed 316L steel seamless hoop ring, 18g (1mm)</t>
  </si>
  <si>
    <t>PVD plated annealed 316L steel seamless hoop ring, 20g (0.8mm)</t>
  </si>
  <si>
    <t>SGSH8</t>
  </si>
  <si>
    <t>316L steel hinged segment ring, 1.2mm (16g) with double rings design and inner diameter from 8mm to 12mm</t>
  </si>
  <si>
    <t>SGTSH8</t>
  </si>
  <si>
    <t>PVD plated 316L steel hinged segment ring, 1.2mm (16g) with double rings design and inner diameter from 8mm to 12mm</t>
  </si>
  <si>
    <t>SIPG</t>
  </si>
  <si>
    <t>Gauge: 6mm</t>
  </si>
  <si>
    <t>Silicone double flared solid plug retainer</t>
  </si>
  <si>
    <t>Gauge: 14mm</t>
  </si>
  <si>
    <t>SIUT</t>
  </si>
  <si>
    <t>Silicone Ultra Thin double flared flesh tunnel</t>
  </si>
  <si>
    <t>Gauge: 10mm</t>
  </si>
  <si>
    <t>Gauge: 12mm</t>
  </si>
  <si>
    <t>Gauge: 16mm</t>
  </si>
  <si>
    <t>Gauge: 20mm</t>
  </si>
  <si>
    <t>Gauge: 22mm</t>
  </si>
  <si>
    <t>SR145</t>
  </si>
  <si>
    <t>Ring Size: 6</t>
  </si>
  <si>
    <t>Matte polished stainless steel wide band ring with engravable beveled edge in high polish</t>
  </si>
  <si>
    <t>Ring Size: 7</t>
  </si>
  <si>
    <t>XABN14G</t>
  </si>
  <si>
    <t>Pack of 10 pcs. of bioflex banana posts with external threading, 14g (1.6mm)</t>
  </si>
  <si>
    <t>XALB16G</t>
  </si>
  <si>
    <t>Pack of 10 pcs. of Flexible acrylic labret with external threading, 16g (1.2mm)</t>
  </si>
  <si>
    <t>XBAL3</t>
  </si>
  <si>
    <t>Pack of 10 pcs. of 3mm high polished surgical steel balls with 1.2mm threading (16g)</t>
  </si>
  <si>
    <t>XBAL3XS</t>
  </si>
  <si>
    <t>Pack of 10 pcs. of 3mm high polished surgical steel balls with 0.8mm threading (20g)</t>
  </si>
  <si>
    <t>XBAL4</t>
  </si>
  <si>
    <t>Pack of 10 pcs. of 4mm high polished surgical steel balls with 1.6mm threading (14g)</t>
  </si>
  <si>
    <t>XBT25</t>
  </si>
  <si>
    <t>Pack of 10 pcs. of 2.5mm anodized surgical steel balls with threading 1.2mm (16g)</t>
  </si>
  <si>
    <t>XBT3S</t>
  </si>
  <si>
    <t>Pack of 10 pcs. of 3mm anodized surgical steel balls with threading 1.2mm (16g)</t>
  </si>
  <si>
    <t>XBT3XS</t>
  </si>
  <si>
    <t>Pack of 10 pcs of 3mm anodized surgical steel balls - threading 20g (0.8mm)</t>
  </si>
  <si>
    <t>XBT5G</t>
  </si>
  <si>
    <t>Pack of 10 pcs. of 5mm anodized surgical steel balls with threading 1.6mm (14g)</t>
  </si>
  <si>
    <t>XCNT3S</t>
  </si>
  <si>
    <t>Pack of 10 pcs. of 3mm anodized surgical steel cones with threading 1.2mm (16g)</t>
  </si>
  <si>
    <t>XCNT5G</t>
  </si>
  <si>
    <t>Pack of 10 pcs. of 5mm anodized surgical steel cones with threading 1.6mm (14g)</t>
  </si>
  <si>
    <t>XCON3</t>
  </si>
  <si>
    <t>Pack of 10 pcs. of 3mm high polished surgical steel cones with threading 1.2mm (16g)</t>
  </si>
  <si>
    <t>XGLB6</t>
  </si>
  <si>
    <t>Pack of 10 pcs. of 6mm acrylic glow in the dark balls with 1.6mm (14g) threading</t>
  </si>
  <si>
    <t>Color: Green</t>
  </si>
  <si>
    <t>XJBT25S</t>
  </si>
  <si>
    <t>Pack of 10 pcs. of 2.5 mm tiny anodized surgical steel balls with bezel set crystal and with 1.2mm threading (16g)</t>
  </si>
  <si>
    <t>XLB16G</t>
  </si>
  <si>
    <t>Pack of 10 steel posts for labrets - 1.2mm threading (16g), selectable length ”body jewelry parts” (4mm base of labret)</t>
  </si>
  <si>
    <t>XSAB4</t>
  </si>
  <si>
    <t>Set of 10 pcs. of 4mm acrylic ball in solid colors with 14g (1.6mm) threading</t>
  </si>
  <si>
    <t>XSAB5</t>
  </si>
  <si>
    <t>Set of 10 pcs. of 5mm acrylic ball in solid colors with 14g (1.6mm) threading</t>
  </si>
  <si>
    <t>XSAB6</t>
  </si>
  <si>
    <t>Set of 10 pcs. of 6mm acrylic ball in solid colors with 14g (1.6mm) threading</t>
  </si>
  <si>
    <t>XTBB16G</t>
  </si>
  <si>
    <t>Pack of 10 pcs. of anodized 316L steel barbells posts - threading 1.2mm (16g)</t>
  </si>
  <si>
    <t>XTBN14G</t>
  </si>
  <si>
    <t>Pack of 10 pcs. of anodized 316L steel belly banana posts - threading 1.6mm (14g)</t>
  </si>
  <si>
    <t>XTBN16G</t>
  </si>
  <si>
    <t>Pack of 10 pcs. of anodized 316L steel eyebrow banana post - threading 1.2mm (16g) - length 6mm - 16mm</t>
  </si>
  <si>
    <t>XTLB16G</t>
  </si>
  <si>
    <t>Pack of 10 pcs. of anodized 316L steel posts for labrets - threading 1.2mm (16g)</t>
  </si>
  <si>
    <t>XUVB4S</t>
  </si>
  <si>
    <t>Set of 10 pcs. of 4mm acrylic UV balls with 16g (1.2mm) threading</t>
  </si>
  <si>
    <t>XUVBE8</t>
  </si>
  <si>
    <t>Set of 10 pcs. 8mm acrylic UV beach balls with 14g (1.6mm) threading</t>
  </si>
  <si>
    <t>AGSEL22E</t>
  </si>
  <si>
    <t>AGSEL22A</t>
  </si>
  <si>
    <t>AGSEL22G</t>
  </si>
  <si>
    <t>AGSPR22A</t>
  </si>
  <si>
    <t>AGSPR22B</t>
  </si>
  <si>
    <t>BILR2</t>
  </si>
  <si>
    <t>BILR3</t>
  </si>
  <si>
    <t>BLK290A</t>
  </si>
  <si>
    <t>BLK445A</t>
  </si>
  <si>
    <t>CPSEL22E</t>
  </si>
  <si>
    <t>CPSEL22A</t>
  </si>
  <si>
    <t>CPSEL22G</t>
  </si>
  <si>
    <t>ERBT4</t>
  </si>
  <si>
    <t>ERBT5</t>
  </si>
  <si>
    <t>ERBT6</t>
  </si>
  <si>
    <t>ERBT8</t>
  </si>
  <si>
    <t>ERVFR25</t>
  </si>
  <si>
    <t>ERVFR6</t>
  </si>
  <si>
    <t>ERVFR3</t>
  </si>
  <si>
    <t>ERVFR4</t>
  </si>
  <si>
    <t>ERVFR5</t>
  </si>
  <si>
    <t>FTSI0</t>
  </si>
  <si>
    <t>FTSI11/16</t>
  </si>
  <si>
    <t>GPSPR22A</t>
  </si>
  <si>
    <t>GPSPR22B</t>
  </si>
  <si>
    <t>IFF8</t>
  </si>
  <si>
    <t>IFTF8</t>
  </si>
  <si>
    <t>IFTRD8</t>
  </si>
  <si>
    <t>IPTR8</t>
  </si>
  <si>
    <t>IPTRD10</t>
  </si>
  <si>
    <t>SGSH8A</t>
  </si>
  <si>
    <t>SGTSH8A</t>
  </si>
  <si>
    <t>SIPG2</t>
  </si>
  <si>
    <t>SIPG0</t>
  </si>
  <si>
    <t>SIPG9/16</t>
  </si>
  <si>
    <t>SIUT2</t>
  </si>
  <si>
    <t>SIUT0</t>
  </si>
  <si>
    <t>SIUT00</t>
  </si>
  <si>
    <t>SIUT1/2</t>
  </si>
  <si>
    <t>SIUT9/16</t>
  </si>
  <si>
    <t>SIUT5/8</t>
  </si>
  <si>
    <t>SIUT11/16</t>
  </si>
  <si>
    <t>SIUT13/16</t>
  </si>
  <si>
    <t>SIUT7/8</t>
  </si>
  <si>
    <t>XTBB16GS</t>
  </si>
  <si>
    <t>One Thousand Eight Hundred Fifty and 85 cents EUR</t>
  </si>
  <si>
    <t>316L surgical steel tongue barbell 14g (1.6mm) with a top 6mm ball and a slave ring attached to it - length 5/8'' (16mm)</t>
  </si>
  <si>
    <t>Anodized surgical steel tongue barbell, 14g (1.6mm) with a top 6mm ball and a slave ball closure ring - length 5/8'' (16mm)</t>
  </si>
  <si>
    <t>Anodized 316L steel spinner tongue barbell 14g (1.6mm) with two 6mm balls and with a 16g (1.2mm) spinner bar with two 3mm balls - length of the spinner bar is 5/16'' (8mm) and length of the tongue barbell is 5/8'' (16mm)</t>
  </si>
  <si>
    <t>Wholesale silver nose piercing bulk of 1000, 500, 250 or 100 pcs. of 925 sterling silver ''Bend it yourself'' nose studs, 22g (0.6mm) with a 1.5mm ball shaped top</t>
  </si>
  <si>
    <t>Surgical steel belly bananas, 14g (1.6mm) with 5 &amp; 8mm solid acrylic color balls - length 3/8'' (10mm)</t>
  </si>
  <si>
    <t>PVD plated surgical steel belly banana, 14g (1.6mm) with 5 &amp; 8mm bezel set jewel balls - length 3/8'' (10mm)</t>
  </si>
  <si>
    <t>Sterling Silver endless nose hoop, 22g (0.6mm) with an outer diameter of 5/16'' (8mm) - 1 piece</t>
  </si>
  <si>
    <t>Color-plated sterling silver endless nose hoop, 22g (0.6mm) with an outer diameter of 5/16'' (8mm) - 1 piece</t>
  </si>
  <si>
    <t>Sterling Silver endless nose hoop with real 18kt gold plating, 22g (0.6mm) with an outer diameter of 5/16'' ( 8mm) - 1 piece</t>
  </si>
  <si>
    <t>Sterling Silver endless nose hoop, 22g (0.6mm) with an outer diameter of 3/8'' (10mm) - 1 piece</t>
  </si>
  <si>
    <t>Color-plated sterling silver endless nose hoop, 22g (0.6mm) with an outer diameter of 3/8'' (10mm) - 1 piece</t>
  </si>
  <si>
    <t>Display box with 52 pcs. of 925 sterling silver ''Bend it yourself'' nose studs, 22g (0.6mm) with big 2.5mm clear crystal tops (in standard packing or in vacuum sealed packing to prevent tarnishing)</t>
  </si>
  <si>
    <t>Display box with 52 pcs. of 925 silver ''bend it yourself'' nose studs, 22g (0.6mm) with 2mm prong set round crystal tops in assorted color (in standard packing or in vacuum sealed packing to prevent tarnishing)</t>
  </si>
  <si>
    <t>Display box with 52 pcs. of 925 sterling silver ''Bend it yourself'' nose studs, 22g (0.6mm) with 1.5mm round crystals in assorted colors (in standard packing or in vacuum sealed packing to prevent tarnishing)</t>
  </si>
  <si>
    <t>Display box with 52 pcs. of 925 sterling silver ''Bend it yourself'' nose studs, 22g (0.6mm) with 2mm ball shaped tops (in standard packing or in vacuum sealed packing to prevent tarnishing)</t>
  </si>
  <si>
    <t>Display box with 52 pcs. of real 18k gold plated 925 silver ''Bend it yourself'' nose studs, 22g (0.6mm) with 1.5mm ball shaped top (in standard packing or in vacuum sealed packing to prevent tarnishing)</t>
  </si>
  <si>
    <t>Display box with 52 pcs of 925 sterling silver ''bend it yourself'' nose studs, 22g (0.6mm) with real 18k gold plating and 2mm ball shaped top (in standard packing or in vacuum sealed packing to prevent tarnishing)</t>
  </si>
  <si>
    <t>Display box with 52 pcs. of 925 sterling silver ''Bend it yourself'' nose studs, 22g (0.6mm) with plain silver star shaped tops (in standard packing or in vacuum sealed packing to prevent tarnishing)</t>
  </si>
  <si>
    <t>Display box with 52 pcs. of 925 sterling silver ''Bend it yourself'' nose studs, 22g (0.6mm) with 1.5mm round clear prong set CZ stones (in standard packing or in vacuum sealed packing to prevent tarnishing)</t>
  </si>
  <si>
    <t>Leo</t>
  </si>
  <si>
    <r>
      <t xml:space="preserve">Discount 20% as per </t>
    </r>
    <r>
      <rPr>
        <b/>
        <sz val="10"/>
        <color indexed="8"/>
        <rFont val="Arial"/>
        <family val="2"/>
      </rPr>
      <t>Silver Membership</t>
    </r>
    <r>
      <rPr>
        <sz val="10"/>
        <color indexed="8"/>
        <rFont val="Arial"/>
        <family val="2"/>
      </rPr>
      <t>:</t>
    </r>
  </si>
  <si>
    <t>Free Shipping to Spain via FedEx due to order over 350USD:</t>
  </si>
  <si>
    <t>Free Shipping to Spain via FedEx due to order over 344EUR:</t>
  </si>
  <si>
    <t>Colored 316L steel spinner tongue barbell 14g (1.6mm) with two 6mm balls and with a 16g (1.2mm) spinner bar with two 3mm balls - length of the spinner bar is 5/16'' (8mm) and length of the tongue barbell is 5/8'' (16mm)</t>
  </si>
  <si>
    <t>Colored 316L steel belly banana, 14g (1.6mm) with 5 &amp; 8mm balls</t>
  </si>
  <si>
    <t>Colored 316L steel hinged ball closure ring, 16g (1.2mm) with 3mm ball</t>
  </si>
  <si>
    <t>Colored 316L steel hinged ball closure ring, 16g (1.2mm) with 3mm ball with bezel set crystal</t>
  </si>
  <si>
    <t>Pack of 10 pcs. of colored 316L steel barbells posts - threading 1.2mm (16g)</t>
  </si>
  <si>
    <t>Pack of 10 pcs. of colored 316L steel belly banana posts - threading 1.6mm (14g)</t>
  </si>
  <si>
    <t>Pack of 10 pcs. of colored 316L steel eyebrow banana post - threading 1.2mm (16g) - length 6mm - 16mm</t>
  </si>
  <si>
    <t>Pack of 10 pcs. of colored 316L steel posts for labrets - threading 1.2mm (16g)</t>
  </si>
  <si>
    <t>Colored steel tongue barbell, 14g (1.6mm) with 6mm balls</t>
  </si>
  <si>
    <t>Colored steel barbell, 20g (0.8mm) with two 3mm balls</t>
  </si>
  <si>
    <t>Colored steel eyebrow banana, 20g (0.8mm) with two 3mm balls</t>
  </si>
  <si>
    <t>Colored steel circular barbell, 14g (1.6mm) with two 5mm balls</t>
  </si>
  <si>
    <t>High polished steel hinged ball closure ring, 16g (1.2mm) with 3mm ball</t>
  </si>
  <si>
    <t>High polished steel hinged ball closure ring, 16g (1.2mm) with 3mm ball with bezel set crystal</t>
  </si>
  <si>
    <t>High polished steel fake flesh tunnel with ferido glued multi crystal studded rim without resin cover and flat back</t>
  </si>
  <si>
    <t>Colored steel fake plug with rubber O-Rings</t>
  </si>
  <si>
    <t>Colored steel fake plug in black and gold without O-Rings</t>
  </si>
  <si>
    <t>Colored steel labret, 16g (1.2mm) with a 4mm ball</t>
  </si>
  <si>
    <t>High polished steel nose screw, 0.8mm (20g) with 2mm ball shaped top</t>
  </si>
  <si>
    <t>Colored steel nose screw, 20g (0.8mm) with 2mm ball top</t>
  </si>
  <si>
    <t>High polished steel hinged segment ring, 16g (1.2mm)</t>
  </si>
  <si>
    <t>High polished steel hinged segment ring, 18g (1.0mm)</t>
  </si>
  <si>
    <t>High polished steel hinged segment ring, 20g (0.8mm)</t>
  </si>
  <si>
    <t>Pack of 10 pcs. of 3mm high polished steel balls with 1.2mm threading (16g)</t>
  </si>
  <si>
    <t>Pack of 10 pcs. of 3mm high polished steel balls with 0.8mm threading (20g)</t>
  </si>
  <si>
    <t>Pack of 10 pcs. of 4mm high polished steel balls with 1.6mm threading (14g)</t>
  </si>
  <si>
    <t>Pack of 10 pcs. of 2.5mm colored steel balls with threading 1.2mm (16g)</t>
  </si>
  <si>
    <t>Pack of 10 pcs. of 3mm colored steel balls with threading 1.2mm (16g)</t>
  </si>
  <si>
    <t>Pack of 10 pcs of 3mm colored steel balls - threading 20g (0.8mm)</t>
  </si>
  <si>
    <t>Pack of 10 pcs. of 5mm colored steel balls with threading 1.6mm (14g)</t>
  </si>
  <si>
    <t>Pack of 10 pcs. of 3mm colored steel cones with threading 1.2mm (16g)</t>
  </si>
  <si>
    <t>Pack of 10 pcs. of 5mm colored steel cones with threading 1.6mm (14g)</t>
  </si>
  <si>
    <t>Pack of 10 pcs. of 3mm high polished steel cones with threading 1.2mm (16g)</t>
  </si>
  <si>
    <t>Pack of 10 pcs. of 2.5 mm tiny colored steel balls with bezel set crystal and with 1.2mm threading (16g)</t>
  </si>
  <si>
    <t>Spiral nose ring, 22g (0.6mm)</t>
  </si>
  <si>
    <t>Seamless ring, 22g (0.6mm) - outer diameter</t>
  </si>
  <si>
    <t>Colored steel tongue barbell, 14g (1.6mm) with a top 6mm ball and a ball closure ring - length 5/8'' (16mm)</t>
  </si>
  <si>
    <t>316L steel tongue barbell 14g (1.6mm) with a top 6mm ball and a ring attached to it - length 5/8'' (16mm)</t>
  </si>
  <si>
    <t>316L steel ball closure ring, 16g (1.2mm) with a 3mm ball</t>
  </si>
  <si>
    <t>316L steel ball closure ring, 16g (1.2mm) with a 4mm ball</t>
  </si>
  <si>
    <t>Display box with 52 pcs. of nose bones, 22g (0.6mm) with big 2.5mm clear crystal tops (in standard packing or in vacuum sealed packing to prevent tarnishing)</t>
  </si>
  <si>
    <t>Display box with 52 pcs. of nose bones, 22g (0.6mm) with 2mm round prong set clear cz (in standard packing or in vacuum sealed packing to prevent tarnishing)</t>
  </si>
  <si>
    <t xml:space="preserve">Display box with 52 pcs. of nose bones, 22g (0.6mm) with 1.5mm round clear prong set cz (in standard packing or in vacuum sealed packing to prevent tarnishing)  </t>
  </si>
  <si>
    <t>Colored endless nose hoop, 22g (0.6mm) with an outer diameter of 5/16'' (8mm) - 1 piece</t>
  </si>
  <si>
    <t>Colored endless nose hoop, 22g (0.6mm) with an outer diameter of 3/8'' (10mm) - 1 piece</t>
  </si>
  <si>
    <t>Endless nose hoop, 22g (0.6mm) with an outer diameter of 5/16'' (8mm) - 1 piece</t>
  </si>
  <si>
    <t>Endless nose hoop, 22g (0.6mm) with an outer diameter of 3/8'' (10mm) - 1 piece</t>
  </si>
  <si>
    <t>Endless nose hoop with coloring, 22g (0.6mm) with an outer diameter of 5/16'' ( 8mm) - 1 piece</t>
  </si>
  <si>
    <t>Display box with 52 pcs of ''bend it yourself'' nose studs, 22g (0.6mm) with coloring and 2mm ball shaped top (in standard packing or in vacuum sealed packing to prevent tarnishing)</t>
  </si>
  <si>
    <t>Display box with 52 pcs. of ''bend it yourself'' nose studs, 22g (0.6mm) with big 2.5mm clear crystal tops (in standard packing or in vacuum sealed packing to prevent tarnishing)</t>
  </si>
  <si>
    <t>Display box with 52 pcs. of ''bend it yourself'' nose studs, 22g (0.6mm) with 1.5mm round crystals in assorted colors (in standard packing or in vacuum sealed packing to prevent tarnishing)</t>
  </si>
  <si>
    <t>Display box with 52 pcs. of ''bend it yourself'' nose studs, 22g (0.6mm) with 2mm ball shaped tops (in standard packing or in vacuum sealed packing to prevent tarnishing)</t>
  </si>
  <si>
    <t>Display box with 52 pcs. of colored ''bend it yourself'' nose studs, 22g (0.6mm) with 1.5mm ball shaped top (in standard packing or in vacuum sealed packing to prevent tarnishing)</t>
  </si>
  <si>
    <t>Display box with 52 pcs. of ''bend it yourself'' nose studs, 22g (0.6mm) with 1.5mm round clear prong set cz (in standard packing or in vacuum sealed packing to prevent tarnishing)</t>
  </si>
  <si>
    <t>Colored steel belly banana, 14g (1.6mm) with 5 &amp; 8mm bezel set jewel balls - length 3/8'' (10mm)</t>
  </si>
  <si>
    <t>Colored 316L steel circular barbell, 12g (2mm) with two externally threaded 5mm balls</t>
  </si>
  <si>
    <t>Colored steel circular barbell 18g (1mm) with two 3mm balls</t>
  </si>
  <si>
    <t>Colored steel circular barbell 20g (0.8mm) with two 3mm balls</t>
  </si>
  <si>
    <t>Colored steel fake flesh tunnels with ferido glued multi crystal studded rim without resin cover and flat back</t>
  </si>
  <si>
    <t>Colored steel fake flesh tunnel</t>
  </si>
  <si>
    <t>Colored steel hinged segment ring, 14g (1.6mm)</t>
  </si>
  <si>
    <t>Colored steel hinged segment ring, 16g (1.2mm)</t>
  </si>
  <si>
    <t xml:space="preserve">Colored steel hinged segment ring, 18g (1.0mm) </t>
  </si>
  <si>
    <t>Colored steel hinged segment ring, 20g (0.8mm)</t>
  </si>
  <si>
    <t>Colored 316L steel hinged segment ring, 1.2mm (16g) with double rings design and inner diameter from 8mm to 12mm</t>
  </si>
  <si>
    <t>Clear bio flexible labret, 16g (1.2mm) with push in top with 1.5mm - 3mm crystal</t>
  </si>
  <si>
    <t>Display box with 52 pcs. of nose bones, 22g (0.6mm) with 2mm plain ball shaped top (in standard packing or in vacuum sealed packing to prevent tarnishing)</t>
  </si>
  <si>
    <t>Display box with 52 pcs. of nose bones, 22g (0.6mm) with 1.5mm plain ball shaped top (in standard packing or in vacuum sealed packing to prevent tarnishing)</t>
  </si>
  <si>
    <t>Display box with 52 pcs. of ''bend it yourself'' nose studs, 22g (0.6mm) with plain star shaped tops (in standard packing or in vacuum sealed packing to prevent tarnishing)</t>
  </si>
  <si>
    <t>Pair of ear studs with flat top with ferido glued crystals with resin cover</t>
  </si>
  <si>
    <t>Pair of ear studs with 5mm square top with ferido glued multi crystals</t>
  </si>
  <si>
    <t>Display box with 52 pcs. of nose bones, 22g (0.6mm) with 2mm clear round crystal tops (in standard packing or in vacuum sealed packing to prevent tarnishing)</t>
  </si>
  <si>
    <t>Display box with 52 pcs. of ''bend it yourself'' nose studs, 22g (0.6mm) with 2mm prong set round crystal tops in assorted color (in standard packing or in vacuum sealed packing to prevent tarnishing)</t>
  </si>
  <si>
    <t>Wholesale nose ring bulk of 1000, 500, 250 or 100 pcs. of nose hoops with ball, 22g (0.6mm), with an outer diameter</t>
  </si>
  <si>
    <t>Wholesale nose body jewelry bulk of 1000, 500, 250 or 100 pcs. of ''bend it yourself'' nose studs, 22g (0.6mm) with a 1.5mm ball shaped top</t>
  </si>
  <si>
    <t>316L steel belly banana, 14g (1.6m) with a 8mm and a 5mm bezel set jewel ball using crystals.</t>
  </si>
  <si>
    <t>Colored steel eyebrow banana, 16g (1.2mm) with two 3mm balls</t>
  </si>
  <si>
    <t>Colored steel circular barbell, 16g (1.2mm) with two 3mm balls</t>
  </si>
  <si>
    <t>Steel belly bananas, 14g (1.6mm) with 5 &amp; 8mm solid acrylic color balls - length 3/8'' (10mm)</t>
  </si>
  <si>
    <t>Steel circular barbell, 18g (1mm) with two 3mm balls</t>
  </si>
  <si>
    <t>Steel circular barbell, 20g (0.8mm) with two 3mm balls</t>
  </si>
  <si>
    <t>Steel circular barbell, 16g (1.2mm) with two 3mm balls</t>
  </si>
  <si>
    <t>Steel circular barbell, 12g (2mm) with two externally threaded 5mm balls</t>
  </si>
  <si>
    <t>Steel flat back nose ring hoop, 0.8mm (20g)</t>
  </si>
  <si>
    <t>Steel labret, 16g (1.2mm) with a 3mm ball</t>
  </si>
  <si>
    <t>Steel labret, 16g (1.2mm) with a 3mm ferido glued multi-crystal ball with resin cover</t>
  </si>
  <si>
    <t>Steel belly banana, 14g (1.6mm) with an 8mm bezel set jewel ball and a dangling small drop with crystals</t>
  </si>
  <si>
    <t>Steel belly banana, 14g (1.6mm) with an upper 5mm and a lower 8mm plain steel ball</t>
  </si>
  <si>
    <t>Color: Colored w/ Clear crystal</t>
  </si>
  <si>
    <t>Color: Colored w/ Sapphire crystal</t>
  </si>
  <si>
    <t>Colored seamless ring, 22g (0.6mm)</t>
  </si>
  <si>
    <t>Spiral nose ring, 22g (0.6mm) with coloring</t>
  </si>
  <si>
    <t>High polished 316L steel seamless hoop ring, 20g (0.8mm)</t>
  </si>
  <si>
    <t>Colored 316L steel seamless hoop ring, 18g (1mm)</t>
  </si>
  <si>
    <t>Colored 316L steel seamless hoop ring, 20g (0.8mm)</t>
  </si>
  <si>
    <t>Old code</t>
  </si>
  <si>
    <t>Color: Gold colored w/ Clear crystal</t>
  </si>
  <si>
    <t>Color: Gold colored w/ Rose crystal</t>
  </si>
  <si>
    <t>One pair of ball shaped colored steel ear studs</t>
  </si>
  <si>
    <t>Imitation jewelry:
Steel Tongue Barbells, Steel Ball Closure Rings, Set of Steel Balls and other items as invoice attached</t>
  </si>
  <si>
    <t>One Thousand Five Hundred Forty Two and 62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</si>
</sst>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95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956">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2 3 2" xfId="5344" xr:uid="{6CF3F9D6-5C0C-431E-BA92-9A43FF25C01A}"/>
    <cellStyle name="Normal 10 2 2 2 2 2 2 4" xfId="5345" xr:uid="{E12BCA83-30B7-4665-9540-466F53A4A782}"/>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2 4 2" xfId="5346" xr:uid="{7D46CDA2-0682-48C7-9766-448FC12FEF53}"/>
    <cellStyle name="Normal 10 2 2 2 2 2 5" xfId="5347" xr:uid="{69788E79-5E60-42F0-A334-08D5C25A65F8}"/>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3 2" xfId="5348" xr:uid="{8D093FA5-1BB4-4840-A60C-785A90B8DC36}"/>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5 2" xfId="5349" xr:uid="{86CC0482-CBF2-4ACF-B9B4-DFF585F55F28}"/>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2 3 2" xfId="5350" xr:uid="{F37CA647-6EC3-495E-ACC4-D075E3410861}"/>
    <cellStyle name="Normal 10 2 2 2 3 2 2 4" xfId="5351" xr:uid="{81B01BD2-D040-4A1F-BB4E-FFF75AC67B32}"/>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2 4 2" xfId="5352" xr:uid="{289D1B45-24D4-4D5C-87EA-274BEC9BBA72}"/>
    <cellStyle name="Normal 10 2 2 2 3 2 5" xfId="5353" xr:uid="{0316B8DE-97F1-40D2-828A-3644190B4B6A}"/>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3 3 2" xfId="5354" xr:uid="{A4CC3E80-3330-4AAD-8ECA-72C50F50066E}"/>
    <cellStyle name="Normal 10 2 2 2 3 3 4" xfId="5355" xr:uid="{87952049-896E-43D5-A781-666E908D8C6A}"/>
    <cellStyle name="Normal 10 2 2 2 3 4" xfId="925" xr:uid="{3CE69E5B-5F02-46F9-B60F-1E5560D457F3}"/>
    <cellStyle name="Normal 10 2 2 2 3 4 2" xfId="926" xr:uid="{E0D03C07-41FC-4641-AA2F-2CC4BD586BAF}"/>
    <cellStyle name="Normal 10 2 2 2 3 5" xfId="927" xr:uid="{C80E3918-8177-4F01-B201-18D4EBC1A106}"/>
    <cellStyle name="Normal 10 2 2 2 3 5 2" xfId="5356" xr:uid="{455E45AA-4271-4F3B-A84E-178615D49E6E}"/>
    <cellStyle name="Normal 10 2 2 2 3 6" xfId="5357" xr:uid="{E573C313-ACE5-417B-BE81-95089EB01211}"/>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2 3 2" xfId="5358" xr:uid="{8A68BDEA-6A1D-44B9-8144-412B287C12A3}"/>
    <cellStyle name="Normal 10 2 2 2 4 2 4" xfId="5359" xr:uid="{D3A63ECC-5694-44A1-9924-EDD4DF3CA84B}"/>
    <cellStyle name="Normal 10 2 2 2 4 3" xfId="931" xr:uid="{3783E12B-9545-4F7F-BE7D-249369221607}"/>
    <cellStyle name="Normal 10 2 2 2 4 3 2" xfId="932" xr:uid="{3E227240-DC7C-422B-97A6-3E95CB674EF9}"/>
    <cellStyle name="Normal 10 2 2 2 4 4" xfId="933" xr:uid="{34BB0945-EE05-49AE-B8FA-D9223DCA4E86}"/>
    <cellStyle name="Normal 10 2 2 2 4 4 2" xfId="5360" xr:uid="{852B9519-6B33-4D63-A978-5682A83512EC}"/>
    <cellStyle name="Normal 10 2 2 2 4 5" xfId="5361" xr:uid="{35BFF4B8-4489-4230-9D86-324993FD67C9}"/>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3 2" xfId="5362" xr:uid="{F35168D9-0FFA-4A38-A11B-37747E281C23}"/>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7 2" xfId="5363" xr:uid="{6AEC61DD-3293-482E-93CC-F3F7C1DDB0E8}"/>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2 3 2" xfId="5364" xr:uid="{9ACF0EB6-43B2-464D-AA6A-87508D9FAA5D}"/>
    <cellStyle name="Normal 10 2 2 3 2 2 4" xfId="5365" xr:uid="{0400A254-8BF2-481C-95AF-C9EAEDC8CF65}"/>
    <cellStyle name="Normal 10 2 2 3 2 3" xfId="943" xr:uid="{43EE1931-5665-43CA-9463-9D86A868DED1}"/>
    <cellStyle name="Normal 10 2 2 3 2 3 2" xfId="944" xr:uid="{08A54D71-BDB2-4F4F-8C22-FB728CF409D4}"/>
    <cellStyle name="Normal 10 2 2 3 2 4" xfId="945" xr:uid="{BBB2E388-9179-4A51-852D-F71FC110D98E}"/>
    <cellStyle name="Normal 10 2 2 3 2 4 2" xfId="5366" xr:uid="{5B61F1BF-E73D-4412-939B-4F870F6DBF0A}"/>
    <cellStyle name="Normal 10 2 2 3 2 5" xfId="5367" xr:uid="{42EA0E87-7FDD-464E-A039-3AABAD36BA9C}"/>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3 2" xfId="5368" xr:uid="{AB58F79A-FB74-40E8-8984-C060EB02165F}"/>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5 2" xfId="5369" xr:uid="{111B93AC-0F83-4095-B4F1-A279B83EF848}"/>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2 3 2" xfId="5370" xr:uid="{3089DEAD-B961-4199-BDF8-C17E75BCF1E7}"/>
    <cellStyle name="Normal 10 2 2 4 2 2 4" xfId="5371" xr:uid="{B230AC1C-4391-4012-A694-29662F9EF05B}"/>
    <cellStyle name="Normal 10 2 2 4 2 3" xfId="955" xr:uid="{0E315552-EA2F-48A7-BA0B-5E8B9F139376}"/>
    <cellStyle name="Normal 10 2 2 4 2 3 2" xfId="956" xr:uid="{FA119200-052F-4353-86A3-950741AF8C2D}"/>
    <cellStyle name="Normal 10 2 2 4 2 4" xfId="957" xr:uid="{FFA4303A-9073-4739-9656-98AE13D93D2E}"/>
    <cellStyle name="Normal 10 2 2 4 2 4 2" xfId="5372" xr:uid="{73CF7F44-AFCC-4D8A-B9FD-B20544E76AA9}"/>
    <cellStyle name="Normal 10 2 2 4 2 5" xfId="5373" xr:uid="{753F75A3-7BF2-4EAC-B617-069544C5B864}"/>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3 3 2" xfId="5374" xr:uid="{A6DE8491-CA02-41F4-9C57-20D3E3626AE0}"/>
    <cellStyle name="Normal 10 2 2 4 3 4" xfId="5375" xr:uid="{B4A5E526-05DE-4A7D-8D60-52EEE3D014D2}"/>
    <cellStyle name="Normal 10 2 2 4 4" xfId="961" xr:uid="{ECE02AD3-8937-4706-9983-B2B29CC29C1A}"/>
    <cellStyle name="Normal 10 2 2 4 4 2" xfId="962" xr:uid="{ECDEC566-226F-4B4A-A3F8-4347A33E5B98}"/>
    <cellStyle name="Normal 10 2 2 4 5" xfId="963" xr:uid="{BE5EDFB3-D337-440D-BC76-931B57EA5542}"/>
    <cellStyle name="Normal 10 2 2 4 5 2" xfId="5376" xr:uid="{32F8B7A2-A287-448A-919C-6C78D38927AE}"/>
    <cellStyle name="Normal 10 2 2 4 6" xfId="5377" xr:uid="{F86598A7-F4D6-4C3F-94A0-E3417AE1DC8F}"/>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2 3 2" xfId="5378" xr:uid="{6FA72B49-20D8-4492-97FC-652A691C7913}"/>
    <cellStyle name="Normal 10 2 2 5 2 4" xfId="5379" xr:uid="{55341F60-9468-4C4A-BBFF-1E19E8019D19}"/>
    <cellStyle name="Normal 10 2 2 5 3" xfId="967" xr:uid="{6CF655F3-BC7E-44A3-A17D-CF4F6256098A}"/>
    <cellStyle name="Normal 10 2 2 5 3 2" xfId="968" xr:uid="{EFD2563D-4390-4890-B90B-8428FF990F35}"/>
    <cellStyle name="Normal 10 2 2 5 4" xfId="969" xr:uid="{09717763-40A4-4BA6-99C3-D31E5A184FB0}"/>
    <cellStyle name="Normal 10 2 2 5 4 2" xfId="5380" xr:uid="{BE1F6018-F82C-452D-9A65-62ED3DD5C2E1}"/>
    <cellStyle name="Normal 10 2 2 5 5" xfId="5381" xr:uid="{2A652BE0-3E96-4DE7-AD86-E999BE0C98B2}"/>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3 2" xfId="5382" xr:uid="{A8DBC1AC-0EE2-484C-9116-1C0254E3C456}"/>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8 2" xfId="5383" xr:uid="{C9CAEAD7-B9B0-4CE6-9467-4FCFE8B36ACD}"/>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2 3 2" xfId="5384" xr:uid="{013F062B-F20E-4787-9AD2-CA9B287C8D5C}"/>
    <cellStyle name="Normal 10 2 3 2 2 2 4" xfId="5385" xr:uid="{32A1ACEB-1FA7-4F3E-B247-26740F43DA03}"/>
    <cellStyle name="Normal 10 2 3 2 2 3" xfId="979" xr:uid="{05A63DDD-F5FB-41F6-99D7-C59D840668B1}"/>
    <cellStyle name="Normal 10 2 3 2 2 3 2" xfId="980" xr:uid="{D4F9FC53-02DB-4187-A27A-7D8374433F12}"/>
    <cellStyle name="Normal 10 2 3 2 2 4" xfId="981" xr:uid="{C49B05B1-9553-4A96-B208-1B1D8C4F0636}"/>
    <cellStyle name="Normal 10 2 3 2 2 4 2" xfId="5386" xr:uid="{5F2CE572-C8A1-4680-9260-9B125AE9D81D}"/>
    <cellStyle name="Normal 10 2 3 2 2 5" xfId="5387" xr:uid="{82CF7857-6EB2-4BCE-B612-1FA3D532990A}"/>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3 2" xfId="5388" xr:uid="{E5D865D6-7A14-43FA-A3A1-C607EC42BE01}"/>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5 2" xfId="5389" xr:uid="{2EB8F95F-F7E4-4EB3-93A5-83BEB2096F40}"/>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2 3 2" xfId="5390" xr:uid="{4E2C68BF-F138-4B3D-843C-32A847569D79}"/>
    <cellStyle name="Normal 10 2 3 3 2 2 4" xfId="5391" xr:uid="{7E1162AC-B3F8-4C79-A989-8826CCB6B23B}"/>
    <cellStyle name="Normal 10 2 3 3 2 3" xfId="991" xr:uid="{3B41ACFF-B805-459B-9D05-4786FBEA5942}"/>
    <cellStyle name="Normal 10 2 3 3 2 3 2" xfId="992" xr:uid="{73203073-0572-4441-AEAB-E7003A577A1B}"/>
    <cellStyle name="Normal 10 2 3 3 2 4" xfId="993" xr:uid="{0FC8A2EB-4EF8-45B9-92BB-FA26A11E310B}"/>
    <cellStyle name="Normal 10 2 3 3 2 4 2" xfId="5392" xr:uid="{D2B5B936-9654-460F-8F11-63BA70C31CD6}"/>
    <cellStyle name="Normal 10 2 3 3 2 5" xfId="5393" xr:uid="{404D808D-8589-467B-8B04-38E626AAF42E}"/>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3 3 2" xfId="5394" xr:uid="{1D90A6D7-0BBB-4E03-9593-AE21AECF2B9C}"/>
    <cellStyle name="Normal 10 2 3 3 3 4" xfId="5395" xr:uid="{C4FA61E3-FF56-400A-B985-CF1DC147B4C8}"/>
    <cellStyle name="Normal 10 2 3 3 4" xfId="997" xr:uid="{48C6F7DE-3156-4E37-B344-05C4F89D3EB5}"/>
    <cellStyle name="Normal 10 2 3 3 4 2" xfId="998" xr:uid="{6720238C-1F0E-40EC-905C-D9197530D0F2}"/>
    <cellStyle name="Normal 10 2 3 3 5" xfId="999" xr:uid="{D17A40E4-D773-4D65-A268-2FB408E4F741}"/>
    <cellStyle name="Normal 10 2 3 3 5 2" xfId="5396" xr:uid="{DF9DCC9C-335E-4D38-AAEB-1826C416CFCD}"/>
    <cellStyle name="Normal 10 2 3 3 6" xfId="5397" xr:uid="{C6899383-9E58-4E8C-99D9-B4559ADF4FED}"/>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2 3 2" xfId="5398" xr:uid="{AC5E42F5-3D00-48FA-AD10-25EE49305567}"/>
    <cellStyle name="Normal 10 2 3 4 2 4" xfId="5399" xr:uid="{8A14C589-290A-42F6-9A43-538139C423F1}"/>
    <cellStyle name="Normal 10 2 3 4 3" xfId="1003" xr:uid="{7EBEFAD6-6E61-46E5-BAD6-D6D867C3FEA7}"/>
    <cellStyle name="Normal 10 2 3 4 3 2" xfId="1004" xr:uid="{18A2DCF7-EF15-4619-8667-DC1E17A31FC9}"/>
    <cellStyle name="Normal 10 2 3 4 4" xfId="1005" xr:uid="{056B7766-8392-4813-8FBC-8B62864C1356}"/>
    <cellStyle name="Normal 10 2 3 4 4 2" xfId="5400" xr:uid="{06246FFB-BF42-4CAD-88D2-A2FBFC90EC35}"/>
    <cellStyle name="Normal 10 2 3 4 5" xfId="5401" xr:uid="{499B5381-FACB-434E-A283-ACBF38F61EE3}"/>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3 2" xfId="5402" xr:uid="{527022F5-EC0F-41A6-BA81-F3B351E4289B}"/>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7 2" xfId="5403" xr:uid="{B9AADBA5-ED8B-4045-89AE-27B209E6B14C}"/>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3 2" xfId="5404" xr:uid="{CE432684-6671-4310-80FA-C0973505BAAA}"/>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4 2" xfId="5405" xr:uid="{F56D9381-5F93-4C79-86D1-F64800B3F07D}"/>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3 2" xfId="5406" xr:uid="{528542B0-8D59-44AC-9436-06F1285C5CD1}"/>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5 2" xfId="5407" xr:uid="{0E23043C-1E1C-43F9-88C3-296234A85434}"/>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2 3 2" xfId="5408" xr:uid="{5B51F22E-C4F6-48BD-A66C-A61EB5F10CBD}"/>
    <cellStyle name="Normal 10 2 5 2 2 4" xfId="5409" xr:uid="{01C0A83C-486D-4728-9B5F-174FE9071329}"/>
    <cellStyle name="Normal 10 2 5 2 3" xfId="1027" xr:uid="{ABE52954-7E2C-4746-8E62-0D8145CB52D4}"/>
    <cellStyle name="Normal 10 2 5 2 3 2" xfId="1028" xr:uid="{A8445088-8187-45AA-997E-44784B60275C}"/>
    <cellStyle name="Normal 10 2 5 2 4" xfId="1029" xr:uid="{B2E65BC3-3DB4-4728-B0E6-AF2E456B612B}"/>
    <cellStyle name="Normal 10 2 5 2 4 2" xfId="5410" xr:uid="{1BF26870-3537-4B83-8271-624D5745E202}"/>
    <cellStyle name="Normal 10 2 5 2 5" xfId="5411" xr:uid="{9B683EFF-3998-41B4-B595-91D78474D314}"/>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3 2" xfId="5412" xr:uid="{AE3AB073-44C4-48B9-A73F-19F95FE5D02B}"/>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5 2" xfId="5413" xr:uid="{D1D924D1-3E75-4E26-BB7A-4B2D5F7D1313}"/>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3 2" xfId="5414" xr:uid="{1599D926-BA74-4E1F-B79B-D659334DBFB6}"/>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4 2" xfId="5415" xr:uid="{CB695874-3FA7-4216-9A3B-98A3FB1B6B1A}"/>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3 2" xfId="5416" xr:uid="{4115A1A7-9883-4DF6-9536-09694B36E0A9}"/>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2 9 2" xfId="5417" xr:uid="{B5C1BB25-575C-42FD-9C29-D93B8B980268}"/>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3 2" xfId="5418" xr:uid="{7F774D9D-1F12-49FD-865B-949B191C2BEE}"/>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4 2" xfId="5419" xr:uid="{C735B94C-0170-4525-8AFE-13EC61FAED84}"/>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3 2" xfId="5420" xr:uid="{BA045D1C-8955-4EB6-9A6E-0AC6644DA0E3}"/>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2 3 2" xfId="5421" xr:uid="{7F209C01-EE1A-4A7F-A3E8-89E31F61A007}"/>
    <cellStyle name="Normal 10 3 2 3 2 2 4" xfId="5422" xr:uid="{E62D33F1-C690-47F6-9AA8-18A9648512EA}"/>
    <cellStyle name="Normal 10 3 2 3 2 3" xfId="1063" xr:uid="{8DCFB7BD-FD64-4768-9A7D-65865AB4C35C}"/>
    <cellStyle name="Normal 10 3 2 3 2 3 2" xfId="1064" xr:uid="{CAC33DD1-0563-44FE-A626-287601066DBF}"/>
    <cellStyle name="Normal 10 3 2 3 2 4" xfId="1065" xr:uid="{D16FDCC0-7540-423D-84D9-3CABC96C2BC7}"/>
    <cellStyle name="Normal 10 3 2 3 2 4 2" xfId="5423" xr:uid="{6D5023E8-C973-43AF-8BF8-C27A9531F178}"/>
    <cellStyle name="Normal 10 3 2 3 2 5" xfId="5424" xr:uid="{488E7387-7CBF-49AE-A30F-957BF634E45E}"/>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3 2" xfId="5425" xr:uid="{4DB9A4A9-2121-4B96-91B0-BD87F5A6414F}"/>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5 2" xfId="5426" xr:uid="{AA2C6161-92E4-49F7-8A1D-B8D3A2CE34A0}"/>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3 2" xfId="5427" xr:uid="{00347716-7399-47E0-9361-B5E3329A9BC2}"/>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4 2" xfId="5428" xr:uid="{A9323EE1-2F2D-4C69-A7BE-106B695CEAB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3 2" xfId="5429" xr:uid="{B8D89C9A-A368-4AF8-B4C2-DD4C05A79289}"/>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7 2" xfId="5430" xr:uid="{77CF2C44-C5EF-4EAA-9B49-A749599E6799}"/>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3 2" xfId="5431" xr:uid="{E5FF7E2C-ACA4-4FCD-BA03-69E4F79C22C9}"/>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4 2" xfId="5432" xr:uid="{FE424569-AD30-429F-B021-6A4AB795E1C9}"/>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3 2" xfId="5433" xr:uid="{F05DA3DA-113E-4A00-86B2-86ED49C899EE}"/>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5 2" xfId="5434" xr:uid="{1D8ED20B-116E-4732-A552-58E3BD0FD714}"/>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3 2" xfId="5435" xr:uid="{113C15EA-E79E-4997-9B3A-986D84E4CC23}"/>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4 2" xfId="5436" xr:uid="{8690CB27-9857-4C36-B5FA-C0548F30B625}"/>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3 2" xfId="5437" xr:uid="{AC5591EA-0DA8-460F-A053-897963373226}"/>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3 2" xfId="5438" xr:uid="{1E0F839E-0EFF-4479-A62E-B1FDF5537479}"/>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4 2" xfId="5439" xr:uid="{3FA99505-A2C4-4286-8274-8E9631E0CF87}"/>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3 2" xfId="5440" xr:uid="{735F534D-FC6A-4E56-816E-1D92FB2D45C9}"/>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3 2" xfId="5441" xr:uid="{52232D8C-1059-4B46-8426-70562E9B1616}"/>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3 2" xfId="5442" xr:uid="{56FC2E61-E847-43BF-A7F3-D576E2A92B38}"/>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4 2" xfId="5443" xr:uid="{56A131E6-F41D-4D01-9485-49F307A0B30D}"/>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3 2" xfId="5444" xr:uid="{5C671326-8A47-44E4-B8D6-745F6B63016B}"/>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3 2" xfId="5445" xr:uid="{0BAD8397-486E-4680-9E13-AC3C446EB84E}"/>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2 3 2" xfId="5446" xr:uid="{C8353688-6C8B-497E-AF2F-33D751E2E6D9}"/>
    <cellStyle name="Normal 5 4 2 2 2 2 2 4" xfId="5447" xr:uid="{926CA1F4-9592-4072-B950-78ED389F4B2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2 4 2" xfId="5448" xr:uid="{098D1B38-B8C8-45FE-B600-FE06C6BA62E9}"/>
    <cellStyle name="Normal 5 4 2 2 2 2 5" xfId="5449" xr:uid="{DF7EE06E-31D4-493F-A3AD-F9A9C6D51559}"/>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3 2" xfId="5450" xr:uid="{A75E7ADF-7433-42AD-9F0A-18E3552E5CBD}"/>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5 2" xfId="5451" xr:uid="{D8D182AD-B89B-4542-A1B9-8CB2B5E9C9C2}"/>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2 3 2" xfId="5452" xr:uid="{384AE69F-F70C-44A1-A623-76AB264B4453}"/>
    <cellStyle name="Normal 5 4 2 2 3 2 2 4" xfId="5453" xr:uid="{44FAA54F-308B-4814-831A-6DAE334EBDBE}"/>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2 4 2" xfId="5454" xr:uid="{90D58996-8490-4B39-9B08-3BA78DA904BB}"/>
    <cellStyle name="Normal 5 4 2 2 3 2 5" xfId="5455" xr:uid="{715E6D63-0026-4699-BDD5-7F9659480E45}"/>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3 3 2" xfId="5456" xr:uid="{5B50D702-7E6D-49CE-BE9D-ACFCB8A1A19B}"/>
    <cellStyle name="Normal 5 4 2 2 3 3 4" xfId="5457" xr:uid="{C1C32756-60CF-4562-83E4-7066C74E9C2B}"/>
    <cellStyle name="Normal 5 4 2 2 3 4" xfId="1198" xr:uid="{D39CF724-21D6-4B66-9B97-57BD4DD533CC}"/>
    <cellStyle name="Normal 5 4 2 2 3 4 2" xfId="1199" xr:uid="{AE25251B-6B30-4955-8D1A-20BF68BE0F34}"/>
    <cellStyle name="Normal 5 4 2 2 3 5" xfId="1200" xr:uid="{34416D73-2254-4225-A98F-B091662E6F8E}"/>
    <cellStyle name="Normal 5 4 2 2 3 5 2" xfId="5458" xr:uid="{98DD4124-C87F-4B82-9507-E4C320080849}"/>
    <cellStyle name="Normal 5 4 2 2 3 6" xfId="5459" xr:uid="{B898866A-7C95-402C-995D-191E4784A577}"/>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2 3 2" xfId="5460" xr:uid="{534E69BC-7603-4EF0-8F89-F5DF7F72CC10}"/>
    <cellStyle name="Normal 5 4 2 2 4 2 4" xfId="5461" xr:uid="{F93D274B-CCCE-4A75-A274-C9581C00E965}"/>
    <cellStyle name="Normal 5 4 2 2 4 3" xfId="1204" xr:uid="{8C66701C-958E-4E82-9E3F-7817A2AD25B1}"/>
    <cellStyle name="Normal 5 4 2 2 4 3 2" xfId="1205" xr:uid="{A002DB12-0B1E-4D7F-8433-5BC377829FDB}"/>
    <cellStyle name="Normal 5 4 2 2 4 4" xfId="1206" xr:uid="{FD513C54-6770-40D6-BD59-806018B37CD0}"/>
    <cellStyle name="Normal 5 4 2 2 4 4 2" xfId="5462" xr:uid="{C7FB02F5-CDFF-490E-9ACD-0CB79263078A}"/>
    <cellStyle name="Normal 5 4 2 2 4 5" xfId="5463" xr:uid="{7D4D7372-A245-41ED-84A2-11409684DE6F}"/>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3 2" xfId="5464" xr:uid="{3B911933-22C6-4416-BAC3-287D99D6D1FD}"/>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7 2" xfId="5465" xr:uid="{C6839F9C-4365-4894-9747-2F8461607D7E}"/>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2 3 2" xfId="5466" xr:uid="{28322384-F6D3-4D42-AA71-711484C81577}"/>
    <cellStyle name="Normal 5 4 2 3 2 2 4" xfId="5467" xr:uid="{957CA6E6-3A9A-41F3-B15D-01FCB6EF66A3}"/>
    <cellStyle name="Normal 5 4 2 3 2 3" xfId="1216" xr:uid="{F4ADC29E-EAA0-41D4-BA6D-F99A3DA362F6}"/>
    <cellStyle name="Normal 5 4 2 3 2 3 2" xfId="1217" xr:uid="{C7C7C87F-DF5B-4802-82AE-677E6DB2C285}"/>
    <cellStyle name="Normal 5 4 2 3 2 4" xfId="1218" xr:uid="{54BAD7CA-871B-4D23-B35C-EF82E54A554A}"/>
    <cellStyle name="Normal 5 4 2 3 2 4 2" xfId="5468" xr:uid="{3D0397A3-273E-4C6E-BC22-0029CC5D8587}"/>
    <cellStyle name="Normal 5 4 2 3 2 5" xfId="5469" xr:uid="{A95B125D-DC44-4B16-9557-CA79994D3A58}"/>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3 2" xfId="5470" xr:uid="{8B3878EE-DE6E-469F-82B6-2C2E1500773F}"/>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5 2" xfId="5471" xr:uid="{ED181ED6-5CB8-441E-A759-34276DD7296A}"/>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2 3 2" xfId="5472" xr:uid="{9517D546-F5DD-40ED-901D-56B91804CE68}"/>
    <cellStyle name="Normal 5 4 2 4 2 2 4" xfId="5473" xr:uid="{7F972427-7F89-48F1-8DD8-BF8714FF5688}"/>
    <cellStyle name="Normal 5 4 2 4 2 3" xfId="1228" xr:uid="{42A060BE-5B70-4BB0-959E-75412C49CBF3}"/>
    <cellStyle name="Normal 5 4 2 4 2 3 2" xfId="1229" xr:uid="{5C7577BB-C3E2-45D4-9DA2-B948D95AB2B0}"/>
    <cellStyle name="Normal 5 4 2 4 2 4" xfId="1230" xr:uid="{1B5C0573-B6A6-4415-9FED-31D3321DF2D1}"/>
    <cellStyle name="Normal 5 4 2 4 2 4 2" xfId="5474" xr:uid="{2BF25423-8A95-432D-9D4F-8035B822338D}"/>
    <cellStyle name="Normal 5 4 2 4 2 5" xfId="5475" xr:uid="{38A078FF-544C-4D1C-8340-2AF90AF66588}"/>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3 3 2" xfId="5476" xr:uid="{225DA628-391D-4CB0-9BDD-FFC96E83B7CD}"/>
    <cellStyle name="Normal 5 4 2 4 3 4" xfId="5477" xr:uid="{A2D2433B-7D1D-45FA-AE01-F51ADBE600EC}"/>
    <cellStyle name="Normal 5 4 2 4 4" xfId="1234" xr:uid="{8AFBDC59-E3B1-4BA4-85D1-EEF72D3147BD}"/>
    <cellStyle name="Normal 5 4 2 4 4 2" xfId="1235" xr:uid="{D9F0B97F-937F-4737-A512-271BB3A860B0}"/>
    <cellStyle name="Normal 5 4 2 4 5" xfId="1236" xr:uid="{1C18DB06-A946-4668-AFB7-9D3BA68D8800}"/>
    <cellStyle name="Normal 5 4 2 4 5 2" xfId="5478" xr:uid="{0CA55B06-4DC8-4B36-8B61-99920E96EBA4}"/>
    <cellStyle name="Normal 5 4 2 4 6" xfId="5479" xr:uid="{00F00E71-C04D-43E0-84FB-4DEF6DEE41B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2 3 2" xfId="5480" xr:uid="{B92259F9-4025-45D4-8054-A85FF268054C}"/>
    <cellStyle name="Normal 5 4 2 5 2 4" xfId="5481" xr:uid="{01864F7D-5DF9-4912-8066-C739BA275DB0}"/>
    <cellStyle name="Normal 5 4 2 5 3" xfId="1240" xr:uid="{961ED614-6EE8-43B4-BFD2-DA7E474CB0D2}"/>
    <cellStyle name="Normal 5 4 2 5 3 2" xfId="1241" xr:uid="{1D591821-A408-4394-A31F-699A60700B1C}"/>
    <cellStyle name="Normal 5 4 2 5 4" xfId="1242" xr:uid="{F941A13F-29D0-49C2-AB77-63C699570A19}"/>
    <cellStyle name="Normal 5 4 2 5 4 2" xfId="5482" xr:uid="{A3C2AA30-158D-4E2F-BA40-FDE81A3DCB79}"/>
    <cellStyle name="Normal 5 4 2 5 5" xfId="5483" xr:uid="{AFFD8DDA-38C5-408D-8273-960C01F65712}"/>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3 2" xfId="5484" xr:uid="{F22FF966-CCA5-42C0-99E0-509985C68D92}"/>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8 2" xfId="5485" xr:uid="{9CE54FDD-9A56-4A52-8016-243977A512C9}"/>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2 3 2" xfId="5486" xr:uid="{1B55C240-AB98-4707-92B8-FA8450FA0A68}"/>
    <cellStyle name="Normal 5 4 3 2 2 2 4" xfId="5487" xr:uid="{D2572593-28F2-4E44-BB62-BF29D28DD994}"/>
    <cellStyle name="Normal 5 4 3 2 2 3" xfId="1252" xr:uid="{54CB5DD9-747A-4C2A-8345-E8E9954E0976}"/>
    <cellStyle name="Normal 5 4 3 2 2 3 2" xfId="1253" xr:uid="{B98E39AB-91AD-41E0-8A32-03AD4BDE2FCB}"/>
    <cellStyle name="Normal 5 4 3 2 2 4" xfId="1254" xr:uid="{51D4E172-22F0-42F3-B45A-127097809708}"/>
    <cellStyle name="Normal 5 4 3 2 2 4 2" xfId="5488" xr:uid="{68B851D5-B9DA-434A-8C34-F684F43C7197}"/>
    <cellStyle name="Normal 5 4 3 2 2 5" xfId="5489" xr:uid="{E20C8CCD-1A8C-497C-A0DF-00EC0F7C19F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3 2" xfId="5490" xr:uid="{C7667384-78D3-4862-99D5-39906062B020}"/>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5 2" xfId="5491" xr:uid="{B1DC952E-6C4E-40C6-BED5-7FCA21D7441F}"/>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2 3 2" xfId="5492" xr:uid="{DECD8B63-2091-47B3-888A-6F5F9F684FFD}"/>
    <cellStyle name="Normal 5 4 3 3 2 2 4" xfId="5493" xr:uid="{190C8296-35A4-46A0-93A8-CA26413BB0C0}"/>
    <cellStyle name="Normal 5 4 3 3 2 3" xfId="1264" xr:uid="{B4EC7C6B-7F44-4ABD-A592-A36763EEAAC5}"/>
    <cellStyle name="Normal 5 4 3 3 2 3 2" xfId="1265" xr:uid="{2E3914E8-A13F-4803-8C5D-4F8A4F4F7BDA}"/>
    <cellStyle name="Normal 5 4 3 3 2 4" xfId="1266" xr:uid="{63840002-F3AC-44F0-8D37-2122599C1019}"/>
    <cellStyle name="Normal 5 4 3 3 2 4 2" xfId="5494" xr:uid="{8E5CBEAC-E368-42B3-99AE-395AA39D9BB3}"/>
    <cellStyle name="Normal 5 4 3 3 2 5" xfId="5495" xr:uid="{71C98BBA-74DB-4C76-931A-79FA419F6146}"/>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3 3 2" xfId="5496" xr:uid="{784552F5-390C-4C1E-8B2F-BE653B3BF4C7}"/>
    <cellStyle name="Normal 5 4 3 3 3 4" xfId="5497" xr:uid="{03019316-9A4E-46D9-AA21-BF4846E7BB77}"/>
    <cellStyle name="Normal 5 4 3 3 4" xfId="1270" xr:uid="{8E677966-8DC4-48E5-9AC2-73D08BEA52F8}"/>
    <cellStyle name="Normal 5 4 3 3 4 2" xfId="1271" xr:uid="{5BED2611-58C3-4B23-BA5F-0B5BBEF71A71}"/>
    <cellStyle name="Normal 5 4 3 3 5" xfId="1272" xr:uid="{7F4200BB-28F9-4AE3-BF5F-AE000F6F8F85}"/>
    <cellStyle name="Normal 5 4 3 3 5 2" xfId="5498" xr:uid="{A8FEFCC1-08BC-45AC-A56B-0E59FF9356CB}"/>
    <cellStyle name="Normal 5 4 3 3 6" xfId="5499" xr:uid="{A1D64E3C-1640-4898-A8C3-8BD2E2F6CA02}"/>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2 3 2" xfId="5500" xr:uid="{95932957-D8DF-48BB-BD19-3C672ECFF6B1}"/>
    <cellStyle name="Normal 5 4 3 4 2 4" xfId="5501" xr:uid="{402EF652-E1CB-4F93-B661-CAAAADA3487B}"/>
    <cellStyle name="Normal 5 4 3 4 3" xfId="1276" xr:uid="{053ABE20-5DC3-46AC-9CB7-1F9957611B2D}"/>
    <cellStyle name="Normal 5 4 3 4 3 2" xfId="1277" xr:uid="{F3340DB7-0675-4507-B752-4E0831F4D9E0}"/>
    <cellStyle name="Normal 5 4 3 4 4" xfId="1278" xr:uid="{3A24996C-F8D5-41D6-8231-48C1A36E3B13}"/>
    <cellStyle name="Normal 5 4 3 4 4 2" xfId="5502" xr:uid="{684743B8-07A4-4938-A58F-8E370C7B5D09}"/>
    <cellStyle name="Normal 5 4 3 4 5" xfId="5503" xr:uid="{59AFA1D5-10CD-4570-B85F-C47260B661C4}"/>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3 2" xfId="5504" xr:uid="{48C50148-9644-44F1-A837-EF2684B8003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7 2" xfId="5505" xr:uid="{406545F4-B20E-4AE8-B92E-215E1D308C8A}"/>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3 2" xfId="5506" xr:uid="{59A339D0-3A9C-4DCC-97FE-E090B27456B1}"/>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4 2" xfId="5507" xr:uid="{F11D89E4-35E2-496D-9273-427C2F8D2DD7}"/>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3 2" xfId="5508" xr:uid="{DE920C9B-9E5A-4110-9049-8DD0EA4494DB}"/>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5 2" xfId="5509" xr:uid="{019AE467-1750-45C2-A590-7E777A8D1794}"/>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2 3 2" xfId="5510" xr:uid="{F10414D2-7717-4FF5-9FE8-878F74D073A3}"/>
    <cellStyle name="Normal 5 4 5 2 2 4" xfId="5511" xr:uid="{7DB5236E-E318-4F8B-BF1C-FD99DA14957F}"/>
    <cellStyle name="Normal 5 4 5 2 3" xfId="1300" xr:uid="{58510DC7-A514-4FCD-B3D5-714514331D58}"/>
    <cellStyle name="Normal 5 4 5 2 3 2" xfId="1301" xr:uid="{E8B4E182-16F9-425E-ACEC-38424306B411}"/>
    <cellStyle name="Normal 5 4 5 2 4" xfId="1302" xr:uid="{2FCAB967-13A9-46EB-915C-DA501D14F011}"/>
    <cellStyle name="Normal 5 4 5 2 4 2" xfId="5512" xr:uid="{3F46094A-2CCE-4318-8F4F-1EE7C4B6813D}"/>
    <cellStyle name="Normal 5 4 5 2 5" xfId="5513" xr:uid="{97C4C5C8-CA09-4625-A951-6A8271559700}"/>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3 2" xfId="5514" xr:uid="{1B465DE4-9EB3-4C6F-BDC4-605D8FA82E16}"/>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5 2" xfId="5515" xr:uid="{BE6ADD82-6929-41E9-97F8-9FC8A57706BE}"/>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3 2" xfId="5516" xr:uid="{F85AEB4C-05CC-4D5C-9B64-376477AC707A}"/>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4 2" xfId="5517" xr:uid="{06AB1117-858C-4956-806E-1AB0CA1DA9C4}"/>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3 2" xfId="5518" xr:uid="{302E1F97-238B-474F-8EBA-903D6ED1B559}"/>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4 9 2" xfId="5519" xr:uid="{2E49EDC3-48CC-4CB7-AD6D-7EABD3BD6E2C}"/>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3 2" xfId="5520" xr:uid="{6BE68099-0D9A-439D-9A76-E384A38F49B3}"/>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4 2" xfId="5521" xr:uid="{45A248B5-98E1-47E6-B577-20B21CA329EA}"/>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3 2" xfId="5522" xr:uid="{49B44C53-A0A6-4820-AFED-29DEFB839D18}"/>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2 3 2" xfId="5523" xr:uid="{4A8B5595-F1D7-43E6-BB88-86BC179E7273}"/>
    <cellStyle name="Normal 5 5 2 3 2 2 4" xfId="5524" xr:uid="{06DA44F4-B637-4AFB-B7A2-FC4565DD4AFC}"/>
    <cellStyle name="Normal 5 5 2 3 2 3" xfId="1336" xr:uid="{1D1367DE-B0E3-4429-ABA9-A5B4D3AD3E93}"/>
    <cellStyle name="Normal 5 5 2 3 2 3 2" xfId="1337" xr:uid="{ECCFE33C-CADD-464E-956C-03DBA0CA6F1E}"/>
    <cellStyle name="Normal 5 5 2 3 2 4" xfId="1338" xr:uid="{B4F79724-5A0F-43D2-8563-4CA3B2C8CABB}"/>
    <cellStyle name="Normal 5 5 2 3 2 4 2" xfId="5525" xr:uid="{EEB24C21-06B1-493F-A168-2A18A31C9518}"/>
    <cellStyle name="Normal 5 5 2 3 2 5" xfId="5526" xr:uid="{E2AA11C9-CE3F-486A-B82F-72C8FD81AB26}"/>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3 2" xfId="5527" xr:uid="{835E84A4-C69F-4FF8-BE20-80F19EC020B5}"/>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5 2" xfId="5528" xr:uid="{DCECD1A7-4302-4DC1-A686-79830FA70823}"/>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3 2" xfId="5529" xr:uid="{C58C685E-D370-456D-9F51-343CFFD72F48}"/>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4 2" xfId="5530" xr:uid="{DBAF07CB-5EF6-4334-A387-C983A13E91D2}"/>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3 2" xfId="5531" xr:uid="{531F5C16-2BD0-4280-BDEC-A4990A4ED3B3}"/>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7 2" xfId="5532" xr:uid="{DB58C1DD-81E9-44A6-9418-0C54F39BD712}"/>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3 2" xfId="5533" xr:uid="{0098E434-5501-4151-BE90-60CD36C485CD}"/>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4 2" xfId="5534" xr:uid="{8B0C783E-D0F6-4B45-BD3A-FD652C34A082}"/>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3 2" xfId="5535" xr:uid="{37386941-F45C-457F-B81E-C14E4F8C1E9C}"/>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5 2" xfId="5536" xr:uid="{F064557C-D3FA-40A0-9F48-72F1E208297B}"/>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3 2" xfId="5537" xr:uid="{1BD23989-C449-481B-8D86-1DCC471CDE38}"/>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4 2" xfId="5538" xr:uid="{DF27CA42-77A6-4E76-ADED-79E95E61B503}"/>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3 2" xfId="5539" xr:uid="{97E2391D-4465-491F-B357-A30144708857}"/>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3 2" xfId="5540" xr:uid="{655CE468-A87B-4487-9CC5-B7FDF08565E4}"/>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4 2" xfId="5541" xr:uid="{D7B89E48-7A89-439A-986B-02D17379B8CB}"/>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3 2" xfId="5542" xr:uid="{558E1FC9-0E44-41A5-8782-5E71AB35BE0A}"/>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3 2" xfId="5543" xr:uid="{2B8EE472-95B2-4D01-9FE1-245D21BA105F}"/>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3 2" xfId="5544" xr:uid="{AD39E819-3C7C-4F4F-8C5F-A7F27C30DDB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4 2" xfId="5545" xr:uid="{9576885A-196E-4B91-AE4D-132FBE227E13}"/>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3 2" xfId="5546" xr:uid="{6C6A3A66-E713-4F43-8E0A-0D7B96F00233}"/>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3 2" xfId="5547" xr:uid="{804CD007-1F35-41AB-B903-0299A69AB326}"/>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2 3 2" xfId="5548" xr:uid="{987C45D2-DA1F-4152-9843-7F72688D7B6F}"/>
    <cellStyle name="Normal 6 3 2 2 2 2 2 4" xfId="5549" xr:uid="{4EDB44F9-4775-4D8E-937E-90BB18247115}"/>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2 4 2" xfId="5550" xr:uid="{9DCD66CE-4326-4C1D-9A8D-8982B79A9A6E}"/>
    <cellStyle name="Normal 6 3 2 2 2 2 5" xfId="5551" xr:uid="{CD7D5139-0C69-475F-A686-24FEBBAFA980}"/>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3 2" xfId="5552" xr:uid="{A798E5B4-7F02-4A02-B291-8B55160DB03C}"/>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5 2" xfId="5553" xr:uid="{79513D9A-E814-41BF-859D-23EE0101F0E7}"/>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2 3 2" xfId="5554" xr:uid="{7226EC44-180E-45E1-B23C-37B06066FF72}"/>
    <cellStyle name="Normal 6 3 2 2 3 2 2 4" xfId="5555" xr:uid="{ACF2A4A3-52B3-4330-BC79-937103EAAE6D}"/>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2 4 2" xfId="5556" xr:uid="{EB558F4A-A4D9-497B-B3D2-28E2F350C782}"/>
    <cellStyle name="Normal 6 3 2 2 3 2 5" xfId="5557" xr:uid="{BFB51210-07BD-4D6E-94B6-8FAF5EFA4E5A}"/>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3 3 2" xfId="5558" xr:uid="{BD3B3BA8-AA08-4B80-A5EC-4219CB8E2F1B}"/>
    <cellStyle name="Normal 6 3 2 2 3 3 4" xfId="5559" xr:uid="{00EDA0A5-6436-4EBC-ABA2-A0E717349233}"/>
    <cellStyle name="Normal 6 3 2 2 3 4" xfId="1460" xr:uid="{DADA0C83-10CD-4FE6-8F3C-303AE16A54BB}"/>
    <cellStyle name="Normal 6 3 2 2 3 4 2" xfId="1461" xr:uid="{E0946846-AA42-472B-8A52-32AE461B0938}"/>
    <cellStyle name="Normal 6 3 2 2 3 5" xfId="1462" xr:uid="{F35E4DC0-566F-4554-B7B0-0CE855012A99}"/>
    <cellStyle name="Normal 6 3 2 2 3 5 2" xfId="5560" xr:uid="{65FF37E2-420B-4BD0-B246-CEB3DAB7B012}"/>
    <cellStyle name="Normal 6 3 2 2 3 6" xfId="5561" xr:uid="{AD6DFD1E-BE8D-4D67-AAA6-C5BFDFB4D0AE}"/>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2 3 2" xfId="5562" xr:uid="{8065DB8D-29E1-48B6-A872-D51628347AD8}"/>
    <cellStyle name="Normal 6 3 2 2 4 2 4" xfId="5563" xr:uid="{A87A01B6-140C-4092-A281-3CACEF8BF0FF}"/>
    <cellStyle name="Normal 6 3 2 2 4 3" xfId="1466" xr:uid="{3C9E8D23-A385-4254-BDDA-27DD7177D493}"/>
    <cellStyle name="Normal 6 3 2 2 4 3 2" xfId="1467" xr:uid="{16CA8AAC-66A6-4638-B3DA-2FE6825E0749}"/>
    <cellStyle name="Normal 6 3 2 2 4 4" xfId="1468" xr:uid="{15121519-9AA3-4A07-BF32-401B090D0381}"/>
    <cellStyle name="Normal 6 3 2 2 4 4 2" xfId="5564" xr:uid="{04F92D1F-2249-44F6-88BA-D3BD5988C0A6}"/>
    <cellStyle name="Normal 6 3 2 2 4 5" xfId="5565" xr:uid="{D42E305F-4ACF-4858-98A7-E324F16C7D0F}"/>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3 2" xfId="5566" xr:uid="{A83CE610-04B2-4664-9E67-6B26CB9C52C1}"/>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7 2" xfId="5567" xr:uid="{0DF6C1F1-F013-4711-AB49-E0F62598CF2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2 3 2" xfId="5568" xr:uid="{BB63B8E8-AD2C-4777-AB09-74576EC830B0}"/>
    <cellStyle name="Normal 6 3 2 3 2 2 4" xfId="5569" xr:uid="{4E6BA052-35AB-4CC9-94D8-8F3D61743C3B}"/>
    <cellStyle name="Normal 6 3 2 3 2 3" xfId="1478" xr:uid="{E0066EA9-2981-474C-B4BC-9B38C3F3F779}"/>
    <cellStyle name="Normal 6 3 2 3 2 3 2" xfId="1479" xr:uid="{4B927C56-5BFC-4260-86A4-E94EEF3975E1}"/>
    <cellStyle name="Normal 6 3 2 3 2 4" xfId="1480" xr:uid="{3E77E1E9-515C-40B4-AE0E-6426740E8279}"/>
    <cellStyle name="Normal 6 3 2 3 2 4 2" xfId="5570" xr:uid="{7DF50129-DEBF-4D7E-9B7D-A6AE1F214EBE}"/>
    <cellStyle name="Normal 6 3 2 3 2 5" xfId="5571" xr:uid="{B44C8184-D60F-4F0C-B28E-E143C5B3370E}"/>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3 2" xfId="5572" xr:uid="{9B677C39-B2C8-4D9F-A2F8-EB828E0858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5 2" xfId="5573" xr:uid="{D85B557D-A79A-45F8-BCC5-EB65CB151F83}"/>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2 3 2" xfId="5574" xr:uid="{6A80C2A7-0F43-4DC7-A7A3-DC291A04185D}"/>
    <cellStyle name="Normal 6 3 2 4 2 2 4" xfId="5575" xr:uid="{B7F64557-DF3F-4C10-95D3-8E902B7A1F7B}"/>
    <cellStyle name="Normal 6 3 2 4 2 3" xfId="1490" xr:uid="{981C7454-7477-42F0-8694-8DD09D1C1F62}"/>
    <cellStyle name="Normal 6 3 2 4 2 3 2" xfId="1491" xr:uid="{E07C443E-349F-4585-9D90-2A22A5D651C9}"/>
    <cellStyle name="Normal 6 3 2 4 2 4" xfId="1492" xr:uid="{CAEE694C-E362-497A-B9DD-14633F985E60}"/>
    <cellStyle name="Normal 6 3 2 4 2 4 2" xfId="5576" xr:uid="{69B1EB6D-9875-4758-A829-92DDD8411736}"/>
    <cellStyle name="Normal 6 3 2 4 2 5" xfId="5577" xr:uid="{2C9282A1-7F78-4F9E-A337-B1C58355E2A2}"/>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3 3 2" xfId="5578" xr:uid="{58549A8C-5F6A-47BB-934F-3EC975808F38}"/>
    <cellStyle name="Normal 6 3 2 4 3 4" xfId="5579" xr:uid="{969A495A-A092-4D23-82D3-7B87C18DBDCF}"/>
    <cellStyle name="Normal 6 3 2 4 4" xfId="1496" xr:uid="{96FDB97E-F7FD-4189-8F61-15DA46B0C6B8}"/>
    <cellStyle name="Normal 6 3 2 4 4 2" xfId="1497" xr:uid="{B246D523-CBF7-4CA3-BAF3-E76541BC316E}"/>
    <cellStyle name="Normal 6 3 2 4 5" xfId="1498" xr:uid="{016C2CBF-DC0B-423E-BFB4-0B9719C23CFC}"/>
    <cellStyle name="Normal 6 3 2 4 5 2" xfId="5580" xr:uid="{1C637C4B-087A-454B-A1E0-3BC560B4D2EB}"/>
    <cellStyle name="Normal 6 3 2 4 6" xfId="5581" xr:uid="{4F4BE332-9123-4F93-9974-45ABE07FF6C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2 3 2" xfId="5582" xr:uid="{C91F835D-3C8E-4910-B4D8-9280F38A761F}"/>
    <cellStyle name="Normal 6 3 2 5 2 4" xfId="5583" xr:uid="{952B2F05-FE62-41D5-996F-47E159C3D781}"/>
    <cellStyle name="Normal 6 3 2 5 3" xfId="1502" xr:uid="{042EF4E9-2810-4542-A7B2-4D4C2DBDB241}"/>
    <cellStyle name="Normal 6 3 2 5 3 2" xfId="1503" xr:uid="{8C74BFF1-C56F-45BC-9A41-B98483145BC1}"/>
    <cellStyle name="Normal 6 3 2 5 4" xfId="1504" xr:uid="{32DBD5A3-791B-43EB-8128-A55C5154962E}"/>
    <cellStyle name="Normal 6 3 2 5 4 2" xfId="5584" xr:uid="{FBF150FA-2F4E-44B3-9AF1-31E1DA3EE92C}"/>
    <cellStyle name="Normal 6 3 2 5 5" xfId="5585" xr:uid="{1FFB4538-6BAE-4223-BFD4-D03A621538A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3 2" xfId="5586" xr:uid="{5D4C14E1-53B3-4399-BB97-7862BE7A9A9E}"/>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8 2" xfId="5587" xr:uid="{56366DC4-FEE9-4FB0-82E2-B7E2040560C7}"/>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2 3 2" xfId="5588" xr:uid="{CF133184-1716-4A52-8ECC-9C814635952C}"/>
    <cellStyle name="Normal 6 3 3 2 2 2 4" xfId="5589" xr:uid="{3F1E24E1-99CE-462B-913D-D20BE06AFB8B}"/>
    <cellStyle name="Normal 6 3 3 2 2 3" xfId="1514" xr:uid="{6B322431-F46B-46AC-84EC-B4154D47736B}"/>
    <cellStyle name="Normal 6 3 3 2 2 3 2" xfId="1515" xr:uid="{FF1C0D13-0FCE-4179-AE77-1EF1AFB69827}"/>
    <cellStyle name="Normal 6 3 3 2 2 4" xfId="1516" xr:uid="{8360BF04-C848-4ADC-A797-BB1CC8C86643}"/>
    <cellStyle name="Normal 6 3 3 2 2 4 2" xfId="5590" xr:uid="{15A8F486-C75C-4F26-A2CC-2CE673159C15}"/>
    <cellStyle name="Normal 6 3 3 2 2 5" xfId="5591" xr:uid="{6A5E8BD8-06DA-4411-ACE2-0B2820F455B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3 2" xfId="5592" xr:uid="{716A9E70-93EC-473C-BA9C-568ED79AC96D}"/>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5 2" xfId="5593" xr:uid="{809832D4-54B8-4C25-901C-E8BE6249D1D5}"/>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2 3 2" xfId="5594" xr:uid="{30689AA7-F51F-4817-BEC1-E0F99FD89585}"/>
    <cellStyle name="Normal 6 3 3 3 2 2 4" xfId="5595" xr:uid="{4CB3547C-1F79-4B8F-AC01-E6560E008188}"/>
    <cellStyle name="Normal 6 3 3 3 2 3" xfId="1526" xr:uid="{0CA6A7B0-BFAF-48C3-86B6-6C1BFBA10BF6}"/>
    <cellStyle name="Normal 6 3 3 3 2 3 2" xfId="1527" xr:uid="{9B25C7CD-3C75-4BE6-8B13-F70BC9C10A88}"/>
    <cellStyle name="Normal 6 3 3 3 2 4" xfId="1528" xr:uid="{F5421AD8-D1CB-4D3A-BEC7-DFD7227CD978}"/>
    <cellStyle name="Normal 6 3 3 3 2 4 2" xfId="5596" xr:uid="{7CBF562C-B9E1-4DD3-8E79-D923108FF2D6}"/>
    <cellStyle name="Normal 6 3 3 3 2 5" xfId="5597" xr:uid="{080A0DA5-24F9-4076-83C4-71139A061447}"/>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3 3 2" xfId="5598" xr:uid="{DE7CA8AA-F8F4-4C04-9465-3612AFAC03BF}"/>
    <cellStyle name="Normal 6 3 3 3 3 4" xfId="5599" xr:uid="{B05EAECA-E0C8-46E7-848A-BC737D83AC26}"/>
    <cellStyle name="Normal 6 3 3 3 4" xfId="1532" xr:uid="{C6BCFF1C-78E3-44E5-AE49-8BD68CCA190F}"/>
    <cellStyle name="Normal 6 3 3 3 4 2" xfId="1533" xr:uid="{8F028583-750E-48DD-BA4E-F3623316EEF5}"/>
    <cellStyle name="Normal 6 3 3 3 5" xfId="1534" xr:uid="{25DB5807-B1D6-4E39-9500-88BE90B96614}"/>
    <cellStyle name="Normal 6 3 3 3 5 2" xfId="5600" xr:uid="{2333A1F6-B72E-4EA7-8BD8-EF6D42E01F6E}"/>
    <cellStyle name="Normal 6 3 3 3 6" xfId="5601" xr:uid="{3A580196-A523-46E4-B9A7-9C23008FCD33}"/>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2 3 2" xfId="5602" xr:uid="{D7A44F21-58E0-4AE6-9F2D-304BBCA93861}"/>
    <cellStyle name="Normal 6 3 3 4 2 4" xfId="5603" xr:uid="{15E6B28D-AC9E-474D-9CF9-1704B30FC2CC}"/>
    <cellStyle name="Normal 6 3 3 4 3" xfId="1538" xr:uid="{BC32663E-A01E-4B57-8EA5-AE1680396FB7}"/>
    <cellStyle name="Normal 6 3 3 4 3 2" xfId="1539" xr:uid="{5BC5EBA3-D148-43D0-B548-F964BBFE8094}"/>
    <cellStyle name="Normal 6 3 3 4 4" xfId="1540" xr:uid="{AFA146D0-8D7E-4BE7-94DE-347C32518C1B}"/>
    <cellStyle name="Normal 6 3 3 4 4 2" xfId="5604" xr:uid="{DE396519-171E-4324-9659-3AC7119683BB}"/>
    <cellStyle name="Normal 6 3 3 4 5" xfId="5605" xr:uid="{4DC7C090-EDA1-4B8D-9564-2AC70DB0AE97}"/>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3 2" xfId="5606" xr:uid="{6B757199-ADE9-45CF-B317-B71CE433708C}"/>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7 2" xfId="5607" xr:uid="{E3D6E42D-B643-4BCF-8C9B-B4E3E0F75D60}"/>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3 2" xfId="5608" xr:uid="{DF93C960-8202-44D5-BAE3-94118B21C792}"/>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4 2" xfId="5609" xr:uid="{1F4604EA-9B6D-44BA-ABBD-DBC0C8DD80A2}"/>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3 2" xfId="5610" xr:uid="{64ECE475-3EC0-4681-B61D-E8062A2E4D2B}"/>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5 2" xfId="5611" xr:uid="{D7D2F6EB-6803-4B13-935F-F7A3A2492B50}"/>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2 3 2" xfId="5612" xr:uid="{DACF31D5-339B-43B8-92B3-DF9A7DA9C7FA}"/>
    <cellStyle name="Normal 6 3 5 2 2 4" xfId="5613" xr:uid="{693F31AC-C024-49CA-B69D-0F501273B8DF}"/>
    <cellStyle name="Normal 6 3 5 2 3" xfId="1562" xr:uid="{9A92BFCE-9250-4EED-9F44-CB1D38586408}"/>
    <cellStyle name="Normal 6 3 5 2 3 2" xfId="1563" xr:uid="{DC9EE967-958C-473C-8B5C-89428BED2425}"/>
    <cellStyle name="Normal 6 3 5 2 4" xfId="1564" xr:uid="{DF7A31F7-1B72-407F-A576-B767173CF925}"/>
    <cellStyle name="Normal 6 3 5 2 4 2" xfId="5614" xr:uid="{099D5D56-BFFF-4415-AF72-41E432DEA03D}"/>
    <cellStyle name="Normal 6 3 5 2 5" xfId="5615" xr:uid="{302E40BC-8676-401D-9316-D7CEDBDF95EE}"/>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3 2" xfId="5616" xr:uid="{6596E324-7DC1-4F1B-ABA5-C3A882A224F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5 2" xfId="5617" xr:uid="{8F77F6B2-2A02-4D92-9258-DBD501DAB9D4}"/>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3 2" xfId="5618" xr:uid="{ADE741D0-6B45-4213-A865-F59D825C9DE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4 2" xfId="5619" xr:uid="{66933C50-117F-4776-B849-174689B82163}"/>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3 2" xfId="5620" xr:uid="{8A136788-7C4E-40F0-8DEB-D1C1A05C0CDE}"/>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3 9 2 2" xfId="5621" xr:uid="{1DD8C6FD-7329-4AF0-8491-36E81CD9EA71}"/>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3 2" xfId="5622" xr:uid="{16F9AC4B-683E-42DF-A002-81686FDBF958}"/>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4 2" xfId="5623" xr:uid="{7F845F81-A4E8-4637-AB2E-F811D68EDA48}"/>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3 2" xfId="5624" xr:uid="{7225B5F4-0214-4FA0-BDFD-4EF2D29E959B}"/>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2 3 2" xfId="5625" xr:uid="{AF4B1E88-9530-4074-B10F-1F38BEE545AF}"/>
    <cellStyle name="Normal 6 4 2 3 2 2 4" xfId="5626" xr:uid="{A7E0EC42-9555-4F3D-87DE-4CC2F9C740BF}"/>
    <cellStyle name="Normal 6 4 2 3 2 3" xfId="1598" xr:uid="{5A9B5E92-E400-47FA-BB6D-3ED86DE8FC00}"/>
    <cellStyle name="Normal 6 4 2 3 2 3 2" xfId="1599" xr:uid="{2FD9FB6D-250F-4403-9D43-C2FE268380FA}"/>
    <cellStyle name="Normal 6 4 2 3 2 4" xfId="1600" xr:uid="{8036E90E-2E57-4924-8B1D-6D593E945E95}"/>
    <cellStyle name="Normal 6 4 2 3 2 4 2" xfId="5627" xr:uid="{FC6767FE-C06F-45CC-BD88-EF0D329735CC}"/>
    <cellStyle name="Normal 6 4 2 3 2 5" xfId="5628" xr:uid="{E25DA680-B85A-4863-970D-645B53F2AEE6}"/>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3 2" xfId="5629" xr:uid="{2F0D9F97-FF59-4DCD-9C59-184AAE61111C}"/>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5 2" xfId="5630" xr:uid="{F6BF9352-9AB8-42CE-B9D9-BB497F3C4FA6}"/>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3 2" xfId="5631" xr:uid="{3837576D-08AA-4E6E-9392-49AF5BA0023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4 2" xfId="5632" xr:uid="{587EE90C-01FF-4102-B28A-914D9999239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3 2" xfId="5633" xr:uid="{CC081BF2-DF50-49A9-816A-893B462D4E1A}"/>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7 2" xfId="5634" xr:uid="{292561A0-942D-4430-B764-0DA5CEE0B02C}"/>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3 2" xfId="5635" xr:uid="{EAFA2B0F-690A-4EB7-9067-1C7BBE28821D}"/>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4 2" xfId="5636" xr:uid="{DA2A2B20-A50F-446A-80D9-853FF9158F06}"/>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3 2" xfId="5637" xr:uid="{9F3F5E9E-66DD-4223-B1BB-4C76242AAE22}"/>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5 2" xfId="5638" xr:uid="{1EE5453B-8ECD-496D-97C8-50DE9FD16CF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3 2" xfId="5639" xr:uid="{B6C84454-1F6C-48C3-84A4-F268C6917876}"/>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4 2" xfId="5640" xr:uid="{0283D2CF-99FD-45B3-A204-643770C4D7E1}"/>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3 2" xfId="5641" xr:uid="{EDAED6E4-0359-4693-A08D-16969A6460D6}"/>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3 2" xfId="5642" xr:uid="{96300635-743D-499A-A0BB-4003C31CF304}"/>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4 2" xfId="5643" xr:uid="{7B4122F7-9500-42A2-A856-121A2C96ADBE}"/>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3 2" xfId="5644" xr:uid="{D3D4B740-023C-4C8F-8107-37A8C99785E5}"/>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3 2" xfId="5645" xr:uid="{BD6ADCFE-F0AE-4266-9896-68B362B558D8}"/>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3 2" xfId="5646" xr:uid="{9C4E49E4-A205-4361-9173-AD7BB59DC808}"/>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4 2" xfId="5647" xr:uid="{A3D4D07D-0F27-4F79-8746-EF070F7C47C6}"/>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3 2" xfId="5648" xr:uid="{47428090-7E6C-4106-8C9C-7156897CF21C}"/>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3 2" xfId="5649" xr:uid="{E0062D7B-2FCC-4947-B249-06A40E7B19CF}"/>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2 3 2" xfId="5650" xr:uid="{40A3DC4B-0AF8-418B-B173-74C893BEBAB2}"/>
    <cellStyle name="Normal 7 2 2 2 2 2 2 4" xfId="5651" xr:uid="{E0F2C90C-854A-4331-9856-ACCBE5FEECA7}"/>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2 4 2" xfId="5652" xr:uid="{45FB43F4-CDA4-482B-B390-EFE89CC8237A}"/>
    <cellStyle name="Normal 7 2 2 2 2 2 5" xfId="5653" xr:uid="{60BE9DD1-4A35-4205-AC04-60233A14DBDF}"/>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3 2" xfId="5654" xr:uid="{C9112749-AA6F-45DE-9011-21D1851E4FF5}"/>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5 2" xfId="5655" xr:uid="{C4046846-D591-402B-9160-247EFF262CC3}"/>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2 3 2" xfId="5656" xr:uid="{0A00D69B-61D6-4B92-B6DC-F827CC82F113}"/>
    <cellStyle name="Normal 7 2 2 2 3 2 2 4" xfId="5657" xr:uid="{374F2ECA-BB89-4E27-A8C4-7EFD53F7DF46}"/>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2 4 2" xfId="5658" xr:uid="{FA7A0854-7CA7-436C-AE46-852C09F4BD75}"/>
    <cellStyle name="Normal 7 2 2 2 3 2 5" xfId="5659" xr:uid="{ED0BAB6B-7F06-4DD3-825E-9CE58E876ABE}"/>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3 3 2" xfId="5660" xr:uid="{DAA01110-8D8A-4929-A8E9-9A70FDC122C9}"/>
    <cellStyle name="Normal 7 2 2 2 3 3 4" xfId="5661" xr:uid="{160B4F0C-562F-4362-968F-2FC4A9E404A8}"/>
    <cellStyle name="Normal 7 2 2 2 3 4" xfId="1723" xr:uid="{21712DE4-E12E-4920-8676-E8920585AB24}"/>
    <cellStyle name="Normal 7 2 2 2 3 4 2" xfId="1724" xr:uid="{55BD8D30-3101-466B-A210-29D8C0CD627D}"/>
    <cellStyle name="Normal 7 2 2 2 3 5" xfId="1725" xr:uid="{151A6557-56FE-4970-ABA0-006CE05305FE}"/>
    <cellStyle name="Normal 7 2 2 2 3 5 2" xfId="5662" xr:uid="{CE3C43C8-2338-438B-ADB7-7F7D6C98A106}"/>
    <cellStyle name="Normal 7 2 2 2 3 6" xfId="5663" xr:uid="{B6CF28D3-08B9-4227-859A-8E1ED15D3F5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2 3 2" xfId="5664" xr:uid="{51D2189F-DC9C-40F0-8E40-E7F27FE5EB95}"/>
    <cellStyle name="Normal 7 2 2 2 4 2 4" xfId="5665" xr:uid="{02C3D996-9CC5-4D6B-9DA9-E8F03A575A01}"/>
    <cellStyle name="Normal 7 2 2 2 4 3" xfId="1729" xr:uid="{6DF9C0FB-4208-4278-873A-B618C6A46032}"/>
    <cellStyle name="Normal 7 2 2 2 4 3 2" xfId="1730" xr:uid="{D9B063FF-25DF-41AF-9CDF-73D346A4E49C}"/>
    <cellStyle name="Normal 7 2 2 2 4 4" xfId="1731" xr:uid="{BF40EA79-3E63-456B-AD24-FC78A634F545}"/>
    <cellStyle name="Normal 7 2 2 2 4 4 2" xfId="5666" xr:uid="{7BA2938D-6E26-4AF9-B562-B116610B195A}"/>
    <cellStyle name="Normal 7 2 2 2 4 5" xfId="5667" xr:uid="{9E64680F-A0A1-402C-BD56-88632D9B4C7E}"/>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3 2" xfId="5668" xr:uid="{2B30179C-C745-46C3-AD01-48F0017C7C7F}"/>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7 2" xfId="5669" xr:uid="{EA75AC7D-C643-40A3-88CB-11983ADA4B7A}"/>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2 3 2" xfId="5670" xr:uid="{8333547E-47E0-4A83-9B70-F21501580A94}"/>
    <cellStyle name="Normal 7 2 2 3 2 2 4" xfId="5671" xr:uid="{C447684E-9708-4D3B-B53C-D54402E4D780}"/>
    <cellStyle name="Normal 7 2 2 3 2 3" xfId="1741" xr:uid="{26F05B91-37F3-425D-BAA9-55BA0B4A8D4D}"/>
    <cellStyle name="Normal 7 2 2 3 2 3 2" xfId="1742" xr:uid="{2F04287B-3383-4BE4-93FD-2F813A2FC79A}"/>
    <cellStyle name="Normal 7 2 2 3 2 4" xfId="1743" xr:uid="{59B73370-1E84-4F94-8E5C-9E1A2A72BA83}"/>
    <cellStyle name="Normal 7 2 2 3 2 4 2" xfId="5672" xr:uid="{BD105D00-1F63-4E6D-8B49-FA0A61284A01}"/>
    <cellStyle name="Normal 7 2 2 3 2 5" xfId="5673" xr:uid="{29948FFE-5CEB-45CB-B62D-B4CCB2EE879C}"/>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3 2" xfId="5674" xr:uid="{0A38605C-6F89-4EC0-AF59-24160E72FB26}"/>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5 2" xfId="5675" xr:uid="{A3C5798D-1057-4DD3-BC02-7CD3EEB53C10}"/>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2 3 2" xfId="5676" xr:uid="{E4D42C62-F186-4291-AFE0-D3B03EC9FB5B}"/>
    <cellStyle name="Normal 7 2 2 4 2 2 4" xfId="5677" xr:uid="{04C24A6E-50D9-4C1A-8556-08BD0E85DC79}"/>
    <cellStyle name="Normal 7 2 2 4 2 3" xfId="1753" xr:uid="{2B02BD59-A216-469C-B67D-51AC70B6F245}"/>
    <cellStyle name="Normal 7 2 2 4 2 3 2" xfId="1754" xr:uid="{D62F5D6D-67F5-45D3-9807-1630870A96B9}"/>
    <cellStyle name="Normal 7 2 2 4 2 4" xfId="1755" xr:uid="{4EFFFCEF-1931-4D23-AF35-1EF5CDE0BB50}"/>
    <cellStyle name="Normal 7 2 2 4 2 4 2" xfId="5678" xr:uid="{A9DEFC38-2CBA-49AA-BC80-2F43A0CA5EDB}"/>
    <cellStyle name="Normal 7 2 2 4 2 5" xfId="5679" xr:uid="{F59BC248-B5F9-4376-ADF1-2510AFA35E5B}"/>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3 3 2" xfId="5680" xr:uid="{07B4BECE-358B-43F6-BB05-CAEC73B6B6EC}"/>
    <cellStyle name="Normal 7 2 2 4 3 4" xfId="5681" xr:uid="{766CFCA2-FC77-43A2-99AE-ECE25FF33F13}"/>
    <cellStyle name="Normal 7 2 2 4 4" xfId="1759" xr:uid="{1FAE3EA5-2901-4C92-BC20-50234B19D6B1}"/>
    <cellStyle name="Normal 7 2 2 4 4 2" xfId="1760" xr:uid="{E4056BFC-170A-46DC-970D-DE902EC61014}"/>
    <cellStyle name="Normal 7 2 2 4 5" xfId="1761" xr:uid="{85B64866-91A3-476E-BE8E-B85EE0B16A46}"/>
    <cellStyle name="Normal 7 2 2 4 5 2" xfId="5682" xr:uid="{D18D0777-FEAC-45C4-A37B-0FD470E95537}"/>
    <cellStyle name="Normal 7 2 2 4 6" xfId="5683" xr:uid="{CCF59B0D-A2AD-4A22-8CB4-A87578383383}"/>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2 3 2" xfId="5684" xr:uid="{1C3FFA7B-068E-45BE-BDA7-E90158DA0CC6}"/>
    <cellStyle name="Normal 7 2 2 5 2 4" xfId="5685" xr:uid="{48D6F005-6044-4E84-B344-D156CEDF10FF}"/>
    <cellStyle name="Normal 7 2 2 5 3" xfId="1765" xr:uid="{5AA10404-3761-46D3-8468-97B509F4E46C}"/>
    <cellStyle name="Normal 7 2 2 5 3 2" xfId="1766" xr:uid="{F116E121-5465-4FE0-8F30-042E9328A110}"/>
    <cellStyle name="Normal 7 2 2 5 4" xfId="1767" xr:uid="{32C0AB68-CF11-43A1-916F-643D1A06C047}"/>
    <cellStyle name="Normal 7 2 2 5 4 2" xfId="5686" xr:uid="{9E732037-71BC-431C-A62F-CEC97CC151AB}"/>
    <cellStyle name="Normal 7 2 2 5 5" xfId="5687" xr:uid="{A960B561-2025-4F62-89DE-D29B21D21B4A}"/>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3 2" xfId="5688" xr:uid="{7871D8EC-0F7C-4D0F-85C9-567911C31105}"/>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8 2" xfId="5689" xr:uid="{D4FD0F13-B022-4975-A535-57D093909834}"/>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2 3 2" xfId="5690" xr:uid="{838B9070-1A37-4515-9886-79943C9E2EC3}"/>
    <cellStyle name="Normal 7 2 3 2 2 2 4" xfId="5691" xr:uid="{5195D186-672E-4262-939B-6B70D11BF744}"/>
    <cellStyle name="Normal 7 2 3 2 2 3" xfId="1777" xr:uid="{09296365-2B86-42E9-9A2D-2F2D00B79CFF}"/>
    <cellStyle name="Normal 7 2 3 2 2 3 2" xfId="1778" xr:uid="{601C8246-AB31-4E57-9837-7881F23AD271}"/>
    <cellStyle name="Normal 7 2 3 2 2 4" xfId="1779" xr:uid="{FFACCC0A-68DE-4DA8-BE01-006FF83B292A}"/>
    <cellStyle name="Normal 7 2 3 2 2 4 2" xfId="5692" xr:uid="{6514B0D2-FD16-40E7-86DB-199F083D7142}"/>
    <cellStyle name="Normal 7 2 3 2 2 5" xfId="5693" xr:uid="{963DE707-6F5F-4620-885A-B882F709F80C}"/>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3 2" xfId="5694" xr:uid="{39F3DB61-9E97-4AA6-B6CD-7FEC40A2A0EF}"/>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5 2" xfId="5695" xr:uid="{02B55DF0-31A1-41D3-83FE-069035C15212}"/>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2 3 2" xfId="5696" xr:uid="{73F74831-2F0C-4B74-8793-4EEED3B6103F}"/>
    <cellStyle name="Normal 7 2 3 3 2 2 4" xfId="5697" xr:uid="{66348A35-C407-4479-8176-F37EDC05F1E6}"/>
    <cellStyle name="Normal 7 2 3 3 2 3" xfId="1789" xr:uid="{14AC9537-47DE-45B6-A0D2-96BC15DD86B2}"/>
    <cellStyle name="Normal 7 2 3 3 2 3 2" xfId="1790" xr:uid="{9629DDB2-EB0C-4DA8-AD67-654244AA41D5}"/>
    <cellStyle name="Normal 7 2 3 3 2 4" xfId="1791" xr:uid="{D91E1508-9331-46D8-A164-49D1E22588F6}"/>
    <cellStyle name="Normal 7 2 3 3 2 4 2" xfId="5698" xr:uid="{5AFF13B7-5727-4DF7-9D67-BB1119CCE58C}"/>
    <cellStyle name="Normal 7 2 3 3 2 5" xfId="5699" xr:uid="{27E7663B-D6F0-436A-8394-77E8520E445E}"/>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3 3 2" xfId="5700" xr:uid="{3DB0FECF-FDA4-4E1F-8456-845D4B121FCB}"/>
    <cellStyle name="Normal 7 2 3 3 3 4" xfId="5701" xr:uid="{ACD5EB23-951E-4CCD-9A18-9A8AAD23E37B}"/>
    <cellStyle name="Normal 7 2 3 3 4" xfId="1795" xr:uid="{770A7FBC-6C3E-484B-8026-27AEFE40D70A}"/>
    <cellStyle name="Normal 7 2 3 3 4 2" xfId="1796" xr:uid="{E76F6006-A6AF-4A41-B75C-BB5121228180}"/>
    <cellStyle name="Normal 7 2 3 3 5" xfId="1797" xr:uid="{069B7376-EA0D-41D1-8A0E-7F25E26EE0D8}"/>
    <cellStyle name="Normal 7 2 3 3 5 2" xfId="5702" xr:uid="{379DC2AA-593C-4B4E-9432-0D64F38CA800}"/>
    <cellStyle name="Normal 7 2 3 3 6" xfId="5703" xr:uid="{3FCB1C5F-03A8-4C85-9F26-7BDA1DE10AD1}"/>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2 3 2" xfId="5704" xr:uid="{FE6589DB-DE80-4EAF-9CBB-D6C5B6307D66}"/>
    <cellStyle name="Normal 7 2 3 4 2 4" xfId="5705" xr:uid="{F00BF899-682D-4D7C-A651-7A6CC59A8BD3}"/>
    <cellStyle name="Normal 7 2 3 4 3" xfId="1801" xr:uid="{2DED1310-6704-4578-94F1-1C9405DFED3D}"/>
    <cellStyle name="Normal 7 2 3 4 3 2" xfId="1802" xr:uid="{D90FBE2F-B0EB-483B-92FE-D56E95D93770}"/>
    <cellStyle name="Normal 7 2 3 4 4" xfId="1803" xr:uid="{773AADD7-FE3B-4B99-9BEF-6D2403D8EF0D}"/>
    <cellStyle name="Normal 7 2 3 4 4 2" xfId="5706" xr:uid="{861F33CF-5D2E-4F65-83A7-60608C73D61F}"/>
    <cellStyle name="Normal 7 2 3 4 5" xfId="5707" xr:uid="{85F7B673-A1FF-4642-AB89-5FD64F66EE7F}"/>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3 2" xfId="5708" xr:uid="{14117CE8-5E31-43C1-933F-2F60B76BDD1A}"/>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7 2" xfId="5709" xr:uid="{988BEB75-770E-480F-B238-A7BEFE7C355A}"/>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3 2" xfId="5710" xr:uid="{85BB5385-6403-43CD-BE01-597EBE27D71E}"/>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4 2" xfId="5711" xr:uid="{E4155EA8-156C-456E-B1EB-968B0C671D1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3 2" xfId="5712" xr:uid="{1D1E924F-D7DB-4277-B303-3BCDF20D4FB2}"/>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5 2" xfId="5713" xr:uid="{7AFD78A5-C955-4E35-837D-CCB758F38904}"/>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2 3 2" xfId="5714" xr:uid="{4DB59EEB-6D0E-4A6B-937F-B2262E4B7011}"/>
    <cellStyle name="Normal 7 2 5 2 2 4" xfId="5715" xr:uid="{FE6BB5BB-10D8-4F29-938D-D7543BD72A55}"/>
    <cellStyle name="Normal 7 2 5 2 3" xfId="1825" xr:uid="{A2995D9D-A2BF-44DF-A769-47362B082636}"/>
    <cellStyle name="Normal 7 2 5 2 3 2" xfId="1826" xr:uid="{3542C2C8-13C2-433A-9558-187527EF56F9}"/>
    <cellStyle name="Normal 7 2 5 2 4" xfId="1827" xr:uid="{F9215493-C005-41A9-B181-BC97FD95B226}"/>
    <cellStyle name="Normal 7 2 5 2 4 2" xfId="5716" xr:uid="{2EA4AC07-E02A-4126-945C-6B5CEFCF8D86}"/>
    <cellStyle name="Normal 7 2 5 2 5" xfId="5717" xr:uid="{D73E6A8F-117C-4913-92E6-0EAFAFA39B73}"/>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3 2" xfId="5718" xr:uid="{82251E48-BD5E-4B3B-92D1-7B304E9D8632}"/>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5 2" xfId="5719" xr:uid="{5D39851F-403F-4F40-9597-1B510F6D113E}"/>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3 2" xfId="5720" xr:uid="{D4C75A93-A5B4-4D8F-B837-ADF7644834D1}"/>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4 2" xfId="5721" xr:uid="{B73D363D-2E8F-4C0E-9862-8F346DA7D15B}"/>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3 2" xfId="5722" xr:uid="{2F75AC37-28BB-4B1D-8CBD-C569FE991AA2}"/>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2 9 2" xfId="5723" xr:uid="{1463D963-C01F-4934-A93C-D03DCBD0F779}"/>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3 2" xfId="5724" xr:uid="{F6F55BC7-62C1-4176-9ED5-CBA1F5ADCCC0}"/>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4 2" xfId="5725" xr:uid="{053C1ED6-8FE0-4004-8EAB-6C7E485BE0F1}"/>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3 2" xfId="5726" xr:uid="{B78B8F84-6CAB-46CB-A6FE-D4BE3302221A}"/>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2 3 2" xfId="5727" xr:uid="{2EA356F1-7FD5-41E0-8AB6-512C1037CFA8}"/>
    <cellStyle name="Normal 7 3 2 3 2 2 4" xfId="5728" xr:uid="{33FB3E27-A7D9-41F6-9766-7153D49502BA}"/>
    <cellStyle name="Normal 7 3 2 3 2 3" xfId="1861" xr:uid="{83AE862D-D755-4BE3-B61A-47D283932563}"/>
    <cellStyle name="Normal 7 3 2 3 2 3 2" xfId="1862" xr:uid="{D704760E-B6F2-43E4-A210-A51515F1C276}"/>
    <cellStyle name="Normal 7 3 2 3 2 4" xfId="1863" xr:uid="{41F4CF94-F19B-444C-B8BE-25A60C85ACE0}"/>
    <cellStyle name="Normal 7 3 2 3 2 4 2" xfId="5729" xr:uid="{CD443225-C35B-476C-8E7E-642312B4493B}"/>
    <cellStyle name="Normal 7 3 2 3 2 5" xfId="5730" xr:uid="{193B845B-0609-443B-A536-B08DE7E53D4F}"/>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3 2" xfId="5731" xr:uid="{38426F2D-9CA8-47BA-A59D-FF9D95529AE1}"/>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5 2" xfId="5732" xr:uid="{CF4C7CB0-923E-4D11-ACE3-864D0D209253}"/>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3 2" xfId="5733" xr:uid="{E78DCB2B-1D1F-47EC-B550-D893DB3C2ABD}"/>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4 2" xfId="5734" xr:uid="{A2DFC9D1-2B19-4C31-9500-925327C3DB32}"/>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3 2" xfId="5735" xr:uid="{27E3739F-0CAD-45AA-8B87-217546E1A12E}"/>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7 2" xfId="5736" xr:uid="{265D5D22-7276-4F87-A220-01C10779029E}"/>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3 2" xfId="5737" xr:uid="{9074F0FC-1F26-49E6-A1D6-08F657BADFAF}"/>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4 2" xfId="5738" xr:uid="{2452ED59-51A4-46AD-9B0C-2A2C35B27CC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3 2" xfId="5739" xr:uid="{15C15F39-3601-4F15-9A9C-214582CAFEC1}"/>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5 2" xfId="5740" xr:uid="{22409024-37DE-4DB8-822B-D31B87B377D4}"/>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3 2" xfId="5741" xr:uid="{32F3F5C2-0FCE-4017-8C18-9E33C42B56D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4 2" xfId="5742" xr:uid="{63F4E0AD-970F-405A-A3C9-6EB0080A4B6E}"/>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3 2" xfId="5743" xr:uid="{B2A85954-0402-4A55-9897-C9BC8466F4D7}"/>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3 2" xfId="5744" xr:uid="{95634261-92AC-4125-8603-888F8DB2F974}"/>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4 2" xfId="5745" xr:uid="{E3E2F0B0-804B-4C8A-A38C-8DB857BA96D0}"/>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3 2" xfId="5746" xr:uid="{00CC0101-7D16-43B0-9107-50964EE3ACB4}"/>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3 2" xfId="5747" xr:uid="{DDF68457-93C8-4A69-B8C0-07C80B2352B1}"/>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3 2" xfId="5748" xr:uid="{600A2D56-4858-4A36-A6BC-2C99CFA2DD9A}"/>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4 2" xfId="5749" xr:uid="{1B91F8C7-B953-40E6-AECB-DF86576A17E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3 2" xfId="5750" xr:uid="{1EF6F629-AF9C-4397-9B2C-B5FEDF0EC1D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3 2" xfId="5751" xr:uid="{0C6F354B-0AA0-465B-85E9-B545B9D8C492}"/>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2 3 2" xfId="5752" xr:uid="{20FED71C-BDB8-4B03-985F-44E093BE78F6}"/>
    <cellStyle name="Normal 8 2 2 2 2 2 2 4" xfId="5753" xr:uid="{C6CAA96F-F404-4B15-BBEA-52B6DF5959D7}"/>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2 4 2" xfId="5754" xr:uid="{22C00397-6035-4912-A754-0FCF34FCC53F}"/>
    <cellStyle name="Normal 8 2 2 2 2 2 5" xfId="5755" xr:uid="{6A442591-BFC0-42AD-BFE0-6233D57554D2}"/>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3 2" xfId="5756" xr:uid="{D91FD504-777D-4989-9ACE-F9E01FE3FE17}"/>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5 2" xfId="5757" xr:uid="{0417C763-BC7D-40DC-B6CD-8E988E63EEDB}"/>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2 3 2" xfId="5758" xr:uid="{B1757121-14F1-4C7D-A768-B6F578F6A55B}"/>
    <cellStyle name="Normal 8 2 2 2 3 2 2 4" xfId="5759" xr:uid="{6BD384D5-2608-4732-A17D-3244589B8F1B}"/>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2 4 2" xfId="5760" xr:uid="{DAF7CE3A-F73F-4455-B8A6-802B3E73FDEB}"/>
    <cellStyle name="Normal 8 2 2 2 3 2 5" xfId="5761" xr:uid="{F7D0AD96-38A9-4F95-A91E-27C6DAF4A5F6}"/>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3 3 2" xfId="5762" xr:uid="{AAF908FD-7354-46C7-BAB1-036F46542CF0}"/>
    <cellStyle name="Normal 8 2 2 2 3 3 4" xfId="5763" xr:uid="{3FC2A44F-FF5C-4B0A-8BEC-2CB5B5EA3451}"/>
    <cellStyle name="Normal 8 2 2 2 3 4" xfId="1987" xr:uid="{B4F3DD19-FE93-4C4E-A0DB-B72AF3A684A3}"/>
    <cellStyle name="Normal 8 2 2 2 3 4 2" xfId="1988" xr:uid="{4DCBE6E8-223A-4C91-9331-B3896E06E6BA}"/>
    <cellStyle name="Normal 8 2 2 2 3 5" xfId="1989" xr:uid="{77718CA4-1CC4-4671-B540-EEA7537C4139}"/>
    <cellStyle name="Normal 8 2 2 2 3 5 2" xfId="5764" xr:uid="{F3C649A3-17D8-4DB6-9721-18721F1B06DD}"/>
    <cellStyle name="Normal 8 2 2 2 3 6" xfId="5765" xr:uid="{560897A6-8130-4D9C-B3F9-FAF082099643}"/>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2 3 2" xfId="5766" xr:uid="{55D9CD7B-31C0-45E9-9206-02F5912F4F6C}"/>
    <cellStyle name="Normal 8 2 2 2 4 2 4" xfId="5767" xr:uid="{2D78D224-0AB8-4C27-A641-A51343954F9F}"/>
    <cellStyle name="Normal 8 2 2 2 4 3" xfId="1993" xr:uid="{C1926A9C-526F-487F-845A-16D4A82FE216}"/>
    <cellStyle name="Normal 8 2 2 2 4 3 2" xfId="1994" xr:uid="{87A14803-B8A8-46AB-80AF-48FD088BD582}"/>
    <cellStyle name="Normal 8 2 2 2 4 4" xfId="1995" xr:uid="{BE9B29DA-0D18-4BC9-9107-A6A1CAA66339}"/>
    <cellStyle name="Normal 8 2 2 2 4 4 2" xfId="5768" xr:uid="{515B791F-AE20-4A09-B2CD-77967A80B4FF}"/>
    <cellStyle name="Normal 8 2 2 2 4 5" xfId="5769" xr:uid="{770D91F3-D653-4EF5-B72A-803EC1E7F355}"/>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3 2" xfId="5770" xr:uid="{A0BF2967-F6AC-45EA-B47D-7BE3FBA4552F}"/>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7 2" xfId="5771" xr:uid="{2781E33B-1DC2-43AD-883D-7DA3899E95EA}"/>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2 3 2" xfId="5772" xr:uid="{ECB5EB2E-C62E-45B7-B3DD-BEBE4F9B82F2}"/>
    <cellStyle name="Normal 8 2 2 3 2 2 4" xfId="5773" xr:uid="{48FA3BE5-46B2-441D-B7B7-0554372C22E5}"/>
    <cellStyle name="Normal 8 2 2 3 2 3" xfId="2005" xr:uid="{FFF7E0C7-09F9-4AA1-82BC-BD416D5F78D3}"/>
    <cellStyle name="Normal 8 2 2 3 2 3 2" xfId="2006" xr:uid="{CF87EB46-7D84-46AC-BAA2-8CF95DF3AB39}"/>
    <cellStyle name="Normal 8 2 2 3 2 4" xfId="2007" xr:uid="{8C52B6EF-F0E7-4300-B3E2-2864848F02E3}"/>
    <cellStyle name="Normal 8 2 2 3 2 4 2" xfId="5774" xr:uid="{88139D8C-FFA4-4F21-B47D-E46D31DC64BD}"/>
    <cellStyle name="Normal 8 2 2 3 2 5" xfId="5775" xr:uid="{34245CA7-052F-4651-A7DF-9EE5D6283242}"/>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3 2" xfId="5776" xr:uid="{9D1A96D2-53AD-4D85-84AE-809FC9FB9EA0}"/>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5 2" xfId="5777" xr:uid="{372BDA67-6A7A-4B7C-9281-3952D90CAEB2}"/>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2 3 2" xfId="5778" xr:uid="{1BD55804-BDC3-48E0-84ED-08A94CE82449}"/>
    <cellStyle name="Normal 8 2 2 4 2 2 4" xfId="5779" xr:uid="{91F37700-61E2-479B-89CC-A07C2F42BAAE}"/>
    <cellStyle name="Normal 8 2 2 4 2 3" xfId="2017" xr:uid="{94EBD9D0-B1DA-476D-9720-95D9AB2E93D6}"/>
    <cellStyle name="Normal 8 2 2 4 2 3 2" xfId="2018" xr:uid="{4FC460A9-ED0A-437B-BC29-44054C3999F6}"/>
    <cellStyle name="Normal 8 2 2 4 2 4" xfId="2019" xr:uid="{A5940AEA-4DE4-4232-A298-4011D3FB581C}"/>
    <cellStyle name="Normal 8 2 2 4 2 4 2" xfId="5780" xr:uid="{F30CDE69-C531-4D80-A1EE-C75DAE6B8745}"/>
    <cellStyle name="Normal 8 2 2 4 2 5" xfId="5781" xr:uid="{011B1435-29DD-4E15-BB7D-96697D24EFE0}"/>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3 3 2" xfId="5782" xr:uid="{01E835BA-B909-45A3-A20E-73C41AE1A858}"/>
    <cellStyle name="Normal 8 2 2 4 3 4" xfId="5783" xr:uid="{C8DAEEA7-05A4-45BC-8898-4C39B2627D24}"/>
    <cellStyle name="Normal 8 2 2 4 4" xfId="2023" xr:uid="{BBA60063-2516-496A-B918-EC85EF551165}"/>
    <cellStyle name="Normal 8 2 2 4 4 2" xfId="2024" xr:uid="{508FECB3-F1BA-4782-A18E-98397E14F7A1}"/>
    <cellStyle name="Normal 8 2 2 4 5" xfId="2025" xr:uid="{C6CD0834-9EAA-4F0A-B361-B5AF4B68E3CA}"/>
    <cellStyle name="Normal 8 2 2 4 5 2" xfId="5784" xr:uid="{152E7F5E-BEB5-4915-B066-2FDE3329100F}"/>
    <cellStyle name="Normal 8 2 2 4 6" xfId="5785" xr:uid="{87829D4C-17BF-44A1-BC80-3C541B796638}"/>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2 3 2" xfId="5786" xr:uid="{0020F841-649D-4DA0-AA4F-F6733864C18F}"/>
    <cellStyle name="Normal 8 2 2 5 2 4" xfId="5787" xr:uid="{B71ED526-35BB-4B89-A571-2355F89F51DD}"/>
    <cellStyle name="Normal 8 2 2 5 3" xfId="2029" xr:uid="{D19734A9-22D7-4A84-9179-CC5E775D9853}"/>
    <cellStyle name="Normal 8 2 2 5 3 2" xfId="2030" xr:uid="{60A334D1-2A41-42A8-A314-3DAB9DFF28D4}"/>
    <cellStyle name="Normal 8 2 2 5 4" xfId="2031" xr:uid="{687AD020-2F7D-4978-AEF1-9031652E7E3C}"/>
    <cellStyle name="Normal 8 2 2 5 4 2" xfId="5788" xr:uid="{6FAD35BC-0E32-4613-9360-D077CDBC848B}"/>
    <cellStyle name="Normal 8 2 2 5 5" xfId="5789" xr:uid="{09A9B38C-1088-47E7-BC5B-872ABB7421C7}"/>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3 2" xfId="5790" xr:uid="{DA6F39BE-B59B-42AD-93C4-FB6B82D3E7B7}"/>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8 2" xfId="5791" xr:uid="{5E6F85AC-EF43-4695-ABA2-004A8B3E6E5D}"/>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2 3 2" xfId="5792" xr:uid="{BD99E88B-5066-4926-898A-49D045A53BC4}"/>
    <cellStyle name="Normal 8 2 3 2 2 2 4" xfId="5793" xr:uid="{F432A687-9B42-416C-A1A5-AB7B73641AE2}"/>
    <cellStyle name="Normal 8 2 3 2 2 3" xfId="2041" xr:uid="{60453FD0-A534-484C-A0C4-B493309AB020}"/>
    <cellStyle name="Normal 8 2 3 2 2 3 2" xfId="2042" xr:uid="{BC37FDA9-7591-48B3-BD83-69BFD10C9EB7}"/>
    <cellStyle name="Normal 8 2 3 2 2 4" xfId="2043" xr:uid="{5881010D-17EF-4359-9EBF-44F961729360}"/>
    <cellStyle name="Normal 8 2 3 2 2 4 2" xfId="5794" xr:uid="{28956952-1633-4BAA-AB73-D60991FE9034}"/>
    <cellStyle name="Normal 8 2 3 2 2 5" xfId="5795" xr:uid="{D5F63C89-B563-48F7-82A4-6F70BBB2E674}"/>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3 2" xfId="5796" xr:uid="{E0ED0747-1E8E-4CBB-8519-D3F51F5B1B24}"/>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5 2" xfId="5797" xr:uid="{5D29F795-B2AE-4BB1-88CC-69B46E1BAC78}"/>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2 3 2" xfId="5798" xr:uid="{D2A918B4-ACDA-415A-8909-9FB57CFE18A5}"/>
    <cellStyle name="Normal 8 2 3 3 2 2 4" xfId="5799" xr:uid="{3F5CCC6E-F965-434A-9587-38A84AB039A2}"/>
    <cellStyle name="Normal 8 2 3 3 2 3" xfId="2053" xr:uid="{CC3A6A90-0F0B-4F2A-8B17-87776979A87A}"/>
    <cellStyle name="Normal 8 2 3 3 2 3 2" xfId="2054" xr:uid="{9B5F3694-B196-4061-823D-F1ADE912F119}"/>
    <cellStyle name="Normal 8 2 3 3 2 4" xfId="2055" xr:uid="{1C210879-4405-4D0E-B409-98F309DD0A9C}"/>
    <cellStyle name="Normal 8 2 3 3 2 4 2" xfId="5800" xr:uid="{C999090E-7709-4EB3-BB8F-B5AB41D60C62}"/>
    <cellStyle name="Normal 8 2 3 3 2 5" xfId="5801" xr:uid="{08764F06-5330-4BCA-B14D-D1CF4BD6A8B7}"/>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3 3 2" xfId="5802" xr:uid="{76FFD435-91F5-4EC7-B3A7-946819252586}"/>
    <cellStyle name="Normal 8 2 3 3 3 4" xfId="5803" xr:uid="{1665D7F0-366B-444C-99FC-D0AC5B2883BD}"/>
    <cellStyle name="Normal 8 2 3 3 4" xfId="2059" xr:uid="{674989B0-5472-49BB-9706-7298CA8003C2}"/>
    <cellStyle name="Normal 8 2 3 3 4 2" xfId="2060" xr:uid="{7DFF3EAD-98E9-4CD4-9DCA-3D62948372B4}"/>
    <cellStyle name="Normal 8 2 3 3 5" xfId="2061" xr:uid="{CFDBC861-63D4-4D5C-8D73-257BBD77CD86}"/>
    <cellStyle name="Normal 8 2 3 3 5 2" xfId="5804" xr:uid="{96D30B37-9077-48A5-A24F-376C05A89487}"/>
    <cellStyle name="Normal 8 2 3 3 6" xfId="5805" xr:uid="{A09B5C4B-D4CB-4ED1-B9C1-322A88FA3D78}"/>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2 3 2" xfId="5806" xr:uid="{6032346B-233C-4102-89B2-0A87694C6E23}"/>
    <cellStyle name="Normal 8 2 3 4 2 4" xfId="5807" xr:uid="{2B26D189-69BC-4D5D-A856-F58759B7FC23}"/>
    <cellStyle name="Normal 8 2 3 4 3" xfId="2065" xr:uid="{EDCAC5EE-1436-41D7-BFFC-997A7A292E29}"/>
    <cellStyle name="Normal 8 2 3 4 3 2" xfId="2066" xr:uid="{32CA2E15-5824-425C-BEAF-B970FEF9019C}"/>
    <cellStyle name="Normal 8 2 3 4 4" xfId="2067" xr:uid="{6D1C9D09-74EA-4A92-80F0-7FC8F89C0DDE}"/>
    <cellStyle name="Normal 8 2 3 4 4 2" xfId="5808" xr:uid="{6FCA3B56-FE80-488D-B4B5-FA281475BB2E}"/>
    <cellStyle name="Normal 8 2 3 4 5" xfId="5809" xr:uid="{8307FF0E-E4E8-471C-8B24-CDB2FF7C8411}"/>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3 2" xfId="5810" xr:uid="{B9D57B48-B621-4F99-AB96-F8C03BE28EFF}"/>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7 2" xfId="5811" xr:uid="{545C56D9-B763-4EDE-A994-5F8A3B925974}"/>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3 2" xfId="5812" xr:uid="{70EDD19A-FFB1-4AAD-BDEF-436D9673B4F3}"/>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4 2" xfId="5813" xr:uid="{E1183C18-B1CF-4169-A8E0-CF6FD26168B9}"/>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3 2" xfId="5814" xr:uid="{F1ECA0E7-3335-4DAA-B024-B4E1C5D3B002}"/>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5 2" xfId="5815" xr:uid="{82BB1DBE-F095-4500-B175-6FD185055EE9}"/>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2 3 2" xfId="5816" xr:uid="{E5AD9D45-9827-4B5D-963B-159C00DD5AE8}"/>
    <cellStyle name="Normal 8 2 5 2 2 4" xfId="5817" xr:uid="{D1436104-BD91-4314-8A9B-A3583D5FA635}"/>
    <cellStyle name="Normal 8 2 5 2 3" xfId="2089" xr:uid="{13C4E7F2-1543-4BA2-B27D-C3FF0C146F79}"/>
    <cellStyle name="Normal 8 2 5 2 3 2" xfId="2090" xr:uid="{024D4914-2248-466D-991E-54514E7C7A34}"/>
    <cellStyle name="Normal 8 2 5 2 4" xfId="2091" xr:uid="{997B4779-128E-4FBE-9C70-7357EC9B857C}"/>
    <cellStyle name="Normal 8 2 5 2 4 2" xfId="5818" xr:uid="{6E2D1AC5-B5B1-41B3-98B5-E1BFA8D76CF0}"/>
    <cellStyle name="Normal 8 2 5 2 5" xfId="5819" xr:uid="{5AF0FB94-25AA-45A1-8E1F-C2BEE2287771}"/>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3 2" xfId="5820" xr:uid="{E8CD4D95-CBDE-4AE9-BA1D-B7646C7CAA78}"/>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5 2" xfId="5821" xr:uid="{DE5CDF89-A190-42B1-9AA9-D2BDFF9865F5}"/>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3 2" xfId="5822" xr:uid="{91F85CEB-72D7-41E0-B827-DBF629A7514C}"/>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4 2" xfId="5823" xr:uid="{1EEE614B-6BFD-4EF8-80E4-E584B612AFE6}"/>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3 2" xfId="5824" xr:uid="{F72C46EF-EC99-41A2-8C1C-FA588F06A461}"/>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2 9 2" xfId="5825" xr:uid="{0E93EEAF-2BAB-455C-A360-4D363AFB5FBD}"/>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3 2" xfId="5826" xr:uid="{01F6BDC4-2F4E-4861-B827-47918A2400D0}"/>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4 2" xfId="5827" xr:uid="{60CD6162-19DD-4335-850C-C4F85CD459ED}"/>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3 2" xfId="5828" xr:uid="{A62441CF-8C8B-4533-9353-E293E8FD5960}"/>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2 3 2" xfId="5829" xr:uid="{74CC4B5B-A5EE-474B-964A-7509B763B58F}"/>
    <cellStyle name="Normal 8 3 2 3 2 2 4" xfId="5830" xr:uid="{80D9905A-0D0E-496A-92DE-49B655C2D184}"/>
    <cellStyle name="Normal 8 3 2 3 2 3" xfId="2125" xr:uid="{221D0DDA-8900-4BDE-BBC4-29B250051C94}"/>
    <cellStyle name="Normal 8 3 2 3 2 3 2" xfId="2126" xr:uid="{23BB2BBA-8EAF-4FD9-9F5C-A58CE2C29B56}"/>
    <cellStyle name="Normal 8 3 2 3 2 4" xfId="2127" xr:uid="{A3407819-3A55-4D65-A134-474E31706059}"/>
    <cellStyle name="Normal 8 3 2 3 2 4 2" xfId="5831" xr:uid="{C5D8C8B5-6C0D-44D3-B90C-9C55B7A1CFE4}"/>
    <cellStyle name="Normal 8 3 2 3 2 5" xfId="5832" xr:uid="{67F68524-378F-4883-B863-90A50865516A}"/>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3 2" xfId="5833" xr:uid="{DEA9C1ED-D33F-4829-A72D-6EC53260DC14}"/>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5 2" xfId="5834" xr:uid="{B9132D1B-3567-41ED-8F5C-87721B5243C3}"/>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3 2" xfId="5835" xr:uid="{A2798876-BAEE-4034-8F24-2990306DE25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4 2" xfId="5836" xr:uid="{404C7AA1-8CCC-485D-BD46-1A53E7BED7C3}"/>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3 2" xfId="5837" xr:uid="{D7D87438-344C-4830-B7DE-D3317B5B57CC}"/>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7 2" xfId="5838" xr:uid="{1714D144-D513-4DAD-BBBE-0E7C30851C77}"/>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3 2" xfId="5839" xr:uid="{2EEFE25C-5A3D-47CD-AF8E-D5FB349D25D5}"/>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4 2" xfId="5840" xr:uid="{D8992F9B-D684-4398-A7B2-E2CE39AC1463}"/>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3 2" xfId="5841" xr:uid="{506920B1-C9C2-4F03-B37D-1EDDD1D02F67}"/>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5 2" xfId="5842" xr:uid="{09C25139-EAB6-40F0-A26B-89EFF1E18B80}"/>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3 2" xfId="5843" xr:uid="{0A9C7FE7-F554-4F6F-B3FB-AA9EEBCABA48}"/>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4 2" xfId="5844" xr:uid="{7639531F-1CF8-4CAC-B349-C8A425E72466}"/>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3 2" xfId="5845" xr:uid="{04F153E6-0FAC-41D7-81A3-3EB1865ADEF5}"/>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3 2" xfId="5846" xr:uid="{F503C047-F3EB-486D-8019-82F48B878459}"/>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4 2" xfId="5847" xr:uid="{47FBA0C9-9A5C-4774-819D-3273F27925B0}"/>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3 2" xfId="5848" xr:uid="{219E1D03-EFEC-46AD-94C6-916802F5C0EC}"/>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3 2" xfId="5849" xr:uid="{24ED95DE-31ED-4637-81BD-8F4C9D2AAB9F}"/>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3 2" xfId="5850" xr:uid="{8B13F1EE-462D-4DDB-BA9F-9A19E1CD8921}"/>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4 2" xfId="5851" xr:uid="{3482A920-E43F-47EB-94E0-857A82D79DA5}"/>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3 2" xfId="5852" xr:uid="{5B1FF155-50C3-4F60-BB87-D2F89D80BF11}"/>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3 2" xfId="5853" xr:uid="{8BE2C903-2AFC-4596-BAC6-1C518DB17892}"/>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2 3 2" xfId="5854" xr:uid="{9F66894C-D18F-444E-B0F6-4AE29F6428A1}"/>
    <cellStyle name="Normal 9 3 2 2 2 2 2 4" xfId="5855" xr:uid="{43095829-23AD-497A-85F2-449C03A5AEB6}"/>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2 4 2" xfId="5856" xr:uid="{95063064-F373-49F2-A587-5871D9A9DEAE}"/>
    <cellStyle name="Normal 9 3 2 2 2 2 5" xfId="5857" xr:uid="{EA177A89-C637-4EB9-B85E-FF734305C505}"/>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3 2" xfId="5858" xr:uid="{CFE2D0C1-02F8-4EA7-BA35-3D5BF8F1CCC1}"/>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5 2" xfId="5859" xr:uid="{6E4F28E4-6A96-4D1A-972C-3170FA21BE10}"/>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2 3 2" xfId="5860" xr:uid="{AE472EA1-BF20-4DCF-A8D0-5B5C658B53E0}"/>
    <cellStyle name="Normal 9 3 2 2 3 2 2 4" xfId="5861" xr:uid="{7C46291A-7556-422A-969D-9317F69140F0}"/>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2 4 2" xfId="5862" xr:uid="{9E4B27D2-BD5E-4747-8662-851B35C9CDAE}"/>
    <cellStyle name="Normal 9 3 2 2 3 2 5" xfId="5863" xr:uid="{79AEB69A-53DC-4A84-88E5-0FC4A2DB881E}"/>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3 3 2" xfId="5864" xr:uid="{E41F4498-332B-4B46-B5C1-E1C561BC7A41}"/>
    <cellStyle name="Normal 9 3 2 2 3 3 4" xfId="5865" xr:uid="{15E55C3C-2387-4116-AA93-8B6330D81C29}"/>
    <cellStyle name="Normal 9 3 2 2 3 4" xfId="2252" xr:uid="{32CF5E84-0A54-4A8E-AD09-3E2006C41C47}"/>
    <cellStyle name="Normal 9 3 2 2 3 4 2" xfId="2253" xr:uid="{3B23D5B8-F6F9-44B5-B5C5-17E31E4F7F71}"/>
    <cellStyle name="Normal 9 3 2 2 3 5" xfId="2254" xr:uid="{EE2FE7E3-89E0-4EC8-ACB8-A3838C7596AD}"/>
    <cellStyle name="Normal 9 3 2 2 3 5 2" xfId="5866" xr:uid="{98085308-F3D3-4DF4-9FCF-1818BAA6A5A8}"/>
    <cellStyle name="Normal 9 3 2 2 3 6" xfId="5867" xr:uid="{0DAE685E-1736-4B7E-9566-0FC35F0CA2C7}"/>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2 3 2" xfId="5868" xr:uid="{8E8A6054-DEAE-4178-9E6C-15DC72AC5176}"/>
    <cellStyle name="Normal 9 3 2 2 4 2 4" xfId="5869" xr:uid="{5206FE2E-C158-49CE-8A49-863F33978D3F}"/>
    <cellStyle name="Normal 9 3 2 2 4 3" xfId="2258" xr:uid="{F98FD9D0-DE77-4259-83B0-4C621491672F}"/>
    <cellStyle name="Normal 9 3 2 2 4 3 2" xfId="2259" xr:uid="{889A98EF-74AA-4A4A-9CCE-3F1B3048B706}"/>
    <cellStyle name="Normal 9 3 2 2 4 4" xfId="2260" xr:uid="{5B158D96-D4B1-4985-B25D-45649AE8216C}"/>
    <cellStyle name="Normal 9 3 2 2 4 4 2" xfId="5870" xr:uid="{7B189BBD-9D84-47A8-8AC5-EDD007A9A2A1}"/>
    <cellStyle name="Normal 9 3 2 2 4 5" xfId="5871" xr:uid="{921D9D45-BCDE-4163-A2AF-D0B1E14F367E}"/>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3 2" xfId="5872" xr:uid="{D7BB92DA-49DE-4C80-BE4C-30F536D21624}"/>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7 2" xfId="5873" xr:uid="{2F4412B8-6684-4BA6-B4C9-91A1FD16875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2 3 2" xfId="5874" xr:uid="{D19A9910-D149-475B-A383-D3D58961FF38}"/>
    <cellStyle name="Normal 9 3 2 3 2 2 4" xfId="5875" xr:uid="{294FD2F6-DE70-4739-8FA9-E9C78155C76A}"/>
    <cellStyle name="Normal 9 3 2 3 2 3" xfId="2270" xr:uid="{E6047913-2BA5-4BEC-9137-17832390CA13}"/>
    <cellStyle name="Normal 9 3 2 3 2 3 2" xfId="2271" xr:uid="{DBF7BF83-AFC8-4AD0-9414-E6DA46F2FFCB}"/>
    <cellStyle name="Normal 9 3 2 3 2 4" xfId="2272" xr:uid="{222645FB-F569-4C11-BB59-1F4F0354C847}"/>
    <cellStyle name="Normal 9 3 2 3 2 4 2" xfId="5876" xr:uid="{08E8D02F-B0D3-46EF-BEB1-87E1F9BA0F9F}"/>
    <cellStyle name="Normal 9 3 2 3 2 5" xfId="5877" xr:uid="{A2FF35DB-925E-4AF8-8192-F73D1AA4A5E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3 2" xfId="5878" xr:uid="{79F331DB-250B-401A-8C4D-D8832E1CC26C}"/>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5 2" xfId="5879" xr:uid="{7A249A31-920A-46E7-ACDC-05C6964AF145}"/>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2 3 2" xfId="5880" xr:uid="{A6C82E12-F4DF-48FE-96E8-D3D37018F5D4}"/>
    <cellStyle name="Normal 9 3 2 4 2 2 4" xfId="5881" xr:uid="{26B95D68-592F-4D4A-9D21-76057D8F4E65}"/>
    <cellStyle name="Normal 9 3 2 4 2 3" xfId="2282" xr:uid="{08B2B1A6-6130-4E69-BD1A-4340836066FC}"/>
    <cellStyle name="Normal 9 3 2 4 2 3 2" xfId="2283" xr:uid="{AE5469DF-A677-4A30-8774-0551194D0EDE}"/>
    <cellStyle name="Normal 9 3 2 4 2 4" xfId="2284" xr:uid="{AC20CB11-2A51-4E2E-B40F-0C0B887E31FF}"/>
    <cellStyle name="Normal 9 3 2 4 2 4 2" xfId="5882" xr:uid="{1548F415-5546-4AEC-BB3C-0279D342ADDB}"/>
    <cellStyle name="Normal 9 3 2 4 2 5" xfId="5883" xr:uid="{ABE3418B-5205-4981-81FB-146D016ED09B}"/>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3 3 2" xfId="5884" xr:uid="{A98BB403-1AF1-4C55-8F12-397023920DED}"/>
    <cellStyle name="Normal 9 3 2 4 3 4" xfId="5885" xr:uid="{AC35F880-8FD5-4C63-BC28-AC6212A88761}"/>
    <cellStyle name="Normal 9 3 2 4 4" xfId="2288" xr:uid="{8F26B1C7-B104-4CF2-9D2C-0B8A37EBF125}"/>
    <cellStyle name="Normal 9 3 2 4 4 2" xfId="2289" xr:uid="{2F50372B-A7B1-42B4-82F8-771409A99343}"/>
    <cellStyle name="Normal 9 3 2 4 5" xfId="2290" xr:uid="{9A11183C-F23B-451B-B0A8-89E7020907E6}"/>
    <cellStyle name="Normal 9 3 2 4 5 2" xfId="5886" xr:uid="{5278C69A-2F81-424D-B7CA-15074992D2D4}"/>
    <cellStyle name="Normal 9 3 2 4 6" xfId="5887" xr:uid="{14799275-7D67-4972-A646-B9EADF43B051}"/>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2 3 2" xfId="5888" xr:uid="{F9600D63-CA5E-46B7-A70A-07FAB282FA73}"/>
    <cellStyle name="Normal 9 3 2 5 2 4" xfId="5889" xr:uid="{E9A83C58-127C-400F-BF6A-FC77401819FC}"/>
    <cellStyle name="Normal 9 3 2 5 3" xfId="2294" xr:uid="{D18532F5-D73D-43AD-A026-22D9B0EDD7F8}"/>
    <cellStyle name="Normal 9 3 2 5 3 2" xfId="2295" xr:uid="{5DAC5E55-A4BB-456B-A5A6-B690E7308831}"/>
    <cellStyle name="Normal 9 3 2 5 4" xfId="2296" xr:uid="{8A55817E-CDB8-48F0-BAB0-C84E18F7E30F}"/>
    <cellStyle name="Normal 9 3 2 5 4 2" xfId="5890" xr:uid="{E8FC5BC5-53A4-4681-82B1-2272E17AAC81}"/>
    <cellStyle name="Normal 9 3 2 5 5" xfId="5891" xr:uid="{9B607854-F31D-4F73-BE5C-A000F5B8C04E}"/>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3 2" xfId="5892" xr:uid="{BE2123E5-DB9F-4D5B-8F29-3A56CBA68A4E}"/>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8 2" xfId="5893" xr:uid="{CC57B80B-3553-4E3D-BF9D-9311A0D25592}"/>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2 3 2" xfId="5894" xr:uid="{CC6EDCF2-0D2F-482B-BA4C-0A1FECBF4E3F}"/>
    <cellStyle name="Normal 9 3 3 2 2 2 4" xfId="5895" xr:uid="{E6D7F40B-4B37-46FE-AC07-4ABAF22AF525}"/>
    <cellStyle name="Normal 9 3 3 2 2 3" xfId="2306" xr:uid="{34FFFAE8-02FB-419C-A43F-D4DB0722D22C}"/>
    <cellStyle name="Normal 9 3 3 2 2 3 2" xfId="2307" xr:uid="{67A9F2FB-B9D9-4155-AD4C-2DAB427BED20}"/>
    <cellStyle name="Normal 9 3 3 2 2 4" xfId="2308" xr:uid="{5BF18114-71F2-448D-9CCA-7B0BDED01360}"/>
    <cellStyle name="Normal 9 3 3 2 2 4 2" xfId="5896" xr:uid="{E581B330-986F-4CE7-8754-73F90FB3B55C}"/>
    <cellStyle name="Normal 9 3 3 2 2 5" xfId="5897" xr:uid="{B6A0E6FE-1AA2-43D7-AD55-892F5FCB1595}"/>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3 2" xfId="5898" xr:uid="{B6EF0518-D3D1-480D-8C15-16B6D3E77003}"/>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5 2" xfId="5899" xr:uid="{C9624383-5331-407F-9BDB-A97BC93AA7D7}"/>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2 3 2 2" xfId="5900" xr:uid="{604A69D6-DBA8-44E3-BBEF-A6E486A7E36A}"/>
    <cellStyle name="Normal 9 3 3 3 2 2 4" xfId="5901" xr:uid="{7DF47572-7F3C-4250-958E-6DB5FA108394}"/>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2 4 2 2" xfId="5902" xr:uid="{1A9F8193-465F-4755-9053-4B4A0163F705}"/>
    <cellStyle name="Normal 9 3 3 3 2 5" xfId="5903" xr:uid="{E87AB8A4-255C-4141-87A1-637FA70B0431}"/>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3 2 2" xfId="5904" xr:uid="{1FD18168-F617-4750-A067-3F1535296E21}"/>
    <cellStyle name="Normal 9 3 3 3 3 4" xfId="4770" xr:uid="{772449AD-CEDB-4234-B600-2D2ECFF39A5A}"/>
    <cellStyle name="Normal 9 3 3 3 3 4 2" xfId="5905" xr:uid="{A29994F6-6BB1-401C-B6A4-F84476D612AE}"/>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3 5 2 2" xfId="5906" xr:uid="{2679796B-74B8-4C2C-B0B3-4C81E57BC924}"/>
    <cellStyle name="Normal 9 3 3 3 6" xfId="5907" xr:uid="{6E0F1CFE-1FFB-4032-8D6D-DF176B1C1BA8}"/>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3 2 2" xfId="5908" xr:uid="{F55A9098-7F82-4BF5-BA04-5828BED8D582}"/>
    <cellStyle name="Normal 9 3 3 4 2 4" xfId="4778" xr:uid="{1D9F06CF-5D3C-431B-9440-69FCB2C01617}"/>
    <cellStyle name="Normal 9 3 3 4 2 4 2" xfId="5909" xr:uid="{7F1C0779-DE33-48C9-BFA2-0EB5234F20F0}"/>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4 2 2" xfId="5910" xr:uid="{562830A9-2C04-4679-95F8-0296A87330CF}"/>
    <cellStyle name="Normal 9 3 3 4 5" xfId="4777" xr:uid="{2F36A815-C964-4328-9667-1D5DEB4A3A0B}"/>
    <cellStyle name="Normal 9 3 3 4 5 2" xfId="5911" xr:uid="{5FA55183-CCA4-4F3B-94AA-D60F5D366115}"/>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3 2 2" xfId="5912" xr:uid="{618FBAAA-1F63-46FF-A2D8-E25F5755E90E}"/>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7 2 2" xfId="5913" xr:uid="{C48A462C-8C9B-4906-B75F-12A12F83254A}"/>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3 2 2" xfId="5914" xr:uid="{FF295211-736D-4DF9-B9C6-3EB4F72D5DF0}"/>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4 2 2" xfId="5915" xr:uid="{2C52104D-797A-4F87-947A-91D4DFAA42D3}"/>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3 2 2" xfId="5916" xr:uid="{8A75DC9A-1854-4137-B8D7-0AB0ABEC8886}"/>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5 2 2" xfId="5917" xr:uid="{4748E305-66AD-4BE7-9EF3-EA48073C4C05}"/>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3 2 2" xfId="5918" xr:uid="{74EAADC3-19D0-4385-977E-D0621A5EF86E}"/>
    <cellStyle name="Normal 9 3 5 2 2 4" xfId="4819" xr:uid="{A06FBD9D-7575-4709-A533-CEA0A7F13818}"/>
    <cellStyle name="Normal 9 3 5 2 2 4 2" xfId="5919" xr:uid="{61EFADBC-EDD1-4D23-953C-C92F2BD65DDE}"/>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4 2 2" xfId="5920" xr:uid="{13DDD8D9-BC86-488D-842D-8D9C599BDBD9}"/>
    <cellStyle name="Normal 9 3 5 2 5" xfId="4818" xr:uid="{696F581E-96EA-407F-917A-2999C6FB95AA}"/>
    <cellStyle name="Normal 9 3 5 2 5 2" xfId="5921" xr:uid="{4E345359-4988-43F2-B06F-AF72BA0801FC}"/>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3 2 2" xfId="5922" xr:uid="{F00DC12A-1920-43A9-B948-24313F7E66AB}"/>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5 2 2" xfId="5923" xr:uid="{B43FD464-FFA3-4906-BC80-4EB8C0A8B567}"/>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3 2 2" xfId="5924" xr:uid="{88B6DFAA-BD0B-4C97-A09C-3C2E14B49F7D}"/>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4 2 2" xfId="5925" xr:uid="{897869FF-DB7E-468C-9699-605982233695}"/>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3 2 2" xfId="5926" xr:uid="{CC105514-2DDD-4EAA-A842-2E6888A9C959}"/>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3 9 2 2" xfId="5927" xr:uid="{178FEF14-1DCC-4D02-B6A5-26863121BC32}"/>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3 2 2" xfId="5928" xr:uid="{5CABFC1D-8F06-45CF-B239-4550F8DF9B78}"/>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4 2 2" xfId="5929" xr:uid="{028D9AA0-2840-489B-A7B1-43E6E1E4DE7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3 2 2" xfId="5930" xr:uid="{154968F6-0CDA-452D-BF80-BD188E27670A}"/>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3 2 2" xfId="5931" xr:uid="{1519006E-7749-458A-84CC-99386366E50B}"/>
    <cellStyle name="Normal 9 4 2 3 2 2 4" xfId="4894" xr:uid="{DD708D9E-790E-41F8-9EA9-D211ECF6C17B}"/>
    <cellStyle name="Normal 9 4 2 3 2 2 4 2" xfId="5932" xr:uid="{0648D3C0-FECC-4B1D-A303-C1D88C24F766}"/>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4 2 2" xfId="5933" xr:uid="{33541855-57FB-4BFA-B8F7-0CBA9CCADF76}"/>
    <cellStyle name="Normal 9 4 2 3 2 5" xfId="4893" xr:uid="{F3FA8D49-0CC7-4DA5-B00E-967CBD26A72D}"/>
    <cellStyle name="Normal 9 4 2 3 2 5 2" xfId="5934" xr:uid="{773D1C8E-9399-46FA-9FE4-7A92F52EA106}"/>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3 2 2" xfId="5935" xr:uid="{0871CD57-C90E-485B-8413-A3A622F1BD97}"/>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5 2 2" xfId="5936" xr:uid="{2AAAF2A2-E20F-4259-A41A-6F39F7054FA4}"/>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3 2 2" xfId="5937" xr:uid="{6008654B-C961-401D-9EE7-BA40FC90A5AE}"/>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4 2 2" xfId="5938" xr:uid="{349AEEE2-B4F0-4DAA-97AD-5236DF341B1F}"/>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3 2 2" xfId="5939" xr:uid="{01359133-6668-42A2-99D1-0ED0C6030D25}"/>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7 2 2" xfId="5940" xr:uid="{27B831F6-BF3F-4D60-8070-C28C7AA756B1}"/>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3 2 2" xfId="5941" xr:uid="{CC54553A-9BC3-4637-9B7C-4713495CAD53}"/>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4 2 2" xfId="5942" xr:uid="{71D7E146-0AC6-469B-8AEC-5EBD4AD05353}"/>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3 2 2" xfId="5943" xr:uid="{1BE6E486-710F-4890-B933-144D9E3DFA44}"/>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5 2 2" xfId="5944" xr:uid="{243E677A-E4AA-473A-B6DF-C28162E9FA32}"/>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3 2 2" xfId="5945" xr:uid="{17633E85-991B-44AC-81B7-D771F1A1C361}"/>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4 2 2" xfId="5946" xr:uid="{7BFA9FA3-0230-463C-88BA-B141B9F7853C}"/>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3 2 2" xfId="5947" xr:uid="{5CFE00DB-1F81-4387-A0B7-CF08D07F20EF}"/>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3 2 2" xfId="5948" xr:uid="{36EE9B48-148B-4584-86F2-6A8272AFEEC4}"/>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4 2 2" xfId="5949" xr:uid="{EFA4A745-1DB2-4FA1-8670-6D506342DE48}"/>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3 2 2" xfId="5950" xr:uid="{172AC882-DC60-4E69-B702-76ACD318938C}"/>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3 2 2" xfId="5951" xr:uid="{2C7040AC-256B-4A8D-8E65-EBB3575A82D8}"/>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3 2 2" xfId="5952" xr:uid="{B4D23D04-4F87-4A19-88AF-B6A0F77D85FB}"/>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4 2 2" xfId="5953" xr:uid="{48C3E661-20D8-4DE1-96E2-C3449BCA5DF3}"/>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3 2 2" xfId="5954" xr:uid="{69295314-C233-477B-8D57-B87C031DEBA6}"/>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3 2 2" xfId="5955" xr:uid="{A1F7E01C-6A63-48B2-8C8C-F0CADA011D46}"/>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8" t="s">
        <v>2</v>
      </c>
      <c r="C8" s="93"/>
      <c r="D8" s="93"/>
      <c r="E8" s="93"/>
      <c r="F8" s="93"/>
      <c r="G8" s="94"/>
    </row>
    <row r="9" spans="2:7" ht="14.25">
      <c r="B9" s="148"/>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04"/>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1">
        <v>51530</v>
      </c>
      <c r="K10" s="126"/>
    </row>
    <row r="11" spans="1:11">
      <c r="A11" s="125"/>
      <c r="B11" s="125" t="s">
        <v>718</v>
      </c>
      <c r="C11" s="131"/>
      <c r="D11" s="131"/>
      <c r="E11" s="131"/>
      <c r="F11" s="126"/>
      <c r="G11" s="127"/>
      <c r="H11" s="127" t="s">
        <v>718</v>
      </c>
      <c r="I11" s="131"/>
      <c r="J11" s="152"/>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3">
        <v>45193</v>
      </c>
      <c r="K14" s="126"/>
    </row>
    <row r="15" spans="1:11" ht="15" customHeight="1">
      <c r="A15" s="125"/>
      <c r="B15" s="6" t="s">
        <v>11</v>
      </c>
      <c r="C15" s="7"/>
      <c r="D15" s="7"/>
      <c r="E15" s="7"/>
      <c r="F15" s="8"/>
      <c r="G15" s="127"/>
      <c r="H15" s="9" t="s">
        <v>11</v>
      </c>
      <c r="I15" s="131"/>
      <c r="J15" s="154"/>
      <c r="K15" s="126"/>
    </row>
    <row r="16" spans="1:11" ht="15" customHeight="1">
      <c r="A16" s="125"/>
      <c r="B16" s="131"/>
      <c r="C16" s="131"/>
      <c r="D16" s="131"/>
      <c r="E16" s="131"/>
      <c r="F16" s="131"/>
      <c r="G16" s="131"/>
      <c r="H16" s="131"/>
      <c r="I16" s="134" t="s">
        <v>147</v>
      </c>
      <c r="J16" s="140">
        <v>40093</v>
      </c>
      <c r="K16" s="126"/>
    </row>
    <row r="17" spans="1:11">
      <c r="A17" s="125"/>
      <c r="B17" s="131" t="s">
        <v>722</v>
      </c>
      <c r="C17" s="131"/>
      <c r="D17" s="131"/>
      <c r="E17" s="131"/>
      <c r="F17" s="131"/>
      <c r="G17" s="131"/>
      <c r="H17" s="131"/>
      <c r="I17" s="134" t="s">
        <v>148</v>
      </c>
      <c r="J17" s="140" t="s">
        <v>1012</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5" t="s">
        <v>207</v>
      </c>
      <c r="G20" s="156"/>
      <c r="H20" s="111" t="s">
        <v>174</v>
      </c>
      <c r="I20" s="111" t="s">
        <v>208</v>
      </c>
      <c r="J20" s="111" t="s">
        <v>26</v>
      </c>
      <c r="K20" s="126"/>
    </row>
    <row r="21" spans="1:11">
      <c r="A21" s="125"/>
      <c r="B21" s="116"/>
      <c r="C21" s="116"/>
      <c r="D21" s="117"/>
      <c r="E21" s="117"/>
      <c r="F21" s="157"/>
      <c r="G21" s="158"/>
      <c r="H21" s="116" t="s">
        <v>146</v>
      </c>
      <c r="I21" s="116"/>
      <c r="J21" s="116"/>
      <c r="K21" s="126"/>
    </row>
    <row r="22" spans="1:11" ht="24">
      <c r="A22" s="125"/>
      <c r="B22" s="118">
        <v>6</v>
      </c>
      <c r="C22" s="10" t="s">
        <v>724</v>
      </c>
      <c r="D22" s="129" t="s">
        <v>724</v>
      </c>
      <c r="E22" s="129" t="s">
        <v>30</v>
      </c>
      <c r="F22" s="149" t="s">
        <v>279</v>
      </c>
      <c r="G22" s="150"/>
      <c r="H22" s="11" t="s">
        <v>725</v>
      </c>
      <c r="I22" s="14">
        <v>0.21</v>
      </c>
      <c r="J22" s="120">
        <f t="shared" ref="J22:J85" si="0">I22*B22</f>
        <v>1.26</v>
      </c>
      <c r="K22" s="126"/>
    </row>
    <row r="23" spans="1:11">
      <c r="A23" s="125"/>
      <c r="B23" s="118">
        <v>18</v>
      </c>
      <c r="C23" s="10" t="s">
        <v>726</v>
      </c>
      <c r="D23" s="129" t="s">
        <v>947</v>
      </c>
      <c r="E23" s="129" t="s">
        <v>657</v>
      </c>
      <c r="F23" s="149"/>
      <c r="G23" s="150"/>
      <c r="H23" s="11" t="s">
        <v>727</v>
      </c>
      <c r="I23" s="14">
        <v>0.31</v>
      </c>
      <c r="J23" s="120">
        <f t="shared" si="0"/>
        <v>5.58</v>
      </c>
      <c r="K23" s="126"/>
    </row>
    <row r="24" spans="1:11">
      <c r="A24" s="125"/>
      <c r="B24" s="118">
        <v>25</v>
      </c>
      <c r="C24" s="10" t="s">
        <v>726</v>
      </c>
      <c r="D24" s="129" t="s">
        <v>948</v>
      </c>
      <c r="E24" s="129" t="s">
        <v>30</v>
      </c>
      <c r="F24" s="149"/>
      <c r="G24" s="150"/>
      <c r="H24" s="11" t="s">
        <v>727</v>
      </c>
      <c r="I24" s="14">
        <v>0.31</v>
      </c>
      <c r="J24" s="120">
        <f t="shared" si="0"/>
        <v>7.75</v>
      </c>
      <c r="K24" s="126"/>
    </row>
    <row r="25" spans="1:11">
      <c r="A25" s="125"/>
      <c r="B25" s="118">
        <v>24</v>
      </c>
      <c r="C25" s="10" t="s">
        <v>726</v>
      </c>
      <c r="D25" s="129" t="s">
        <v>949</v>
      </c>
      <c r="E25" s="129" t="s">
        <v>72</v>
      </c>
      <c r="F25" s="149"/>
      <c r="G25" s="150"/>
      <c r="H25" s="11" t="s">
        <v>727</v>
      </c>
      <c r="I25" s="14">
        <v>0.33</v>
      </c>
      <c r="J25" s="120">
        <f t="shared" si="0"/>
        <v>7.92</v>
      </c>
      <c r="K25" s="126"/>
    </row>
    <row r="26" spans="1:11">
      <c r="A26" s="125"/>
      <c r="B26" s="118">
        <v>14</v>
      </c>
      <c r="C26" s="10" t="s">
        <v>728</v>
      </c>
      <c r="D26" s="129" t="s">
        <v>950</v>
      </c>
      <c r="E26" s="129" t="s">
        <v>300</v>
      </c>
      <c r="F26" s="149"/>
      <c r="G26" s="150"/>
      <c r="H26" s="11" t="s">
        <v>729</v>
      </c>
      <c r="I26" s="14">
        <v>0.63</v>
      </c>
      <c r="J26" s="120">
        <f t="shared" si="0"/>
        <v>8.82</v>
      </c>
      <c r="K26" s="126"/>
    </row>
    <row r="27" spans="1:11">
      <c r="A27" s="125"/>
      <c r="B27" s="118">
        <v>8</v>
      </c>
      <c r="C27" s="10" t="s">
        <v>728</v>
      </c>
      <c r="D27" s="129" t="s">
        <v>951</v>
      </c>
      <c r="E27" s="129" t="s">
        <v>320</v>
      </c>
      <c r="F27" s="149"/>
      <c r="G27" s="150"/>
      <c r="H27" s="11" t="s">
        <v>729</v>
      </c>
      <c r="I27" s="14">
        <v>0.79</v>
      </c>
      <c r="J27" s="120">
        <f t="shared" si="0"/>
        <v>6.32</v>
      </c>
      <c r="K27" s="126"/>
    </row>
    <row r="28" spans="1:11">
      <c r="A28" s="125"/>
      <c r="B28" s="118">
        <v>4</v>
      </c>
      <c r="C28" s="10" t="s">
        <v>730</v>
      </c>
      <c r="D28" s="129" t="s">
        <v>730</v>
      </c>
      <c r="E28" s="129" t="s">
        <v>28</v>
      </c>
      <c r="F28" s="149"/>
      <c r="G28" s="150"/>
      <c r="H28" s="11" t="s">
        <v>731</v>
      </c>
      <c r="I28" s="14">
        <v>0.38</v>
      </c>
      <c r="J28" s="120">
        <f t="shared" si="0"/>
        <v>1.52</v>
      </c>
      <c r="K28" s="126"/>
    </row>
    <row r="29" spans="1:11">
      <c r="A29" s="125"/>
      <c r="B29" s="118">
        <v>6</v>
      </c>
      <c r="C29" s="10" t="s">
        <v>730</v>
      </c>
      <c r="D29" s="129" t="s">
        <v>730</v>
      </c>
      <c r="E29" s="129" t="s">
        <v>30</v>
      </c>
      <c r="F29" s="149"/>
      <c r="G29" s="150"/>
      <c r="H29" s="11" t="s">
        <v>731</v>
      </c>
      <c r="I29" s="14">
        <v>0.38</v>
      </c>
      <c r="J29" s="120">
        <f t="shared" si="0"/>
        <v>2.2800000000000002</v>
      </c>
      <c r="K29" s="126"/>
    </row>
    <row r="30" spans="1:11" ht="24">
      <c r="A30" s="125"/>
      <c r="B30" s="118">
        <v>3</v>
      </c>
      <c r="C30" s="10" t="s">
        <v>732</v>
      </c>
      <c r="D30" s="129" t="s">
        <v>732</v>
      </c>
      <c r="E30" s="129"/>
      <c r="F30" s="149"/>
      <c r="G30" s="150"/>
      <c r="H30" s="11" t="s">
        <v>993</v>
      </c>
      <c r="I30" s="14">
        <v>0.57999999999999996</v>
      </c>
      <c r="J30" s="120">
        <f t="shared" si="0"/>
        <v>1.7399999999999998</v>
      </c>
      <c r="K30" s="126"/>
    </row>
    <row r="31" spans="1:11" ht="24">
      <c r="A31" s="125"/>
      <c r="B31" s="118">
        <v>4</v>
      </c>
      <c r="C31" s="10" t="s">
        <v>733</v>
      </c>
      <c r="D31" s="129" t="s">
        <v>733</v>
      </c>
      <c r="E31" s="129" t="s">
        <v>33</v>
      </c>
      <c r="F31" s="149" t="s">
        <v>279</v>
      </c>
      <c r="G31" s="150"/>
      <c r="H31" s="11" t="s">
        <v>734</v>
      </c>
      <c r="I31" s="14">
        <v>0.68</v>
      </c>
      <c r="J31" s="120">
        <f t="shared" si="0"/>
        <v>2.72</v>
      </c>
      <c r="K31" s="126"/>
    </row>
    <row r="32" spans="1:11" ht="24">
      <c r="A32" s="125"/>
      <c r="B32" s="118">
        <v>4</v>
      </c>
      <c r="C32" s="10" t="s">
        <v>733</v>
      </c>
      <c r="D32" s="129" t="s">
        <v>733</v>
      </c>
      <c r="E32" s="129" t="s">
        <v>33</v>
      </c>
      <c r="F32" s="149" t="s">
        <v>277</v>
      </c>
      <c r="G32" s="150"/>
      <c r="H32" s="11" t="s">
        <v>734</v>
      </c>
      <c r="I32" s="14">
        <v>0.68</v>
      </c>
      <c r="J32" s="120">
        <f t="shared" si="0"/>
        <v>2.72</v>
      </c>
      <c r="K32" s="126"/>
    </row>
    <row r="33" spans="1:11" ht="24">
      <c r="A33" s="125"/>
      <c r="B33" s="118">
        <v>4</v>
      </c>
      <c r="C33" s="10" t="s">
        <v>733</v>
      </c>
      <c r="D33" s="129" t="s">
        <v>733</v>
      </c>
      <c r="E33" s="129" t="s">
        <v>33</v>
      </c>
      <c r="F33" s="149" t="s">
        <v>278</v>
      </c>
      <c r="G33" s="150"/>
      <c r="H33" s="11" t="s">
        <v>734</v>
      </c>
      <c r="I33" s="14">
        <v>0.68</v>
      </c>
      <c r="J33" s="120">
        <f t="shared" si="0"/>
        <v>2.72</v>
      </c>
      <c r="K33" s="126"/>
    </row>
    <row r="34" spans="1:11" ht="24">
      <c r="A34" s="125"/>
      <c r="B34" s="118">
        <v>6</v>
      </c>
      <c r="C34" s="10" t="s">
        <v>733</v>
      </c>
      <c r="D34" s="129" t="s">
        <v>733</v>
      </c>
      <c r="E34" s="129" t="s">
        <v>34</v>
      </c>
      <c r="F34" s="149" t="s">
        <v>279</v>
      </c>
      <c r="G34" s="150"/>
      <c r="H34" s="11" t="s">
        <v>734</v>
      </c>
      <c r="I34" s="14">
        <v>0.68</v>
      </c>
      <c r="J34" s="120">
        <f t="shared" si="0"/>
        <v>4.08</v>
      </c>
      <c r="K34" s="126"/>
    </row>
    <row r="35" spans="1:11" ht="24">
      <c r="A35" s="125"/>
      <c r="B35" s="118">
        <v>6</v>
      </c>
      <c r="C35" s="10" t="s">
        <v>733</v>
      </c>
      <c r="D35" s="129" t="s">
        <v>733</v>
      </c>
      <c r="E35" s="129" t="s">
        <v>34</v>
      </c>
      <c r="F35" s="149" t="s">
        <v>277</v>
      </c>
      <c r="G35" s="150"/>
      <c r="H35" s="11" t="s">
        <v>734</v>
      </c>
      <c r="I35" s="14">
        <v>0.68</v>
      </c>
      <c r="J35" s="120">
        <f t="shared" si="0"/>
        <v>4.08</v>
      </c>
      <c r="K35" s="126"/>
    </row>
    <row r="36" spans="1:11" ht="24">
      <c r="A36" s="125"/>
      <c r="B36" s="118">
        <v>6</v>
      </c>
      <c r="C36" s="10" t="s">
        <v>733</v>
      </c>
      <c r="D36" s="129" t="s">
        <v>733</v>
      </c>
      <c r="E36" s="129" t="s">
        <v>34</v>
      </c>
      <c r="F36" s="149" t="s">
        <v>278</v>
      </c>
      <c r="G36" s="150"/>
      <c r="H36" s="11" t="s">
        <v>734</v>
      </c>
      <c r="I36" s="14">
        <v>0.68</v>
      </c>
      <c r="J36" s="120">
        <f t="shared" si="0"/>
        <v>4.08</v>
      </c>
      <c r="K36" s="126"/>
    </row>
    <row r="37" spans="1:11" ht="12" customHeight="1">
      <c r="A37" s="125"/>
      <c r="B37" s="118">
        <v>6</v>
      </c>
      <c r="C37" s="10" t="s">
        <v>735</v>
      </c>
      <c r="D37" s="129" t="s">
        <v>735</v>
      </c>
      <c r="E37" s="129" t="s">
        <v>28</v>
      </c>
      <c r="F37" s="149" t="s">
        <v>278</v>
      </c>
      <c r="G37" s="150"/>
      <c r="H37" s="11" t="s">
        <v>736</v>
      </c>
      <c r="I37" s="14">
        <v>0.57999999999999996</v>
      </c>
      <c r="J37" s="120">
        <f t="shared" si="0"/>
        <v>3.4799999999999995</v>
      </c>
      <c r="K37" s="126"/>
    </row>
    <row r="38" spans="1:11" ht="12" customHeight="1">
      <c r="A38" s="125"/>
      <c r="B38" s="118">
        <v>8</v>
      </c>
      <c r="C38" s="10" t="s">
        <v>735</v>
      </c>
      <c r="D38" s="129" t="s">
        <v>735</v>
      </c>
      <c r="E38" s="129" t="s">
        <v>30</v>
      </c>
      <c r="F38" s="149" t="s">
        <v>278</v>
      </c>
      <c r="G38" s="150"/>
      <c r="H38" s="11" t="s">
        <v>736</v>
      </c>
      <c r="I38" s="14">
        <v>0.57999999999999996</v>
      </c>
      <c r="J38" s="120">
        <f t="shared" si="0"/>
        <v>4.6399999999999997</v>
      </c>
      <c r="K38" s="126"/>
    </row>
    <row r="39" spans="1:11" ht="24">
      <c r="A39" s="125"/>
      <c r="B39" s="118">
        <v>2</v>
      </c>
      <c r="C39" s="10" t="s">
        <v>737</v>
      </c>
      <c r="D39" s="129" t="s">
        <v>737</v>
      </c>
      <c r="E39" s="129" t="s">
        <v>279</v>
      </c>
      <c r="F39" s="149"/>
      <c r="G39" s="150"/>
      <c r="H39" s="11" t="s">
        <v>994</v>
      </c>
      <c r="I39" s="14">
        <v>1.57</v>
      </c>
      <c r="J39" s="120">
        <f t="shared" si="0"/>
        <v>3.14</v>
      </c>
      <c r="K39" s="126"/>
    </row>
    <row r="40" spans="1:11" ht="24">
      <c r="A40" s="125"/>
      <c r="B40" s="118">
        <v>2</v>
      </c>
      <c r="C40" s="10" t="s">
        <v>737</v>
      </c>
      <c r="D40" s="129" t="s">
        <v>737</v>
      </c>
      <c r="E40" s="129" t="s">
        <v>277</v>
      </c>
      <c r="F40" s="149"/>
      <c r="G40" s="150"/>
      <c r="H40" s="11" t="s">
        <v>994</v>
      </c>
      <c r="I40" s="14">
        <v>1.57</v>
      </c>
      <c r="J40" s="120">
        <f t="shared" si="0"/>
        <v>3.14</v>
      </c>
      <c r="K40" s="126"/>
    </row>
    <row r="41" spans="1:11" ht="24">
      <c r="A41" s="125"/>
      <c r="B41" s="118">
        <v>2</v>
      </c>
      <c r="C41" s="10" t="s">
        <v>737</v>
      </c>
      <c r="D41" s="129" t="s">
        <v>737</v>
      </c>
      <c r="E41" s="129" t="s">
        <v>278</v>
      </c>
      <c r="F41" s="149"/>
      <c r="G41" s="150"/>
      <c r="H41" s="11" t="s">
        <v>994</v>
      </c>
      <c r="I41" s="14">
        <v>1.57</v>
      </c>
      <c r="J41" s="120">
        <f t="shared" si="0"/>
        <v>3.14</v>
      </c>
      <c r="K41" s="126"/>
    </row>
    <row r="42" spans="1:11" ht="48">
      <c r="A42" s="125"/>
      <c r="B42" s="118">
        <v>3</v>
      </c>
      <c r="C42" s="10" t="s">
        <v>738</v>
      </c>
      <c r="D42" s="129" t="s">
        <v>738</v>
      </c>
      <c r="E42" s="129" t="s">
        <v>279</v>
      </c>
      <c r="F42" s="149"/>
      <c r="G42" s="150"/>
      <c r="H42" s="11" t="s">
        <v>995</v>
      </c>
      <c r="I42" s="14">
        <v>1.38</v>
      </c>
      <c r="J42" s="120">
        <f t="shared" si="0"/>
        <v>4.1399999999999997</v>
      </c>
      <c r="K42" s="126"/>
    </row>
    <row r="43" spans="1:11" ht="48">
      <c r="A43" s="125"/>
      <c r="B43" s="118">
        <v>3</v>
      </c>
      <c r="C43" s="10" t="s">
        <v>738</v>
      </c>
      <c r="D43" s="129" t="s">
        <v>738</v>
      </c>
      <c r="E43" s="129" t="s">
        <v>277</v>
      </c>
      <c r="F43" s="149"/>
      <c r="G43" s="150"/>
      <c r="H43" s="11" t="s">
        <v>995</v>
      </c>
      <c r="I43" s="14">
        <v>1.38</v>
      </c>
      <c r="J43" s="120">
        <f t="shared" si="0"/>
        <v>4.1399999999999997</v>
      </c>
      <c r="K43" s="126"/>
    </row>
    <row r="44" spans="1:11" ht="48">
      <c r="A44" s="125"/>
      <c r="B44" s="118">
        <v>3</v>
      </c>
      <c r="C44" s="10" t="s">
        <v>738</v>
      </c>
      <c r="D44" s="129" t="s">
        <v>738</v>
      </c>
      <c r="E44" s="129" t="s">
        <v>278</v>
      </c>
      <c r="F44" s="149"/>
      <c r="G44" s="150"/>
      <c r="H44" s="11" t="s">
        <v>995</v>
      </c>
      <c r="I44" s="14">
        <v>1.38</v>
      </c>
      <c r="J44" s="120">
        <f t="shared" si="0"/>
        <v>4.1399999999999997</v>
      </c>
      <c r="K44" s="126"/>
    </row>
    <row r="45" spans="1:11" ht="12" customHeight="1">
      <c r="A45" s="125"/>
      <c r="B45" s="118">
        <v>4</v>
      </c>
      <c r="C45" s="10" t="s">
        <v>739</v>
      </c>
      <c r="D45" s="129" t="s">
        <v>739</v>
      </c>
      <c r="E45" s="129" t="s">
        <v>30</v>
      </c>
      <c r="F45" s="149"/>
      <c r="G45" s="150"/>
      <c r="H45" s="11" t="s">
        <v>740</v>
      </c>
      <c r="I45" s="14">
        <v>0.19</v>
      </c>
      <c r="J45" s="120">
        <f t="shared" si="0"/>
        <v>0.76</v>
      </c>
      <c r="K45" s="126"/>
    </row>
    <row r="46" spans="1:11" ht="12" customHeight="1">
      <c r="A46" s="125"/>
      <c r="B46" s="118">
        <v>2</v>
      </c>
      <c r="C46" s="10" t="s">
        <v>741</v>
      </c>
      <c r="D46" s="129" t="s">
        <v>741</v>
      </c>
      <c r="E46" s="129" t="s">
        <v>30</v>
      </c>
      <c r="F46" s="149"/>
      <c r="G46" s="150"/>
      <c r="H46" s="11" t="s">
        <v>742</v>
      </c>
      <c r="I46" s="14">
        <v>0.14000000000000001</v>
      </c>
      <c r="J46" s="120">
        <f t="shared" si="0"/>
        <v>0.28000000000000003</v>
      </c>
      <c r="K46" s="126"/>
    </row>
    <row r="47" spans="1:11" ht="12" customHeight="1">
      <c r="A47" s="125"/>
      <c r="B47" s="118">
        <v>3</v>
      </c>
      <c r="C47" s="10" t="s">
        <v>741</v>
      </c>
      <c r="D47" s="129" t="s">
        <v>741</v>
      </c>
      <c r="E47" s="129" t="s">
        <v>72</v>
      </c>
      <c r="F47" s="149"/>
      <c r="G47" s="150"/>
      <c r="H47" s="11" t="s">
        <v>742</v>
      </c>
      <c r="I47" s="14">
        <v>0.14000000000000001</v>
      </c>
      <c r="J47" s="120">
        <f t="shared" si="0"/>
        <v>0.42000000000000004</v>
      </c>
      <c r="K47" s="126"/>
    </row>
    <row r="48" spans="1:11" ht="12" customHeight="1">
      <c r="A48" s="125"/>
      <c r="B48" s="118">
        <v>3</v>
      </c>
      <c r="C48" s="10" t="s">
        <v>741</v>
      </c>
      <c r="D48" s="129" t="s">
        <v>741</v>
      </c>
      <c r="E48" s="129" t="s">
        <v>31</v>
      </c>
      <c r="F48" s="149"/>
      <c r="G48" s="150"/>
      <c r="H48" s="11" t="s">
        <v>742</v>
      </c>
      <c r="I48" s="14">
        <v>0.14000000000000001</v>
      </c>
      <c r="J48" s="120">
        <f t="shared" si="0"/>
        <v>0.42000000000000004</v>
      </c>
      <c r="K48" s="126"/>
    </row>
    <row r="49" spans="1:11" ht="12" customHeight="1">
      <c r="A49" s="125"/>
      <c r="B49" s="118">
        <v>4</v>
      </c>
      <c r="C49" s="10" t="s">
        <v>741</v>
      </c>
      <c r="D49" s="129" t="s">
        <v>741</v>
      </c>
      <c r="E49" s="129" t="s">
        <v>32</v>
      </c>
      <c r="F49" s="149"/>
      <c r="G49" s="150"/>
      <c r="H49" s="11" t="s">
        <v>742</v>
      </c>
      <c r="I49" s="14">
        <v>0.14000000000000001</v>
      </c>
      <c r="J49" s="120">
        <f t="shared" si="0"/>
        <v>0.56000000000000005</v>
      </c>
      <c r="K49" s="126"/>
    </row>
    <row r="50" spans="1:11" ht="12" customHeight="1">
      <c r="A50" s="125"/>
      <c r="B50" s="118">
        <v>4</v>
      </c>
      <c r="C50" s="10" t="s">
        <v>741</v>
      </c>
      <c r="D50" s="129" t="s">
        <v>741</v>
      </c>
      <c r="E50" s="129" t="s">
        <v>33</v>
      </c>
      <c r="F50" s="149"/>
      <c r="G50" s="150"/>
      <c r="H50" s="11" t="s">
        <v>742</v>
      </c>
      <c r="I50" s="14">
        <v>0.14000000000000001</v>
      </c>
      <c r="J50" s="120">
        <f t="shared" si="0"/>
        <v>0.56000000000000005</v>
      </c>
      <c r="K50" s="126"/>
    </row>
    <row r="51" spans="1:11" ht="24">
      <c r="A51" s="125"/>
      <c r="B51" s="118">
        <v>6</v>
      </c>
      <c r="C51" s="10" t="s">
        <v>743</v>
      </c>
      <c r="D51" s="129" t="s">
        <v>952</v>
      </c>
      <c r="E51" s="129" t="s">
        <v>744</v>
      </c>
      <c r="F51" s="149" t="s">
        <v>112</v>
      </c>
      <c r="G51" s="150"/>
      <c r="H51" s="11" t="s">
        <v>745</v>
      </c>
      <c r="I51" s="14">
        <v>0.64</v>
      </c>
      <c r="J51" s="120">
        <f t="shared" si="0"/>
        <v>3.84</v>
      </c>
      <c r="K51" s="126"/>
    </row>
    <row r="52" spans="1:11" ht="24">
      <c r="A52" s="125"/>
      <c r="B52" s="118">
        <v>6</v>
      </c>
      <c r="C52" s="10" t="s">
        <v>743</v>
      </c>
      <c r="D52" s="129" t="s">
        <v>952</v>
      </c>
      <c r="E52" s="129" t="s">
        <v>746</v>
      </c>
      <c r="F52" s="149" t="s">
        <v>112</v>
      </c>
      <c r="G52" s="150"/>
      <c r="H52" s="11" t="s">
        <v>745</v>
      </c>
      <c r="I52" s="14">
        <v>0.64</v>
      </c>
      <c r="J52" s="120">
        <f t="shared" si="0"/>
        <v>3.84</v>
      </c>
      <c r="K52" s="126"/>
    </row>
    <row r="53" spans="1:11" ht="24">
      <c r="A53" s="125"/>
      <c r="B53" s="118">
        <v>6</v>
      </c>
      <c r="C53" s="10" t="s">
        <v>743</v>
      </c>
      <c r="D53" s="129" t="s">
        <v>953</v>
      </c>
      <c r="E53" s="129" t="s">
        <v>237</v>
      </c>
      <c r="F53" s="149" t="s">
        <v>112</v>
      </c>
      <c r="G53" s="150"/>
      <c r="H53" s="11" t="s">
        <v>745</v>
      </c>
      <c r="I53" s="14">
        <v>0.64</v>
      </c>
      <c r="J53" s="120">
        <f t="shared" si="0"/>
        <v>3.84</v>
      </c>
      <c r="K53" s="126"/>
    </row>
    <row r="54" spans="1:11" ht="36">
      <c r="A54" s="125"/>
      <c r="B54" s="118">
        <v>1</v>
      </c>
      <c r="C54" s="10" t="s">
        <v>747</v>
      </c>
      <c r="D54" s="129" t="s">
        <v>954</v>
      </c>
      <c r="E54" s="129" t="s">
        <v>748</v>
      </c>
      <c r="F54" s="149"/>
      <c r="G54" s="150"/>
      <c r="H54" s="11" t="s">
        <v>749</v>
      </c>
      <c r="I54" s="14">
        <v>41.33</v>
      </c>
      <c r="J54" s="120">
        <f t="shared" si="0"/>
        <v>41.33</v>
      </c>
      <c r="K54" s="126"/>
    </row>
    <row r="55" spans="1:11" ht="36">
      <c r="A55" s="125"/>
      <c r="B55" s="118">
        <v>1</v>
      </c>
      <c r="C55" s="10" t="s">
        <v>750</v>
      </c>
      <c r="D55" s="129" t="s">
        <v>955</v>
      </c>
      <c r="E55" s="129" t="s">
        <v>210</v>
      </c>
      <c r="F55" s="149"/>
      <c r="G55" s="150"/>
      <c r="H55" s="11" t="s">
        <v>996</v>
      </c>
      <c r="I55" s="14">
        <v>23.41</v>
      </c>
      <c r="J55" s="120">
        <f t="shared" si="0"/>
        <v>23.41</v>
      </c>
      <c r="K55" s="126"/>
    </row>
    <row r="56" spans="1:11" ht="24">
      <c r="A56" s="125"/>
      <c r="B56" s="118">
        <v>12</v>
      </c>
      <c r="C56" s="10" t="s">
        <v>668</v>
      </c>
      <c r="D56" s="129" t="s">
        <v>668</v>
      </c>
      <c r="E56" s="129" t="s">
        <v>30</v>
      </c>
      <c r="F56" s="149" t="s">
        <v>112</v>
      </c>
      <c r="G56" s="150"/>
      <c r="H56" s="11" t="s">
        <v>751</v>
      </c>
      <c r="I56" s="14">
        <v>0.85</v>
      </c>
      <c r="J56" s="120">
        <f t="shared" si="0"/>
        <v>10.199999999999999</v>
      </c>
      <c r="K56" s="126"/>
    </row>
    <row r="57" spans="1:11" ht="24">
      <c r="A57" s="125"/>
      <c r="B57" s="118">
        <v>5</v>
      </c>
      <c r="C57" s="10" t="s">
        <v>668</v>
      </c>
      <c r="D57" s="129" t="s">
        <v>668</v>
      </c>
      <c r="E57" s="129" t="s">
        <v>30</v>
      </c>
      <c r="F57" s="149" t="s">
        <v>218</v>
      </c>
      <c r="G57" s="150"/>
      <c r="H57" s="11" t="s">
        <v>751</v>
      </c>
      <c r="I57" s="14">
        <v>0.85</v>
      </c>
      <c r="J57" s="120">
        <f t="shared" si="0"/>
        <v>4.25</v>
      </c>
      <c r="K57" s="126"/>
    </row>
    <row r="58" spans="1:11" ht="24">
      <c r="A58" s="125"/>
      <c r="B58" s="118">
        <v>3</v>
      </c>
      <c r="C58" s="10" t="s">
        <v>668</v>
      </c>
      <c r="D58" s="129" t="s">
        <v>668</v>
      </c>
      <c r="E58" s="129" t="s">
        <v>30</v>
      </c>
      <c r="F58" s="149" t="s">
        <v>219</v>
      </c>
      <c r="G58" s="150"/>
      <c r="H58" s="11" t="s">
        <v>751</v>
      </c>
      <c r="I58" s="14">
        <v>0.85</v>
      </c>
      <c r="J58" s="120">
        <f t="shared" si="0"/>
        <v>2.5499999999999998</v>
      </c>
      <c r="K58" s="126"/>
    </row>
    <row r="59" spans="1:11" ht="24">
      <c r="A59" s="125"/>
      <c r="B59" s="118">
        <v>5</v>
      </c>
      <c r="C59" s="10" t="s">
        <v>668</v>
      </c>
      <c r="D59" s="129" t="s">
        <v>668</v>
      </c>
      <c r="E59" s="129" t="s">
        <v>30</v>
      </c>
      <c r="F59" s="149" t="s">
        <v>269</v>
      </c>
      <c r="G59" s="150"/>
      <c r="H59" s="11" t="s">
        <v>751</v>
      </c>
      <c r="I59" s="14">
        <v>0.85</v>
      </c>
      <c r="J59" s="120">
        <f t="shared" si="0"/>
        <v>4.25</v>
      </c>
      <c r="K59" s="126"/>
    </row>
    <row r="60" spans="1:11" ht="24">
      <c r="A60" s="125"/>
      <c r="B60" s="118">
        <v>3</v>
      </c>
      <c r="C60" s="10" t="s">
        <v>668</v>
      </c>
      <c r="D60" s="129" t="s">
        <v>668</v>
      </c>
      <c r="E60" s="129" t="s">
        <v>30</v>
      </c>
      <c r="F60" s="149" t="s">
        <v>220</v>
      </c>
      <c r="G60" s="150"/>
      <c r="H60" s="11" t="s">
        <v>751</v>
      </c>
      <c r="I60" s="14">
        <v>0.85</v>
      </c>
      <c r="J60" s="120">
        <f t="shared" si="0"/>
        <v>2.5499999999999998</v>
      </c>
      <c r="K60" s="126"/>
    </row>
    <row r="61" spans="1:11" ht="24">
      <c r="A61" s="125"/>
      <c r="B61" s="118">
        <v>5</v>
      </c>
      <c r="C61" s="10" t="s">
        <v>668</v>
      </c>
      <c r="D61" s="129" t="s">
        <v>668</v>
      </c>
      <c r="E61" s="129" t="s">
        <v>30</v>
      </c>
      <c r="F61" s="149" t="s">
        <v>271</v>
      </c>
      <c r="G61" s="150"/>
      <c r="H61" s="11" t="s">
        <v>751</v>
      </c>
      <c r="I61" s="14">
        <v>0.85</v>
      </c>
      <c r="J61" s="120">
        <f t="shared" si="0"/>
        <v>4.25</v>
      </c>
      <c r="K61" s="126"/>
    </row>
    <row r="62" spans="1:11" ht="24">
      <c r="A62" s="125"/>
      <c r="B62" s="118">
        <v>5</v>
      </c>
      <c r="C62" s="10" t="s">
        <v>668</v>
      </c>
      <c r="D62" s="129" t="s">
        <v>668</v>
      </c>
      <c r="E62" s="129" t="s">
        <v>30</v>
      </c>
      <c r="F62" s="149" t="s">
        <v>316</v>
      </c>
      <c r="G62" s="150"/>
      <c r="H62" s="11" t="s">
        <v>751</v>
      </c>
      <c r="I62" s="14">
        <v>0.85</v>
      </c>
      <c r="J62" s="120">
        <f t="shared" si="0"/>
        <v>4.25</v>
      </c>
      <c r="K62" s="126"/>
    </row>
    <row r="63" spans="1:11" ht="24">
      <c r="A63" s="125"/>
      <c r="B63" s="118">
        <v>3</v>
      </c>
      <c r="C63" s="10" t="s">
        <v>668</v>
      </c>
      <c r="D63" s="129" t="s">
        <v>668</v>
      </c>
      <c r="E63" s="129" t="s">
        <v>30</v>
      </c>
      <c r="F63" s="149" t="s">
        <v>669</v>
      </c>
      <c r="G63" s="150"/>
      <c r="H63" s="11" t="s">
        <v>751</v>
      </c>
      <c r="I63" s="14">
        <v>0.85</v>
      </c>
      <c r="J63" s="120">
        <f t="shared" si="0"/>
        <v>2.5499999999999998</v>
      </c>
      <c r="K63" s="126"/>
    </row>
    <row r="64" spans="1:11" ht="24">
      <c r="A64" s="125"/>
      <c r="B64" s="118">
        <v>15</v>
      </c>
      <c r="C64" s="10" t="s">
        <v>668</v>
      </c>
      <c r="D64" s="129" t="s">
        <v>668</v>
      </c>
      <c r="E64" s="129" t="s">
        <v>31</v>
      </c>
      <c r="F64" s="149" t="s">
        <v>112</v>
      </c>
      <c r="G64" s="150"/>
      <c r="H64" s="11" t="s">
        <v>751</v>
      </c>
      <c r="I64" s="14">
        <v>0.85</v>
      </c>
      <c r="J64" s="120">
        <f t="shared" si="0"/>
        <v>12.75</v>
      </c>
      <c r="K64" s="126"/>
    </row>
    <row r="65" spans="1:11" ht="24">
      <c r="A65" s="125"/>
      <c r="B65" s="118">
        <v>5</v>
      </c>
      <c r="C65" s="10" t="s">
        <v>668</v>
      </c>
      <c r="D65" s="129" t="s">
        <v>668</v>
      </c>
      <c r="E65" s="129" t="s">
        <v>31</v>
      </c>
      <c r="F65" s="149" t="s">
        <v>218</v>
      </c>
      <c r="G65" s="150"/>
      <c r="H65" s="11" t="s">
        <v>751</v>
      </c>
      <c r="I65" s="14">
        <v>0.85</v>
      </c>
      <c r="J65" s="120">
        <f t="shared" si="0"/>
        <v>4.25</v>
      </c>
      <c r="K65" s="126"/>
    </row>
    <row r="66" spans="1:11" ht="24">
      <c r="A66" s="125"/>
      <c r="B66" s="118">
        <v>3</v>
      </c>
      <c r="C66" s="10" t="s">
        <v>668</v>
      </c>
      <c r="D66" s="129" t="s">
        <v>668</v>
      </c>
      <c r="E66" s="129" t="s">
        <v>31</v>
      </c>
      <c r="F66" s="149" t="s">
        <v>269</v>
      </c>
      <c r="G66" s="150"/>
      <c r="H66" s="11" t="s">
        <v>751</v>
      </c>
      <c r="I66" s="14">
        <v>0.85</v>
      </c>
      <c r="J66" s="120">
        <f t="shared" si="0"/>
        <v>2.5499999999999998</v>
      </c>
      <c r="K66" s="126"/>
    </row>
    <row r="67" spans="1:11" ht="24">
      <c r="A67" s="125"/>
      <c r="B67" s="118">
        <v>5</v>
      </c>
      <c r="C67" s="10" t="s">
        <v>668</v>
      </c>
      <c r="D67" s="129" t="s">
        <v>668</v>
      </c>
      <c r="E67" s="129" t="s">
        <v>31</v>
      </c>
      <c r="F67" s="149" t="s">
        <v>271</v>
      </c>
      <c r="G67" s="150"/>
      <c r="H67" s="11" t="s">
        <v>751</v>
      </c>
      <c r="I67" s="14">
        <v>0.85</v>
      </c>
      <c r="J67" s="120">
        <f t="shared" si="0"/>
        <v>4.25</v>
      </c>
      <c r="K67" s="126"/>
    </row>
    <row r="68" spans="1:11" ht="24">
      <c r="A68" s="125"/>
      <c r="B68" s="118">
        <v>5</v>
      </c>
      <c r="C68" s="10" t="s">
        <v>668</v>
      </c>
      <c r="D68" s="129" t="s">
        <v>668</v>
      </c>
      <c r="E68" s="129" t="s">
        <v>31</v>
      </c>
      <c r="F68" s="149" t="s">
        <v>316</v>
      </c>
      <c r="G68" s="150"/>
      <c r="H68" s="11" t="s">
        <v>751</v>
      </c>
      <c r="I68" s="14">
        <v>0.85</v>
      </c>
      <c r="J68" s="120">
        <f t="shared" si="0"/>
        <v>4.25</v>
      </c>
      <c r="K68" s="126"/>
    </row>
    <row r="69" spans="1:11" ht="24">
      <c r="A69" s="125"/>
      <c r="B69" s="118">
        <v>3</v>
      </c>
      <c r="C69" s="10" t="s">
        <v>668</v>
      </c>
      <c r="D69" s="129" t="s">
        <v>668</v>
      </c>
      <c r="E69" s="129" t="s">
        <v>31</v>
      </c>
      <c r="F69" s="149" t="s">
        <v>669</v>
      </c>
      <c r="G69" s="150"/>
      <c r="H69" s="11" t="s">
        <v>751</v>
      </c>
      <c r="I69" s="14">
        <v>0.85</v>
      </c>
      <c r="J69" s="120">
        <f t="shared" si="0"/>
        <v>2.5499999999999998</v>
      </c>
      <c r="K69" s="126"/>
    </row>
    <row r="70" spans="1:11" ht="24">
      <c r="A70" s="125"/>
      <c r="B70" s="118">
        <v>6</v>
      </c>
      <c r="C70" s="10" t="s">
        <v>752</v>
      </c>
      <c r="D70" s="129" t="s">
        <v>752</v>
      </c>
      <c r="E70" s="129" t="s">
        <v>28</v>
      </c>
      <c r="F70" s="149" t="s">
        <v>278</v>
      </c>
      <c r="G70" s="150"/>
      <c r="H70" s="11" t="s">
        <v>753</v>
      </c>
      <c r="I70" s="14">
        <v>0.57999999999999996</v>
      </c>
      <c r="J70" s="120">
        <f t="shared" si="0"/>
        <v>3.4799999999999995</v>
      </c>
      <c r="K70" s="126"/>
    </row>
    <row r="71" spans="1:11" ht="24">
      <c r="A71" s="125"/>
      <c r="B71" s="118">
        <v>6</v>
      </c>
      <c r="C71" s="10" t="s">
        <v>752</v>
      </c>
      <c r="D71" s="129" t="s">
        <v>752</v>
      </c>
      <c r="E71" s="129" t="s">
        <v>30</v>
      </c>
      <c r="F71" s="149" t="s">
        <v>278</v>
      </c>
      <c r="G71" s="150"/>
      <c r="H71" s="11" t="s">
        <v>753</v>
      </c>
      <c r="I71" s="14">
        <v>0.57999999999999996</v>
      </c>
      <c r="J71" s="120">
        <f t="shared" si="0"/>
        <v>3.4799999999999995</v>
      </c>
      <c r="K71" s="126"/>
    </row>
    <row r="72" spans="1:11" ht="24">
      <c r="A72" s="125"/>
      <c r="B72" s="118">
        <v>6</v>
      </c>
      <c r="C72" s="10" t="s">
        <v>754</v>
      </c>
      <c r="D72" s="129" t="s">
        <v>754</v>
      </c>
      <c r="E72" s="129" t="s">
        <v>30</v>
      </c>
      <c r="F72" s="149" t="s">
        <v>278</v>
      </c>
      <c r="G72" s="150"/>
      <c r="H72" s="11" t="s">
        <v>755</v>
      </c>
      <c r="I72" s="14">
        <v>0.57999999999999996</v>
      </c>
      <c r="J72" s="120">
        <f t="shared" si="0"/>
        <v>3.4799999999999995</v>
      </c>
      <c r="K72" s="126"/>
    </row>
    <row r="73" spans="1:11" ht="24">
      <c r="A73" s="125"/>
      <c r="B73" s="118">
        <v>4</v>
      </c>
      <c r="C73" s="10" t="s">
        <v>754</v>
      </c>
      <c r="D73" s="129" t="s">
        <v>754</v>
      </c>
      <c r="E73" s="129" t="s">
        <v>31</v>
      </c>
      <c r="F73" s="149" t="s">
        <v>278</v>
      </c>
      <c r="G73" s="150"/>
      <c r="H73" s="11" t="s">
        <v>755</v>
      </c>
      <c r="I73" s="14">
        <v>0.57999999999999996</v>
      </c>
      <c r="J73" s="120">
        <f t="shared" si="0"/>
        <v>2.3199999999999998</v>
      </c>
      <c r="K73" s="126"/>
    </row>
    <row r="74" spans="1:11" ht="24">
      <c r="A74" s="125"/>
      <c r="B74" s="118">
        <v>8</v>
      </c>
      <c r="C74" s="10" t="s">
        <v>756</v>
      </c>
      <c r="D74" s="129" t="s">
        <v>756</v>
      </c>
      <c r="E74" s="129" t="s">
        <v>28</v>
      </c>
      <c r="F74" s="149"/>
      <c r="G74" s="150"/>
      <c r="H74" s="11" t="s">
        <v>757</v>
      </c>
      <c r="I74" s="14">
        <v>0.26</v>
      </c>
      <c r="J74" s="120">
        <f t="shared" si="0"/>
        <v>2.08</v>
      </c>
      <c r="K74" s="126"/>
    </row>
    <row r="75" spans="1:11" ht="24">
      <c r="A75" s="125"/>
      <c r="B75" s="118">
        <v>10</v>
      </c>
      <c r="C75" s="10" t="s">
        <v>756</v>
      </c>
      <c r="D75" s="129" t="s">
        <v>756</v>
      </c>
      <c r="E75" s="129" t="s">
        <v>30</v>
      </c>
      <c r="F75" s="149"/>
      <c r="G75" s="150"/>
      <c r="H75" s="11" t="s">
        <v>757</v>
      </c>
      <c r="I75" s="14">
        <v>0.26</v>
      </c>
      <c r="J75" s="120">
        <f t="shared" si="0"/>
        <v>2.6</v>
      </c>
      <c r="K75" s="126"/>
    </row>
    <row r="76" spans="1:11" ht="24">
      <c r="A76" s="125"/>
      <c r="B76" s="118">
        <v>5</v>
      </c>
      <c r="C76" s="10" t="s">
        <v>756</v>
      </c>
      <c r="D76" s="129" t="s">
        <v>756</v>
      </c>
      <c r="E76" s="129" t="s">
        <v>31</v>
      </c>
      <c r="F76" s="149"/>
      <c r="G76" s="150"/>
      <c r="H76" s="11" t="s">
        <v>757</v>
      </c>
      <c r="I76" s="14">
        <v>0.26</v>
      </c>
      <c r="J76" s="120">
        <f t="shared" si="0"/>
        <v>1.3</v>
      </c>
      <c r="K76" s="126"/>
    </row>
    <row r="77" spans="1:11" ht="24">
      <c r="A77" s="125"/>
      <c r="B77" s="118">
        <v>5</v>
      </c>
      <c r="C77" s="10" t="s">
        <v>756</v>
      </c>
      <c r="D77" s="129" t="s">
        <v>756</v>
      </c>
      <c r="E77" s="129" t="s">
        <v>32</v>
      </c>
      <c r="F77" s="149"/>
      <c r="G77" s="150"/>
      <c r="H77" s="11" t="s">
        <v>757</v>
      </c>
      <c r="I77" s="14">
        <v>0.26</v>
      </c>
      <c r="J77" s="120">
        <f t="shared" si="0"/>
        <v>1.3</v>
      </c>
      <c r="K77" s="126"/>
    </row>
    <row r="78" spans="1:11" ht="24">
      <c r="A78" s="125"/>
      <c r="B78" s="118">
        <v>8</v>
      </c>
      <c r="C78" s="10" t="s">
        <v>758</v>
      </c>
      <c r="D78" s="129" t="s">
        <v>758</v>
      </c>
      <c r="E78" s="129" t="s">
        <v>759</v>
      </c>
      <c r="F78" s="149"/>
      <c r="G78" s="150"/>
      <c r="H78" s="11" t="s">
        <v>997</v>
      </c>
      <c r="I78" s="14">
        <v>0.18</v>
      </c>
      <c r="J78" s="120">
        <f t="shared" si="0"/>
        <v>1.44</v>
      </c>
      <c r="K78" s="126"/>
    </row>
    <row r="79" spans="1:11" ht="36">
      <c r="A79" s="125"/>
      <c r="B79" s="118">
        <v>2</v>
      </c>
      <c r="C79" s="10" t="s">
        <v>760</v>
      </c>
      <c r="D79" s="129" t="s">
        <v>760</v>
      </c>
      <c r="E79" s="129" t="s">
        <v>761</v>
      </c>
      <c r="F79" s="149"/>
      <c r="G79" s="150"/>
      <c r="H79" s="11" t="s">
        <v>998</v>
      </c>
      <c r="I79" s="14">
        <v>1.27</v>
      </c>
      <c r="J79" s="120">
        <f t="shared" si="0"/>
        <v>2.54</v>
      </c>
      <c r="K79" s="126"/>
    </row>
    <row r="80" spans="1:11" ht="36">
      <c r="A80" s="125"/>
      <c r="B80" s="118">
        <v>2</v>
      </c>
      <c r="C80" s="10" t="s">
        <v>760</v>
      </c>
      <c r="D80" s="129" t="s">
        <v>760</v>
      </c>
      <c r="E80" s="129" t="s">
        <v>762</v>
      </c>
      <c r="F80" s="149"/>
      <c r="G80" s="150"/>
      <c r="H80" s="11" t="s">
        <v>998</v>
      </c>
      <c r="I80" s="14">
        <v>1.27</v>
      </c>
      <c r="J80" s="120">
        <f t="shared" si="0"/>
        <v>2.54</v>
      </c>
      <c r="K80" s="126"/>
    </row>
    <row r="81" spans="1:11" ht="23.25" customHeight="1">
      <c r="A81" s="125"/>
      <c r="B81" s="118">
        <v>2</v>
      </c>
      <c r="C81" s="10" t="s">
        <v>760</v>
      </c>
      <c r="D81" s="129" t="s">
        <v>760</v>
      </c>
      <c r="E81" s="129" t="s">
        <v>763</v>
      </c>
      <c r="F81" s="149"/>
      <c r="G81" s="150"/>
      <c r="H81" s="11" t="s">
        <v>998</v>
      </c>
      <c r="I81" s="14">
        <v>1.27</v>
      </c>
      <c r="J81" s="120">
        <f t="shared" si="0"/>
        <v>2.54</v>
      </c>
      <c r="K81" s="126"/>
    </row>
    <row r="82" spans="1:11" ht="23.25" customHeight="1">
      <c r="A82" s="125"/>
      <c r="B82" s="118">
        <v>2</v>
      </c>
      <c r="C82" s="10" t="s">
        <v>760</v>
      </c>
      <c r="D82" s="129" t="s">
        <v>760</v>
      </c>
      <c r="E82" s="129" t="s">
        <v>764</v>
      </c>
      <c r="F82" s="149"/>
      <c r="G82" s="150"/>
      <c r="H82" s="11" t="s">
        <v>998</v>
      </c>
      <c r="I82" s="14">
        <v>1.27</v>
      </c>
      <c r="J82" s="120">
        <f t="shared" si="0"/>
        <v>2.54</v>
      </c>
      <c r="K82" s="126"/>
    </row>
    <row r="83" spans="1:11" ht="24">
      <c r="A83" s="125"/>
      <c r="B83" s="118">
        <v>3</v>
      </c>
      <c r="C83" s="10" t="s">
        <v>765</v>
      </c>
      <c r="D83" s="129" t="s">
        <v>765</v>
      </c>
      <c r="E83" s="129" t="s">
        <v>30</v>
      </c>
      <c r="F83" s="149" t="s">
        <v>279</v>
      </c>
      <c r="G83" s="150"/>
      <c r="H83" s="11" t="s">
        <v>766</v>
      </c>
      <c r="I83" s="14">
        <v>0.75</v>
      </c>
      <c r="J83" s="120">
        <f t="shared" si="0"/>
        <v>2.25</v>
      </c>
      <c r="K83" s="126"/>
    </row>
    <row r="84" spans="1:11" ht="24">
      <c r="A84" s="125"/>
      <c r="B84" s="118">
        <v>3</v>
      </c>
      <c r="C84" s="10" t="s">
        <v>765</v>
      </c>
      <c r="D84" s="129" t="s">
        <v>765</v>
      </c>
      <c r="E84" s="129" t="s">
        <v>30</v>
      </c>
      <c r="F84" s="149" t="s">
        <v>277</v>
      </c>
      <c r="G84" s="150"/>
      <c r="H84" s="11" t="s">
        <v>766</v>
      </c>
      <c r="I84" s="14">
        <v>0.75</v>
      </c>
      <c r="J84" s="120">
        <f t="shared" si="0"/>
        <v>2.25</v>
      </c>
      <c r="K84" s="126"/>
    </row>
    <row r="85" spans="1:11" ht="24">
      <c r="A85" s="125"/>
      <c r="B85" s="118">
        <v>8</v>
      </c>
      <c r="C85" s="10" t="s">
        <v>765</v>
      </c>
      <c r="D85" s="129" t="s">
        <v>765</v>
      </c>
      <c r="E85" s="129" t="s">
        <v>30</v>
      </c>
      <c r="F85" s="149" t="s">
        <v>278</v>
      </c>
      <c r="G85" s="150"/>
      <c r="H85" s="11" t="s">
        <v>766</v>
      </c>
      <c r="I85" s="14">
        <v>0.75</v>
      </c>
      <c r="J85" s="120">
        <f t="shared" si="0"/>
        <v>6</v>
      </c>
      <c r="K85" s="126"/>
    </row>
    <row r="86" spans="1:11" ht="24">
      <c r="A86" s="125"/>
      <c r="B86" s="118">
        <v>6</v>
      </c>
      <c r="C86" s="10" t="s">
        <v>765</v>
      </c>
      <c r="D86" s="129" t="s">
        <v>765</v>
      </c>
      <c r="E86" s="129" t="s">
        <v>31</v>
      </c>
      <c r="F86" s="149" t="s">
        <v>279</v>
      </c>
      <c r="G86" s="150"/>
      <c r="H86" s="11" t="s">
        <v>766</v>
      </c>
      <c r="I86" s="14">
        <v>0.75</v>
      </c>
      <c r="J86" s="120">
        <f t="shared" ref="J86:J149" si="1">I86*B86</f>
        <v>4.5</v>
      </c>
      <c r="K86" s="126"/>
    </row>
    <row r="87" spans="1:11" ht="24">
      <c r="A87" s="125"/>
      <c r="B87" s="118">
        <v>5</v>
      </c>
      <c r="C87" s="10" t="s">
        <v>765</v>
      </c>
      <c r="D87" s="129" t="s">
        <v>765</v>
      </c>
      <c r="E87" s="129" t="s">
        <v>31</v>
      </c>
      <c r="F87" s="149" t="s">
        <v>277</v>
      </c>
      <c r="G87" s="150"/>
      <c r="H87" s="11" t="s">
        <v>766</v>
      </c>
      <c r="I87" s="14">
        <v>0.75</v>
      </c>
      <c r="J87" s="120">
        <f t="shared" si="1"/>
        <v>3.75</v>
      </c>
      <c r="K87" s="126"/>
    </row>
    <row r="88" spans="1:11" ht="24">
      <c r="A88" s="125"/>
      <c r="B88" s="118">
        <v>5</v>
      </c>
      <c r="C88" s="10" t="s">
        <v>765</v>
      </c>
      <c r="D88" s="129" t="s">
        <v>765</v>
      </c>
      <c r="E88" s="129" t="s">
        <v>31</v>
      </c>
      <c r="F88" s="149" t="s">
        <v>278</v>
      </c>
      <c r="G88" s="150"/>
      <c r="H88" s="11" t="s">
        <v>766</v>
      </c>
      <c r="I88" s="14">
        <v>0.75</v>
      </c>
      <c r="J88" s="120">
        <f t="shared" si="1"/>
        <v>3.75</v>
      </c>
      <c r="K88" s="126"/>
    </row>
    <row r="89" spans="1:11">
      <c r="A89" s="125"/>
      <c r="B89" s="118">
        <v>15</v>
      </c>
      <c r="C89" s="10" t="s">
        <v>767</v>
      </c>
      <c r="D89" s="129" t="s">
        <v>767</v>
      </c>
      <c r="E89" s="129" t="s">
        <v>30</v>
      </c>
      <c r="F89" s="149"/>
      <c r="G89" s="150"/>
      <c r="H89" s="11" t="s">
        <v>768</v>
      </c>
      <c r="I89" s="14">
        <v>0.28999999999999998</v>
      </c>
      <c r="J89" s="120">
        <f t="shared" si="1"/>
        <v>4.3499999999999996</v>
      </c>
      <c r="K89" s="126"/>
    </row>
    <row r="90" spans="1:11" ht="12" customHeight="1">
      <c r="A90" s="125"/>
      <c r="B90" s="118">
        <v>8</v>
      </c>
      <c r="C90" s="10" t="s">
        <v>769</v>
      </c>
      <c r="D90" s="129" t="s">
        <v>769</v>
      </c>
      <c r="E90" s="129" t="s">
        <v>28</v>
      </c>
      <c r="F90" s="149"/>
      <c r="G90" s="150"/>
      <c r="H90" s="11" t="s">
        <v>770</v>
      </c>
      <c r="I90" s="14">
        <v>0.38</v>
      </c>
      <c r="J90" s="120">
        <f t="shared" si="1"/>
        <v>3.04</v>
      </c>
      <c r="K90" s="126"/>
    </row>
    <row r="91" spans="1:11" ht="12" customHeight="1">
      <c r="A91" s="125"/>
      <c r="B91" s="118">
        <v>13</v>
      </c>
      <c r="C91" s="10" t="s">
        <v>769</v>
      </c>
      <c r="D91" s="129" t="s">
        <v>769</v>
      </c>
      <c r="E91" s="129" t="s">
        <v>657</v>
      </c>
      <c r="F91" s="149"/>
      <c r="G91" s="150"/>
      <c r="H91" s="11" t="s">
        <v>770</v>
      </c>
      <c r="I91" s="14">
        <v>0.38</v>
      </c>
      <c r="J91" s="120">
        <f t="shared" si="1"/>
        <v>4.9400000000000004</v>
      </c>
      <c r="K91" s="126"/>
    </row>
    <row r="92" spans="1:11" ht="12" customHeight="1">
      <c r="A92" s="125"/>
      <c r="B92" s="118">
        <v>20</v>
      </c>
      <c r="C92" s="10" t="s">
        <v>769</v>
      </c>
      <c r="D92" s="129" t="s">
        <v>769</v>
      </c>
      <c r="E92" s="129" t="s">
        <v>30</v>
      </c>
      <c r="F92" s="149"/>
      <c r="G92" s="150"/>
      <c r="H92" s="11" t="s">
        <v>770</v>
      </c>
      <c r="I92" s="14">
        <v>0.38</v>
      </c>
      <c r="J92" s="120">
        <f t="shared" si="1"/>
        <v>7.6</v>
      </c>
      <c r="K92" s="126"/>
    </row>
    <row r="93" spans="1:11" ht="12" customHeight="1">
      <c r="A93" s="125"/>
      <c r="B93" s="118">
        <v>14</v>
      </c>
      <c r="C93" s="10" t="s">
        <v>769</v>
      </c>
      <c r="D93" s="129" t="s">
        <v>769</v>
      </c>
      <c r="E93" s="129" t="s">
        <v>72</v>
      </c>
      <c r="F93" s="149"/>
      <c r="G93" s="150"/>
      <c r="H93" s="11" t="s">
        <v>770</v>
      </c>
      <c r="I93" s="14">
        <v>0.38</v>
      </c>
      <c r="J93" s="120">
        <f t="shared" si="1"/>
        <v>5.32</v>
      </c>
      <c r="K93" s="126"/>
    </row>
    <row r="94" spans="1:11" ht="12" customHeight="1">
      <c r="A94" s="125"/>
      <c r="B94" s="118">
        <v>10</v>
      </c>
      <c r="C94" s="10" t="s">
        <v>769</v>
      </c>
      <c r="D94" s="129" t="s">
        <v>769</v>
      </c>
      <c r="E94" s="129" t="s">
        <v>31</v>
      </c>
      <c r="F94" s="149"/>
      <c r="G94" s="150"/>
      <c r="H94" s="11" t="s">
        <v>770</v>
      </c>
      <c r="I94" s="14">
        <v>0.38</v>
      </c>
      <c r="J94" s="120">
        <f t="shared" si="1"/>
        <v>3.8</v>
      </c>
      <c r="K94" s="126"/>
    </row>
    <row r="95" spans="1:11" ht="12" customHeight="1">
      <c r="A95" s="125"/>
      <c r="B95" s="118">
        <v>20</v>
      </c>
      <c r="C95" s="10" t="s">
        <v>771</v>
      </c>
      <c r="D95" s="129" t="s">
        <v>771</v>
      </c>
      <c r="E95" s="129" t="s">
        <v>657</v>
      </c>
      <c r="F95" s="149"/>
      <c r="G95" s="150"/>
      <c r="H95" s="11" t="s">
        <v>772</v>
      </c>
      <c r="I95" s="14">
        <v>0.24</v>
      </c>
      <c r="J95" s="120">
        <f t="shared" si="1"/>
        <v>4.8</v>
      </c>
      <c r="K95" s="126"/>
    </row>
    <row r="96" spans="1:11" ht="12" customHeight="1">
      <c r="A96" s="125"/>
      <c r="B96" s="118">
        <v>20</v>
      </c>
      <c r="C96" s="10" t="s">
        <v>771</v>
      </c>
      <c r="D96" s="129" t="s">
        <v>771</v>
      </c>
      <c r="E96" s="129" t="s">
        <v>30</v>
      </c>
      <c r="F96" s="149"/>
      <c r="G96" s="150"/>
      <c r="H96" s="11" t="s">
        <v>772</v>
      </c>
      <c r="I96" s="14">
        <v>0.24</v>
      </c>
      <c r="J96" s="120">
        <f t="shared" si="1"/>
        <v>4.8</v>
      </c>
      <c r="K96" s="126"/>
    </row>
    <row r="97" spans="1:11" ht="12" customHeight="1">
      <c r="A97" s="125"/>
      <c r="B97" s="118">
        <v>20</v>
      </c>
      <c r="C97" s="10" t="s">
        <v>771</v>
      </c>
      <c r="D97" s="129" t="s">
        <v>771</v>
      </c>
      <c r="E97" s="129" t="s">
        <v>72</v>
      </c>
      <c r="F97" s="149"/>
      <c r="G97" s="150"/>
      <c r="H97" s="11" t="s">
        <v>772</v>
      </c>
      <c r="I97" s="14">
        <v>0.24</v>
      </c>
      <c r="J97" s="120">
        <f t="shared" si="1"/>
        <v>4.8</v>
      </c>
      <c r="K97" s="126"/>
    </row>
    <row r="98" spans="1:11" ht="12" customHeight="1">
      <c r="A98" s="125"/>
      <c r="B98" s="118">
        <v>10</v>
      </c>
      <c r="C98" s="10" t="s">
        <v>771</v>
      </c>
      <c r="D98" s="129" t="s">
        <v>771</v>
      </c>
      <c r="E98" s="129" t="s">
        <v>31</v>
      </c>
      <c r="F98" s="149"/>
      <c r="G98" s="150"/>
      <c r="H98" s="11" t="s">
        <v>772</v>
      </c>
      <c r="I98" s="14">
        <v>0.24</v>
      </c>
      <c r="J98" s="120">
        <f t="shared" si="1"/>
        <v>2.4</v>
      </c>
      <c r="K98" s="126"/>
    </row>
    <row r="99" spans="1:11" ht="24">
      <c r="A99" s="125"/>
      <c r="B99" s="118">
        <v>7</v>
      </c>
      <c r="C99" s="10" t="s">
        <v>773</v>
      </c>
      <c r="D99" s="129" t="s">
        <v>773</v>
      </c>
      <c r="E99" s="129" t="s">
        <v>657</v>
      </c>
      <c r="F99" s="149" t="s">
        <v>279</v>
      </c>
      <c r="G99" s="150"/>
      <c r="H99" s="11" t="s">
        <v>774</v>
      </c>
      <c r="I99" s="14">
        <v>0.57999999999999996</v>
      </c>
      <c r="J99" s="120">
        <f t="shared" si="1"/>
        <v>4.0599999999999996</v>
      </c>
      <c r="K99" s="126"/>
    </row>
    <row r="100" spans="1:11" ht="24">
      <c r="A100" s="125"/>
      <c r="B100" s="118">
        <v>8</v>
      </c>
      <c r="C100" s="10" t="s">
        <v>773</v>
      </c>
      <c r="D100" s="129" t="s">
        <v>773</v>
      </c>
      <c r="E100" s="129" t="s">
        <v>657</v>
      </c>
      <c r="F100" s="149" t="s">
        <v>278</v>
      </c>
      <c r="G100" s="150"/>
      <c r="H100" s="11" t="s">
        <v>774</v>
      </c>
      <c r="I100" s="14">
        <v>0.57999999999999996</v>
      </c>
      <c r="J100" s="120">
        <f t="shared" si="1"/>
        <v>4.6399999999999997</v>
      </c>
      <c r="K100" s="126"/>
    </row>
    <row r="101" spans="1:11" ht="24">
      <c r="A101" s="125"/>
      <c r="B101" s="118">
        <v>7</v>
      </c>
      <c r="C101" s="10" t="s">
        <v>773</v>
      </c>
      <c r="D101" s="129" t="s">
        <v>773</v>
      </c>
      <c r="E101" s="129" t="s">
        <v>30</v>
      </c>
      <c r="F101" s="149" t="s">
        <v>279</v>
      </c>
      <c r="G101" s="150"/>
      <c r="H101" s="11" t="s">
        <v>774</v>
      </c>
      <c r="I101" s="14">
        <v>0.57999999999999996</v>
      </c>
      <c r="J101" s="120">
        <f t="shared" si="1"/>
        <v>4.0599999999999996</v>
      </c>
      <c r="K101" s="126"/>
    </row>
    <row r="102" spans="1:11" ht="24">
      <c r="A102" s="125"/>
      <c r="B102" s="118">
        <v>8</v>
      </c>
      <c r="C102" s="10" t="s">
        <v>773</v>
      </c>
      <c r="D102" s="129" t="s">
        <v>773</v>
      </c>
      <c r="E102" s="129" t="s">
        <v>30</v>
      </c>
      <c r="F102" s="149" t="s">
        <v>278</v>
      </c>
      <c r="G102" s="150"/>
      <c r="H102" s="11" t="s">
        <v>774</v>
      </c>
      <c r="I102" s="14">
        <v>0.57999999999999996</v>
      </c>
      <c r="J102" s="120">
        <f t="shared" si="1"/>
        <v>4.6399999999999997</v>
      </c>
      <c r="K102" s="126"/>
    </row>
    <row r="103" spans="1:11" ht="24">
      <c r="A103" s="125"/>
      <c r="B103" s="118">
        <v>7</v>
      </c>
      <c r="C103" s="10" t="s">
        <v>773</v>
      </c>
      <c r="D103" s="129" t="s">
        <v>773</v>
      </c>
      <c r="E103" s="129" t="s">
        <v>72</v>
      </c>
      <c r="F103" s="149" t="s">
        <v>279</v>
      </c>
      <c r="G103" s="150"/>
      <c r="H103" s="11" t="s">
        <v>774</v>
      </c>
      <c r="I103" s="14">
        <v>0.57999999999999996</v>
      </c>
      <c r="J103" s="120">
        <f t="shared" si="1"/>
        <v>4.0599999999999996</v>
      </c>
      <c r="K103" s="126"/>
    </row>
    <row r="104" spans="1:11" ht="24">
      <c r="A104" s="125"/>
      <c r="B104" s="118">
        <v>8</v>
      </c>
      <c r="C104" s="10" t="s">
        <v>773</v>
      </c>
      <c r="D104" s="129" t="s">
        <v>773</v>
      </c>
      <c r="E104" s="129" t="s">
        <v>72</v>
      </c>
      <c r="F104" s="149" t="s">
        <v>278</v>
      </c>
      <c r="G104" s="150"/>
      <c r="H104" s="11" t="s">
        <v>774</v>
      </c>
      <c r="I104" s="14">
        <v>0.57999999999999996</v>
      </c>
      <c r="J104" s="120">
        <f t="shared" si="1"/>
        <v>4.6399999999999997</v>
      </c>
      <c r="K104" s="126"/>
    </row>
    <row r="105" spans="1:11" ht="24">
      <c r="A105" s="125"/>
      <c r="B105" s="118">
        <v>6</v>
      </c>
      <c r="C105" s="10" t="s">
        <v>773</v>
      </c>
      <c r="D105" s="129" t="s">
        <v>773</v>
      </c>
      <c r="E105" s="129" t="s">
        <v>31</v>
      </c>
      <c r="F105" s="149" t="s">
        <v>279</v>
      </c>
      <c r="G105" s="150"/>
      <c r="H105" s="11" t="s">
        <v>774</v>
      </c>
      <c r="I105" s="14">
        <v>0.57999999999999996</v>
      </c>
      <c r="J105" s="120">
        <f t="shared" si="1"/>
        <v>3.4799999999999995</v>
      </c>
      <c r="K105" s="126"/>
    </row>
    <row r="106" spans="1:11" ht="24">
      <c r="A106" s="125"/>
      <c r="B106" s="118">
        <v>6</v>
      </c>
      <c r="C106" s="10" t="s">
        <v>773</v>
      </c>
      <c r="D106" s="129" t="s">
        <v>773</v>
      </c>
      <c r="E106" s="129" t="s">
        <v>31</v>
      </c>
      <c r="F106" s="149" t="s">
        <v>278</v>
      </c>
      <c r="G106" s="150"/>
      <c r="H106" s="11" t="s">
        <v>774</v>
      </c>
      <c r="I106" s="14">
        <v>0.57999999999999996</v>
      </c>
      <c r="J106" s="120">
        <f t="shared" si="1"/>
        <v>3.4799999999999995</v>
      </c>
      <c r="K106" s="126"/>
    </row>
    <row r="107" spans="1:11" ht="24">
      <c r="A107" s="125"/>
      <c r="B107" s="118">
        <v>3</v>
      </c>
      <c r="C107" s="10" t="s">
        <v>775</v>
      </c>
      <c r="D107" s="129" t="s">
        <v>775</v>
      </c>
      <c r="E107" s="129" t="s">
        <v>32</v>
      </c>
      <c r="F107" s="149"/>
      <c r="G107" s="150"/>
      <c r="H107" s="11" t="s">
        <v>776</v>
      </c>
      <c r="I107" s="14">
        <v>0.48</v>
      </c>
      <c r="J107" s="120">
        <f t="shared" si="1"/>
        <v>1.44</v>
      </c>
      <c r="K107" s="126"/>
    </row>
    <row r="108" spans="1:11" ht="24">
      <c r="A108" s="125"/>
      <c r="B108" s="118">
        <v>4</v>
      </c>
      <c r="C108" s="10" t="s">
        <v>777</v>
      </c>
      <c r="D108" s="129" t="s">
        <v>777</v>
      </c>
      <c r="E108" s="129" t="s">
        <v>31</v>
      </c>
      <c r="F108" s="149"/>
      <c r="G108" s="150"/>
      <c r="H108" s="11" t="s">
        <v>778</v>
      </c>
      <c r="I108" s="14">
        <v>0.97</v>
      </c>
      <c r="J108" s="120">
        <f t="shared" si="1"/>
        <v>3.88</v>
      </c>
      <c r="K108" s="126"/>
    </row>
    <row r="109" spans="1:11" ht="24">
      <c r="A109" s="125"/>
      <c r="B109" s="118">
        <v>4</v>
      </c>
      <c r="C109" s="10" t="s">
        <v>777</v>
      </c>
      <c r="D109" s="129" t="s">
        <v>777</v>
      </c>
      <c r="E109" s="129" t="s">
        <v>32</v>
      </c>
      <c r="F109" s="149"/>
      <c r="G109" s="150"/>
      <c r="H109" s="11" t="s">
        <v>778</v>
      </c>
      <c r="I109" s="14">
        <v>0.97</v>
      </c>
      <c r="J109" s="120">
        <f t="shared" si="1"/>
        <v>3.88</v>
      </c>
      <c r="K109" s="126"/>
    </row>
    <row r="110" spans="1:11" ht="24">
      <c r="A110" s="125"/>
      <c r="B110" s="118">
        <v>8</v>
      </c>
      <c r="C110" s="10" t="s">
        <v>779</v>
      </c>
      <c r="D110" s="129" t="s">
        <v>779</v>
      </c>
      <c r="E110" s="129" t="s">
        <v>30</v>
      </c>
      <c r="F110" s="149" t="s">
        <v>278</v>
      </c>
      <c r="G110" s="150"/>
      <c r="H110" s="11" t="s">
        <v>780</v>
      </c>
      <c r="I110" s="14">
        <v>0.65</v>
      </c>
      <c r="J110" s="120">
        <f t="shared" si="1"/>
        <v>5.2</v>
      </c>
      <c r="K110" s="126"/>
    </row>
    <row r="111" spans="1:11" ht="24">
      <c r="A111" s="125"/>
      <c r="B111" s="118">
        <v>15</v>
      </c>
      <c r="C111" s="10" t="s">
        <v>781</v>
      </c>
      <c r="D111" s="129" t="s">
        <v>781</v>
      </c>
      <c r="E111" s="129" t="s">
        <v>30</v>
      </c>
      <c r="F111" s="149" t="s">
        <v>279</v>
      </c>
      <c r="G111" s="150"/>
      <c r="H111" s="11" t="s">
        <v>782</v>
      </c>
      <c r="I111" s="14">
        <v>0.68</v>
      </c>
      <c r="J111" s="120">
        <f t="shared" si="1"/>
        <v>10.200000000000001</v>
      </c>
      <c r="K111" s="126"/>
    </row>
    <row r="112" spans="1:11" ht="24">
      <c r="A112" s="125"/>
      <c r="B112" s="118">
        <v>4</v>
      </c>
      <c r="C112" s="10" t="s">
        <v>783</v>
      </c>
      <c r="D112" s="129" t="s">
        <v>783</v>
      </c>
      <c r="E112" s="129" t="s">
        <v>31</v>
      </c>
      <c r="F112" s="149" t="s">
        <v>278</v>
      </c>
      <c r="G112" s="150"/>
      <c r="H112" s="11" t="s">
        <v>784</v>
      </c>
      <c r="I112" s="14">
        <v>0.63</v>
      </c>
      <c r="J112" s="120">
        <f t="shared" si="1"/>
        <v>2.52</v>
      </c>
      <c r="K112" s="126"/>
    </row>
    <row r="113" spans="1:11">
      <c r="A113" s="125"/>
      <c r="B113" s="118">
        <v>8</v>
      </c>
      <c r="C113" s="10" t="s">
        <v>634</v>
      </c>
      <c r="D113" s="129" t="s">
        <v>634</v>
      </c>
      <c r="E113" s="129" t="s">
        <v>30</v>
      </c>
      <c r="F113" s="149"/>
      <c r="G113" s="150"/>
      <c r="H113" s="11" t="s">
        <v>636</v>
      </c>
      <c r="I113" s="14">
        <v>0.48</v>
      </c>
      <c r="J113" s="120">
        <f t="shared" si="1"/>
        <v>3.84</v>
      </c>
      <c r="K113" s="126"/>
    </row>
    <row r="114" spans="1:11">
      <c r="A114" s="125"/>
      <c r="B114" s="118">
        <v>8</v>
      </c>
      <c r="C114" s="10" t="s">
        <v>785</v>
      </c>
      <c r="D114" s="129" t="s">
        <v>956</v>
      </c>
      <c r="E114" s="129" t="s">
        <v>657</v>
      </c>
      <c r="F114" s="149"/>
      <c r="G114" s="150"/>
      <c r="H114" s="11" t="s">
        <v>786</v>
      </c>
      <c r="I114" s="14">
        <v>0.49</v>
      </c>
      <c r="J114" s="120">
        <f t="shared" si="1"/>
        <v>3.92</v>
      </c>
      <c r="K114" s="126"/>
    </row>
    <row r="115" spans="1:11">
      <c r="A115" s="125"/>
      <c r="B115" s="118">
        <v>10</v>
      </c>
      <c r="C115" s="10" t="s">
        <v>785</v>
      </c>
      <c r="D115" s="129" t="s">
        <v>957</v>
      </c>
      <c r="E115" s="129" t="s">
        <v>30</v>
      </c>
      <c r="F115" s="149"/>
      <c r="G115" s="150"/>
      <c r="H115" s="11" t="s">
        <v>786</v>
      </c>
      <c r="I115" s="14">
        <v>0.53</v>
      </c>
      <c r="J115" s="120">
        <f t="shared" si="1"/>
        <v>5.3000000000000007</v>
      </c>
      <c r="K115" s="126"/>
    </row>
    <row r="116" spans="1:11">
      <c r="A116" s="125"/>
      <c r="B116" s="118">
        <v>8</v>
      </c>
      <c r="C116" s="10" t="s">
        <v>785</v>
      </c>
      <c r="D116" s="129" t="s">
        <v>958</v>
      </c>
      <c r="E116" s="129" t="s">
        <v>72</v>
      </c>
      <c r="F116" s="149"/>
      <c r="G116" s="150"/>
      <c r="H116" s="11" t="s">
        <v>786</v>
      </c>
      <c r="I116" s="14">
        <v>0.54</v>
      </c>
      <c r="J116" s="120">
        <f t="shared" si="1"/>
        <v>4.32</v>
      </c>
      <c r="K116" s="126"/>
    </row>
    <row r="117" spans="1:11">
      <c r="A117" s="125"/>
      <c r="B117" s="118">
        <v>12</v>
      </c>
      <c r="C117" s="10" t="s">
        <v>787</v>
      </c>
      <c r="D117" s="129" t="s">
        <v>959</v>
      </c>
      <c r="E117" s="129" t="s">
        <v>788</v>
      </c>
      <c r="F117" s="149" t="s">
        <v>278</v>
      </c>
      <c r="G117" s="150"/>
      <c r="H117" s="11" t="s">
        <v>789</v>
      </c>
      <c r="I117" s="14">
        <v>0.72</v>
      </c>
      <c r="J117" s="120">
        <f t="shared" si="1"/>
        <v>8.64</v>
      </c>
      <c r="K117" s="126"/>
    </row>
    <row r="118" spans="1:11">
      <c r="A118" s="125"/>
      <c r="B118" s="118">
        <v>6</v>
      </c>
      <c r="C118" s="10" t="s">
        <v>787</v>
      </c>
      <c r="D118" s="129" t="s">
        <v>960</v>
      </c>
      <c r="E118" s="129" t="s">
        <v>790</v>
      </c>
      <c r="F118" s="149" t="s">
        <v>278</v>
      </c>
      <c r="G118" s="150"/>
      <c r="H118" s="11" t="s">
        <v>789</v>
      </c>
      <c r="I118" s="14">
        <v>0.79</v>
      </c>
      <c r="J118" s="120">
        <f t="shared" si="1"/>
        <v>4.74</v>
      </c>
      <c r="K118" s="126"/>
    </row>
    <row r="119" spans="1:11">
      <c r="A119" s="125"/>
      <c r="B119" s="118">
        <v>6</v>
      </c>
      <c r="C119" s="10" t="s">
        <v>787</v>
      </c>
      <c r="D119" s="129" t="s">
        <v>961</v>
      </c>
      <c r="E119" s="129" t="s">
        <v>304</v>
      </c>
      <c r="F119" s="149" t="s">
        <v>278</v>
      </c>
      <c r="G119" s="150"/>
      <c r="H119" s="11" t="s">
        <v>789</v>
      </c>
      <c r="I119" s="14">
        <v>0.81</v>
      </c>
      <c r="J119" s="120">
        <f t="shared" si="1"/>
        <v>4.8600000000000003</v>
      </c>
      <c r="K119" s="126"/>
    </row>
    <row r="120" spans="1:11">
      <c r="A120" s="125"/>
      <c r="B120" s="118">
        <v>6</v>
      </c>
      <c r="C120" s="10" t="s">
        <v>787</v>
      </c>
      <c r="D120" s="129" t="s">
        <v>962</v>
      </c>
      <c r="E120" s="129" t="s">
        <v>300</v>
      </c>
      <c r="F120" s="149" t="s">
        <v>278</v>
      </c>
      <c r="G120" s="150"/>
      <c r="H120" s="11" t="s">
        <v>789</v>
      </c>
      <c r="I120" s="14">
        <v>0.88</v>
      </c>
      <c r="J120" s="120">
        <f t="shared" si="1"/>
        <v>5.28</v>
      </c>
      <c r="K120" s="126"/>
    </row>
    <row r="121" spans="1:11" ht="24">
      <c r="A121" s="125"/>
      <c r="B121" s="118">
        <v>3</v>
      </c>
      <c r="C121" s="10" t="s">
        <v>791</v>
      </c>
      <c r="D121" s="129" t="s">
        <v>963</v>
      </c>
      <c r="E121" s="129" t="s">
        <v>578</v>
      </c>
      <c r="F121" s="149" t="s">
        <v>112</v>
      </c>
      <c r="G121" s="150"/>
      <c r="H121" s="11" t="s">
        <v>792</v>
      </c>
      <c r="I121" s="14">
        <v>1.69</v>
      </c>
      <c r="J121" s="120">
        <f t="shared" si="1"/>
        <v>5.07</v>
      </c>
      <c r="K121" s="126"/>
    </row>
    <row r="122" spans="1:11" ht="24">
      <c r="A122" s="125"/>
      <c r="B122" s="118">
        <v>5</v>
      </c>
      <c r="C122" s="10" t="s">
        <v>791</v>
      </c>
      <c r="D122" s="129" t="s">
        <v>964</v>
      </c>
      <c r="E122" s="129" t="s">
        <v>304</v>
      </c>
      <c r="F122" s="149" t="s">
        <v>112</v>
      </c>
      <c r="G122" s="150"/>
      <c r="H122" s="11" t="s">
        <v>792</v>
      </c>
      <c r="I122" s="14">
        <v>2.48</v>
      </c>
      <c r="J122" s="120">
        <f t="shared" si="1"/>
        <v>12.4</v>
      </c>
      <c r="K122" s="126"/>
    </row>
    <row r="123" spans="1:11" ht="24">
      <c r="A123" s="125"/>
      <c r="B123" s="118">
        <v>2</v>
      </c>
      <c r="C123" s="10" t="s">
        <v>791</v>
      </c>
      <c r="D123" s="129" t="s">
        <v>964</v>
      </c>
      <c r="E123" s="129" t="s">
        <v>304</v>
      </c>
      <c r="F123" s="149" t="s">
        <v>274</v>
      </c>
      <c r="G123" s="150"/>
      <c r="H123" s="11" t="s">
        <v>792</v>
      </c>
      <c r="I123" s="14">
        <v>2.48</v>
      </c>
      <c r="J123" s="120">
        <f t="shared" si="1"/>
        <v>4.96</v>
      </c>
      <c r="K123" s="126"/>
    </row>
    <row r="124" spans="1:11" ht="24">
      <c r="A124" s="125"/>
      <c r="B124" s="118">
        <v>3</v>
      </c>
      <c r="C124" s="10" t="s">
        <v>791</v>
      </c>
      <c r="D124" s="129" t="s">
        <v>965</v>
      </c>
      <c r="E124" s="129" t="s">
        <v>793</v>
      </c>
      <c r="F124" s="149" t="s">
        <v>112</v>
      </c>
      <c r="G124" s="150"/>
      <c r="H124" s="11" t="s">
        <v>792</v>
      </c>
      <c r="I124" s="14">
        <v>1.83</v>
      </c>
      <c r="J124" s="120">
        <f t="shared" si="1"/>
        <v>5.49</v>
      </c>
      <c r="K124" s="126"/>
    </row>
    <row r="125" spans="1:11" ht="24">
      <c r="A125" s="125"/>
      <c r="B125" s="118">
        <v>3</v>
      </c>
      <c r="C125" s="10" t="s">
        <v>791</v>
      </c>
      <c r="D125" s="129" t="s">
        <v>966</v>
      </c>
      <c r="E125" s="129" t="s">
        <v>794</v>
      </c>
      <c r="F125" s="149" t="s">
        <v>112</v>
      </c>
      <c r="G125" s="150"/>
      <c r="H125" s="11" t="s">
        <v>792</v>
      </c>
      <c r="I125" s="14">
        <v>1.88</v>
      </c>
      <c r="J125" s="120">
        <f t="shared" si="1"/>
        <v>5.64</v>
      </c>
      <c r="K125" s="126"/>
    </row>
    <row r="126" spans="1:11" ht="24">
      <c r="A126" s="125"/>
      <c r="B126" s="118">
        <v>3</v>
      </c>
      <c r="C126" s="10" t="s">
        <v>791</v>
      </c>
      <c r="D126" s="129" t="s">
        <v>966</v>
      </c>
      <c r="E126" s="129" t="s">
        <v>794</v>
      </c>
      <c r="F126" s="149" t="s">
        <v>274</v>
      </c>
      <c r="G126" s="150"/>
      <c r="H126" s="11" t="s">
        <v>792</v>
      </c>
      <c r="I126" s="14">
        <v>1.88</v>
      </c>
      <c r="J126" s="120">
        <f t="shared" si="1"/>
        <v>5.64</v>
      </c>
      <c r="K126" s="126"/>
    </row>
    <row r="127" spans="1:11" ht="24">
      <c r="A127" s="125"/>
      <c r="B127" s="118">
        <v>3</v>
      </c>
      <c r="C127" s="10" t="s">
        <v>791</v>
      </c>
      <c r="D127" s="129" t="s">
        <v>967</v>
      </c>
      <c r="E127" s="129" t="s">
        <v>795</v>
      </c>
      <c r="F127" s="149" t="s">
        <v>112</v>
      </c>
      <c r="G127" s="150"/>
      <c r="H127" s="11" t="s">
        <v>792</v>
      </c>
      <c r="I127" s="14">
        <v>2</v>
      </c>
      <c r="J127" s="120">
        <f t="shared" si="1"/>
        <v>6</v>
      </c>
      <c r="K127" s="126"/>
    </row>
    <row r="128" spans="1:11" ht="24">
      <c r="A128" s="125"/>
      <c r="B128" s="118">
        <v>5</v>
      </c>
      <c r="C128" s="10" t="s">
        <v>796</v>
      </c>
      <c r="D128" s="129" t="s">
        <v>796</v>
      </c>
      <c r="E128" s="129" t="s">
        <v>112</v>
      </c>
      <c r="F128" s="149"/>
      <c r="G128" s="150"/>
      <c r="H128" s="11" t="s">
        <v>797</v>
      </c>
      <c r="I128" s="14">
        <v>2.14</v>
      </c>
      <c r="J128" s="120">
        <f t="shared" si="1"/>
        <v>10.700000000000001</v>
      </c>
      <c r="K128" s="126"/>
    </row>
    <row r="129" spans="1:11">
      <c r="A129" s="125"/>
      <c r="B129" s="118">
        <v>4</v>
      </c>
      <c r="C129" s="10" t="s">
        <v>798</v>
      </c>
      <c r="D129" s="129" t="s">
        <v>968</v>
      </c>
      <c r="E129" s="129" t="s">
        <v>799</v>
      </c>
      <c r="F129" s="149" t="s">
        <v>279</v>
      </c>
      <c r="G129" s="150"/>
      <c r="H129" s="11" t="s">
        <v>800</v>
      </c>
      <c r="I129" s="14">
        <v>0.47</v>
      </c>
      <c r="J129" s="120">
        <f t="shared" si="1"/>
        <v>1.88</v>
      </c>
      <c r="K129" s="126"/>
    </row>
    <row r="130" spans="1:11">
      <c r="A130" s="125"/>
      <c r="B130" s="118">
        <v>2</v>
      </c>
      <c r="C130" s="10" t="s">
        <v>798</v>
      </c>
      <c r="D130" s="129" t="s">
        <v>969</v>
      </c>
      <c r="E130" s="129" t="s">
        <v>801</v>
      </c>
      <c r="F130" s="149" t="s">
        <v>279</v>
      </c>
      <c r="G130" s="150"/>
      <c r="H130" s="11" t="s">
        <v>800</v>
      </c>
      <c r="I130" s="14">
        <v>0.69</v>
      </c>
      <c r="J130" s="120">
        <f t="shared" si="1"/>
        <v>1.38</v>
      </c>
      <c r="K130" s="126"/>
    </row>
    <row r="131" spans="1:11" ht="11.25" customHeight="1">
      <c r="A131" s="125"/>
      <c r="B131" s="118">
        <v>14</v>
      </c>
      <c r="C131" s="10" t="s">
        <v>802</v>
      </c>
      <c r="D131" s="129" t="s">
        <v>970</v>
      </c>
      <c r="E131" s="129" t="s">
        <v>300</v>
      </c>
      <c r="F131" s="149"/>
      <c r="G131" s="150"/>
      <c r="H131" s="11" t="s">
        <v>803</v>
      </c>
      <c r="I131" s="14">
        <v>1.1100000000000001</v>
      </c>
      <c r="J131" s="120">
        <f t="shared" si="1"/>
        <v>15.540000000000001</v>
      </c>
      <c r="K131" s="126"/>
    </row>
    <row r="132" spans="1:11" ht="11.25" customHeight="1">
      <c r="A132" s="125"/>
      <c r="B132" s="118">
        <v>8</v>
      </c>
      <c r="C132" s="10" t="s">
        <v>802</v>
      </c>
      <c r="D132" s="129" t="s">
        <v>971</v>
      </c>
      <c r="E132" s="129" t="s">
        <v>320</v>
      </c>
      <c r="F132" s="149"/>
      <c r="G132" s="150"/>
      <c r="H132" s="11" t="s">
        <v>803</v>
      </c>
      <c r="I132" s="14">
        <v>1.27</v>
      </c>
      <c r="J132" s="120">
        <f t="shared" si="1"/>
        <v>10.16</v>
      </c>
      <c r="K132" s="126"/>
    </row>
    <row r="133" spans="1:11" ht="24">
      <c r="A133" s="125"/>
      <c r="B133" s="118">
        <v>6</v>
      </c>
      <c r="C133" s="10" t="s">
        <v>804</v>
      </c>
      <c r="D133" s="129" t="s">
        <v>804</v>
      </c>
      <c r="E133" s="129" t="s">
        <v>28</v>
      </c>
      <c r="F133" s="149"/>
      <c r="G133" s="150"/>
      <c r="H133" s="11" t="s">
        <v>805</v>
      </c>
      <c r="I133" s="14">
        <v>2.06</v>
      </c>
      <c r="J133" s="120">
        <f t="shared" si="1"/>
        <v>12.36</v>
      </c>
      <c r="K133" s="126"/>
    </row>
    <row r="134" spans="1:11" ht="24">
      <c r="A134" s="125"/>
      <c r="B134" s="118">
        <v>6</v>
      </c>
      <c r="C134" s="10" t="s">
        <v>804</v>
      </c>
      <c r="D134" s="129" t="s">
        <v>804</v>
      </c>
      <c r="E134" s="129" t="s">
        <v>30</v>
      </c>
      <c r="F134" s="149"/>
      <c r="G134" s="150"/>
      <c r="H134" s="11" t="s">
        <v>805</v>
      </c>
      <c r="I134" s="14">
        <v>2.06</v>
      </c>
      <c r="J134" s="120">
        <f t="shared" si="1"/>
        <v>12.36</v>
      </c>
      <c r="K134" s="126"/>
    </row>
    <row r="135" spans="1:11" ht="24">
      <c r="A135" s="125"/>
      <c r="B135" s="118">
        <v>5</v>
      </c>
      <c r="C135" s="10" t="s">
        <v>806</v>
      </c>
      <c r="D135" s="129" t="s">
        <v>806</v>
      </c>
      <c r="E135" s="129" t="s">
        <v>28</v>
      </c>
      <c r="F135" s="149" t="s">
        <v>279</v>
      </c>
      <c r="G135" s="150"/>
      <c r="H135" s="11" t="s">
        <v>807</v>
      </c>
      <c r="I135" s="14">
        <v>2.35</v>
      </c>
      <c r="J135" s="120">
        <f t="shared" si="1"/>
        <v>11.75</v>
      </c>
      <c r="K135" s="126"/>
    </row>
    <row r="136" spans="1:11" ht="24">
      <c r="A136" s="125"/>
      <c r="B136" s="118">
        <v>5</v>
      </c>
      <c r="C136" s="10" t="s">
        <v>806</v>
      </c>
      <c r="D136" s="129" t="s">
        <v>806</v>
      </c>
      <c r="E136" s="129" t="s">
        <v>30</v>
      </c>
      <c r="F136" s="149" t="s">
        <v>279</v>
      </c>
      <c r="G136" s="150"/>
      <c r="H136" s="11" t="s">
        <v>807</v>
      </c>
      <c r="I136" s="14">
        <v>2.35</v>
      </c>
      <c r="J136" s="120">
        <f t="shared" si="1"/>
        <v>11.75</v>
      </c>
      <c r="K136" s="126"/>
    </row>
    <row r="137" spans="1:11" ht="24">
      <c r="A137" s="125"/>
      <c r="B137" s="118">
        <v>10</v>
      </c>
      <c r="C137" s="10" t="s">
        <v>806</v>
      </c>
      <c r="D137" s="129" t="s">
        <v>806</v>
      </c>
      <c r="E137" s="129" t="s">
        <v>30</v>
      </c>
      <c r="F137" s="149" t="s">
        <v>278</v>
      </c>
      <c r="G137" s="150"/>
      <c r="H137" s="11" t="s">
        <v>807</v>
      </c>
      <c r="I137" s="14">
        <v>2.35</v>
      </c>
      <c r="J137" s="120">
        <f t="shared" si="1"/>
        <v>23.5</v>
      </c>
      <c r="K137" s="126"/>
    </row>
    <row r="138" spans="1:11" ht="24">
      <c r="A138" s="125"/>
      <c r="B138" s="118">
        <v>15</v>
      </c>
      <c r="C138" s="10" t="s">
        <v>806</v>
      </c>
      <c r="D138" s="129" t="s">
        <v>806</v>
      </c>
      <c r="E138" s="129" t="s">
        <v>31</v>
      </c>
      <c r="F138" s="149" t="s">
        <v>278</v>
      </c>
      <c r="G138" s="150"/>
      <c r="H138" s="11" t="s">
        <v>807</v>
      </c>
      <c r="I138" s="14">
        <v>2.35</v>
      </c>
      <c r="J138" s="120">
        <f t="shared" si="1"/>
        <v>35.25</v>
      </c>
      <c r="K138" s="126"/>
    </row>
    <row r="139" spans="1:11" ht="24">
      <c r="A139" s="125"/>
      <c r="B139" s="118">
        <v>5</v>
      </c>
      <c r="C139" s="10" t="s">
        <v>808</v>
      </c>
      <c r="D139" s="129" t="s">
        <v>808</v>
      </c>
      <c r="E139" s="129" t="s">
        <v>30</v>
      </c>
      <c r="F139" s="149" t="s">
        <v>112</v>
      </c>
      <c r="G139" s="150"/>
      <c r="H139" s="11" t="s">
        <v>809</v>
      </c>
      <c r="I139" s="14">
        <v>2.35</v>
      </c>
      <c r="J139" s="120">
        <f t="shared" si="1"/>
        <v>11.75</v>
      </c>
      <c r="K139" s="126"/>
    </row>
    <row r="140" spans="1:11" ht="24">
      <c r="A140" s="125"/>
      <c r="B140" s="118">
        <v>5</v>
      </c>
      <c r="C140" s="10" t="s">
        <v>808</v>
      </c>
      <c r="D140" s="129" t="s">
        <v>808</v>
      </c>
      <c r="E140" s="129" t="s">
        <v>30</v>
      </c>
      <c r="F140" s="149" t="s">
        <v>218</v>
      </c>
      <c r="G140" s="150"/>
      <c r="H140" s="11" t="s">
        <v>809</v>
      </c>
      <c r="I140" s="14">
        <v>2.35</v>
      </c>
      <c r="J140" s="120">
        <f t="shared" si="1"/>
        <v>11.75</v>
      </c>
      <c r="K140" s="126"/>
    </row>
    <row r="141" spans="1:11" ht="24">
      <c r="A141" s="125"/>
      <c r="B141" s="118">
        <v>2</v>
      </c>
      <c r="C141" s="10" t="s">
        <v>808</v>
      </c>
      <c r="D141" s="129" t="s">
        <v>808</v>
      </c>
      <c r="E141" s="129" t="s">
        <v>30</v>
      </c>
      <c r="F141" s="149" t="s">
        <v>271</v>
      </c>
      <c r="G141" s="150"/>
      <c r="H141" s="11" t="s">
        <v>809</v>
      </c>
      <c r="I141" s="14">
        <v>2.35</v>
      </c>
      <c r="J141" s="120">
        <f t="shared" si="1"/>
        <v>4.7</v>
      </c>
      <c r="K141" s="126"/>
    </row>
    <row r="142" spans="1:11" ht="24">
      <c r="A142" s="125"/>
      <c r="B142" s="118">
        <v>6</v>
      </c>
      <c r="C142" s="10" t="s">
        <v>808</v>
      </c>
      <c r="D142" s="129" t="s">
        <v>808</v>
      </c>
      <c r="E142" s="129" t="s">
        <v>31</v>
      </c>
      <c r="F142" s="149" t="s">
        <v>112</v>
      </c>
      <c r="G142" s="150"/>
      <c r="H142" s="11" t="s">
        <v>809</v>
      </c>
      <c r="I142" s="14">
        <v>2.35</v>
      </c>
      <c r="J142" s="120">
        <f t="shared" si="1"/>
        <v>14.100000000000001</v>
      </c>
      <c r="K142" s="126"/>
    </row>
    <row r="143" spans="1:11" ht="24">
      <c r="A143" s="125"/>
      <c r="B143" s="118">
        <v>2</v>
      </c>
      <c r="C143" s="10" t="s">
        <v>808</v>
      </c>
      <c r="D143" s="129" t="s">
        <v>808</v>
      </c>
      <c r="E143" s="129" t="s">
        <v>31</v>
      </c>
      <c r="F143" s="149" t="s">
        <v>271</v>
      </c>
      <c r="G143" s="150"/>
      <c r="H143" s="11" t="s">
        <v>809</v>
      </c>
      <c r="I143" s="14">
        <v>2.35</v>
      </c>
      <c r="J143" s="120">
        <f t="shared" si="1"/>
        <v>4.7</v>
      </c>
      <c r="K143" s="126"/>
    </row>
    <row r="144" spans="1:11" ht="24">
      <c r="A144" s="125"/>
      <c r="B144" s="118">
        <v>4</v>
      </c>
      <c r="C144" s="10" t="s">
        <v>810</v>
      </c>
      <c r="D144" s="129" t="s">
        <v>810</v>
      </c>
      <c r="E144" s="129" t="s">
        <v>28</v>
      </c>
      <c r="F144" s="149" t="s">
        <v>761</v>
      </c>
      <c r="G144" s="150"/>
      <c r="H144" s="11" t="s">
        <v>811</v>
      </c>
      <c r="I144" s="14">
        <v>2.8</v>
      </c>
      <c r="J144" s="120">
        <f t="shared" si="1"/>
        <v>11.2</v>
      </c>
      <c r="K144" s="126"/>
    </row>
    <row r="145" spans="1:11" ht="24">
      <c r="A145" s="125"/>
      <c r="B145" s="118">
        <v>4</v>
      </c>
      <c r="C145" s="10" t="s">
        <v>810</v>
      </c>
      <c r="D145" s="129" t="s">
        <v>810</v>
      </c>
      <c r="E145" s="129" t="s">
        <v>28</v>
      </c>
      <c r="F145" s="149" t="s">
        <v>763</v>
      </c>
      <c r="G145" s="150"/>
      <c r="H145" s="11" t="s">
        <v>811</v>
      </c>
      <c r="I145" s="14">
        <v>2.8</v>
      </c>
      <c r="J145" s="120">
        <f t="shared" si="1"/>
        <v>11.2</v>
      </c>
      <c r="K145" s="126"/>
    </row>
    <row r="146" spans="1:11" ht="24">
      <c r="A146" s="125"/>
      <c r="B146" s="118">
        <v>6</v>
      </c>
      <c r="C146" s="10" t="s">
        <v>810</v>
      </c>
      <c r="D146" s="129" t="s">
        <v>810</v>
      </c>
      <c r="E146" s="129" t="s">
        <v>30</v>
      </c>
      <c r="F146" s="149" t="s">
        <v>761</v>
      </c>
      <c r="G146" s="150"/>
      <c r="H146" s="11" t="s">
        <v>811</v>
      </c>
      <c r="I146" s="14">
        <v>2.8</v>
      </c>
      <c r="J146" s="120">
        <f t="shared" si="1"/>
        <v>16.799999999999997</v>
      </c>
      <c r="K146" s="126"/>
    </row>
    <row r="147" spans="1:11" ht="24">
      <c r="A147" s="125"/>
      <c r="B147" s="118">
        <v>6</v>
      </c>
      <c r="C147" s="10" t="s">
        <v>810</v>
      </c>
      <c r="D147" s="129" t="s">
        <v>810</v>
      </c>
      <c r="E147" s="129" t="s">
        <v>30</v>
      </c>
      <c r="F147" s="149" t="s">
        <v>763</v>
      </c>
      <c r="G147" s="150"/>
      <c r="H147" s="11" t="s">
        <v>811</v>
      </c>
      <c r="I147" s="14">
        <v>2.8</v>
      </c>
      <c r="J147" s="120">
        <f t="shared" si="1"/>
        <v>16.799999999999997</v>
      </c>
      <c r="K147" s="126"/>
    </row>
    <row r="148" spans="1:11" ht="24">
      <c r="A148" s="125"/>
      <c r="B148" s="118">
        <v>3</v>
      </c>
      <c r="C148" s="10" t="s">
        <v>810</v>
      </c>
      <c r="D148" s="129" t="s">
        <v>810</v>
      </c>
      <c r="E148" s="129" t="s">
        <v>31</v>
      </c>
      <c r="F148" s="149" t="s">
        <v>761</v>
      </c>
      <c r="G148" s="150"/>
      <c r="H148" s="11" t="s">
        <v>811</v>
      </c>
      <c r="I148" s="14">
        <v>2.8</v>
      </c>
      <c r="J148" s="120">
        <f t="shared" si="1"/>
        <v>8.3999999999999986</v>
      </c>
      <c r="K148" s="126"/>
    </row>
    <row r="149" spans="1:11" ht="24">
      <c r="A149" s="125"/>
      <c r="B149" s="118">
        <v>3</v>
      </c>
      <c r="C149" s="10" t="s">
        <v>810</v>
      </c>
      <c r="D149" s="129" t="s">
        <v>810</v>
      </c>
      <c r="E149" s="129" t="s">
        <v>31</v>
      </c>
      <c r="F149" s="149" t="s">
        <v>763</v>
      </c>
      <c r="G149" s="150"/>
      <c r="H149" s="11" t="s">
        <v>811</v>
      </c>
      <c r="I149" s="14">
        <v>2.8</v>
      </c>
      <c r="J149" s="120">
        <f t="shared" si="1"/>
        <v>8.3999999999999986</v>
      </c>
      <c r="K149" s="126"/>
    </row>
    <row r="150" spans="1:11" ht="36">
      <c r="A150" s="125"/>
      <c r="B150" s="118">
        <v>4</v>
      </c>
      <c r="C150" s="10" t="s">
        <v>812</v>
      </c>
      <c r="D150" s="129" t="s">
        <v>812</v>
      </c>
      <c r="E150" s="129" t="s">
        <v>112</v>
      </c>
      <c r="F150" s="149" t="s">
        <v>28</v>
      </c>
      <c r="G150" s="150"/>
      <c r="H150" s="11" t="s">
        <v>813</v>
      </c>
      <c r="I150" s="14">
        <v>1.76</v>
      </c>
      <c r="J150" s="120">
        <f t="shared" ref="J150:J213" si="2">I150*B150</f>
        <v>7.04</v>
      </c>
      <c r="K150" s="126"/>
    </row>
    <row r="151" spans="1:11" ht="36">
      <c r="A151" s="125"/>
      <c r="B151" s="118">
        <v>2</v>
      </c>
      <c r="C151" s="10" t="s">
        <v>812</v>
      </c>
      <c r="D151" s="129" t="s">
        <v>812</v>
      </c>
      <c r="E151" s="129" t="s">
        <v>218</v>
      </c>
      <c r="F151" s="149" t="s">
        <v>28</v>
      </c>
      <c r="G151" s="150"/>
      <c r="H151" s="11" t="s">
        <v>813</v>
      </c>
      <c r="I151" s="14">
        <v>1.76</v>
      </c>
      <c r="J151" s="120">
        <f t="shared" si="2"/>
        <v>3.52</v>
      </c>
      <c r="K151" s="126"/>
    </row>
    <row r="152" spans="1:11" ht="36">
      <c r="A152" s="125"/>
      <c r="B152" s="118">
        <v>2</v>
      </c>
      <c r="C152" s="10" t="s">
        <v>812</v>
      </c>
      <c r="D152" s="129" t="s">
        <v>812</v>
      </c>
      <c r="E152" s="129" t="s">
        <v>220</v>
      </c>
      <c r="F152" s="149" t="s">
        <v>28</v>
      </c>
      <c r="G152" s="150"/>
      <c r="H152" s="11" t="s">
        <v>813</v>
      </c>
      <c r="I152" s="14">
        <v>1.76</v>
      </c>
      <c r="J152" s="120">
        <f t="shared" si="2"/>
        <v>3.52</v>
      </c>
      <c r="K152" s="126"/>
    </row>
    <row r="153" spans="1:11" ht="24">
      <c r="A153" s="125"/>
      <c r="B153" s="118">
        <v>4</v>
      </c>
      <c r="C153" s="10" t="s">
        <v>814</v>
      </c>
      <c r="D153" s="129" t="s">
        <v>972</v>
      </c>
      <c r="E153" s="129" t="s">
        <v>300</v>
      </c>
      <c r="F153" s="149" t="s">
        <v>112</v>
      </c>
      <c r="G153" s="150"/>
      <c r="H153" s="11" t="s">
        <v>815</v>
      </c>
      <c r="I153" s="14">
        <v>1.57</v>
      </c>
      <c r="J153" s="120">
        <f t="shared" si="2"/>
        <v>6.28</v>
      </c>
      <c r="K153" s="126"/>
    </row>
    <row r="154" spans="1:11" ht="24">
      <c r="A154" s="125"/>
      <c r="B154" s="118">
        <v>2</v>
      </c>
      <c r="C154" s="10" t="s">
        <v>816</v>
      </c>
      <c r="D154" s="129" t="s">
        <v>973</v>
      </c>
      <c r="E154" s="129" t="s">
        <v>300</v>
      </c>
      <c r="F154" s="149" t="s">
        <v>279</v>
      </c>
      <c r="G154" s="150"/>
      <c r="H154" s="11" t="s">
        <v>817</v>
      </c>
      <c r="I154" s="14">
        <v>1.66</v>
      </c>
      <c r="J154" s="120">
        <f t="shared" si="2"/>
        <v>3.32</v>
      </c>
      <c r="K154" s="126"/>
    </row>
    <row r="155" spans="1:11" ht="24">
      <c r="A155" s="125"/>
      <c r="B155" s="118">
        <v>4</v>
      </c>
      <c r="C155" s="10" t="s">
        <v>816</v>
      </c>
      <c r="D155" s="129" t="s">
        <v>973</v>
      </c>
      <c r="E155" s="129" t="s">
        <v>300</v>
      </c>
      <c r="F155" s="149" t="s">
        <v>278</v>
      </c>
      <c r="G155" s="150"/>
      <c r="H155" s="11" t="s">
        <v>817</v>
      </c>
      <c r="I155" s="14">
        <v>1.66</v>
      </c>
      <c r="J155" s="120">
        <f t="shared" si="2"/>
        <v>6.64</v>
      </c>
      <c r="K155" s="126"/>
    </row>
    <row r="156" spans="1:11">
      <c r="A156" s="125"/>
      <c r="B156" s="118">
        <v>4</v>
      </c>
      <c r="C156" s="10" t="s">
        <v>818</v>
      </c>
      <c r="D156" s="129" t="s">
        <v>974</v>
      </c>
      <c r="E156" s="129" t="s">
        <v>300</v>
      </c>
      <c r="F156" s="149" t="s">
        <v>278</v>
      </c>
      <c r="G156" s="150"/>
      <c r="H156" s="11" t="s">
        <v>819</v>
      </c>
      <c r="I156" s="14">
        <v>1.17</v>
      </c>
      <c r="J156" s="120">
        <f t="shared" si="2"/>
        <v>4.68</v>
      </c>
      <c r="K156" s="126"/>
    </row>
    <row r="157" spans="1:11" ht="24">
      <c r="A157" s="125"/>
      <c r="B157" s="118">
        <v>2</v>
      </c>
      <c r="C157" s="10" t="s">
        <v>820</v>
      </c>
      <c r="D157" s="129" t="s">
        <v>820</v>
      </c>
      <c r="E157" s="129" t="s">
        <v>112</v>
      </c>
      <c r="F157" s="149"/>
      <c r="G157" s="150"/>
      <c r="H157" s="11" t="s">
        <v>821</v>
      </c>
      <c r="I157" s="14">
        <v>0.48</v>
      </c>
      <c r="J157" s="120">
        <f t="shared" si="2"/>
        <v>0.96</v>
      </c>
      <c r="K157" s="126"/>
    </row>
    <row r="158" spans="1:11" ht="24">
      <c r="A158" s="125"/>
      <c r="B158" s="118">
        <v>2</v>
      </c>
      <c r="C158" s="10" t="s">
        <v>822</v>
      </c>
      <c r="D158" s="129" t="s">
        <v>822</v>
      </c>
      <c r="E158" s="129" t="s">
        <v>112</v>
      </c>
      <c r="F158" s="149"/>
      <c r="G158" s="150"/>
      <c r="H158" s="11" t="s">
        <v>823</v>
      </c>
      <c r="I158" s="14">
        <v>0.53</v>
      </c>
      <c r="J158" s="120">
        <f t="shared" si="2"/>
        <v>1.06</v>
      </c>
      <c r="K158" s="126"/>
    </row>
    <row r="159" spans="1:11">
      <c r="A159" s="125"/>
      <c r="B159" s="118">
        <v>18</v>
      </c>
      <c r="C159" s="10" t="s">
        <v>824</v>
      </c>
      <c r="D159" s="129" t="s">
        <v>975</v>
      </c>
      <c r="E159" s="129" t="s">
        <v>300</v>
      </c>
      <c r="F159" s="149" t="s">
        <v>279</v>
      </c>
      <c r="G159" s="150"/>
      <c r="H159" s="11" t="s">
        <v>825</v>
      </c>
      <c r="I159" s="14">
        <v>0.68</v>
      </c>
      <c r="J159" s="120">
        <f t="shared" si="2"/>
        <v>12.24</v>
      </c>
      <c r="K159" s="126"/>
    </row>
    <row r="160" spans="1:11" ht="24">
      <c r="A160" s="125"/>
      <c r="B160" s="118">
        <v>12</v>
      </c>
      <c r="C160" s="10" t="s">
        <v>826</v>
      </c>
      <c r="D160" s="129" t="s">
        <v>976</v>
      </c>
      <c r="E160" s="129" t="s">
        <v>320</v>
      </c>
      <c r="F160" s="149" t="s">
        <v>279</v>
      </c>
      <c r="G160" s="150"/>
      <c r="H160" s="11" t="s">
        <v>827</v>
      </c>
      <c r="I160" s="14">
        <v>0.73</v>
      </c>
      <c r="J160" s="120">
        <f t="shared" si="2"/>
        <v>8.76</v>
      </c>
      <c r="K160" s="126"/>
    </row>
    <row r="161" spans="1:11">
      <c r="A161" s="125"/>
      <c r="B161" s="118">
        <v>10</v>
      </c>
      <c r="C161" s="10" t="s">
        <v>662</v>
      </c>
      <c r="D161" s="129" t="s">
        <v>662</v>
      </c>
      <c r="E161" s="129" t="s">
        <v>28</v>
      </c>
      <c r="F161" s="149"/>
      <c r="G161" s="150"/>
      <c r="H161" s="11" t="s">
        <v>664</v>
      </c>
      <c r="I161" s="14">
        <v>0.17</v>
      </c>
      <c r="J161" s="120">
        <f t="shared" si="2"/>
        <v>1.7000000000000002</v>
      </c>
      <c r="K161" s="126"/>
    </row>
    <row r="162" spans="1:11">
      <c r="A162" s="125"/>
      <c r="B162" s="118">
        <v>15</v>
      </c>
      <c r="C162" s="10" t="s">
        <v>662</v>
      </c>
      <c r="D162" s="129" t="s">
        <v>662</v>
      </c>
      <c r="E162" s="129" t="s">
        <v>30</v>
      </c>
      <c r="F162" s="149"/>
      <c r="G162" s="150"/>
      <c r="H162" s="11" t="s">
        <v>664</v>
      </c>
      <c r="I162" s="14">
        <v>0.17</v>
      </c>
      <c r="J162" s="120">
        <f t="shared" si="2"/>
        <v>2.5500000000000003</v>
      </c>
      <c r="K162" s="126"/>
    </row>
    <row r="163" spans="1:11" ht="24">
      <c r="A163" s="125"/>
      <c r="B163" s="118">
        <v>4</v>
      </c>
      <c r="C163" s="10" t="s">
        <v>591</v>
      </c>
      <c r="D163" s="129" t="s">
        <v>591</v>
      </c>
      <c r="E163" s="129" t="s">
        <v>28</v>
      </c>
      <c r="F163" s="149" t="s">
        <v>112</v>
      </c>
      <c r="G163" s="150"/>
      <c r="H163" s="11" t="s">
        <v>593</v>
      </c>
      <c r="I163" s="14">
        <v>1.68</v>
      </c>
      <c r="J163" s="120">
        <f t="shared" si="2"/>
        <v>6.72</v>
      </c>
      <c r="K163" s="126"/>
    </row>
    <row r="164" spans="1:11" ht="24">
      <c r="A164" s="125"/>
      <c r="B164" s="118">
        <v>8</v>
      </c>
      <c r="C164" s="10" t="s">
        <v>591</v>
      </c>
      <c r="D164" s="129" t="s">
        <v>591</v>
      </c>
      <c r="E164" s="129" t="s">
        <v>30</v>
      </c>
      <c r="F164" s="149" t="s">
        <v>112</v>
      </c>
      <c r="G164" s="150"/>
      <c r="H164" s="11" t="s">
        <v>593</v>
      </c>
      <c r="I164" s="14">
        <v>1.68</v>
      </c>
      <c r="J164" s="120">
        <f t="shared" si="2"/>
        <v>13.44</v>
      </c>
      <c r="K164" s="126"/>
    </row>
    <row r="165" spans="1:11" ht="24">
      <c r="A165" s="125"/>
      <c r="B165" s="118">
        <v>4</v>
      </c>
      <c r="C165" s="10" t="s">
        <v>598</v>
      </c>
      <c r="D165" s="129" t="s">
        <v>598</v>
      </c>
      <c r="E165" s="129" t="s">
        <v>30</v>
      </c>
      <c r="F165" s="149" t="s">
        <v>112</v>
      </c>
      <c r="G165" s="150"/>
      <c r="H165" s="11" t="s">
        <v>600</v>
      </c>
      <c r="I165" s="14">
        <v>0.33</v>
      </c>
      <c r="J165" s="120">
        <f t="shared" si="2"/>
        <v>1.32</v>
      </c>
      <c r="K165" s="126"/>
    </row>
    <row r="166" spans="1:11">
      <c r="A166" s="125"/>
      <c r="B166" s="118">
        <v>3</v>
      </c>
      <c r="C166" s="10" t="s">
        <v>828</v>
      </c>
      <c r="D166" s="129" t="s">
        <v>828</v>
      </c>
      <c r="E166" s="129" t="s">
        <v>28</v>
      </c>
      <c r="F166" s="149" t="s">
        <v>279</v>
      </c>
      <c r="G166" s="150"/>
      <c r="H166" s="11" t="s">
        <v>829</v>
      </c>
      <c r="I166" s="14">
        <v>0.57999999999999996</v>
      </c>
      <c r="J166" s="120">
        <f t="shared" si="2"/>
        <v>1.7399999999999998</v>
      </c>
      <c r="K166" s="126"/>
    </row>
    <row r="167" spans="1:11">
      <c r="A167" s="125"/>
      <c r="B167" s="118">
        <v>8</v>
      </c>
      <c r="C167" s="10" t="s">
        <v>828</v>
      </c>
      <c r="D167" s="129" t="s">
        <v>828</v>
      </c>
      <c r="E167" s="129" t="s">
        <v>28</v>
      </c>
      <c r="F167" s="149" t="s">
        <v>278</v>
      </c>
      <c r="G167" s="150"/>
      <c r="H167" s="11" t="s">
        <v>829</v>
      </c>
      <c r="I167" s="14">
        <v>0.57999999999999996</v>
      </c>
      <c r="J167" s="120">
        <f t="shared" si="2"/>
        <v>4.6399999999999997</v>
      </c>
      <c r="K167" s="126"/>
    </row>
    <row r="168" spans="1:11">
      <c r="A168" s="125"/>
      <c r="B168" s="118">
        <v>8</v>
      </c>
      <c r="C168" s="10" t="s">
        <v>828</v>
      </c>
      <c r="D168" s="129" t="s">
        <v>828</v>
      </c>
      <c r="E168" s="129" t="s">
        <v>30</v>
      </c>
      <c r="F168" s="149" t="s">
        <v>279</v>
      </c>
      <c r="G168" s="150"/>
      <c r="H168" s="11" t="s">
        <v>829</v>
      </c>
      <c r="I168" s="14">
        <v>0.57999999999999996</v>
      </c>
      <c r="J168" s="120">
        <f t="shared" si="2"/>
        <v>4.6399999999999997</v>
      </c>
      <c r="K168" s="126"/>
    </row>
    <row r="169" spans="1:11">
      <c r="A169" s="125"/>
      <c r="B169" s="118">
        <v>8</v>
      </c>
      <c r="C169" s="10" t="s">
        <v>828</v>
      </c>
      <c r="D169" s="129" t="s">
        <v>828</v>
      </c>
      <c r="E169" s="129" t="s">
        <v>30</v>
      </c>
      <c r="F169" s="149" t="s">
        <v>278</v>
      </c>
      <c r="G169" s="150"/>
      <c r="H169" s="11" t="s">
        <v>829</v>
      </c>
      <c r="I169" s="14">
        <v>0.57999999999999996</v>
      </c>
      <c r="J169" s="120">
        <f t="shared" si="2"/>
        <v>4.6399999999999997</v>
      </c>
      <c r="K169" s="126"/>
    </row>
    <row r="170" spans="1:11" ht="24">
      <c r="A170" s="125"/>
      <c r="B170" s="118">
        <v>1</v>
      </c>
      <c r="C170" s="10" t="s">
        <v>830</v>
      </c>
      <c r="D170" s="129" t="s">
        <v>830</v>
      </c>
      <c r="E170" s="129" t="s">
        <v>30</v>
      </c>
      <c r="F170" s="149" t="s">
        <v>112</v>
      </c>
      <c r="G170" s="150"/>
      <c r="H170" s="11" t="s">
        <v>831</v>
      </c>
      <c r="I170" s="14">
        <v>1.01</v>
      </c>
      <c r="J170" s="120">
        <f t="shared" si="2"/>
        <v>1.01</v>
      </c>
      <c r="K170" s="126"/>
    </row>
    <row r="171" spans="1:11" ht="24">
      <c r="A171" s="125"/>
      <c r="B171" s="118">
        <v>1</v>
      </c>
      <c r="C171" s="10" t="s">
        <v>830</v>
      </c>
      <c r="D171" s="129" t="s">
        <v>830</v>
      </c>
      <c r="E171" s="129" t="s">
        <v>30</v>
      </c>
      <c r="F171" s="149" t="s">
        <v>218</v>
      </c>
      <c r="G171" s="150"/>
      <c r="H171" s="11" t="s">
        <v>831</v>
      </c>
      <c r="I171" s="14">
        <v>1.01</v>
      </c>
      <c r="J171" s="120">
        <f t="shared" si="2"/>
        <v>1.01</v>
      </c>
      <c r="K171" s="126"/>
    </row>
    <row r="172" spans="1:11" ht="24">
      <c r="A172" s="125"/>
      <c r="B172" s="118">
        <v>1</v>
      </c>
      <c r="C172" s="10" t="s">
        <v>830</v>
      </c>
      <c r="D172" s="129" t="s">
        <v>830</v>
      </c>
      <c r="E172" s="129" t="s">
        <v>30</v>
      </c>
      <c r="F172" s="149" t="s">
        <v>271</v>
      </c>
      <c r="G172" s="150"/>
      <c r="H172" s="11" t="s">
        <v>831</v>
      </c>
      <c r="I172" s="14">
        <v>1.01</v>
      </c>
      <c r="J172" s="120">
        <f t="shared" si="2"/>
        <v>1.01</v>
      </c>
      <c r="K172" s="126"/>
    </row>
    <row r="173" spans="1:11" ht="24">
      <c r="A173" s="125"/>
      <c r="B173" s="118">
        <v>1</v>
      </c>
      <c r="C173" s="10" t="s">
        <v>830</v>
      </c>
      <c r="D173" s="129" t="s">
        <v>830</v>
      </c>
      <c r="E173" s="129" t="s">
        <v>31</v>
      </c>
      <c r="F173" s="149" t="s">
        <v>112</v>
      </c>
      <c r="G173" s="150"/>
      <c r="H173" s="11" t="s">
        <v>831</v>
      </c>
      <c r="I173" s="14">
        <v>1.01</v>
      </c>
      <c r="J173" s="120">
        <f t="shared" si="2"/>
        <v>1.01</v>
      </c>
      <c r="K173" s="126"/>
    </row>
    <row r="174" spans="1:11" ht="24">
      <c r="A174" s="125"/>
      <c r="B174" s="118">
        <v>1</v>
      </c>
      <c r="C174" s="10" t="s">
        <v>830</v>
      </c>
      <c r="D174" s="129" t="s">
        <v>830</v>
      </c>
      <c r="E174" s="129" t="s">
        <v>31</v>
      </c>
      <c r="F174" s="149" t="s">
        <v>218</v>
      </c>
      <c r="G174" s="150"/>
      <c r="H174" s="11" t="s">
        <v>831</v>
      </c>
      <c r="I174" s="14">
        <v>1.01</v>
      </c>
      <c r="J174" s="120">
        <f t="shared" si="2"/>
        <v>1.01</v>
      </c>
      <c r="K174" s="126"/>
    </row>
    <row r="175" spans="1:11" ht="24">
      <c r="A175" s="125"/>
      <c r="B175" s="118">
        <v>1</v>
      </c>
      <c r="C175" s="10" t="s">
        <v>830</v>
      </c>
      <c r="D175" s="129" t="s">
        <v>830</v>
      </c>
      <c r="E175" s="129" t="s">
        <v>31</v>
      </c>
      <c r="F175" s="149" t="s">
        <v>271</v>
      </c>
      <c r="G175" s="150"/>
      <c r="H175" s="11" t="s">
        <v>831</v>
      </c>
      <c r="I175" s="14">
        <v>1.01</v>
      </c>
      <c r="J175" s="120">
        <f t="shared" si="2"/>
        <v>1.01</v>
      </c>
      <c r="K175" s="126"/>
    </row>
    <row r="176" spans="1:11" ht="24">
      <c r="A176" s="125"/>
      <c r="B176" s="118">
        <v>15</v>
      </c>
      <c r="C176" s="10" t="s">
        <v>832</v>
      </c>
      <c r="D176" s="129" t="s">
        <v>832</v>
      </c>
      <c r="E176" s="129" t="s">
        <v>112</v>
      </c>
      <c r="F176" s="149"/>
      <c r="G176" s="150"/>
      <c r="H176" s="11" t="s">
        <v>833</v>
      </c>
      <c r="I176" s="14">
        <v>1.66</v>
      </c>
      <c r="J176" s="120">
        <f t="shared" si="2"/>
        <v>24.9</v>
      </c>
      <c r="K176" s="126"/>
    </row>
    <row r="177" spans="1:11" ht="36">
      <c r="A177" s="125"/>
      <c r="B177" s="118">
        <v>1</v>
      </c>
      <c r="C177" s="10" t="s">
        <v>834</v>
      </c>
      <c r="D177" s="129" t="s">
        <v>834</v>
      </c>
      <c r="E177" s="129" t="s">
        <v>705</v>
      </c>
      <c r="F177" s="149"/>
      <c r="G177" s="150"/>
      <c r="H177" s="11" t="s">
        <v>835</v>
      </c>
      <c r="I177" s="14">
        <v>12.78</v>
      </c>
      <c r="J177" s="120">
        <f t="shared" si="2"/>
        <v>12.78</v>
      </c>
      <c r="K177" s="126"/>
    </row>
    <row r="178" spans="1:11" ht="36">
      <c r="A178" s="125"/>
      <c r="B178" s="118">
        <v>1</v>
      </c>
      <c r="C178" s="10" t="s">
        <v>836</v>
      </c>
      <c r="D178" s="129" t="s">
        <v>836</v>
      </c>
      <c r="E178" s="129" t="s">
        <v>705</v>
      </c>
      <c r="F178" s="149"/>
      <c r="G178" s="150"/>
      <c r="H178" s="11" t="s">
        <v>837</v>
      </c>
      <c r="I178" s="14">
        <v>14.2</v>
      </c>
      <c r="J178" s="120">
        <f t="shared" si="2"/>
        <v>14.2</v>
      </c>
      <c r="K178" s="126"/>
    </row>
    <row r="179" spans="1:11" ht="36" customHeight="1">
      <c r="A179" s="125"/>
      <c r="B179" s="118">
        <v>1</v>
      </c>
      <c r="C179" s="10" t="s">
        <v>838</v>
      </c>
      <c r="D179" s="129" t="s">
        <v>838</v>
      </c>
      <c r="E179" s="129" t="s">
        <v>705</v>
      </c>
      <c r="F179" s="149"/>
      <c r="G179" s="150"/>
      <c r="H179" s="11" t="s">
        <v>839</v>
      </c>
      <c r="I179" s="14">
        <v>14.54</v>
      </c>
      <c r="J179" s="120">
        <f t="shared" si="2"/>
        <v>14.54</v>
      </c>
      <c r="K179" s="126"/>
    </row>
    <row r="180" spans="1:11" ht="36">
      <c r="A180" s="125"/>
      <c r="B180" s="118">
        <v>1</v>
      </c>
      <c r="C180" s="10" t="s">
        <v>840</v>
      </c>
      <c r="D180" s="129" t="s">
        <v>840</v>
      </c>
      <c r="E180" s="129" t="s">
        <v>705</v>
      </c>
      <c r="F180" s="149"/>
      <c r="G180" s="150"/>
      <c r="H180" s="11" t="s">
        <v>841</v>
      </c>
      <c r="I180" s="14">
        <v>17.52</v>
      </c>
      <c r="J180" s="120">
        <f t="shared" si="2"/>
        <v>17.52</v>
      </c>
      <c r="K180" s="126"/>
    </row>
    <row r="181" spans="1:11" ht="36">
      <c r="A181" s="125"/>
      <c r="B181" s="118">
        <v>1</v>
      </c>
      <c r="C181" s="10" t="s">
        <v>842</v>
      </c>
      <c r="D181" s="129" t="s">
        <v>842</v>
      </c>
      <c r="E181" s="129" t="s">
        <v>705</v>
      </c>
      <c r="F181" s="149"/>
      <c r="G181" s="150"/>
      <c r="H181" s="11" t="s">
        <v>843</v>
      </c>
      <c r="I181" s="14">
        <v>13.87</v>
      </c>
      <c r="J181" s="120">
        <f t="shared" si="2"/>
        <v>13.87</v>
      </c>
      <c r="K181" s="126"/>
    </row>
    <row r="182" spans="1:11" ht="37.5" customHeight="1">
      <c r="A182" s="125"/>
      <c r="B182" s="118">
        <v>1</v>
      </c>
      <c r="C182" s="10" t="s">
        <v>844</v>
      </c>
      <c r="D182" s="129" t="s">
        <v>844</v>
      </c>
      <c r="E182" s="129" t="s">
        <v>705</v>
      </c>
      <c r="F182" s="149"/>
      <c r="G182" s="150"/>
      <c r="H182" s="11" t="s">
        <v>845</v>
      </c>
      <c r="I182" s="14">
        <v>13.36</v>
      </c>
      <c r="J182" s="120">
        <f t="shared" si="2"/>
        <v>13.36</v>
      </c>
      <c r="K182" s="126"/>
    </row>
    <row r="183" spans="1:11" ht="24">
      <c r="A183" s="125"/>
      <c r="B183" s="118">
        <v>20</v>
      </c>
      <c r="C183" s="10" t="s">
        <v>846</v>
      </c>
      <c r="D183" s="129" t="s">
        <v>846</v>
      </c>
      <c r="E183" s="129"/>
      <c r="F183" s="149"/>
      <c r="G183" s="150"/>
      <c r="H183" s="11" t="s">
        <v>999</v>
      </c>
      <c r="I183" s="14">
        <v>0.52</v>
      </c>
      <c r="J183" s="120">
        <f t="shared" si="2"/>
        <v>10.4</v>
      </c>
      <c r="K183" s="126"/>
    </row>
    <row r="184" spans="1:11" ht="24">
      <c r="A184" s="125"/>
      <c r="B184" s="118">
        <v>12</v>
      </c>
      <c r="C184" s="10" t="s">
        <v>847</v>
      </c>
      <c r="D184" s="129" t="s">
        <v>847</v>
      </c>
      <c r="E184" s="129" t="s">
        <v>279</v>
      </c>
      <c r="F184" s="149"/>
      <c r="G184" s="150"/>
      <c r="H184" s="11" t="s">
        <v>1000</v>
      </c>
      <c r="I184" s="14">
        <v>0.75</v>
      </c>
      <c r="J184" s="120">
        <f t="shared" si="2"/>
        <v>9</v>
      </c>
      <c r="K184" s="126"/>
    </row>
    <row r="185" spans="1:11" ht="24">
      <c r="A185" s="125"/>
      <c r="B185" s="118">
        <v>10</v>
      </c>
      <c r="C185" s="10" t="s">
        <v>848</v>
      </c>
      <c r="D185" s="129" t="s">
        <v>848</v>
      </c>
      <c r="E185" s="129"/>
      <c r="F185" s="149"/>
      <c r="G185" s="150"/>
      <c r="H185" s="11" t="s">
        <v>1001</v>
      </c>
      <c r="I185" s="14">
        <v>0.75</v>
      </c>
      <c r="J185" s="120">
        <f t="shared" si="2"/>
        <v>7.5</v>
      </c>
      <c r="K185" s="126"/>
    </row>
    <row r="186" spans="1:11" ht="24">
      <c r="A186" s="125"/>
      <c r="B186" s="118">
        <v>15</v>
      </c>
      <c r="C186" s="10" t="s">
        <v>849</v>
      </c>
      <c r="D186" s="129" t="s">
        <v>849</v>
      </c>
      <c r="E186" s="129"/>
      <c r="F186" s="149"/>
      <c r="G186" s="150"/>
      <c r="H186" s="11" t="s">
        <v>1002</v>
      </c>
      <c r="I186" s="14">
        <v>0.63</v>
      </c>
      <c r="J186" s="120">
        <f t="shared" si="2"/>
        <v>9.4499999999999993</v>
      </c>
      <c r="K186" s="126"/>
    </row>
    <row r="187" spans="1:11" ht="24">
      <c r="A187" s="125"/>
      <c r="B187" s="118">
        <v>12</v>
      </c>
      <c r="C187" s="10" t="s">
        <v>850</v>
      </c>
      <c r="D187" s="129" t="s">
        <v>850</v>
      </c>
      <c r="E187" s="129" t="s">
        <v>279</v>
      </c>
      <c r="F187" s="149"/>
      <c r="G187" s="150"/>
      <c r="H187" s="11" t="s">
        <v>1003</v>
      </c>
      <c r="I187" s="14">
        <v>0.86</v>
      </c>
      <c r="J187" s="120">
        <f t="shared" si="2"/>
        <v>10.32</v>
      </c>
      <c r="K187" s="126"/>
    </row>
    <row r="188" spans="1:11" ht="24">
      <c r="A188" s="125"/>
      <c r="B188" s="118">
        <v>14</v>
      </c>
      <c r="C188" s="10" t="s">
        <v>121</v>
      </c>
      <c r="D188" s="129" t="s">
        <v>121</v>
      </c>
      <c r="E188" s="129"/>
      <c r="F188" s="149"/>
      <c r="G188" s="150"/>
      <c r="H188" s="11" t="s">
        <v>851</v>
      </c>
      <c r="I188" s="14">
        <v>0.19</v>
      </c>
      <c r="J188" s="120">
        <f t="shared" si="2"/>
        <v>2.66</v>
      </c>
      <c r="K188" s="126"/>
    </row>
    <row r="189" spans="1:11" ht="24">
      <c r="A189" s="125"/>
      <c r="B189" s="118">
        <v>8</v>
      </c>
      <c r="C189" s="10" t="s">
        <v>631</v>
      </c>
      <c r="D189" s="129" t="s">
        <v>631</v>
      </c>
      <c r="E189" s="129" t="s">
        <v>279</v>
      </c>
      <c r="F189" s="149"/>
      <c r="G189" s="150"/>
      <c r="H189" s="11" t="s">
        <v>852</v>
      </c>
      <c r="I189" s="14">
        <v>0.38</v>
      </c>
      <c r="J189" s="120">
        <f t="shared" si="2"/>
        <v>3.04</v>
      </c>
      <c r="K189" s="126"/>
    </row>
    <row r="190" spans="1:11" ht="48">
      <c r="A190" s="125"/>
      <c r="B190" s="118">
        <v>1</v>
      </c>
      <c r="C190" s="10" t="s">
        <v>853</v>
      </c>
      <c r="D190" s="129" t="s">
        <v>853</v>
      </c>
      <c r="E190" s="129" t="s">
        <v>705</v>
      </c>
      <c r="F190" s="149"/>
      <c r="G190" s="150"/>
      <c r="H190" s="11" t="s">
        <v>1004</v>
      </c>
      <c r="I190" s="14">
        <v>14.61</v>
      </c>
      <c r="J190" s="120">
        <f t="shared" si="2"/>
        <v>14.61</v>
      </c>
      <c r="K190" s="126"/>
    </row>
    <row r="191" spans="1:11" ht="48">
      <c r="A191" s="125"/>
      <c r="B191" s="118">
        <v>1</v>
      </c>
      <c r="C191" s="10" t="s">
        <v>854</v>
      </c>
      <c r="D191" s="129" t="s">
        <v>854</v>
      </c>
      <c r="E191" s="129" t="s">
        <v>705</v>
      </c>
      <c r="F191" s="149"/>
      <c r="G191" s="150"/>
      <c r="H191" s="11" t="s">
        <v>1005</v>
      </c>
      <c r="I191" s="14">
        <v>15.17</v>
      </c>
      <c r="J191" s="120">
        <f t="shared" si="2"/>
        <v>15.17</v>
      </c>
      <c r="K191" s="126"/>
    </row>
    <row r="192" spans="1:11" ht="48">
      <c r="A192" s="125"/>
      <c r="B192" s="118">
        <v>1</v>
      </c>
      <c r="C192" s="10" t="s">
        <v>855</v>
      </c>
      <c r="D192" s="129" t="s">
        <v>855</v>
      </c>
      <c r="E192" s="129" t="s">
        <v>705</v>
      </c>
      <c r="F192" s="149"/>
      <c r="G192" s="150"/>
      <c r="H192" s="11" t="s">
        <v>1006</v>
      </c>
      <c r="I192" s="14">
        <v>12.98</v>
      </c>
      <c r="J192" s="120">
        <f t="shared" si="2"/>
        <v>12.98</v>
      </c>
      <c r="K192" s="126"/>
    </row>
    <row r="193" spans="1:11" ht="34.5" customHeight="1">
      <c r="A193" s="125"/>
      <c r="B193" s="118">
        <v>2</v>
      </c>
      <c r="C193" s="10" t="s">
        <v>856</v>
      </c>
      <c r="D193" s="129" t="s">
        <v>856</v>
      </c>
      <c r="E193" s="129" t="s">
        <v>705</v>
      </c>
      <c r="F193" s="149"/>
      <c r="G193" s="150"/>
      <c r="H193" s="11" t="s">
        <v>1007</v>
      </c>
      <c r="I193" s="14">
        <v>17.940000000000001</v>
      </c>
      <c r="J193" s="120">
        <f t="shared" si="2"/>
        <v>35.880000000000003</v>
      </c>
      <c r="K193" s="126"/>
    </row>
    <row r="194" spans="1:11" ht="48">
      <c r="A194" s="125"/>
      <c r="B194" s="118">
        <v>1</v>
      </c>
      <c r="C194" s="10" t="s">
        <v>857</v>
      </c>
      <c r="D194" s="129" t="s">
        <v>857</v>
      </c>
      <c r="E194" s="129" t="s">
        <v>705</v>
      </c>
      <c r="F194" s="149"/>
      <c r="G194" s="150"/>
      <c r="H194" s="11" t="s">
        <v>1008</v>
      </c>
      <c r="I194" s="14">
        <v>25.65</v>
      </c>
      <c r="J194" s="120">
        <f t="shared" si="2"/>
        <v>25.65</v>
      </c>
      <c r="K194" s="126"/>
    </row>
    <row r="195" spans="1:11" ht="48">
      <c r="A195" s="125"/>
      <c r="B195" s="118">
        <v>1</v>
      </c>
      <c r="C195" s="10" t="s">
        <v>858</v>
      </c>
      <c r="D195" s="129" t="s">
        <v>858</v>
      </c>
      <c r="E195" s="129" t="s">
        <v>705</v>
      </c>
      <c r="F195" s="149"/>
      <c r="G195" s="150"/>
      <c r="H195" s="11" t="s">
        <v>1009</v>
      </c>
      <c r="I195" s="14">
        <v>29.55</v>
      </c>
      <c r="J195" s="120">
        <f t="shared" si="2"/>
        <v>29.55</v>
      </c>
      <c r="K195" s="126"/>
    </row>
    <row r="196" spans="1:11" ht="48">
      <c r="A196" s="125"/>
      <c r="B196" s="118">
        <v>1</v>
      </c>
      <c r="C196" s="10" t="s">
        <v>859</v>
      </c>
      <c r="D196" s="129" t="s">
        <v>859</v>
      </c>
      <c r="E196" s="129" t="s">
        <v>705</v>
      </c>
      <c r="F196" s="149"/>
      <c r="G196" s="150"/>
      <c r="H196" s="11" t="s">
        <v>1010</v>
      </c>
      <c r="I196" s="14">
        <v>10.82</v>
      </c>
      <c r="J196" s="120">
        <f t="shared" si="2"/>
        <v>10.82</v>
      </c>
      <c r="K196" s="126"/>
    </row>
    <row r="197" spans="1:11" ht="48">
      <c r="A197" s="125"/>
      <c r="B197" s="118">
        <v>1</v>
      </c>
      <c r="C197" s="10" t="s">
        <v>860</v>
      </c>
      <c r="D197" s="129" t="s">
        <v>860</v>
      </c>
      <c r="E197" s="129" t="s">
        <v>705</v>
      </c>
      <c r="F197" s="149"/>
      <c r="G197" s="150"/>
      <c r="H197" s="11" t="s">
        <v>1011</v>
      </c>
      <c r="I197" s="14">
        <v>14.22</v>
      </c>
      <c r="J197" s="120">
        <f t="shared" si="2"/>
        <v>14.22</v>
      </c>
      <c r="K197" s="126"/>
    </row>
    <row r="198" spans="1:11" ht="36">
      <c r="A198" s="125"/>
      <c r="B198" s="118">
        <v>3</v>
      </c>
      <c r="C198" s="10" t="s">
        <v>861</v>
      </c>
      <c r="D198" s="129" t="s">
        <v>861</v>
      </c>
      <c r="E198" s="129" t="s">
        <v>862</v>
      </c>
      <c r="F198" s="149" t="s">
        <v>112</v>
      </c>
      <c r="G198" s="150"/>
      <c r="H198" s="11" t="s">
        <v>863</v>
      </c>
      <c r="I198" s="14">
        <v>0.57999999999999996</v>
      </c>
      <c r="J198" s="120">
        <f t="shared" si="2"/>
        <v>1.7399999999999998</v>
      </c>
      <c r="K198" s="126"/>
    </row>
    <row r="199" spans="1:11" ht="13.5" customHeight="1">
      <c r="A199" s="125"/>
      <c r="B199" s="118">
        <v>18</v>
      </c>
      <c r="C199" s="10" t="s">
        <v>70</v>
      </c>
      <c r="D199" s="129" t="s">
        <v>70</v>
      </c>
      <c r="E199" s="129" t="s">
        <v>657</v>
      </c>
      <c r="F199" s="149"/>
      <c r="G199" s="150"/>
      <c r="H199" s="11" t="s">
        <v>864</v>
      </c>
      <c r="I199" s="14">
        <v>1.57</v>
      </c>
      <c r="J199" s="120">
        <f t="shared" si="2"/>
        <v>28.26</v>
      </c>
      <c r="K199" s="126"/>
    </row>
    <row r="200" spans="1:11" ht="13.5" customHeight="1">
      <c r="A200" s="125"/>
      <c r="B200" s="118">
        <v>12</v>
      </c>
      <c r="C200" s="10" t="s">
        <v>70</v>
      </c>
      <c r="D200" s="129" t="s">
        <v>70</v>
      </c>
      <c r="E200" s="129" t="s">
        <v>30</v>
      </c>
      <c r="F200" s="149"/>
      <c r="G200" s="150"/>
      <c r="H200" s="11" t="s">
        <v>864</v>
      </c>
      <c r="I200" s="14">
        <v>1.57</v>
      </c>
      <c r="J200" s="120">
        <f t="shared" si="2"/>
        <v>18.84</v>
      </c>
      <c r="K200" s="126"/>
    </row>
    <row r="201" spans="1:11" ht="13.5" customHeight="1">
      <c r="A201" s="125"/>
      <c r="B201" s="118">
        <v>18</v>
      </c>
      <c r="C201" s="10" t="s">
        <v>70</v>
      </c>
      <c r="D201" s="129" t="s">
        <v>70</v>
      </c>
      <c r="E201" s="129" t="s">
        <v>72</v>
      </c>
      <c r="F201" s="149"/>
      <c r="G201" s="150"/>
      <c r="H201" s="11" t="s">
        <v>864</v>
      </c>
      <c r="I201" s="14">
        <v>1.57</v>
      </c>
      <c r="J201" s="120">
        <f t="shared" si="2"/>
        <v>28.26</v>
      </c>
      <c r="K201" s="126"/>
    </row>
    <row r="202" spans="1:11" ht="13.5" customHeight="1">
      <c r="A202" s="125"/>
      <c r="B202" s="118">
        <v>6</v>
      </c>
      <c r="C202" s="10" t="s">
        <v>865</v>
      </c>
      <c r="D202" s="129" t="s">
        <v>865</v>
      </c>
      <c r="E202" s="129" t="s">
        <v>657</v>
      </c>
      <c r="F202" s="149"/>
      <c r="G202" s="150"/>
      <c r="H202" s="11" t="s">
        <v>866</v>
      </c>
      <c r="I202" s="14">
        <v>1.66</v>
      </c>
      <c r="J202" s="120">
        <f t="shared" si="2"/>
        <v>9.9599999999999991</v>
      </c>
      <c r="K202" s="126"/>
    </row>
    <row r="203" spans="1:11" ht="13.5" customHeight="1">
      <c r="A203" s="125"/>
      <c r="B203" s="118">
        <v>15</v>
      </c>
      <c r="C203" s="10" t="s">
        <v>865</v>
      </c>
      <c r="D203" s="129" t="s">
        <v>865</v>
      </c>
      <c r="E203" s="129" t="s">
        <v>30</v>
      </c>
      <c r="F203" s="149"/>
      <c r="G203" s="150"/>
      <c r="H203" s="11" t="s">
        <v>866</v>
      </c>
      <c r="I203" s="14">
        <v>1.66</v>
      </c>
      <c r="J203" s="120">
        <f t="shared" si="2"/>
        <v>24.9</v>
      </c>
      <c r="K203" s="126"/>
    </row>
    <row r="204" spans="1:11" ht="13.5" customHeight="1">
      <c r="A204" s="125"/>
      <c r="B204" s="118">
        <v>6</v>
      </c>
      <c r="C204" s="10" t="s">
        <v>865</v>
      </c>
      <c r="D204" s="129" t="s">
        <v>865</v>
      </c>
      <c r="E204" s="129" t="s">
        <v>72</v>
      </c>
      <c r="F204" s="149"/>
      <c r="G204" s="150"/>
      <c r="H204" s="11" t="s">
        <v>866</v>
      </c>
      <c r="I204" s="14">
        <v>1.66</v>
      </c>
      <c r="J204" s="120">
        <f t="shared" si="2"/>
        <v>9.9599999999999991</v>
      </c>
      <c r="K204" s="126"/>
    </row>
    <row r="205" spans="1:11" ht="13.5" customHeight="1">
      <c r="A205" s="125"/>
      <c r="B205" s="118">
        <v>7</v>
      </c>
      <c r="C205" s="10" t="s">
        <v>867</v>
      </c>
      <c r="D205" s="129" t="s">
        <v>867</v>
      </c>
      <c r="E205" s="129" t="s">
        <v>28</v>
      </c>
      <c r="F205" s="149"/>
      <c r="G205" s="150"/>
      <c r="H205" s="11" t="s">
        <v>868</v>
      </c>
      <c r="I205" s="14">
        <v>2.06</v>
      </c>
      <c r="J205" s="120">
        <f t="shared" si="2"/>
        <v>14.42</v>
      </c>
      <c r="K205" s="126"/>
    </row>
    <row r="206" spans="1:11" ht="13.5" customHeight="1">
      <c r="A206" s="125"/>
      <c r="B206" s="118">
        <v>17</v>
      </c>
      <c r="C206" s="10" t="s">
        <v>867</v>
      </c>
      <c r="D206" s="129" t="s">
        <v>867</v>
      </c>
      <c r="E206" s="129" t="s">
        <v>30</v>
      </c>
      <c r="F206" s="149"/>
      <c r="G206" s="150"/>
      <c r="H206" s="11" t="s">
        <v>868</v>
      </c>
      <c r="I206" s="14">
        <v>2.06</v>
      </c>
      <c r="J206" s="120">
        <f t="shared" si="2"/>
        <v>35.020000000000003</v>
      </c>
      <c r="K206" s="126"/>
    </row>
    <row r="207" spans="1:11" ht="13.5" customHeight="1">
      <c r="A207" s="125"/>
      <c r="B207" s="118">
        <v>12</v>
      </c>
      <c r="C207" s="10" t="s">
        <v>867</v>
      </c>
      <c r="D207" s="129" t="s">
        <v>867</v>
      </c>
      <c r="E207" s="129" t="s">
        <v>72</v>
      </c>
      <c r="F207" s="149"/>
      <c r="G207" s="150"/>
      <c r="H207" s="11" t="s">
        <v>868</v>
      </c>
      <c r="I207" s="14">
        <v>2.06</v>
      </c>
      <c r="J207" s="120">
        <f t="shared" si="2"/>
        <v>24.72</v>
      </c>
      <c r="K207" s="126"/>
    </row>
    <row r="208" spans="1:11">
      <c r="A208" s="125"/>
      <c r="B208" s="118">
        <v>3</v>
      </c>
      <c r="C208" s="10" t="s">
        <v>869</v>
      </c>
      <c r="D208" s="129" t="s">
        <v>869</v>
      </c>
      <c r="E208" s="129" t="s">
        <v>30</v>
      </c>
      <c r="F208" s="149" t="s">
        <v>279</v>
      </c>
      <c r="G208" s="150"/>
      <c r="H208" s="11" t="s">
        <v>870</v>
      </c>
      <c r="I208" s="14">
        <v>1.96</v>
      </c>
      <c r="J208" s="120">
        <f t="shared" si="2"/>
        <v>5.88</v>
      </c>
      <c r="K208" s="126"/>
    </row>
    <row r="209" spans="1:11">
      <c r="A209" s="125"/>
      <c r="B209" s="118">
        <v>4</v>
      </c>
      <c r="C209" s="10" t="s">
        <v>869</v>
      </c>
      <c r="D209" s="129" t="s">
        <v>869</v>
      </c>
      <c r="E209" s="129" t="s">
        <v>30</v>
      </c>
      <c r="F209" s="149" t="s">
        <v>278</v>
      </c>
      <c r="G209" s="150"/>
      <c r="H209" s="11" t="s">
        <v>870</v>
      </c>
      <c r="I209" s="14">
        <v>1.96</v>
      </c>
      <c r="J209" s="120">
        <f t="shared" si="2"/>
        <v>7.84</v>
      </c>
      <c r="K209" s="126"/>
    </row>
    <row r="210" spans="1:11">
      <c r="A210" s="125"/>
      <c r="B210" s="118">
        <v>5</v>
      </c>
      <c r="C210" s="10" t="s">
        <v>869</v>
      </c>
      <c r="D210" s="129" t="s">
        <v>869</v>
      </c>
      <c r="E210" s="129" t="s">
        <v>72</v>
      </c>
      <c r="F210" s="149" t="s">
        <v>278</v>
      </c>
      <c r="G210" s="150"/>
      <c r="H210" s="11" t="s">
        <v>870</v>
      </c>
      <c r="I210" s="14">
        <v>1.96</v>
      </c>
      <c r="J210" s="120">
        <f t="shared" si="2"/>
        <v>9.8000000000000007</v>
      </c>
      <c r="K210" s="126"/>
    </row>
    <row r="211" spans="1:11">
      <c r="A211" s="125"/>
      <c r="B211" s="118">
        <v>3</v>
      </c>
      <c r="C211" s="10" t="s">
        <v>869</v>
      </c>
      <c r="D211" s="129" t="s">
        <v>869</v>
      </c>
      <c r="E211" s="129" t="s">
        <v>31</v>
      </c>
      <c r="F211" s="149" t="s">
        <v>279</v>
      </c>
      <c r="G211" s="150"/>
      <c r="H211" s="11" t="s">
        <v>870</v>
      </c>
      <c r="I211" s="14">
        <v>1.96</v>
      </c>
      <c r="J211" s="120">
        <f t="shared" si="2"/>
        <v>5.88</v>
      </c>
      <c r="K211" s="126"/>
    </row>
    <row r="212" spans="1:11">
      <c r="A212" s="125"/>
      <c r="B212" s="118">
        <v>5</v>
      </c>
      <c r="C212" s="10" t="s">
        <v>869</v>
      </c>
      <c r="D212" s="129" t="s">
        <v>869</v>
      </c>
      <c r="E212" s="129" t="s">
        <v>31</v>
      </c>
      <c r="F212" s="149" t="s">
        <v>278</v>
      </c>
      <c r="G212" s="150"/>
      <c r="H212" s="11" t="s">
        <v>870</v>
      </c>
      <c r="I212" s="14">
        <v>1.96</v>
      </c>
      <c r="J212" s="120">
        <f t="shared" si="2"/>
        <v>9.8000000000000007</v>
      </c>
      <c r="K212" s="126"/>
    </row>
    <row r="213" spans="1:11">
      <c r="A213" s="125"/>
      <c r="B213" s="118">
        <v>10</v>
      </c>
      <c r="C213" s="10" t="s">
        <v>73</v>
      </c>
      <c r="D213" s="129" t="s">
        <v>73</v>
      </c>
      <c r="E213" s="129" t="s">
        <v>657</v>
      </c>
      <c r="F213" s="149" t="s">
        <v>278</v>
      </c>
      <c r="G213" s="150"/>
      <c r="H213" s="11" t="s">
        <v>871</v>
      </c>
      <c r="I213" s="14">
        <v>1.91</v>
      </c>
      <c r="J213" s="120">
        <f t="shared" si="2"/>
        <v>19.099999999999998</v>
      </c>
      <c r="K213" s="126"/>
    </row>
    <row r="214" spans="1:11">
      <c r="A214" s="125"/>
      <c r="B214" s="118">
        <v>12</v>
      </c>
      <c r="C214" s="10" t="s">
        <v>73</v>
      </c>
      <c r="D214" s="129" t="s">
        <v>73</v>
      </c>
      <c r="E214" s="129" t="s">
        <v>30</v>
      </c>
      <c r="F214" s="149" t="s">
        <v>279</v>
      </c>
      <c r="G214" s="150"/>
      <c r="H214" s="11" t="s">
        <v>871</v>
      </c>
      <c r="I214" s="14">
        <v>1.91</v>
      </c>
      <c r="J214" s="120">
        <f t="shared" ref="J214:J277" si="3">I214*B214</f>
        <v>22.919999999999998</v>
      </c>
      <c r="K214" s="126"/>
    </row>
    <row r="215" spans="1:11">
      <c r="A215" s="125"/>
      <c r="B215" s="118">
        <v>15</v>
      </c>
      <c r="C215" s="10" t="s">
        <v>73</v>
      </c>
      <c r="D215" s="129" t="s">
        <v>73</v>
      </c>
      <c r="E215" s="129" t="s">
        <v>30</v>
      </c>
      <c r="F215" s="149" t="s">
        <v>278</v>
      </c>
      <c r="G215" s="150"/>
      <c r="H215" s="11" t="s">
        <v>871</v>
      </c>
      <c r="I215" s="14">
        <v>1.91</v>
      </c>
      <c r="J215" s="120">
        <f t="shared" si="3"/>
        <v>28.65</v>
      </c>
      <c r="K215" s="126"/>
    </row>
    <row r="216" spans="1:11">
      <c r="A216" s="125"/>
      <c r="B216" s="118">
        <v>8</v>
      </c>
      <c r="C216" s="10" t="s">
        <v>73</v>
      </c>
      <c r="D216" s="129" t="s">
        <v>73</v>
      </c>
      <c r="E216" s="129" t="s">
        <v>31</v>
      </c>
      <c r="F216" s="149" t="s">
        <v>278</v>
      </c>
      <c r="G216" s="150"/>
      <c r="H216" s="11" t="s">
        <v>871</v>
      </c>
      <c r="I216" s="14">
        <v>1.91</v>
      </c>
      <c r="J216" s="120">
        <f t="shared" si="3"/>
        <v>15.28</v>
      </c>
      <c r="K216" s="126"/>
    </row>
    <row r="217" spans="1:11">
      <c r="A217" s="125"/>
      <c r="B217" s="118">
        <v>8</v>
      </c>
      <c r="C217" s="10" t="s">
        <v>872</v>
      </c>
      <c r="D217" s="129" t="s">
        <v>872</v>
      </c>
      <c r="E217" s="129" t="s">
        <v>28</v>
      </c>
      <c r="F217" s="149" t="s">
        <v>278</v>
      </c>
      <c r="G217" s="150"/>
      <c r="H217" s="11" t="s">
        <v>873</v>
      </c>
      <c r="I217" s="14">
        <v>2.06</v>
      </c>
      <c r="J217" s="120">
        <f t="shared" si="3"/>
        <v>16.48</v>
      </c>
      <c r="K217" s="126"/>
    </row>
    <row r="218" spans="1:11">
      <c r="A218" s="125"/>
      <c r="B218" s="118">
        <v>8</v>
      </c>
      <c r="C218" s="10" t="s">
        <v>872</v>
      </c>
      <c r="D218" s="129" t="s">
        <v>872</v>
      </c>
      <c r="E218" s="129" t="s">
        <v>657</v>
      </c>
      <c r="F218" s="149" t="s">
        <v>279</v>
      </c>
      <c r="G218" s="150"/>
      <c r="H218" s="11" t="s">
        <v>873</v>
      </c>
      <c r="I218" s="14">
        <v>2.06</v>
      </c>
      <c r="J218" s="120">
        <f t="shared" si="3"/>
        <v>16.48</v>
      </c>
      <c r="K218" s="126"/>
    </row>
    <row r="219" spans="1:11" hidden="1">
      <c r="A219" s="125"/>
      <c r="B219" s="142">
        <v>0</v>
      </c>
      <c r="C219" s="143" t="s">
        <v>872</v>
      </c>
      <c r="D219" s="144" t="s">
        <v>872</v>
      </c>
      <c r="E219" s="144" t="s">
        <v>657</v>
      </c>
      <c r="F219" s="159" t="s">
        <v>278</v>
      </c>
      <c r="G219" s="160"/>
      <c r="H219" s="145" t="s">
        <v>873</v>
      </c>
      <c r="I219" s="146">
        <v>2.06</v>
      </c>
      <c r="J219" s="147">
        <f t="shared" si="3"/>
        <v>0</v>
      </c>
      <c r="K219" s="126"/>
    </row>
    <row r="220" spans="1:11">
      <c r="A220" s="125"/>
      <c r="B220" s="118">
        <v>8</v>
      </c>
      <c r="C220" s="10" t="s">
        <v>872</v>
      </c>
      <c r="D220" s="129" t="s">
        <v>872</v>
      </c>
      <c r="E220" s="129" t="s">
        <v>30</v>
      </c>
      <c r="F220" s="149" t="s">
        <v>278</v>
      </c>
      <c r="G220" s="150"/>
      <c r="H220" s="11" t="s">
        <v>873</v>
      </c>
      <c r="I220" s="14">
        <v>2.06</v>
      </c>
      <c r="J220" s="120">
        <f t="shared" si="3"/>
        <v>16.48</v>
      </c>
      <c r="K220" s="126"/>
    </row>
    <row r="221" spans="1:11">
      <c r="A221" s="125"/>
      <c r="B221" s="118">
        <v>8</v>
      </c>
      <c r="C221" s="10" t="s">
        <v>872</v>
      </c>
      <c r="D221" s="129" t="s">
        <v>872</v>
      </c>
      <c r="E221" s="129" t="s">
        <v>72</v>
      </c>
      <c r="F221" s="149" t="s">
        <v>279</v>
      </c>
      <c r="G221" s="150"/>
      <c r="H221" s="11" t="s">
        <v>873</v>
      </c>
      <c r="I221" s="14">
        <v>2.06</v>
      </c>
      <c r="J221" s="120">
        <f t="shared" si="3"/>
        <v>16.48</v>
      </c>
      <c r="K221" s="126"/>
    </row>
    <row r="222" spans="1:11">
      <c r="A222" s="125"/>
      <c r="B222" s="118">
        <v>8</v>
      </c>
      <c r="C222" s="10" t="s">
        <v>872</v>
      </c>
      <c r="D222" s="129" t="s">
        <v>872</v>
      </c>
      <c r="E222" s="129" t="s">
        <v>72</v>
      </c>
      <c r="F222" s="149" t="s">
        <v>278</v>
      </c>
      <c r="G222" s="150"/>
      <c r="H222" s="11" t="s">
        <v>873</v>
      </c>
      <c r="I222" s="14">
        <v>2.06</v>
      </c>
      <c r="J222" s="120">
        <f t="shared" si="3"/>
        <v>16.48</v>
      </c>
      <c r="K222" s="126"/>
    </row>
    <row r="223" spans="1:11">
      <c r="A223" s="125"/>
      <c r="B223" s="118">
        <v>6</v>
      </c>
      <c r="C223" s="10" t="s">
        <v>479</v>
      </c>
      <c r="D223" s="129" t="s">
        <v>479</v>
      </c>
      <c r="E223" s="129" t="s">
        <v>657</v>
      </c>
      <c r="F223" s="149" t="s">
        <v>279</v>
      </c>
      <c r="G223" s="150"/>
      <c r="H223" s="11" t="s">
        <v>481</v>
      </c>
      <c r="I223" s="14">
        <v>2.21</v>
      </c>
      <c r="J223" s="120">
        <f t="shared" si="3"/>
        <v>13.26</v>
      </c>
      <c r="K223" s="126"/>
    </row>
    <row r="224" spans="1:11">
      <c r="A224" s="125"/>
      <c r="B224" s="118">
        <v>6</v>
      </c>
      <c r="C224" s="10" t="s">
        <v>479</v>
      </c>
      <c r="D224" s="129" t="s">
        <v>479</v>
      </c>
      <c r="E224" s="129" t="s">
        <v>72</v>
      </c>
      <c r="F224" s="149" t="s">
        <v>279</v>
      </c>
      <c r="G224" s="150"/>
      <c r="H224" s="11" t="s">
        <v>481</v>
      </c>
      <c r="I224" s="14">
        <v>2.21</v>
      </c>
      <c r="J224" s="120">
        <f t="shared" si="3"/>
        <v>13.26</v>
      </c>
      <c r="K224" s="126"/>
    </row>
    <row r="225" spans="1:11">
      <c r="A225" s="125"/>
      <c r="B225" s="118">
        <v>6</v>
      </c>
      <c r="C225" s="10" t="s">
        <v>479</v>
      </c>
      <c r="D225" s="129" t="s">
        <v>479</v>
      </c>
      <c r="E225" s="129" t="s">
        <v>304</v>
      </c>
      <c r="F225" s="149" t="s">
        <v>279</v>
      </c>
      <c r="G225" s="150"/>
      <c r="H225" s="11" t="s">
        <v>481</v>
      </c>
      <c r="I225" s="14">
        <v>2.21</v>
      </c>
      <c r="J225" s="120">
        <f t="shared" si="3"/>
        <v>13.26</v>
      </c>
      <c r="K225" s="126"/>
    </row>
    <row r="226" spans="1:11">
      <c r="A226" s="125"/>
      <c r="B226" s="118">
        <v>5</v>
      </c>
      <c r="C226" s="10" t="s">
        <v>479</v>
      </c>
      <c r="D226" s="129" t="s">
        <v>479</v>
      </c>
      <c r="E226" s="129" t="s">
        <v>304</v>
      </c>
      <c r="F226" s="149" t="s">
        <v>278</v>
      </c>
      <c r="G226" s="150"/>
      <c r="H226" s="11" t="s">
        <v>481</v>
      </c>
      <c r="I226" s="14">
        <v>2.21</v>
      </c>
      <c r="J226" s="120">
        <f t="shared" si="3"/>
        <v>11.05</v>
      </c>
      <c r="K226" s="126"/>
    </row>
    <row r="227" spans="1:11">
      <c r="A227" s="125"/>
      <c r="B227" s="118">
        <v>6</v>
      </c>
      <c r="C227" s="10" t="s">
        <v>479</v>
      </c>
      <c r="D227" s="129" t="s">
        <v>479</v>
      </c>
      <c r="E227" s="129" t="s">
        <v>300</v>
      </c>
      <c r="F227" s="149" t="s">
        <v>279</v>
      </c>
      <c r="G227" s="150"/>
      <c r="H227" s="11" t="s">
        <v>481</v>
      </c>
      <c r="I227" s="14">
        <v>2.21</v>
      </c>
      <c r="J227" s="120">
        <f t="shared" si="3"/>
        <v>13.26</v>
      </c>
      <c r="K227" s="126"/>
    </row>
    <row r="228" spans="1:11" ht="24">
      <c r="A228" s="125"/>
      <c r="B228" s="118">
        <v>5</v>
      </c>
      <c r="C228" s="10" t="s">
        <v>874</v>
      </c>
      <c r="D228" s="129" t="s">
        <v>874</v>
      </c>
      <c r="E228" s="129" t="s">
        <v>28</v>
      </c>
      <c r="F228" s="149"/>
      <c r="G228" s="150"/>
      <c r="H228" s="11" t="s">
        <v>875</v>
      </c>
      <c r="I228" s="14">
        <v>0.24</v>
      </c>
      <c r="J228" s="120">
        <f t="shared" si="3"/>
        <v>1.2</v>
      </c>
      <c r="K228" s="126"/>
    </row>
    <row r="229" spans="1:11" ht="24">
      <c r="A229" s="125"/>
      <c r="B229" s="118">
        <v>5</v>
      </c>
      <c r="C229" s="10" t="s">
        <v>874</v>
      </c>
      <c r="D229" s="129" t="s">
        <v>874</v>
      </c>
      <c r="E229" s="129" t="s">
        <v>657</v>
      </c>
      <c r="F229" s="149"/>
      <c r="G229" s="150"/>
      <c r="H229" s="11" t="s">
        <v>875</v>
      </c>
      <c r="I229" s="14">
        <v>0.24</v>
      </c>
      <c r="J229" s="120">
        <f t="shared" si="3"/>
        <v>1.2</v>
      </c>
      <c r="K229" s="126"/>
    </row>
    <row r="230" spans="1:11" ht="24">
      <c r="A230" s="125"/>
      <c r="B230" s="118">
        <v>15</v>
      </c>
      <c r="C230" s="10" t="s">
        <v>874</v>
      </c>
      <c r="D230" s="129" t="s">
        <v>874</v>
      </c>
      <c r="E230" s="129" t="s">
        <v>30</v>
      </c>
      <c r="F230" s="149"/>
      <c r="G230" s="150"/>
      <c r="H230" s="11" t="s">
        <v>875</v>
      </c>
      <c r="I230" s="14">
        <v>0.24</v>
      </c>
      <c r="J230" s="120">
        <f t="shared" si="3"/>
        <v>3.5999999999999996</v>
      </c>
      <c r="K230" s="126"/>
    </row>
    <row r="231" spans="1:11" ht="12" customHeight="1">
      <c r="A231" s="125"/>
      <c r="B231" s="118">
        <v>8</v>
      </c>
      <c r="C231" s="10" t="s">
        <v>876</v>
      </c>
      <c r="D231" s="129" t="s">
        <v>876</v>
      </c>
      <c r="E231" s="129" t="s">
        <v>30</v>
      </c>
      <c r="F231" s="149" t="s">
        <v>278</v>
      </c>
      <c r="G231" s="150"/>
      <c r="H231" s="11" t="s">
        <v>877</v>
      </c>
      <c r="I231" s="14">
        <v>0.57999999999999996</v>
      </c>
      <c r="J231" s="120">
        <f t="shared" si="3"/>
        <v>4.6399999999999997</v>
      </c>
      <c r="K231" s="126"/>
    </row>
    <row r="232" spans="1:11" ht="12" customHeight="1">
      <c r="A232" s="125"/>
      <c r="B232" s="118">
        <v>10</v>
      </c>
      <c r="C232" s="10" t="s">
        <v>103</v>
      </c>
      <c r="D232" s="129" t="s">
        <v>103</v>
      </c>
      <c r="E232" s="129" t="s">
        <v>30</v>
      </c>
      <c r="F232" s="149" t="s">
        <v>279</v>
      </c>
      <c r="G232" s="150"/>
      <c r="H232" s="11" t="s">
        <v>878</v>
      </c>
      <c r="I232" s="14">
        <v>0.57999999999999996</v>
      </c>
      <c r="J232" s="120">
        <f t="shared" si="3"/>
        <v>5.8</v>
      </c>
      <c r="K232" s="126"/>
    </row>
    <row r="233" spans="1:11" ht="12" customHeight="1">
      <c r="A233" s="125"/>
      <c r="B233" s="118">
        <v>12</v>
      </c>
      <c r="C233" s="10" t="s">
        <v>103</v>
      </c>
      <c r="D233" s="129" t="s">
        <v>103</v>
      </c>
      <c r="E233" s="129" t="s">
        <v>30</v>
      </c>
      <c r="F233" s="149" t="s">
        <v>278</v>
      </c>
      <c r="G233" s="150"/>
      <c r="H233" s="11" t="s">
        <v>878</v>
      </c>
      <c r="I233" s="14">
        <v>0.57999999999999996</v>
      </c>
      <c r="J233" s="120">
        <f t="shared" si="3"/>
        <v>6.9599999999999991</v>
      </c>
      <c r="K233" s="126"/>
    </row>
    <row r="234" spans="1:11" ht="24">
      <c r="A234" s="125"/>
      <c r="B234" s="118">
        <v>8</v>
      </c>
      <c r="C234" s="10" t="s">
        <v>879</v>
      </c>
      <c r="D234" s="129" t="s">
        <v>977</v>
      </c>
      <c r="E234" s="129" t="s">
        <v>30</v>
      </c>
      <c r="F234" s="149"/>
      <c r="G234" s="150"/>
      <c r="H234" s="11" t="s">
        <v>880</v>
      </c>
      <c r="I234" s="14">
        <v>1.86</v>
      </c>
      <c r="J234" s="120">
        <f t="shared" si="3"/>
        <v>14.88</v>
      </c>
      <c r="K234" s="126"/>
    </row>
    <row r="235" spans="1:11" ht="24">
      <c r="A235" s="125"/>
      <c r="B235" s="118">
        <v>6</v>
      </c>
      <c r="C235" s="10" t="s">
        <v>881</v>
      </c>
      <c r="D235" s="129" t="s">
        <v>978</v>
      </c>
      <c r="E235" s="129" t="s">
        <v>30</v>
      </c>
      <c r="F235" s="149" t="s">
        <v>279</v>
      </c>
      <c r="G235" s="150"/>
      <c r="H235" s="11" t="s">
        <v>882</v>
      </c>
      <c r="I235" s="14">
        <v>2.2599999999999998</v>
      </c>
      <c r="J235" s="120">
        <f t="shared" si="3"/>
        <v>13.559999999999999</v>
      </c>
      <c r="K235" s="126"/>
    </row>
    <row r="236" spans="1:11" ht="24">
      <c r="A236" s="125"/>
      <c r="B236" s="118">
        <v>6</v>
      </c>
      <c r="C236" s="10" t="s">
        <v>881</v>
      </c>
      <c r="D236" s="129" t="s">
        <v>978</v>
      </c>
      <c r="E236" s="129" t="s">
        <v>30</v>
      </c>
      <c r="F236" s="149" t="s">
        <v>278</v>
      </c>
      <c r="G236" s="150"/>
      <c r="H236" s="11" t="s">
        <v>882</v>
      </c>
      <c r="I236" s="14">
        <v>2.2599999999999998</v>
      </c>
      <c r="J236" s="120">
        <f t="shared" si="3"/>
        <v>13.559999999999999</v>
      </c>
      <c r="K236" s="126"/>
    </row>
    <row r="237" spans="1:11">
      <c r="A237" s="125"/>
      <c r="B237" s="118">
        <v>4</v>
      </c>
      <c r="C237" s="10" t="s">
        <v>883</v>
      </c>
      <c r="D237" s="129" t="s">
        <v>979</v>
      </c>
      <c r="E237" s="129" t="s">
        <v>884</v>
      </c>
      <c r="F237" s="149" t="s">
        <v>641</v>
      </c>
      <c r="G237" s="150"/>
      <c r="H237" s="11" t="s">
        <v>885</v>
      </c>
      <c r="I237" s="14">
        <v>0.48</v>
      </c>
      <c r="J237" s="120">
        <f t="shared" si="3"/>
        <v>1.92</v>
      </c>
      <c r="K237" s="126"/>
    </row>
    <row r="238" spans="1:11">
      <c r="A238" s="125"/>
      <c r="B238" s="118">
        <v>4</v>
      </c>
      <c r="C238" s="10" t="s">
        <v>883</v>
      </c>
      <c r="D238" s="129" t="s">
        <v>980</v>
      </c>
      <c r="E238" s="129" t="s">
        <v>799</v>
      </c>
      <c r="F238" s="149" t="s">
        <v>641</v>
      </c>
      <c r="G238" s="150"/>
      <c r="H238" s="11" t="s">
        <v>885</v>
      </c>
      <c r="I238" s="14">
        <v>0.52</v>
      </c>
      <c r="J238" s="120">
        <f t="shared" si="3"/>
        <v>2.08</v>
      </c>
      <c r="K238" s="126"/>
    </row>
    <row r="239" spans="1:11">
      <c r="A239" s="125"/>
      <c r="B239" s="118">
        <v>4</v>
      </c>
      <c r="C239" s="10" t="s">
        <v>883</v>
      </c>
      <c r="D239" s="129" t="s">
        <v>981</v>
      </c>
      <c r="E239" s="129" t="s">
        <v>886</v>
      </c>
      <c r="F239" s="149" t="s">
        <v>641</v>
      </c>
      <c r="G239" s="150"/>
      <c r="H239" s="11" t="s">
        <v>885</v>
      </c>
      <c r="I239" s="14">
        <v>0.64</v>
      </c>
      <c r="J239" s="120">
        <f t="shared" si="3"/>
        <v>2.56</v>
      </c>
      <c r="K239" s="126"/>
    </row>
    <row r="240" spans="1:11">
      <c r="A240" s="125"/>
      <c r="B240" s="118">
        <v>15</v>
      </c>
      <c r="C240" s="10" t="s">
        <v>887</v>
      </c>
      <c r="D240" s="129" t="s">
        <v>982</v>
      </c>
      <c r="E240" s="129" t="s">
        <v>884</v>
      </c>
      <c r="F240" s="149" t="s">
        <v>279</v>
      </c>
      <c r="G240" s="150"/>
      <c r="H240" s="11" t="s">
        <v>888</v>
      </c>
      <c r="I240" s="14">
        <v>0.45</v>
      </c>
      <c r="J240" s="120">
        <f t="shared" si="3"/>
        <v>6.75</v>
      </c>
      <c r="K240" s="126"/>
    </row>
    <row r="241" spans="1:11">
      <c r="A241" s="125"/>
      <c r="B241" s="118">
        <v>15</v>
      </c>
      <c r="C241" s="10" t="s">
        <v>887</v>
      </c>
      <c r="D241" s="129" t="s">
        <v>983</v>
      </c>
      <c r="E241" s="129" t="s">
        <v>799</v>
      </c>
      <c r="F241" s="149" t="s">
        <v>279</v>
      </c>
      <c r="G241" s="150"/>
      <c r="H241" s="11" t="s">
        <v>888</v>
      </c>
      <c r="I241" s="14">
        <v>0.47</v>
      </c>
      <c r="J241" s="120">
        <f t="shared" si="3"/>
        <v>7.05</v>
      </c>
      <c r="K241" s="126"/>
    </row>
    <row r="242" spans="1:11">
      <c r="A242" s="125"/>
      <c r="B242" s="118">
        <v>15</v>
      </c>
      <c r="C242" s="10" t="s">
        <v>887</v>
      </c>
      <c r="D242" s="129" t="s">
        <v>984</v>
      </c>
      <c r="E242" s="129" t="s">
        <v>889</v>
      </c>
      <c r="F242" s="149" t="s">
        <v>279</v>
      </c>
      <c r="G242" s="150"/>
      <c r="H242" s="11" t="s">
        <v>888</v>
      </c>
      <c r="I242" s="14">
        <v>0.51</v>
      </c>
      <c r="J242" s="120">
        <f t="shared" si="3"/>
        <v>7.65</v>
      </c>
      <c r="K242" s="126"/>
    </row>
    <row r="243" spans="1:11">
      <c r="A243" s="125"/>
      <c r="B243" s="118">
        <v>15</v>
      </c>
      <c r="C243" s="10" t="s">
        <v>887</v>
      </c>
      <c r="D243" s="129" t="s">
        <v>985</v>
      </c>
      <c r="E243" s="129" t="s">
        <v>890</v>
      </c>
      <c r="F243" s="149" t="s">
        <v>279</v>
      </c>
      <c r="G243" s="150"/>
      <c r="H243" s="11" t="s">
        <v>888</v>
      </c>
      <c r="I243" s="14">
        <v>0.55000000000000004</v>
      </c>
      <c r="J243" s="120">
        <f t="shared" si="3"/>
        <v>8.25</v>
      </c>
      <c r="K243" s="126"/>
    </row>
    <row r="244" spans="1:11">
      <c r="A244" s="125"/>
      <c r="B244" s="118">
        <v>10</v>
      </c>
      <c r="C244" s="10" t="s">
        <v>887</v>
      </c>
      <c r="D244" s="129" t="s">
        <v>986</v>
      </c>
      <c r="E244" s="129" t="s">
        <v>886</v>
      </c>
      <c r="F244" s="149" t="s">
        <v>279</v>
      </c>
      <c r="G244" s="150"/>
      <c r="H244" s="11" t="s">
        <v>888</v>
      </c>
      <c r="I244" s="14">
        <v>0.61</v>
      </c>
      <c r="J244" s="120">
        <f t="shared" si="3"/>
        <v>6.1</v>
      </c>
      <c r="K244" s="126"/>
    </row>
    <row r="245" spans="1:11">
      <c r="A245" s="125"/>
      <c r="B245" s="118">
        <v>10</v>
      </c>
      <c r="C245" s="10" t="s">
        <v>887</v>
      </c>
      <c r="D245" s="129" t="s">
        <v>987</v>
      </c>
      <c r="E245" s="129" t="s">
        <v>891</v>
      </c>
      <c r="F245" s="149" t="s">
        <v>279</v>
      </c>
      <c r="G245" s="150"/>
      <c r="H245" s="11" t="s">
        <v>888</v>
      </c>
      <c r="I245" s="14">
        <v>0.65</v>
      </c>
      <c r="J245" s="120">
        <f t="shared" si="3"/>
        <v>6.5</v>
      </c>
      <c r="K245" s="126"/>
    </row>
    <row r="246" spans="1:11">
      <c r="A246" s="125"/>
      <c r="B246" s="118">
        <v>8</v>
      </c>
      <c r="C246" s="10" t="s">
        <v>887</v>
      </c>
      <c r="D246" s="129" t="s">
        <v>988</v>
      </c>
      <c r="E246" s="129" t="s">
        <v>801</v>
      </c>
      <c r="F246" s="149" t="s">
        <v>279</v>
      </c>
      <c r="G246" s="150"/>
      <c r="H246" s="11" t="s">
        <v>888</v>
      </c>
      <c r="I246" s="14">
        <v>0.68</v>
      </c>
      <c r="J246" s="120">
        <f t="shared" si="3"/>
        <v>5.44</v>
      </c>
      <c r="K246" s="126"/>
    </row>
    <row r="247" spans="1:11">
      <c r="A247" s="125"/>
      <c r="B247" s="118">
        <v>8</v>
      </c>
      <c r="C247" s="10" t="s">
        <v>887</v>
      </c>
      <c r="D247" s="129" t="s">
        <v>989</v>
      </c>
      <c r="E247" s="129" t="s">
        <v>892</v>
      </c>
      <c r="F247" s="149" t="s">
        <v>279</v>
      </c>
      <c r="G247" s="150"/>
      <c r="H247" s="11" t="s">
        <v>888</v>
      </c>
      <c r="I247" s="14">
        <v>0.71</v>
      </c>
      <c r="J247" s="120">
        <f t="shared" si="3"/>
        <v>5.68</v>
      </c>
      <c r="K247" s="126"/>
    </row>
    <row r="248" spans="1:11">
      <c r="A248" s="125"/>
      <c r="B248" s="118">
        <v>8</v>
      </c>
      <c r="C248" s="10" t="s">
        <v>887</v>
      </c>
      <c r="D248" s="129" t="s">
        <v>990</v>
      </c>
      <c r="E248" s="129" t="s">
        <v>893</v>
      </c>
      <c r="F248" s="149" t="s">
        <v>279</v>
      </c>
      <c r="G248" s="150"/>
      <c r="H248" s="11" t="s">
        <v>888</v>
      </c>
      <c r="I248" s="14">
        <v>0.75</v>
      </c>
      <c r="J248" s="120">
        <f t="shared" si="3"/>
        <v>6</v>
      </c>
      <c r="K248" s="126"/>
    </row>
    <row r="249" spans="1:11" ht="24">
      <c r="A249" s="125"/>
      <c r="B249" s="118">
        <v>3</v>
      </c>
      <c r="C249" s="10" t="s">
        <v>894</v>
      </c>
      <c r="D249" s="129" t="s">
        <v>894</v>
      </c>
      <c r="E249" s="129" t="s">
        <v>895</v>
      </c>
      <c r="F249" s="149"/>
      <c r="G249" s="150"/>
      <c r="H249" s="11" t="s">
        <v>896</v>
      </c>
      <c r="I249" s="14">
        <v>1.17</v>
      </c>
      <c r="J249" s="120">
        <f t="shared" si="3"/>
        <v>3.51</v>
      </c>
      <c r="K249" s="126"/>
    </row>
    <row r="250" spans="1:11" ht="24" hidden="1">
      <c r="A250" s="125"/>
      <c r="B250" s="142">
        <v>0</v>
      </c>
      <c r="C250" s="143" t="s">
        <v>894</v>
      </c>
      <c r="D250" s="144" t="s">
        <v>894</v>
      </c>
      <c r="E250" s="144" t="s">
        <v>897</v>
      </c>
      <c r="F250" s="159"/>
      <c r="G250" s="160"/>
      <c r="H250" s="145" t="s">
        <v>896</v>
      </c>
      <c r="I250" s="146">
        <v>1.17</v>
      </c>
      <c r="J250" s="147">
        <f t="shared" si="3"/>
        <v>0</v>
      </c>
      <c r="K250" s="126"/>
    </row>
    <row r="251" spans="1:11" ht="24">
      <c r="A251" s="125"/>
      <c r="B251" s="118">
        <v>1</v>
      </c>
      <c r="C251" s="10" t="s">
        <v>898</v>
      </c>
      <c r="D251" s="129" t="s">
        <v>898</v>
      </c>
      <c r="E251" s="129" t="s">
        <v>31</v>
      </c>
      <c r="F251" s="149" t="s">
        <v>279</v>
      </c>
      <c r="G251" s="150"/>
      <c r="H251" s="11" t="s">
        <v>899</v>
      </c>
      <c r="I251" s="14">
        <v>0.77</v>
      </c>
      <c r="J251" s="120">
        <f t="shared" si="3"/>
        <v>0.77</v>
      </c>
      <c r="K251" s="126"/>
    </row>
    <row r="252" spans="1:11" ht="24">
      <c r="A252" s="125"/>
      <c r="B252" s="118">
        <v>1</v>
      </c>
      <c r="C252" s="10" t="s">
        <v>898</v>
      </c>
      <c r="D252" s="129" t="s">
        <v>898</v>
      </c>
      <c r="E252" s="129" t="s">
        <v>31</v>
      </c>
      <c r="F252" s="149" t="s">
        <v>589</v>
      </c>
      <c r="G252" s="150"/>
      <c r="H252" s="11" t="s">
        <v>899</v>
      </c>
      <c r="I252" s="14">
        <v>0.77</v>
      </c>
      <c r="J252" s="120">
        <f t="shared" si="3"/>
        <v>0.77</v>
      </c>
      <c r="K252" s="126"/>
    </row>
    <row r="253" spans="1:11" ht="24">
      <c r="A253" s="125"/>
      <c r="B253" s="118">
        <v>1</v>
      </c>
      <c r="C253" s="10" t="s">
        <v>898</v>
      </c>
      <c r="D253" s="129" t="s">
        <v>898</v>
      </c>
      <c r="E253" s="129" t="s">
        <v>31</v>
      </c>
      <c r="F253" s="149" t="s">
        <v>115</v>
      </c>
      <c r="G253" s="150"/>
      <c r="H253" s="11" t="s">
        <v>899</v>
      </c>
      <c r="I253" s="14">
        <v>0.77</v>
      </c>
      <c r="J253" s="120">
        <f t="shared" si="3"/>
        <v>0.77</v>
      </c>
      <c r="K253" s="126"/>
    </row>
    <row r="254" spans="1:11" ht="24">
      <c r="A254" s="125"/>
      <c r="B254" s="118">
        <v>2</v>
      </c>
      <c r="C254" s="10" t="s">
        <v>900</v>
      </c>
      <c r="D254" s="129" t="s">
        <v>900</v>
      </c>
      <c r="E254" s="129" t="s">
        <v>30</v>
      </c>
      <c r="F254" s="149" t="s">
        <v>115</v>
      </c>
      <c r="G254" s="150"/>
      <c r="H254" s="11" t="s">
        <v>901</v>
      </c>
      <c r="I254" s="14">
        <v>0.77</v>
      </c>
      <c r="J254" s="120">
        <f t="shared" si="3"/>
        <v>1.54</v>
      </c>
      <c r="K254" s="126"/>
    </row>
    <row r="255" spans="1:11" ht="24">
      <c r="A255" s="125"/>
      <c r="B255" s="118">
        <v>1</v>
      </c>
      <c r="C255" s="10" t="s">
        <v>900</v>
      </c>
      <c r="D255" s="129" t="s">
        <v>900</v>
      </c>
      <c r="E255" s="129" t="s">
        <v>31</v>
      </c>
      <c r="F255" s="149" t="s">
        <v>115</v>
      </c>
      <c r="G255" s="150"/>
      <c r="H255" s="11" t="s">
        <v>901</v>
      </c>
      <c r="I255" s="14">
        <v>0.77</v>
      </c>
      <c r="J255" s="120">
        <f t="shared" si="3"/>
        <v>0.77</v>
      </c>
      <c r="K255" s="126"/>
    </row>
    <row r="256" spans="1:11" ht="24">
      <c r="A256" s="125"/>
      <c r="B256" s="118">
        <v>20</v>
      </c>
      <c r="C256" s="10" t="s">
        <v>902</v>
      </c>
      <c r="D256" s="129" t="s">
        <v>902</v>
      </c>
      <c r="E256" s="129"/>
      <c r="F256" s="149"/>
      <c r="G256" s="150"/>
      <c r="H256" s="11" t="s">
        <v>903</v>
      </c>
      <c r="I256" s="14">
        <v>0.6</v>
      </c>
      <c r="J256" s="120">
        <f t="shared" si="3"/>
        <v>12</v>
      </c>
      <c r="K256" s="126"/>
    </row>
    <row r="257" spans="1:11" ht="24">
      <c r="A257" s="125"/>
      <c r="B257" s="118">
        <v>2</v>
      </c>
      <c r="C257" s="10" t="s">
        <v>904</v>
      </c>
      <c r="D257" s="129" t="s">
        <v>904</v>
      </c>
      <c r="E257" s="129"/>
      <c r="F257" s="149"/>
      <c r="G257" s="150"/>
      <c r="H257" s="11" t="s">
        <v>905</v>
      </c>
      <c r="I257" s="14">
        <v>1.71</v>
      </c>
      <c r="J257" s="120">
        <f t="shared" si="3"/>
        <v>3.42</v>
      </c>
      <c r="K257" s="126"/>
    </row>
    <row r="258" spans="1:11" ht="24">
      <c r="A258" s="125"/>
      <c r="B258" s="118">
        <v>5</v>
      </c>
      <c r="C258" s="10" t="s">
        <v>906</v>
      </c>
      <c r="D258" s="129" t="s">
        <v>906</v>
      </c>
      <c r="E258" s="129"/>
      <c r="F258" s="149"/>
      <c r="G258" s="150"/>
      <c r="H258" s="11" t="s">
        <v>907</v>
      </c>
      <c r="I258" s="14">
        <v>0.71</v>
      </c>
      <c r="J258" s="120">
        <f t="shared" si="3"/>
        <v>3.55</v>
      </c>
      <c r="K258" s="126"/>
    </row>
    <row r="259" spans="1:11" ht="24">
      <c r="A259" s="125"/>
      <c r="B259" s="118">
        <v>2</v>
      </c>
      <c r="C259" s="10" t="s">
        <v>908</v>
      </c>
      <c r="D259" s="129" t="s">
        <v>908</v>
      </c>
      <c r="E259" s="129" t="s">
        <v>279</v>
      </c>
      <c r="F259" s="149"/>
      <c r="G259" s="150"/>
      <c r="H259" s="11" t="s">
        <v>909</v>
      </c>
      <c r="I259" s="14">
        <v>1.91</v>
      </c>
      <c r="J259" s="120">
        <f t="shared" si="3"/>
        <v>3.82</v>
      </c>
      <c r="K259" s="126"/>
    </row>
    <row r="260" spans="1:11" ht="24">
      <c r="A260" s="125"/>
      <c r="B260" s="118">
        <v>4</v>
      </c>
      <c r="C260" s="10" t="s">
        <v>910</v>
      </c>
      <c r="D260" s="129" t="s">
        <v>910</v>
      </c>
      <c r="E260" s="129" t="s">
        <v>279</v>
      </c>
      <c r="F260" s="149"/>
      <c r="G260" s="150"/>
      <c r="H260" s="11" t="s">
        <v>911</v>
      </c>
      <c r="I260" s="14">
        <v>1.92</v>
      </c>
      <c r="J260" s="120">
        <f t="shared" si="3"/>
        <v>7.68</v>
      </c>
      <c r="K260" s="126"/>
    </row>
    <row r="261" spans="1:11" ht="24">
      <c r="A261" s="125"/>
      <c r="B261" s="118">
        <v>5</v>
      </c>
      <c r="C261" s="10" t="s">
        <v>910</v>
      </c>
      <c r="D261" s="129" t="s">
        <v>910</v>
      </c>
      <c r="E261" s="129" t="s">
        <v>278</v>
      </c>
      <c r="F261" s="149"/>
      <c r="G261" s="150"/>
      <c r="H261" s="11" t="s">
        <v>911</v>
      </c>
      <c r="I261" s="14">
        <v>1.92</v>
      </c>
      <c r="J261" s="120">
        <f t="shared" si="3"/>
        <v>9.6</v>
      </c>
      <c r="K261" s="126"/>
    </row>
    <row r="262" spans="1:11" ht="24">
      <c r="A262" s="125"/>
      <c r="B262" s="118">
        <v>2</v>
      </c>
      <c r="C262" s="10" t="s">
        <v>912</v>
      </c>
      <c r="D262" s="129" t="s">
        <v>912</v>
      </c>
      <c r="E262" s="129" t="s">
        <v>278</v>
      </c>
      <c r="F262" s="149"/>
      <c r="G262" s="150"/>
      <c r="H262" s="11" t="s">
        <v>913</v>
      </c>
      <c r="I262" s="14">
        <v>3.88</v>
      </c>
      <c r="J262" s="120">
        <f t="shared" si="3"/>
        <v>7.76</v>
      </c>
      <c r="K262" s="126"/>
    </row>
    <row r="263" spans="1:11" ht="24">
      <c r="A263" s="125"/>
      <c r="B263" s="118">
        <v>1</v>
      </c>
      <c r="C263" s="10" t="s">
        <v>914</v>
      </c>
      <c r="D263" s="129" t="s">
        <v>914</v>
      </c>
      <c r="E263" s="129" t="s">
        <v>278</v>
      </c>
      <c r="F263" s="149"/>
      <c r="G263" s="150"/>
      <c r="H263" s="11" t="s">
        <v>915</v>
      </c>
      <c r="I263" s="14">
        <v>2.33</v>
      </c>
      <c r="J263" s="120">
        <f t="shared" si="3"/>
        <v>2.33</v>
      </c>
      <c r="K263" s="126"/>
    </row>
    <row r="264" spans="1:11" ht="24">
      <c r="A264" s="125"/>
      <c r="B264" s="118">
        <v>1</v>
      </c>
      <c r="C264" s="10" t="s">
        <v>916</v>
      </c>
      <c r="D264" s="129" t="s">
        <v>916</v>
      </c>
      <c r="E264" s="129" t="s">
        <v>279</v>
      </c>
      <c r="F264" s="149"/>
      <c r="G264" s="150"/>
      <c r="H264" s="11" t="s">
        <v>917</v>
      </c>
      <c r="I264" s="14">
        <v>1.91</v>
      </c>
      <c r="J264" s="120">
        <f t="shared" si="3"/>
        <v>1.91</v>
      </c>
      <c r="K264" s="126"/>
    </row>
    <row r="265" spans="1:11" ht="24">
      <c r="A265" s="125"/>
      <c r="B265" s="118">
        <v>1</v>
      </c>
      <c r="C265" s="10" t="s">
        <v>916</v>
      </c>
      <c r="D265" s="129" t="s">
        <v>916</v>
      </c>
      <c r="E265" s="129" t="s">
        <v>278</v>
      </c>
      <c r="F265" s="149"/>
      <c r="G265" s="150"/>
      <c r="H265" s="11" t="s">
        <v>917</v>
      </c>
      <c r="I265" s="14">
        <v>1.91</v>
      </c>
      <c r="J265" s="120">
        <f t="shared" si="3"/>
        <v>1.91</v>
      </c>
      <c r="K265" s="126"/>
    </row>
    <row r="266" spans="1:11" ht="24">
      <c r="A266" s="125"/>
      <c r="B266" s="118">
        <v>2</v>
      </c>
      <c r="C266" s="10" t="s">
        <v>918</v>
      </c>
      <c r="D266" s="129" t="s">
        <v>918</v>
      </c>
      <c r="E266" s="129" t="s">
        <v>279</v>
      </c>
      <c r="F266" s="149"/>
      <c r="G266" s="150"/>
      <c r="H266" s="11" t="s">
        <v>919</v>
      </c>
      <c r="I266" s="14">
        <v>2.27</v>
      </c>
      <c r="J266" s="120">
        <f t="shared" si="3"/>
        <v>4.54</v>
      </c>
      <c r="K266" s="126"/>
    </row>
    <row r="267" spans="1:11" ht="24">
      <c r="A267" s="125"/>
      <c r="B267" s="118">
        <v>2</v>
      </c>
      <c r="C267" s="10" t="s">
        <v>920</v>
      </c>
      <c r="D267" s="129" t="s">
        <v>920</v>
      </c>
      <c r="E267" s="129"/>
      <c r="F267" s="149"/>
      <c r="G267" s="150"/>
      <c r="H267" s="11" t="s">
        <v>921</v>
      </c>
      <c r="I267" s="14">
        <v>0.59</v>
      </c>
      <c r="J267" s="120">
        <f t="shared" si="3"/>
        <v>1.18</v>
      </c>
      <c r="K267" s="126"/>
    </row>
    <row r="268" spans="1:11" ht="24">
      <c r="A268" s="125"/>
      <c r="B268" s="118">
        <v>2</v>
      </c>
      <c r="C268" s="10" t="s">
        <v>922</v>
      </c>
      <c r="D268" s="129" t="s">
        <v>922</v>
      </c>
      <c r="E268" s="129" t="s">
        <v>115</v>
      </c>
      <c r="F268" s="149"/>
      <c r="G268" s="150"/>
      <c r="H268" s="11" t="s">
        <v>923</v>
      </c>
      <c r="I268" s="14">
        <v>0.63</v>
      </c>
      <c r="J268" s="120">
        <f t="shared" si="3"/>
        <v>1.26</v>
      </c>
      <c r="K268" s="126"/>
    </row>
    <row r="269" spans="1:11" ht="24">
      <c r="A269" s="125"/>
      <c r="B269" s="118">
        <v>4</v>
      </c>
      <c r="C269" s="10" t="s">
        <v>922</v>
      </c>
      <c r="D269" s="129" t="s">
        <v>922</v>
      </c>
      <c r="E269" s="129" t="s">
        <v>924</v>
      </c>
      <c r="F269" s="149"/>
      <c r="G269" s="150"/>
      <c r="H269" s="11" t="s">
        <v>923</v>
      </c>
      <c r="I269" s="14">
        <v>0.63</v>
      </c>
      <c r="J269" s="120">
        <f t="shared" si="3"/>
        <v>2.52</v>
      </c>
      <c r="K269" s="126"/>
    </row>
    <row r="270" spans="1:11" ht="36">
      <c r="A270" s="125"/>
      <c r="B270" s="118">
        <v>1</v>
      </c>
      <c r="C270" s="10" t="s">
        <v>925</v>
      </c>
      <c r="D270" s="129" t="s">
        <v>925</v>
      </c>
      <c r="E270" s="129" t="s">
        <v>761</v>
      </c>
      <c r="F270" s="149"/>
      <c r="G270" s="150"/>
      <c r="H270" s="11" t="s">
        <v>926</v>
      </c>
      <c r="I270" s="14">
        <v>6.19</v>
      </c>
      <c r="J270" s="120">
        <f t="shared" si="3"/>
        <v>6.19</v>
      </c>
      <c r="K270" s="126"/>
    </row>
    <row r="271" spans="1:11" ht="24">
      <c r="A271" s="125"/>
      <c r="B271" s="118">
        <v>2</v>
      </c>
      <c r="C271" s="10" t="s">
        <v>927</v>
      </c>
      <c r="D271" s="129" t="s">
        <v>927</v>
      </c>
      <c r="E271" s="129" t="s">
        <v>28</v>
      </c>
      <c r="F271" s="149"/>
      <c r="G271" s="150"/>
      <c r="H271" s="11" t="s">
        <v>928</v>
      </c>
      <c r="I271" s="14">
        <v>1.22</v>
      </c>
      <c r="J271" s="120">
        <f t="shared" si="3"/>
        <v>2.44</v>
      </c>
      <c r="K271" s="126"/>
    </row>
    <row r="272" spans="1:11" ht="24">
      <c r="A272" s="125"/>
      <c r="B272" s="118">
        <v>6</v>
      </c>
      <c r="C272" s="10" t="s">
        <v>927</v>
      </c>
      <c r="D272" s="129" t="s">
        <v>927</v>
      </c>
      <c r="E272" s="129" t="s">
        <v>30</v>
      </c>
      <c r="F272" s="149"/>
      <c r="G272" s="150"/>
      <c r="H272" s="11" t="s">
        <v>928</v>
      </c>
      <c r="I272" s="14">
        <v>1.22</v>
      </c>
      <c r="J272" s="120">
        <f t="shared" si="3"/>
        <v>7.32</v>
      </c>
      <c r="K272" s="126"/>
    </row>
    <row r="273" spans="1:11" ht="24">
      <c r="A273" s="125"/>
      <c r="B273" s="118">
        <v>2</v>
      </c>
      <c r="C273" s="10" t="s">
        <v>929</v>
      </c>
      <c r="D273" s="129" t="s">
        <v>929</v>
      </c>
      <c r="E273" s="129" t="s">
        <v>759</v>
      </c>
      <c r="F273" s="149"/>
      <c r="G273" s="150"/>
      <c r="H273" s="11" t="s">
        <v>930</v>
      </c>
      <c r="I273" s="14">
        <v>0.63</v>
      </c>
      <c r="J273" s="120">
        <f t="shared" si="3"/>
        <v>1.26</v>
      </c>
      <c r="K273" s="126"/>
    </row>
    <row r="274" spans="1:11" ht="24">
      <c r="A274" s="125"/>
      <c r="B274" s="118">
        <v>10</v>
      </c>
      <c r="C274" s="10" t="s">
        <v>931</v>
      </c>
      <c r="D274" s="129" t="s">
        <v>931</v>
      </c>
      <c r="E274" s="129" t="s">
        <v>589</v>
      </c>
      <c r="F274" s="149"/>
      <c r="G274" s="150"/>
      <c r="H274" s="11" t="s">
        <v>932</v>
      </c>
      <c r="I274" s="14">
        <v>0.63</v>
      </c>
      <c r="J274" s="120">
        <f t="shared" si="3"/>
        <v>6.3</v>
      </c>
      <c r="K274" s="126"/>
    </row>
    <row r="275" spans="1:11" ht="24">
      <c r="A275" s="125"/>
      <c r="B275" s="118">
        <v>3</v>
      </c>
      <c r="C275" s="10" t="s">
        <v>931</v>
      </c>
      <c r="D275" s="129" t="s">
        <v>931</v>
      </c>
      <c r="E275" s="129" t="s">
        <v>759</v>
      </c>
      <c r="F275" s="149"/>
      <c r="G275" s="150"/>
      <c r="H275" s="11" t="s">
        <v>932</v>
      </c>
      <c r="I275" s="14">
        <v>0.63</v>
      </c>
      <c r="J275" s="120">
        <f t="shared" si="3"/>
        <v>1.8900000000000001</v>
      </c>
      <c r="K275" s="126"/>
    </row>
    <row r="276" spans="1:11" ht="24">
      <c r="A276" s="125"/>
      <c r="B276" s="118">
        <v>15</v>
      </c>
      <c r="C276" s="10" t="s">
        <v>933</v>
      </c>
      <c r="D276" s="129" t="s">
        <v>933</v>
      </c>
      <c r="E276" s="129" t="s">
        <v>589</v>
      </c>
      <c r="F276" s="149"/>
      <c r="G276" s="150"/>
      <c r="H276" s="11" t="s">
        <v>934</v>
      </c>
      <c r="I276" s="14">
        <v>0.63</v>
      </c>
      <c r="J276" s="120">
        <f t="shared" si="3"/>
        <v>9.4499999999999993</v>
      </c>
      <c r="K276" s="126"/>
    </row>
    <row r="277" spans="1:11" ht="24">
      <c r="A277" s="125"/>
      <c r="B277" s="118">
        <v>3</v>
      </c>
      <c r="C277" s="10" t="s">
        <v>933</v>
      </c>
      <c r="D277" s="129" t="s">
        <v>933</v>
      </c>
      <c r="E277" s="129" t="s">
        <v>759</v>
      </c>
      <c r="F277" s="149"/>
      <c r="G277" s="150"/>
      <c r="H277" s="11" t="s">
        <v>934</v>
      </c>
      <c r="I277" s="14">
        <v>0.63</v>
      </c>
      <c r="J277" s="120">
        <f t="shared" si="3"/>
        <v>1.8900000000000001</v>
      </c>
      <c r="K277" s="126"/>
    </row>
    <row r="278" spans="1:11" ht="24">
      <c r="A278" s="125"/>
      <c r="B278" s="118">
        <v>1</v>
      </c>
      <c r="C278" s="10" t="s">
        <v>935</v>
      </c>
      <c r="D278" s="129" t="s">
        <v>991</v>
      </c>
      <c r="E278" s="129" t="s">
        <v>32</v>
      </c>
      <c r="F278" s="149" t="s">
        <v>679</v>
      </c>
      <c r="G278" s="150"/>
      <c r="H278" s="11" t="s">
        <v>936</v>
      </c>
      <c r="I278" s="14">
        <v>2.56</v>
      </c>
      <c r="J278" s="120">
        <f t="shared" ref="J278:J292" si="4">I278*B278</f>
        <v>2.56</v>
      </c>
      <c r="K278" s="126"/>
    </row>
    <row r="279" spans="1:11" ht="24">
      <c r="A279" s="125"/>
      <c r="B279" s="118">
        <v>1</v>
      </c>
      <c r="C279" s="10" t="s">
        <v>935</v>
      </c>
      <c r="D279" s="129" t="s">
        <v>991</v>
      </c>
      <c r="E279" s="129" t="s">
        <v>32</v>
      </c>
      <c r="F279" s="149" t="s">
        <v>278</v>
      </c>
      <c r="G279" s="150"/>
      <c r="H279" s="11" t="s">
        <v>936</v>
      </c>
      <c r="I279" s="14">
        <v>2.56</v>
      </c>
      <c r="J279" s="120">
        <f t="shared" si="4"/>
        <v>2.56</v>
      </c>
      <c r="K279" s="126"/>
    </row>
    <row r="280" spans="1:11" ht="24">
      <c r="A280" s="125"/>
      <c r="B280" s="118">
        <v>1</v>
      </c>
      <c r="C280" s="10" t="s">
        <v>935</v>
      </c>
      <c r="D280" s="129" t="s">
        <v>935</v>
      </c>
      <c r="E280" s="129" t="s">
        <v>33</v>
      </c>
      <c r="F280" s="149" t="s">
        <v>679</v>
      </c>
      <c r="G280" s="150"/>
      <c r="H280" s="11" t="s">
        <v>936</v>
      </c>
      <c r="I280" s="14">
        <v>2.71</v>
      </c>
      <c r="J280" s="120">
        <f t="shared" si="4"/>
        <v>2.71</v>
      </c>
      <c r="K280" s="126"/>
    </row>
    <row r="281" spans="1:11" ht="24">
      <c r="A281" s="125"/>
      <c r="B281" s="118">
        <v>1</v>
      </c>
      <c r="C281" s="10" t="s">
        <v>935</v>
      </c>
      <c r="D281" s="129" t="s">
        <v>935</v>
      </c>
      <c r="E281" s="129" t="s">
        <v>33</v>
      </c>
      <c r="F281" s="149" t="s">
        <v>278</v>
      </c>
      <c r="G281" s="150"/>
      <c r="H281" s="11" t="s">
        <v>936</v>
      </c>
      <c r="I281" s="14">
        <v>2.71</v>
      </c>
      <c r="J281" s="120">
        <f t="shared" si="4"/>
        <v>2.71</v>
      </c>
      <c r="K281" s="126"/>
    </row>
    <row r="282" spans="1:11" ht="24">
      <c r="A282" s="125"/>
      <c r="B282" s="118">
        <v>1</v>
      </c>
      <c r="C282" s="10" t="s">
        <v>935</v>
      </c>
      <c r="D282" s="129" t="s">
        <v>935</v>
      </c>
      <c r="E282" s="129" t="s">
        <v>34</v>
      </c>
      <c r="F282" s="149" t="s">
        <v>679</v>
      </c>
      <c r="G282" s="150"/>
      <c r="H282" s="11" t="s">
        <v>936</v>
      </c>
      <c r="I282" s="14">
        <v>2.71</v>
      </c>
      <c r="J282" s="120">
        <f t="shared" si="4"/>
        <v>2.71</v>
      </c>
      <c r="K282" s="126"/>
    </row>
    <row r="283" spans="1:11" ht="24">
      <c r="A283" s="125"/>
      <c r="B283" s="118">
        <v>1</v>
      </c>
      <c r="C283" s="10" t="s">
        <v>935</v>
      </c>
      <c r="D283" s="129" t="s">
        <v>935</v>
      </c>
      <c r="E283" s="129" t="s">
        <v>34</v>
      </c>
      <c r="F283" s="149" t="s">
        <v>278</v>
      </c>
      <c r="G283" s="150"/>
      <c r="H283" s="11" t="s">
        <v>936</v>
      </c>
      <c r="I283" s="14">
        <v>2.71</v>
      </c>
      <c r="J283" s="120">
        <f t="shared" si="4"/>
        <v>2.71</v>
      </c>
      <c r="K283" s="126"/>
    </row>
    <row r="284" spans="1:11" ht="24">
      <c r="A284" s="125"/>
      <c r="B284" s="118">
        <v>1</v>
      </c>
      <c r="C284" s="10" t="s">
        <v>937</v>
      </c>
      <c r="D284" s="129" t="s">
        <v>937</v>
      </c>
      <c r="E284" s="129" t="s">
        <v>30</v>
      </c>
      <c r="F284" s="149" t="s">
        <v>278</v>
      </c>
      <c r="G284" s="150"/>
      <c r="H284" s="11" t="s">
        <v>938</v>
      </c>
      <c r="I284" s="14">
        <v>2.97</v>
      </c>
      <c r="J284" s="120">
        <f t="shared" si="4"/>
        <v>2.97</v>
      </c>
      <c r="K284" s="126"/>
    </row>
    <row r="285" spans="1:11" ht="24">
      <c r="A285" s="125"/>
      <c r="B285" s="118">
        <v>1</v>
      </c>
      <c r="C285" s="10" t="s">
        <v>937</v>
      </c>
      <c r="D285" s="129" t="s">
        <v>937</v>
      </c>
      <c r="E285" s="129" t="s">
        <v>31</v>
      </c>
      <c r="F285" s="149" t="s">
        <v>278</v>
      </c>
      <c r="G285" s="150"/>
      <c r="H285" s="11" t="s">
        <v>938</v>
      </c>
      <c r="I285" s="14">
        <v>2.97</v>
      </c>
      <c r="J285" s="120">
        <f t="shared" si="4"/>
        <v>2.97</v>
      </c>
      <c r="K285" s="126"/>
    </row>
    <row r="286" spans="1:11" ht="24">
      <c r="A286" s="125"/>
      <c r="B286" s="118">
        <v>1</v>
      </c>
      <c r="C286" s="10" t="s">
        <v>939</v>
      </c>
      <c r="D286" s="129" t="s">
        <v>939</v>
      </c>
      <c r="E286" s="129" t="s">
        <v>31</v>
      </c>
      <c r="F286" s="149" t="s">
        <v>279</v>
      </c>
      <c r="G286" s="150"/>
      <c r="H286" s="11" t="s">
        <v>940</v>
      </c>
      <c r="I286" s="14">
        <v>2.7</v>
      </c>
      <c r="J286" s="120">
        <f t="shared" si="4"/>
        <v>2.7</v>
      </c>
      <c r="K286" s="126"/>
    </row>
    <row r="287" spans="1:11" ht="24">
      <c r="A287" s="125"/>
      <c r="B287" s="118">
        <v>1</v>
      </c>
      <c r="C287" s="10" t="s">
        <v>941</v>
      </c>
      <c r="D287" s="129" t="s">
        <v>941</v>
      </c>
      <c r="E287" s="129" t="s">
        <v>28</v>
      </c>
      <c r="F287" s="149" t="s">
        <v>279</v>
      </c>
      <c r="G287" s="150"/>
      <c r="H287" s="11" t="s">
        <v>942</v>
      </c>
      <c r="I287" s="14">
        <v>3.35</v>
      </c>
      <c r="J287" s="120">
        <f t="shared" si="4"/>
        <v>3.35</v>
      </c>
      <c r="K287" s="126"/>
    </row>
    <row r="288" spans="1:11" ht="24">
      <c r="A288" s="125"/>
      <c r="B288" s="118">
        <v>1</v>
      </c>
      <c r="C288" s="10" t="s">
        <v>941</v>
      </c>
      <c r="D288" s="129" t="s">
        <v>941</v>
      </c>
      <c r="E288" s="129" t="s">
        <v>28</v>
      </c>
      <c r="F288" s="149" t="s">
        <v>278</v>
      </c>
      <c r="G288" s="150"/>
      <c r="H288" s="11" t="s">
        <v>942</v>
      </c>
      <c r="I288" s="14">
        <v>3.35</v>
      </c>
      <c r="J288" s="120">
        <f t="shared" si="4"/>
        <v>3.35</v>
      </c>
      <c r="K288" s="126"/>
    </row>
    <row r="289" spans="1:11" ht="24">
      <c r="A289" s="125"/>
      <c r="B289" s="118">
        <v>1</v>
      </c>
      <c r="C289" s="10" t="s">
        <v>941</v>
      </c>
      <c r="D289" s="129" t="s">
        <v>941</v>
      </c>
      <c r="E289" s="129" t="s">
        <v>30</v>
      </c>
      <c r="F289" s="149" t="s">
        <v>279</v>
      </c>
      <c r="G289" s="150"/>
      <c r="H289" s="11" t="s">
        <v>942</v>
      </c>
      <c r="I289" s="14">
        <v>3.35</v>
      </c>
      <c r="J289" s="120">
        <f t="shared" si="4"/>
        <v>3.35</v>
      </c>
      <c r="K289" s="126"/>
    </row>
    <row r="290" spans="1:11" ht="24">
      <c r="A290" s="125"/>
      <c r="B290" s="118">
        <v>1</v>
      </c>
      <c r="C290" s="10" t="s">
        <v>941</v>
      </c>
      <c r="D290" s="129" t="s">
        <v>941</v>
      </c>
      <c r="E290" s="129" t="s">
        <v>30</v>
      </c>
      <c r="F290" s="149" t="s">
        <v>278</v>
      </c>
      <c r="G290" s="150"/>
      <c r="H290" s="11" t="s">
        <v>942</v>
      </c>
      <c r="I290" s="14">
        <v>3.35</v>
      </c>
      <c r="J290" s="120">
        <f t="shared" si="4"/>
        <v>3.35</v>
      </c>
      <c r="K290" s="126"/>
    </row>
    <row r="291" spans="1:11" ht="13.5" customHeight="1">
      <c r="A291" s="125"/>
      <c r="B291" s="118">
        <v>5</v>
      </c>
      <c r="C291" s="10" t="s">
        <v>943</v>
      </c>
      <c r="D291" s="129" t="s">
        <v>943</v>
      </c>
      <c r="E291" s="129" t="s">
        <v>589</v>
      </c>
      <c r="F291" s="149"/>
      <c r="G291" s="150"/>
      <c r="H291" s="11" t="s">
        <v>944</v>
      </c>
      <c r="I291" s="14">
        <v>0.63</v>
      </c>
      <c r="J291" s="120">
        <f t="shared" si="4"/>
        <v>3.15</v>
      </c>
      <c r="K291" s="126"/>
    </row>
    <row r="292" spans="1:11" ht="24">
      <c r="A292" s="125"/>
      <c r="B292" s="119">
        <v>1</v>
      </c>
      <c r="C292" s="12" t="s">
        <v>945</v>
      </c>
      <c r="D292" s="130" t="s">
        <v>945</v>
      </c>
      <c r="E292" s="130" t="s">
        <v>759</v>
      </c>
      <c r="F292" s="161"/>
      <c r="G292" s="162"/>
      <c r="H292" s="13" t="s">
        <v>946</v>
      </c>
      <c r="I292" s="15">
        <v>0.83</v>
      </c>
      <c r="J292" s="121">
        <f t="shared" si="4"/>
        <v>0.83</v>
      </c>
      <c r="K292" s="126"/>
    </row>
    <row r="293" spans="1:11">
      <c r="A293" s="125"/>
      <c r="B293" s="137"/>
      <c r="C293" s="137"/>
      <c r="D293" s="137"/>
      <c r="E293" s="137"/>
      <c r="F293" s="137"/>
      <c r="G293" s="137"/>
      <c r="H293" s="137"/>
      <c r="I293" s="138" t="s">
        <v>261</v>
      </c>
      <c r="J293" s="139">
        <f>SUM(J22:J292)</f>
        <v>1928.2800000000004</v>
      </c>
      <c r="K293" s="126"/>
    </row>
    <row r="294" spans="1:11">
      <c r="A294" s="125"/>
      <c r="B294" s="137"/>
      <c r="C294" s="137"/>
      <c r="D294" s="137"/>
      <c r="E294" s="137"/>
      <c r="F294" s="137"/>
      <c r="G294" s="137"/>
      <c r="H294" s="137"/>
      <c r="I294" s="138" t="s">
        <v>1013</v>
      </c>
      <c r="J294" s="139">
        <f>J293*-20%</f>
        <v>-385.65600000000012</v>
      </c>
      <c r="K294" s="126"/>
    </row>
    <row r="295" spans="1:11" outlineLevel="1">
      <c r="A295" s="125"/>
      <c r="B295" s="137"/>
      <c r="C295" s="137"/>
      <c r="D295" s="137"/>
      <c r="E295" s="137"/>
      <c r="F295" s="137"/>
      <c r="G295" s="137"/>
      <c r="H295" s="137"/>
      <c r="I295" s="138" t="s">
        <v>1014</v>
      </c>
      <c r="J295" s="139">
        <v>0</v>
      </c>
      <c r="K295" s="126"/>
    </row>
    <row r="296" spans="1:11">
      <c r="A296" s="125"/>
      <c r="B296" s="137"/>
      <c r="C296" s="137"/>
      <c r="D296" s="137"/>
      <c r="E296" s="137"/>
      <c r="F296" s="137"/>
      <c r="G296" s="137"/>
      <c r="H296" s="137"/>
      <c r="I296" s="138" t="s">
        <v>263</v>
      </c>
      <c r="J296" s="139">
        <f>SUM(J293:J295)</f>
        <v>1542.6240000000003</v>
      </c>
      <c r="K296" s="126"/>
    </row>
    <row r="297" spans="1:11">
      <c r="A297" s="6"/>
      <c r="B297" s="7"/>
      <c r="C297" s="7"/>
      <c r="D297" s="7"/>
      <c r="E297" s="7"/>
      <c r="F297" s="7"/>
      <c r="G297" s="7"/>
      <c r="H297" s="7" t="s">
        <v>1116</v>
      </c>
      <c r="I297" s="7"/>
      <c r="J297" s="7"/>
      <c r="K297" s="8"/>
    </row>
    <row r="299" spans="1:11">
      <c r="H299" s="1" t="s">
        <v>714</v>
      </c>
      <c r="I299" s="102">
        <f>'Tax Invoice'!E14</f>
        <v>37.99</v>
      </c>
    </row>
    <row r="300" spans="1:11">
      <c r="H300" s="1" t="s">
        <v>711</v>
      </c>
      <c r="I300" s="102">
        <f>'Tax Invoice'!M11</f>
        <v>35.869999999999997</v>
      </c>
    </row>
    <row r="301" spans="1:11">
      <c r="H301" s="1" t="s">
        <v>715</v>
      </c>
      <c r="I301" s="102">
        <f>I303/I300</f>
        <v>1633.7966478951776</v>
      </c>
    </row>
    <row r="302" spans="1:11">
      <c r="H302" s="1" t="s">
        <v>716</v>
      </c>
      <c r="I302" s="102">
        <f>I304/I300</f>
        <v>1633.7966478951776</v>
      </c>
    </row>
    <row r="303" spans="1:11">
      <c r="H303" s="1" t="s">
        <v>712</v>
      </c>
      <c r="I303" s="102">
        <f>I304</f>
        <v>58604.285760000013</v>
      </c>
    </row>
    <row r="304" spans="1:11">
      <c r="H304" s="1" t="s">
        <v>713</v>
      </c>
      <c r="I304" s="102">
        <f>J296*I299</f>
        <v>58604.285760000013</v>
      </c>
    </row>
  </sheetData>
  <mergeCells count="275">
    <mergeCell ref="F291:G291"/>
    <mergeCell ref="F292:G292"/>
    <mergeCell ref="F286:G286"/>
    <mergeCell ref="F287:G287"/>
    <mergeCell ref="F288:G288"/>
    <mergeCell ref="F289:G289"/>
    <mergeCell ref="F290:G290"/>
    <mergeCell ref="F281:G281"/>
    <mergeCell ref="F282:G282"/>
    <mergeCell ref="F283:G283"/>
    <mergeCell ref="F284:G284"/>
    <mergeCell ref="F285:G285"/>
    <mergeCell ref="F276:G276"/>
    <mergeCell ref="F277:G277"/>
    <mergeCell ref="F278:G278"/>
    <mergeCell ref="F279:G279"/>
    <mergeCell ref="F280:G280"/>
    <mergeCell ref="F271:G271"/>
    <mergeCell ref="F272:G272"/>
    <mergeCell ref="F273:G273"/>
    <mergeCell ref="F274:G274"/>
    <mergeCell ref="F275:G275"/>
    <mergeCell ref="F266:G266"/>
    <mergeCell ref="F267:G267"/>
    <mergeCell ref="F268:G268"/>
    <mergeCell ref="F269:G269"/>
    <mergeCell ref="F270:G270"/>
    <mergeCell ref="F261:G261"/>
    <mergeCell ref="F262:G262"/>
    <mergeCell ref="F263:G263"/>
    <mergeCell ref="F264:G264"/>
    <mergeCell ref="F265:G265"/>
    <mergeCell ref="F256:G256"/>
    <mergeCell ref="F257:G257"/>
    <mergeCell ref="F258:G258"/>
    <mergeCell ref="F259:G259"/>
    <mergeCell ref="F260:G260"/>
    <mergeCell ref="F251:G251"/>
    <mergeCell ref="F252:G252"/>
    <mergeCell ref="F253:G253"/>
    <mergeCell ref="F254:G254"/>
    <mergeCell ref="F255:G255"/>
    <mergeCell ref="F246:G246"/>
    <mergeCell ref="F247:G247"/>
    <mergeCell ref="F248:G248"/>
    <mergeCell ref="F249:G249"/>
    <mergeCell ref="F250:G250"/>
    <mergeCell ref="F241:G241"/>
    <mergeCell ref="F242:G242"/>
    <mergeCell ref="F243:G243"/>
    <mergeCell ref="F244:G244"/>
    <mergeCell ref="F245:G245"/>
    <mergeCell ref="F236:G236"/>
    <mergeCell ref="F237:G237"/>
    <mergeCell ref="F238:G238"/>
    <mergeCell ref="F239:G239"/>
    <mergeCell ref="F240:G240"/>
    <mergeCell ref="F231:G231"/>
    <mergeCell ref="F232:G232"/>
    <mergeCell ref="F233:G233"/>
    <mergeCell ref="F234:G234"/>
    <mergeCell ref="F235:G235"/>
    <mergeCell ref="F226:G226"/>
    <mergeCell ref="F227:G227"/>
    <mergeCell ref="F228:G228"/>
    <mergeCell ref="F229:G229"/>
    <mergeCell ref="F230:G230"/>
    <mergeCell ref="F221:G221"/>
    <mergeCell ref="F222:G222"/>
    <mergeCell ref="F223:G223"/>
    <mergeCell ref="F224:G224"/>
    <mergeCell ref="F225:G225"/>
    <mergeCell ref="F216:G216"/>
    <mergeCell ref="F217:G217"/>
    <mergeCell ref="F218:G218"/>
    <mergeCell ref="F219:G219"/>
    <mergeCell ref="F220:G220"/>
    <mergeCell ref="F211:G211"/>
    <mergeCell ref="F212:G212"/>
    <mergeCell ref="F213:G213"/>
    <mergeCell ref="F214:G214"/>
    <mergeCell ref="F215:G215"/>
    <mergeCell ref="F206:G206"/>
    <mergeCell ref="F207:G207"/>
    <mergeCell ref="F208:G208"/>
    <mergeCell ref="F209:G209"/>
    <mergeCell ref="F210:G210"/>
    <mergeCell ref="F201:G201"/>
    <mergeCell ref="F202:G202"/>
    <mergeCell ref="F203:G203"/>
    <mergeCell ref="F204:G204"/>
    <mergeCell ref="F205:G205"/>
    <mergeCell ref="F196:G196"/>
    <mergeCell ref="F197:G197"/>
    <mergeCell ref="F198:G198"/>
    <mergeCell ref="F199:G199"/>
    <mergeCell ref="F200:G200"/>
    <mergeCell ref="F191:G191"/>
    <mergeCell ref="F192:G192"/>
    <mergeCell ref="F193:G193"/>
    <mergeCell ref="F194:G194"/>
    <mergeCell ref="F195:G195"/>
    <mergeCell ref="F186:G186"/>
    <mergeCell ref="F187:G187"/>
    <mergeCell ref="F188:G188"/>
    <mergeCell ref="F189:G189"/>
    <mergeCell ref="F190:G190"/>
    <mergeCell ref="F181:G181"/>
    <mergeCell ref="F182:G182"/>
    <mergeCell ref="F183:G183"/>
    <mergeCell ref="F184:G184"/>
    <mergeCell ref="F185:G185"/>
    <mergeCell ref="F176:G176"/>
    <mergeCell ref="F177:G177"/>
    <mergeCell ref="F178:G178"/>
    <mergeCell ref="F179:G179"/>
    <mergeCell ref="F180:G180"/>
    <mergeCell ref="F171:G171"/>
    <mergeCell ref="F172:G172"/>
    <mergeCell ref="F173:G173"/>
    <mergeCell ref="F174:G174"/>
    <mergeCell ref="F175:G175"/>
    <mergeCell ref="F166:G166"/>
    <mergeCell ref="F167:G167"/>
    <mergeCell ref="F168:G168"/>
    <mergeCell ref="F169:G169"/>
    <mergeCell ref="F170:G170"/>
    <mergeCell ref="F161:G161"/>
    <mergeCell ref="F162:G162"/>
    <mergeCell ref="F163:G163"/>
    <mergeCell ref="F164:G164"/>
    <mergeCell ref="F165:G165"/>
    <mergeCell ref="F156:G156"/>
    <mergeCell ref="F157:G157"/>
    <mergeCell ref="F158:G158"/>
    <mergeCell ref="F159:G159"/>
    <mergeCell ref="F160:G160"/>
    <mergeCell ref="F151:G151"/>
    <mergeCell ref="F152:G152"/>
    <mergeCell ref="F153:G153"/>
    <mergeCell ref="F154:G154"/>
    <mergeCell ref="F155:G155"/>
    <mergeCell ref="F146:G146"/>
    <mergeCell ref="F147:G147"/>
    <mergeCell ref="F148:G148"/>
    <mergeCell ref="F149:G149"/>
    <mergeCell ref="F150:G150"/>
    <mergeCell ref="F141:G141"/>
    <mergeCell ref="F142:G142"/>
    <mergeCell ref="F143:G143"/>
    <mergeCell ref="F144:G144"/>
    <mergeCell ref="F145:G145"/>
    <mergeCell ref="F136:G136"/>
    <mergeCell ref="F137:G137"/>
    <mergeCell ref="F138:G138"/>
    <mergeCell ref="F139:G139"/>
    <mergeCell ref="F140:G140"/>
    <mergeCell ref="F131:G131"/>
    <mergeCell ref="F132:G132"/>
    <mergeCell ref="F133:G133"/>
    <mergeCell ref="F134:G134"/>
    <mergeCell ref="F135:G135"/>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1662</v>
      </c>
      <c r="O1" t="s">
        <v>149</v>
      </c>
      <c r="T1" t="s">
        <v>261</v>
      </c>
      <c r="U1">
        <v>1948.2600000000002</v>
      </c>
    </row>
    <row r="2" spans="1:21" ht="15.75">
      <c r="A2" s="125"/>
      <c r="B2" s="135" t="s">
        <v>139</v>
      </c>
      <c r="C2" s="131"/>
      <c r="D2" s="131"/>
      <c r="E2" s="131"/>
      <c r="F2" s="131"/>
      <c r="G2" s="131"/>
      <c r="H2" s="131"/>
      <c r="I2" s="136" t="s">
        <v>145</v>
      </c>
      <c r="J2" s="126"/>
      <c r="T2" t="s">
        <v>190</v>
      </c>
      <c r="U2">
        <v>97.41</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2045.6700000000003</v>
      </c>
    </row>
    <row r="5" spans="1:21">
      <c r="A5" s="125"/>
      <c r="B5" s="132" t="s">
        <v>142</v>
      </c>
      <c r="C5" s="131"/>
      <c r="D5" s="131"/>
      <c r="E5" s="131"/>
      <c r="F5" s="131"/>
      <c r="G5" s="131"/>
      <c r="H5" s="131"/>
      <c r="I5" s="131"/>
      <c r="J5" s="126"/>
      <c r="S5" t="s">
        <v>992</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1"/>
      <c r="J10" s="126"/>
    </row>
    <row r="11" spans="1:21">
      <c r="A11" s="125"/>
      <c r="B11" s="125" t="s">
        <v>718</v>
      </c>
      <c r="C11" s="131"/>
      <c r="D11" s="131"/>
      <c r="E11" s="126"/>
      <c r="F11" s="127"/>
      <c r="G11" s="127" t="s">
        <v>718</v>
      </c>
      <c r="H11" s="131"/>
      <c r="I11" s="152"/>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3">
        <v>45191</v>
      </c>
      <c r="J14" s="126"/>
    </row>
    <row r="15" spans="1:21">
      <c r="A15" s="125"/>
      <c r="B15" s="6" t="s">
        <v>11</v>
      </c>
      <c r="C15" s="7"/>
      <c r="D15" s="7"/>
      <c r="E15" s="8"/>
      <c r="F15" s="127"/>
      <c r="G15" s="9" t="s">
        <v>11</v>
      </c>
      <c r="H15" s="131"/>
      <c r="I15" s="154"/>
      <c r="J15" s="126"/>
    </row>
    <row r="16" spans="1:21">
      <c r="A16" s="125"/>
      <c r="B16" s="131"/>
      <c r="C16" s="131"/>
      <c r="D16" s="131"/>
      <c r="E16" s="131"/>
      <c r="F16" s="131"/>
      <c r="G16" s="131"/>
      <c r="H16" s="134" t="s">
        <v>147</v>
      </c>
      <c r="I16" s="140">
        <v>40093</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45191</v>
      </c>
    </row>
    <row r="20" spans="1:16">
      <c r="A20" s="125"/>
      <c r="B20" s="111" t="s">
        <v>204</v>
      </c>
      <c r="C20" s="111" t="s">
        <v>205</v>
      </c>
      <c r="D20" s="128" t="s">
        <v>206</v>
      </c>
      <c r="E20" s="155" t="s">
        <v>207</v>
      </c>
      <c r="F20" s="156"/>
      <c r="G20" s="111" t="s">
        <v>174</v>
      </c>
      <c r="H20" s="111" t="s">
        <v>208</v>
      </c>
      <c r="I20" s="111" t="s">
        <v>26</v>
      </c>
      <c r="J20" s="126"/>
    </row>
    <row r="21" spans="1:16">
      <c r="A21" s="125"/>
      <c r="B21" s="116"/>
      <c r="C21" s="116"/>
      <c r="D21" s="117"/>
      <c r="E21" s="157"/>
      <c r="F21" s="158"/>
      <c r="G21" s="116" t="s">
        <v>146</v>
      </c>
      <c r="H21" s="116"/>
      <c r="I21" s="116"/>
      <c r="J21" s="126"/>
    </row>
    <row r="22" spans="1:16" ht="108">
      <c r="A22" s="125"/>
      <c r="B22" s="118">
        <v>6</v>
      </c>
      <c r="C22" s="10" t="s">
        <v>724</v>
      </c>
      <c r="D22" s="129" t="s">
        <v>30</v>
      </c>
      <c r="E22" s="149" t="s">
        <v>279</v>
      </c>
      <c r="F22" s="150"/>
      <c r="G22" s="11" t="s">
        <v>725</v>
      </c>
      <c r="H22" s="14">
        <v>0.21</v>
      </c>
      <c r="I22" s="120">
        <f t="shared" ref="I22:I85" si="0">H22*B22</f>
        <v>1.26</v>
      </c>
      <c r="J22" s="126"/>
    </row>
    <row r="23" spans="1:16" ht="72">
      <c r="A23" s="125"/>
      <c r="B23" s="118">
        <v>18</v>
      </c>
      <c r="C23" s="10" t="s">
        <v>726</v>
      </c>
      <c r="D23" s="129" t="s">
        <v>657</v>
      </c>
      <c r="E23" s="149"/>
      <c r="F23" s="150"/>
      <c r="G23" s="11" t="s">
        <v>727</v>
      </c>
      <c r="H23" s="14">
        <v>0.31</v>
      </c>
      <c r="I23" s="120">
        <f t="shared" si="0"/>
        <v>5.58</v>
      </c>
      <c r="J23" s="126"/>
    </row>
    <row r="24" spans="1:16" ht="72">
      <c r="A24" s="125"/>
      <c r="B24" s="118">
        <v>25</v>
      </c>
      <c r="C24" s="10" t="s">
        <v>726</v>
      </c>
      <c r="D24" s="129" t="s">
        <v>30</v>
      </c>
      <c r="E24" s="149"/>
      <c r="F24" s="150"/>
      <c r="G24" s="11" t="s">
        <v>727</v>
      </c>
      <c r="H24" s="14">
        <v>0.31</v>
      </c>
      <c r="I24" s="120">
        <f t="shared" si="0"/>
        <v>7.75</v>
      </c>
      <c r="J24" s="126"/>
    </row>
    <row r="25" spans="1:16" ht="72">
      <c r="A25" s="125"/>
      <c r="B25" s="118">
        <v>24</v>
      </c>
      <c r="C25" s="10" t="s">
        <v>726</v>
      </c>
      <c r="D25" s="129" t="s">
        <v>72</v>
      </c>
      <c r="E25" s="149"/>
      <c r="F25" s="150"/>
      <c r="G25" s="11" t="s">
        <v>727</v>
      </c>
      <c r="H25" s="14">
        <v>0.33</v>
      </c>
      <c r="I25" s="120">
        <f t="shared" si="0"/>
        <v>7.92</v>
      </c>
      <c r="J25" s="126"/>
    </row>
    <row r="26" spans="1:16" ht="72">
      <c r="A26" s="125"/>
      <c r="B26" s="118">
        <v>14</v>
      </c>
      <c r="C26" s="10" t="s">
        <v>728</v>
      </c>
      <c r="D26" s="129" t="s">
        <v>300</v>
      </c>
      <c r="E26" s="149"/>
      <c r="F26" s="150"/>
      <c r="G26" s="11" t="s">
        <v>729</v>
      </c>
      <c r="H26" s="14">
        <v>0.63</v>
      </c>
      <c r="I26" s="120">
        <f t="shared" si="0"/>
        <v>8.82</v>
      </c>
      <c r="J26" s="126"/>
    </row>
    <row r="27" spans="1:16" ht="72">
      <c r="A27" s="125"/>
      <c r="B27" s="118">
        <v>8</v>
      </c>
      <c r="C27" s="10" t="s">
        <v>728</v>
      </c>
      <c r="D27" s="129" t="s">
        <v>320</v>
      </c>
      <c r="E27" s="149"/>
      <c r="F27" s="150"/>
      <c r="G27" s="11" t="s">
        <v>729</v>
      </c>
      <c r="H27" s="14">
        <v>0.79</v>
      </c>
      <c r="I27" s="120">
        <f t="shared" si="0"/>
        <v>6.32</v>
      </c>
      <c r="J27" s="126"/>
    </row>
    <row r="28" spans="1:16" ht="84">
      <c r="A28" s="125"/>
      <c r="B28" s="118">
        <v>4</v>
      </c>
      <c r="C28" s="10" t="s">
        <v>730</v>
      </c>
      <c r="D28" s="129" t="s">
        <v>28</v>
      </c>
      <c r="E28" s="149"/>
      <c r="F28" s="150"/>
      <c r="G28" s="11" t="s">
        <v>731</v>
      </c>
      <c r="H28" s="14">
        <v>0.38</v>
      </c>
      <c r="I28" s="120">
        <f t="shared" si="0"/>
        <v>1.52</v>
      </c>
      <c r="J28" s="126"/>
    </row>
    <row r="29" spans="1:16" ht="84">
      <c r="A29" s="125"/>
      <c r="B29" s="118">
        <v>6</v>
      </c>
      <c r="C29" s="10" t="s">
        <v>730</v>
      </c>
      <c r="D29" s="129" t="s">
        <v>30</v>
      </c>
      <c r="E29" s="149"/>
      <c r="F29" s="150"/>
      <c r="G29" s="11" t="s">
        <v>731</v>
      </c>
      <c r="H29" s="14">
        <v>0.38</v>
      </c>
      <c r="I29" s="120">
        <f t="shared" si="0"/>
        <v>2.2800000000000002</v>
      </c>
      <c r="J29" s="126"/>
    </row>
    <row r="30" spans="1:16" ht="192">
      <c r="A30" s="125"/>
      <c r="B30" s="118">
        <v>3</v>
      </c>
      <c r="C30" s="10" t="s">
        <v>732</v>
      </c>
      <c r="D30" s="129"/>
      <c r="E30" s="149"/>
      <c r="F30" s="150"/>
      <c r="G30" s="11" t="s">
        <v>993</v>
      </c>
      <c r="H30" s="14">
        <v>0.57999999999999996</v>
      </c>
      <c r="I30" s="120">
        <f t="shared" si="0"/>
        <v>1.7399999999999998</v>
      </c>
      <c r="J30" s="126"/>
    </row>
    <row r="31" spans="1:16" ht="108">
      <c r="A31" s="125"/>
      <c r="B31" s="118">
        <v>4</v>
      </c>
      <c r="C31" s="10" t="s">
        <v>733</v>
      </c>
      <c r="D31" s="129" t="s">
        <v>33</v>
      </c>
      <c r="E31" s="149" t="s">
        <v>279</v>
      </c>
      <c r="F31" s="150"/>
      <c r="G31" s="11" t="s">
        <v>734</v>
      </c>
      <c r="H31" s="14">
        <v>0.68</v>
      </c>
      <c r="I31" s="120">
        <f t="shared" si="0"/>
        <v>2.72</v>
      </c>
      <c r="J31" s="126"/>
    </row>
    <row r="32" spans="1:16" ht="108">
      <c r="A32" s="125"/>
      <c r="B32" s="118">
        <v>4</v>
      </c>
      <c r="C32" s="10" t="s">
        <v>733</v>
      </c>
      <c r="D32" s="129" t="s">
        <v>33</v>
      </c>
      <c r="E32" s="149" t="s">
        <v>277</v>
      </c>
      <c r="F32" s="150"/>
      <c r="G32" s="11" t="s">
        <v>734</v>
      </c>
      <c r="H32" s="14">
        <v>0.68</v>
      </c>
      <c r="I32" s="120">
        <f t="shared" si="0"/>
        <v>2.72</v>
      </c>
      <c r="J32" s="126"/>
    </row>
    <row r="33" spans="1:10" ht="108">
      <c r="A33" s="125"/>
      <c r="B33" s="118">
        <v>4</v>
      </c>
      <c r="C33" s="10" t="s">
        <v>733</v>
      </c>
      <c r="D33" s="129" t="s">
        <v>33</v>
      </c>
      <c r="E33" s="149" t="s">
        <v>278</v>
      </c>
      <c r="F33" s="150"/>
      <c r="G33" s="11" t="s">
        <v>734</v>
      </c>
      <c r="H33" s="14">
        <v>0.68</v>
      </c>
      <c r="I33" s="120">
        <f t="shared" si="0"/>
        <v>2.72</v>
      </c>
      <c r="J33" s="126"/>
    </row>
    <row r="34" spans="1:10" ht="108">
      <c r="A34" s="125"/>
      <c r="B34" s="118">
        <v>6</v>
      </c>
      <c r="C34" s="10" t="s">
        <v>733</v>
      </c>
      <c r="D34" s="129" t="s">
        <v>34</v>
      </c>
      <c r="E34" s="149" t="s">
        <v>279</v>
      </c>
      <c r="F34" s="150"/>
      <c r="G34" s="11" t="s">
        <v>734</v>
      </c>
      <c r="H34" s="14">
        <v>0.68</v>
      </c>
      <c r="I34" s="120">
        <f t="shared" si="0"/>
        <v>4.08</v>
      </c>
      <c r="J34" s="126"/>
    </row>
    <row r="35" spans="1:10" ht="108">
      <c r="A35" s="125"/>
      <c r="B35" s="118">
        <v>6</v>
      </c>
      <c r="C35" s="10" t="s">
        <v>733</v>
      </c>
      <c r="D35" s="129" t="s">
        <v>34</v>
      </c>
      <c r="E35" s="149" t="s">
        <v>277</v>
      </c>
      <c r="F35" s="150"/>
      <c r="G35" s="11" t="s">
        <v>734</v>
      </c>
      <c r="H35" s="14">
        <v>0.68</v>
      </c>
      <c r="I35" s="120">
        <f t="shared" si="0"/>
        <v>4.08</v>
      </c>
      <c r="J35" s="126"/>
    </row>
    <row r="36" spans="1:10" ht="108">
      <c r="A36" s="125"/>
      <c r="B36" s="118">
        <v>6</v>
      </c>
      <c r="C36" s="10" t="s">
        <v>733</v>
      </c>
      <c r="D36" s="129" t="s">
        <v>34</v>
      </c>
      <c r="E36" s="149" t="s">
        <v>278</v>
      </c>
      <c r="F36" s="150"/>
      <c r="G36" s="11" t="s">
        <v>734</v>
      </c>
      <c r="H36" s="14">
        <v>0.68</v>
      </c>
      <c r="I36" s="120">
        <f t="shared" si="0"/>
        <v>4.08</v>
      </c>
      <c r="J36" s="126"/>
    </row>
    <row r="37" spans="1:10" ht="108">
      <c r="A37" s="125"/>
      <c r="B37" s="118">
        <v>6</v>
      </c>
      <c r="C37" s="10" t="s">
        <v>735</v>
      </c>
      <c r="D37" s="129" t="s">
        <v>28</v>
      </c>
      <c r="E37" s="149" t="s">
        <v>278</v>
      </c>
      <c r="F37" s="150"/>
      <c r="G37" s="11" t="s">
        <v>736</v>
      </c>
      <c r="H37" s="14">
        <v>0.57999999999999996</v>
      </c>
      <c r="I37" s="120">
        <f t="shared" si="0"/>
        <v>3.4799999999999995</v>
      </c>
      <c r="J37" s="126"/>
    </row>
    <row r="38" spans="1:10" ht="108">
      <c r="A38" s="125"/>
      <c r="B38" s="118">
        <v>8</v>
      </c>
      <c r="C38" s="10" t="s">
        <v>735</v>
      </c>
      <c r="D38" s="129" t="s">
        <v>30</v>
      </c>
      <c r="E38" s="149" t="s">
        <v>278</v>
      </c>
      <c r="F38" s="150"/>
      <c r="G38" s="11" t="s">
        <v>736</v>
      </c>
      <c r="H38" s="14">
        <v>0.57999999999999996</v>
      </c>
      <c r="I38" s="120">
        <f t="shared" si="0"/>
        <v>4.6399999999999997</v>
      </c>
      <c r="J38" s="126"/>
    </row>
    <row r="39" spans="1:10" ht="192">
      <c r="A39" s="125"/>
      <c r="B39" s="118">
        <v>2</v>
      </c>
      <c r="C39" s="10" t="s">
        <v>737</v>
      </c>
      <c r="D39" s="129" t="s">
        <v>279</v>
      </c>
      <c r="E39" s="149"/>
      <c r="F39" s="150"/>
      <c r="G39" s="11" t="s">
        <v>994</v>
      </c>
      <c r="H39" s="14">
        <v>1.57</v>
      </c>
      <c r="I39" s="120">
        <f t="shared" si="0"/>
        <v>3.14</v>
      </c>
      <c r="J39" s="126"/>
    </row>
    <row r="40" spans="1:10" ht="192">
      <c r="A40" s="125"/>
      <c r="B40" s="118">
        <v>2</v>
      </c>
      <c r="C40" s="10" t="s">
        <v>737</v>
      </c>
      <c r="D40" s="129" t="s">
        <v>277</v>
      </c>
      <c r="E40" s="149"/>
      <c r="F40" s="150"/>
      <c r="G40" s="11" t="s">
        <v>994</v>
      </c>
      <c r="H40" s="14">
        <v>1.57</v>
      </c>
      <c r="I40" s="120">
        <f t="shared" si="0"/>
        <v>3.14</v>
      </c>
      <c r="J40" s="126"/>
    </row>
    <row r="41" spans="1:10" ht="192">
      <c r="A41" s="125"/>
      <c r="B41" s="118">
        <v>2</v>
      </c>
      <c r="C41" s="10" t="s">
        <v>737</v>
      </c>
      <c r="D41" s="129" t="s">
        <v>278</v>
      </c>
      <c r="E41" s="149"/>
      <c r="F41" s="150"/>
      <c r="G41" s="11" t="s">
        <v>994</v>
      </c>
      <c r="H41" s="14">
        <v>1.57</v>
      </c>
      <c r="I41" s="120">
        <f t="shared" si="0"/>
        <v>3.14</v>
      </c>
      <c r="J41" s="126"/>
    </row>
    <row r="42" spans="1:10" ht="360">
      <c r="A42" s="125"/>
      <c r="B42" s="118">
        <v>3</v>
      </c>
      <c r="C42" s="10" t="s">
        <v>738</v>
      </c>
      <c r="D42" s="129" t="s">
        <v>279</v>
      </c>
      <c r="E42" s="149"/>
      <c r="F42" s="150"/>
      <c r="G42" s="11" t="s">
        <v>995</v>
      </c>
      <c r="H42" s="14">
        <v>1.38</v>
      </c>
      <c r="I42" s="120">
        <f t="shared" si="0"/>
        <v>4.1399999999999997</v>
      </c>
      <c r="J42" s="126"/>
    </row>
    <row r="43" spans="1:10" ht="360">
      <c r="A43" s="125"/>
      <c r="B43" s="118">
        <v>3</v>
      </c>
      <c r="C43" s="10" t="s">
        <v>738</v>
      </c>
      <c r="D43" s="129" t="s">
        <v>277</v>
      </c>
      <c r="E43" s="149"/>
      <c r="F43" s="150"/>
      <c r="G43" s="11" t="s">
        <v>995</v>
      </c>
      <c r="H43" s="14">
        <v>1.38</v>
      </c>
      <c r="I43" s="120">
        <f t="shared" si="0"/>
        <v>4.1399999999999997</v>
      </c>
      <c r="J43" s="126"/>
    </row>
    <row r="44" spans="1:10" ht="360">
      <c r="A44" s="125"/>
      <c r="B44" s="118">
        <v>3</v>
      </c>
      <c r="C44" s="10" t="s">
        <v>738</v>
      </c>
      <c r="D44" s="129" t="s">
        <v>278</v>
      </c>
      <c r="E44" s="149"/>
      <c r="F44" s="150"/>
      <c r="G44" s="11" t="s">
        <v>995</v>
      </c>
      <c r="H44" s="14">
        <v>1.38</v>
      </c>
      <c r="I44" s="120">
        <f t="shared" si="0"/>
        <v>4.1399999999999997</v>
      </c>
      <c r="J44" s="126"/>
    </row>
    <row r="45" spans="1:10" ht="96">
      <c r="A45" s="125"/>
      <c r="B45" s="118">
        <v>4</v>
      </c>
      <c r="C45" s="10" t="s">
        <v>739</v>
      </c>
      <c r="D45" s="129" t="s">
        <v>30</v>
      </c>
      <c r="E45" s="149"/>
      <c r="F45" s="150"/>
      <c r="G45" s="11" t="s">
        <v>740</v>
      </c>
      <c r="H45" s="14">
        <v>0.19</v>
      </c>
      <c r="I45" s="120">
        <f t="shared" si="0"/>
        <v>0.76</v>
      </c>
      <c r="J45" s="126"/>
    </row>
    <row r="46" spans="1:10" ht="96">
      <c r="A46" s="125"/>
      <c r="B46" s="118">
        <v>2</v>
      </c>
      <c r="C46" s="10" t="s">
        <v>741</v>
      </c>
      <c r="D46" s="129" t="s">
        <v>30</v>
      </c>
      <c r="E46" s="149"/>
      <c r="F46" s="150"/>
      <c r="G46" s="11" t="s">
        <v>742</v>
      </c>
      <c r="H46" s="14">
        <v>0.14000000000000001</v>
      </c>
      <c r="I46" s="120">
        <f t="shared" si="0"/>
        <v>0.28000000000000003</v>
      </c>
      <c r="J46" s="126"/>
    </row>
    <row r="47" spans="1:10" ht="96">
      <c r="A47" s="125"/>
      <c r="B47" s="118">
        <v>3</v>
      </c>
      <c r="C47" s="10" t="s">
        <v>741</v>
      </c>
      <c r="D47" s="129" t="s">
        <v>72</v>
      </c>
      <c r="E47" s="149"/>
      <c r="F47" s="150"/>
      <c r="G47" s="11" t="s">
        <v>742</v>
      </c>
      <c r="H47" s="14">
        <v>0.14000000000000001</v>
      </c>
      <c r="I47" s="120">
        <f t="shared" si="0"/>
        <v>0.42000000000000004</v>
      </c>
      <c r="J47" s="126"/>
    </row>
    <row r="48" spans="1:10" ht="96">
      <c r="A48" s="125"/>
      <c r="B48" s="118">
        <v>3</v>
      </c>
      <c r="C48" s="10" t="s">
        <v>741</v>
      </c>
      <c r="D48" s="129" t="s">
        <v>31</v>
      </c>
      <c r="E48" s="149"/>
      <c r="F48" s="150"/>
      <c r="G48" s="11" t="s">
        <v>742</v>
      </c>
      <c r="H48" s="14">
        <v>0.14000000000000001</v>
      </c>
      <c r="I48" s="120">
        <f t="shared" si="0"/>
        <v>0.42000000000000004</v>
      </c>
      <c r="J48" s="126"/>
    </row>
    <row r="49" spans="1:10" ht="96">
      <c r="A49" s="125"/>
      <c r="B49" s="118">
        <v>4</v>
      </c>
      <c r="C49" s="10" t="s">
        <v>741</v>
      </c>
      <c r="D49" s="129" t="s">
        <v>32</v>
      </c>
      <c r="E49" s="149"/>
      <c r="F49" s="150"/>
      <c r="G49" s="11" t="s">
        <v>742</v>
      </c>
      <c r="H49" s="14">
        <v>0.14000000000000001</v>
      </c>
      <c r="I49" s="120">
        <f t="shared" si="0"/>
        <v>0.56000000000000005</v>
      </c>
      <c r="J49" s="126"/>
    </row>
    <row r="50" spans="1:10" ht="96">
      <c r="A50" s="125"/>
      <c r="B50" s="118">
        <v>4</v>
      </c>
      <c r="C50" s="10" t="s">
        <v>741</v>
      </c>
      <c r="D50" s="129" t="s">
        <v>33</v>
      </c>
      <c r="E50" s="149"/>
      <c r="F50" s="150"/>
      <c r="G50" s="11" t="s">
        <v>742</v>
      </c>
      <c r="H50" s="14">
        <v>0.14000000000000001</v>
      </c>
      <c r="I50" s="120">
        <f t="shared" si="0"/>
        <v>0.56000000000000005</v>
      </c>
      <c r="J50" s="126"/>
    </row>
    <row r="51" spans="1:10" ht="132">
      <c r="A51" s="125"/>
      <c r="B51" s="118">
        <v>6</v>
      </c>
      <c r="C51" s="10" t="s">
        <v>743</v>
      </c>
      <c r="D51" s="129" t="s">
        <v>744</v>
      </c>
      <c r="E51" s="149" t="s">
        <v>112</v>
      </c>
      <c r="F51" s="150"/>
      <c r="G51" s="11" t="s">
        <v>745</v>
      </c>
      <c r="H51" s="14">
        <v>0.64</v>
      </c>
      <c r="I51" s="120">
        <f t="shared" si="0"/>
        <v>3.84</v>
      </c>
      <c r="J51" s="126"/>
    </row>
    <row r="52" spans="1:10" ht="132">
      <c r="A52" s="125"/>
      <c r="B52" s="118">
        <v>6</v>
      </c>
      <c r="C52" s="10" t="s">
        <v>743</v>
      </c>
      <c r="D52" s="129" t="s">
        <v>746</v>
      </c>
      <c r="E52" s="149" t="s">
        <v>112</v>
      </c>
      <c r="F52" s="150"/>
      <c r="G52" s="11" t="s">
        <v>745</v>
      </c>
      <c r="H52" s="14">
        <v>0.64</v>
      </c>
      <c r="I52" s="120">
        <f t="shared" si="0"/>
        <v>3.84</v>
      </c>
      <c r="J52" s="126"/>
    </row>
    <row r="53" spans="1:10" ht="132">
      <c r="A53" s="125"/>
      <c r="B53" s="118">
        <v>6</v>
      </c>
      <c r="C53" s="10" t="s">
        <v>743</v>
      </c>
      <c r="D53" s="129" t="s">
        <v>237</v>
      </c>
      <c r="E53" s="149" t="s">
        <v>112</v>
      </c>
      <c r="F53" s="150"/>
      <c r="G53" s="11" t="s">
        <v>745</v>
      </c>
      <c r="H53" s="14">
        <v>0.64</v>
      </c>
      <c r="I53" s="120">
        <f t="shared" si="0"/>
        <v>3.84</v>
      </c>
      <c r="J53" s="126"/>
    </row>
    <row r="54" spans="1:10" ht="204">
      <c r="A54" s="125"/>
      <c r="B54" s="118">
        <v>1</v>
      </c>
      <c r="C54" s="10" t="s">
        <v>747</v>
      </c>
      <c r="D54" s="129" t="s">
        <v>748</v>
      </c>
      <c r="E54" s="149"/>
      <c r="F54" s="150"/>
      <c r="G54" s="11" t="s">
        <v>749</v>
      </c>
      <c r="H54" s="14">
        <v>41.33</v>
      </c>
      <c r="I54" s="120">
        <f t="shared" si="0"/>
        <v>41.33</v>
      </c>
      <c r="J54" s="126"/>
    </row>
    <row r="55" spans="1:10" ht="276">
      <c r="A55" s="125"/>
      <c r="B55" s="118">
        <v>1</v>
      </c>
      <c r="C55" s="10" t="s">
        <v>750</v>
      </c>
      <c r="D55" s="129" t="s">
        <v>210</v>
      </c>
      <c r="E55" s="149"/>
      <c r="F55" s="150"/>
      <c r="G55" s="11" t="s">
        <v>996</v>
      </c>
      <c r="H55" s="14">
        <v>23.41</v>
      </c>
      <c r="I55" s="120">
        <f t="shared" si="0"/>
        <v>23.41</v>
      </c>
      <c r="J55" s="126"/>
    </row>
    <row r="56" spans="1:10" ht="180">
      <c r="A56" s="125"/>
      <c r="B56" s="118">
        <v>12</v>
      </c>
      <c r="C56" s="10" t="s">
        <v>668</v>
      </c>
      <c r="D56" s="129" t="s">
        <v>30</v>
      </c>
      <c r="E56" s="149" t="s">
        <v>112</v>
      </c>
      <c r="F56" s="150"/>
      <c r="G56" s="11" t="s">
        <v>751</v>
      </c>
      <c r="H56" s="14">
        <v>0.85</v>
      </c>
      <c r="I56" s="120">
        <f t="shared" si="0"/>
        <v>10.199999999999999</v>
      </c>
      <c r="J56" s="126"/>
    </row>
    <row r="57" spans="1:10" ht="180">
      <c r="A57" s="125"/>
      <c r="B57" s="118">
        <v>5</v>
      </c>
      <c r="C57" s="10" t="s">
        <v>668</v>
      </c>
      <c r="D57" s="129" t="s">
        <v>30</v>
      </c>
      <c r="E57" s="149" t="s">
        <v>218</v>
      </c>
      <c r="F57" s="150"/>
      <c r="G57" s="11" t="s">
        <v>751</v>
      </c>
      <c r="H57" s="14">
        <v>0.85</v>
      </c>
      <c r="I57" s="120">
        <f t="shared" si="0"/>
        <v>4.25</v>
      </c>
      <c r="J57" s="126"/>
    </row>
    <row r="58" spans="1:10" ht="180">
      <c r="A58" s="125"/>
      <c r="B58" s="118">
        <v>3</v>
      </c>
      <c r="C58" s="10" t="s">
        <v>668</v>
      </c>
      <c r="D58" s="129" t="s">
        <v>30</v>
      </c>
      <c r="E58" s="149" t="s">
        <v>219</v>
      </c>
      <c r="F58" s="150"/>
      <c r="G58" s="11" t="s">
        <v>751</v>
      </c>
      <c r="H58" s="14">
        <v>0.85</v>
      </c>
      <c r="I58" s="120">
        <f t="shared" si="0"/>
        <v>2.5499999999999998</v>
      </c>
      <c r="J58" s="126"/>
    </row>
    <row r="59" spans="1:10" ht="180">
      <c r="A59" s="125"/>
      <c r="B59" s="118">
        <v>5</v>
      </c>
      <c r="C59" s="10" t="s">
        <v>668</v>
      </c>
      <c r="D59" s="129" t="s">
        <v>30</v>
      </c>
      <c r="E59" s="149" t="s">
        <v>269</v>
      </c>
      <c r="F59" s="150"/>
      <c r="G59" s="11" t="s">
        <v>751</v>
      </c>
      <c r="H59" s="14">
        <v>0.85</v>
      </c>
      <c r="I59" s="120">
        <f t="shared" si="0"/>
        <v>4.25</v>
      </c>
      <c r="J59" s="126"/>
    </row>
    <row r="60" spans="1:10" ht="180">
      <c r="A60" s="125"/>
      <c r="B60" s="118">
        <v>3</v>
      </c>
      <c r="C60" s="10" t="s">
        <v>668</v>
      </c>
      <c r="D60" s="129" t="s">
        <v>30</v>
      </c>
      <c r="E60" s="149" t="s">
        <v>220</v>
      </c>
      <c r="F60" s="150"/>
      <c r="G60" s="11" t="s">
        <v>751</v>
      </c>
      <c r="H60" s="14">
        <v>0.85</v>
      </c>
      <c r="I60" s="120">
        <f t="shared" si="0"/>
        <v>2.5499999999999998</v>
      </c>
      <c r="J60" s="126"/>
    </row>
    <row r="61" spans="1:10" ht="180">
      <c r="A61" s="125"/>
      <c r="B61" s="118">
        <v>5</v>
      </c>
      <c r="C61" s="10" t="s">
        <v>668</v>
      </c>
      <c r="D61" s="129" t="s">
        <v>30</v>
      </c>
      <c r="E61" s="149" t="s">
        <v>271</v>
      </c>
      <c r="F61" s="150"/>
      <c r="G61" s="11" t="s">
        <v>751</v>
      </c>
      <c r="H61" s="14">
        <v>0.85</v>
      </c>
      <c r="I61" s="120">
        <f t="shared" si="0"/>
        <v>4.25</v>
      </c>
      <c r="J61" s="126"/>
    </row>
    <row r="62" spans="1:10" ht="180">
      <c r="A62" s="125"/>
      <c r="B62" s="118">
        <v>5</v>
      </c>
      <c r="C62" s="10" t="s">
        <v>668</v>
      </c>
      <c r="D62" s="129" t="s">
        <v>30</v>
      </c>
      <c r="E62" s="149" t="s">
        <v>316</v>
      </c>
      <c r="F62" s="150"/>
      <c r="G62" s="11" t="s">
        <v>751</v>
      </c>
      <c r="H62" s="14">
        <v>0.85</v>
      </c>
      <c r="I62" s="120">
        <f t="shared" si="0"/>
        <v>4.25</v>
      </c>
      <c r="J62" s="126"/>
    </row>
    <row r="63" spans="1:10" ht="180">
      <c r="A63" s="125"/>
      <c r="B63" s="118">
        <v>3</v>
      </c>
      <c r="C63" s="10" t="s">
        <v>668</v>
      </c>
      <c r="D63" s="129" t="s">
        <v>30</v>
      </c>
      <c r="E63" s="149" t="s">
        <v>669</v>
      </c>
      <c r="F63" s="150"/>
      <c r="G63" s="11" t="s">
        <v>751</v>
      </c>
      <c r="H63" s="14">
        <v>0.85</v>
      </c>
      <c r="I63" s="120">
        <f t="shared" si="0"/>
        <v>2.5499999999999998</v>
      </c>
      <c r="J63" s="126"/>
    </row>
    <row r="64" spans="1:10" ht="180">
      <c r="A64" s="125"/>
      <c r="B64" s="118">
        <v>15</v>
      </c>
      <c r="C64" s="10" t="s">
        <v>668</v>
      </c>
      <c r="D64" s="129" t="s">
        <v>31</v>
      </c>
      <c r="E64" s="149" t="s">
        <v>112</v>
      </c>
      <c r="F64" s="150"/>
      <c r="G64" s="11" t="s">
        <v>751</v>
      </c>
      <c r="H64" s="14">
        <v>0.85</v>
      </c>
      <c r="I64" s="120">
        <f t="shared" si="0"/>
        <v>12.75</v>
      </c>
      <c r="J64" s="126"/>
    </row>
    <row r="65" spans="1:10" ht="180">
      <c r="A65" s="125"/>
      <c r="B65" s="118">
        <v>5</v>
      </c>
      <c r="C65" s="10" t="s">
        <v>668</v>
      </c>
      <c r="D65" s="129" t="s">
        <v>31</v>
      </c>
      <c r="E65" s="149" t="s">
        <v>218</v>
      </c>
      <c r="F65" s="150"/>
      <c r="G65" s="11" t="s">
        <v>751</v>
      </c>
      <c r="H65" s="14">
        <v>0.85</v>
      </c>
      <c r="I65" s="120">
        <f t="shared" si="0"/>
        <v>4.25</v>
      </c>
      <c r="J65" s="126"/>
    </row>
    <row r="66" spans="1:10" ht="180">
      <c r="A66" s="125"/>
      <c r="B66" s="118">
        <v>3</v>
      </c>
      <c r="C66" s="10" t="s">
        <v>668</v>
      </c>
      <c r="D66" s="129" t="s">
        <v>31</v>
      </c>
      <c r="E66" s="149" t="s">
        <v>269</v>
      </c>
      <c r="F66" s="150"/>
      <c r="G66" s="11" t="s">
        <v>751</v>
      </c>
      <c r="H66" s="14">
        <v>0.85</v>
      </c>
      <c r="I66" s="120">
        <f t="shared" si="0"/>
        <v>2.5499999999999998</v>
      </c>
      <c r="J66" s="126"/>
    </row>
    <row r="67" spans="1:10" ht="180">
      <c r="A67" s="125"/>
      <c r="B67" s="118">
        <v>5</v>
      </c>
      <c r="C67" s="10" t="s">
        <v>668</v>
      </c>
      <c r="D67" s="129" t="s">
        <v>31</v>
      </c>
      <c r="E67" s="149" t="s">
        <v>271</v>
      </c>
      <c r="F67" s="150"/>
      <c r="G67" s="11" t="s">
        <v>751</v>
      </c>
      <c r="H67" s="14">
        <v>0.85</v>
      </c>
      <c r="I67" s="120">
        <f t="shared" si="0"/>
        <v>4.25</v>
      </c>
      <c r="J67" s="126"/>
    </row>
    <row r="68" spans="1:10" ht="180">
      <c r="A68" s="125"/>
      <c r="B68" s="118">
        <v>5</v>
      </c>
      <c r="C68" s="10" t="s">
        <v>668</v>
      </c>
      <c r="D68" s="129" t="s">
        <v>31</v>
      </c>
      <c r="E68" s="149" t="s">
        <v>316</v>
      </c>
      <c r="F68" s="150"/>
      <c r="G68" s="11" t="s">
        <v>751</v>
      </c>
      <c r="H68" s="14">
        <v>0.85</v>
      </c>
      <c r="I68" s="120">
        <f t="shared" si="0"/>
        <v>4.25</v>
      </c>
      <c r="J68" s="126"/>
    </row>
    <row r="69" spans="1:10" ht="180">
      <c r="A69" s="125"/>
      <c r="B69" s="118">
        <v>3</v>
      </c>
      <c r="C69" s="10" t="s">
        <v>668</v>
      </c>
      <c r="D69" s="129" t="s">
        <v>31</v>
      </c>
      <c r="E69" s="149" t="s">
        <v>669</v>
      </c>
      <c r="F69" s="150"/>
      <c r="G69" s="11" t="s">
        <v>751</v>
      </c>
      <c r="H69" s="14">
        <v>0.85</v>
      </c>
      <c r="I69" s="120">
        <f t="shared" si="0"/>
        <v>2.5499999999999998</v>
      </c>
      <c r="J69" s="126"/>
    </row>
    <row r="70" spans="1:10" ht="120">
      <c r="A70" s="125"/>
      <c r="B70" s="118">
        <v>6</v>
      </c>
      <c r="C70" s="10" t="s">
        <v>752</v>
      </c>
      <c r="D70" s="129" t="s">
        <v>28</v>
      </c>
      <c r="E70" s="149" t="s">
        <v>278</v>
      </c>
      <c r="F70" s="150"/>
      <c r="G70" s="11" t="s">
        <v>753</v>
      </c>
      <c r="H70" s="14">
        <v>0.57999999999999996</v>
      </c>
      <c r="I70" s="120">
        <f t="shared" si="0"/>
        <v>3.4799999999999995</v>
      </c>
      <c r="J70" s="126"/>
    </row>
    <row r="71" spans="1:10" ht="120">
      <c r="A71" s="125"/>
      <c r="B71" s="118">
        <v>6</v>
      </c>
      <c r="C71" s="10" t="s">
        <v>752</v>
      </c>
      <c r="D71" s="129" t="s">
        <v>30</v>
      </c>
      <c r="E71" s="149" t="s">
        <v>278</v>
      </c>
      <c r="F71" s="150"/>
      <c r="G71" s="11" t="s">
        <v>753</v>
      </c>
      <c r="H71" s="14">
        <v>0.57999999999999996</v>
      </c>
      <c r="I71" s="120">
        <f t="shared" si="0"/>
        <v>3.4799999999999995</v>
      </c>
      <c r="J71" s="126"/>
    </row>
    <row r="72" spans="1:10" ht="144">
      <c r="A72" s="125"/>
      <c r="B72" s="118">
        <v>6</v>
      </c>
      <c r="C72" s="10" t="s">
        <v>754</v>
      </c>
      <c r="D72" s="129" t="s">
        <v>30</v>
      </c>
      <c r="E72" s="149" t="s">
        <v>278</v>
      </c>
      <c r="F72" s="150"/>
      <c r="G72" s="11" t="s">
        <v>755</v>
      </c>
      <c r="H72" s="14">
        <v>0.57999999999999996</v>
      </c>
      <c r="I72" s="120">
        <f t="shared" si="0"/>
        <v>3.4799999999999995</v>
      </c>
      <c r="J72" s="126"/>
    </row>
    <row r="73" spans="1:10" ht="144">
      <c r="A73" s="125"/>
      <c r="B73" s="118">
        <v>4</v>
      </c>
      <c r="C73" s="10" t="s">
        <v>754</v>
      </c>
      <c r="D73" s="129" t="s">
        <v>31</v>
      </c>
      <c r="E73" s="149" t="s">
        <v>278</v>
      </c>
      <c r="F73" s="150"/>
      <c r="G73" s="11" t="s">
        <v>755</v>
      </c>
      <c r="H73" s="14">
        <v>0.57999999999999996</v>
      </c>
      <c r="I73" s="120">
        <f t="shared" si="0"/>
        <v>2.3199999999999998</v>
      </c>
      <c r="J73" s="126"/>
    </row>
    <row r="74" spans="1:10" ht="144">
      <c r="A74" s="125"/>
      <c r="B74" s="118">
        <v>8</v>
      </c>
      <c r="C74" s="10" t="s">
        <v>756</v>
      </c>
      <c r="D74" s="129" t="s">
        <v>28</v>
      </c>
      <c r="E74" s="149"/>
      <c r="F74" s="150"/>
      <c r="G74" s="11" t="s">
        <v>757</v>
      </c>
      <c r="H74" s="14">
        <v>0.26</v>
      </c>
      <c r="I74" s="120">
        <f t="shared" si="0"/>
        <v>2.08</v>
      </c>
      <c r="J74" s="126"/>
    </row>
    <row r="75" spans="1:10" ht="144">
      <c r="A75" s="125"/>
      <c r="B75" s="118">
        <v>10</v>
      </c>
      <c r="C75" s="10" t="s">
        <v>756</v>
      </c>
      <c r="D75" s="129" t="s">
        <v>30</v>
      </c>
      <c r="E75" s="149"/>
      <c r="F75" s="150"/>
      <c r="G75" s="11" t="s">
        <v>757</v>
      </c>
      <c r="H75" s="14">
        <v>0.26</v>
      </c>
      <c r="I75" s="120">
        <f t="shared" si="0"/>
        <v>2.6</v>
      </c>
      <c r="J75" s="126"/>
    </row>
    <row r="76" spans="1:10" ht="144">
      <c r="A76" s="125"/>
      <c r="B76" s="118">
        <v>5</v>
      </c>
      <c r="C76" s="10" t="s">
        <v>756</v>
      </c>
      <c r="D76" s="129" t="s">
        <v>31</v>
      </c>
      <c r="E76" s="149"/>
      <c r="F76" s="150"/>
      <c r="G76" s="11" t="s">
        <v>757</v>
      </c>
      <c r="H76" s="14">
        <v>0.26</v>
      </c>
      <c r="I76" s="120">
        <f t="shared" si="0"/>
        <v>1.3</v>
      </c>
      <c r="J76" s="126"/>
    </row>
    <row r="77" spans="1:10" ht="144">
      <c r="A77" s="125"/>
      <c r="B77" s="118">
        <v>5</v>
      </c>
      <c r="C77" s="10" t="s">
        <v>756</v>
      </c>
      <c r="D77" s="129" t="s">
        <v>32</v>
      </c>
      <c r="E77" s="149"/>
      <c r="F77" s="150"/>
      <c r="G77" s="11" t="s">
        <v>757</v>
      </c>
      <c r="H77" s="14">
        <v>0.26</v>
      </c>
      <c r="I77" s="120">
        <f t="shared" si="0"/>
        <v>1.3</v>
      </c>
      <c r="J77" s="126"/>
    </row>
    <row r="78" spans="1:10" ht="156">
      <c r="A78" s="125"/>
      <c r="B78" s="118">
        <v>8</v>
      </c>
      <c r="C78" s="10" t="s">
        <v>758</v>
      </c>
      <c r="D78" s="129" t="s">
        <v>759</v>
      </c>
      <c r="E78" s="149"/>
      <c r="F78" s="150"/>
      <c r="G78" s="11" t="s">
        <v>997</v>
      </c>
      <c r="H78" s="14">
        <v>0.18</v>
      </c>
      <c r="I78" s="120">
        <f t="shared" si="0"/>
        <v>1.44</v>
      </c>
      <c r="J78" s="126"/>
    </row>
    <row r="79" spans="1:10" ht="180">
      <c r="A79" s="125"/>
      <c r="B79" s="118">
        <v>2</v>
      </c>
      <c r="C79" s="10" t="s">
        <v>760</v>
      </c>
      <c r="D79" s="129" t="s">
        <v>761</v>
      </c>
      <c r="E79" s="149"/>
      <c r="F79" s="150"/>
      <c r="G79" s="11" t="s">
        <v>998</v>
      </c>
      <c r="H79" s="14">
        <v>1.27</v>
      </c>
      <c r="I79" s="120">
        <f t="shared" si="0"/>
        <v>2.54</v>
      </c>
      <c r="J79" s="126"/>
    </row>
    <row r="80" spans="1:10" ht="180">
      <c r="A80" s="125"/>
      <c r="B80" s="118">
        <v>2</v>
      </c>
      <c r="C80" s="10" t="s">
        <v>760</v>
      </c>
      <c r="D80" s="129" t="s">
        <v>762</v>
      </c>
      <c r="E80" s="149"/>
      <c r="F80" s="150"/>
      <c r="G80" s="11" t="s">
        <v>998</v>
      </c>
      <c r="H80" s="14">
        <v>1.27</v>
      </c>
      <c r="I80" s="120">
        <f t="shared" si="0"/>
        <v>2.54</v>
      </c>
      <c r="J80" s="126"/>
    </row>
    <row r="81" spans="1:10" ht="180">
      <c r="A81" s="125"/>
      <c r="B81" s="118">
        <v>2</v>
      </c>
      <c r="C81" s="10" t="s">
        <v>760</v>
      </c>
      <c r="D81" s="129" t="s">
        <v>763</v>
      </c>
      <c r="E81" s="149"/>
      <c r="F81" s="150"/>
      <c r="G81" s="11" t="s">
        <v>998</v>
      </c>
      <c r="H81" s="14">
        <v>1.27</v>
      </c>
      <c r="I81" s="120">
        <f t="shared" si="0"/>
        <v>2.54</v>
      </c>
      <c r="J81" s="126"/>
    </row>
    <row r="82" spans="1:10" ht="180">
      <c r="A82" s="125"/>
      <c r="B82" s="118">
        <v>2</v>
      </c>
      <c r="C82" s="10" t="s">
        <v>760</v>
      </c>
      <c r="D82" s="129" t="s">
        <v>764</v>
      </c>
      <c r="E82" s="149"/>
      <c r="F82" s="150"/>
      <c r="G82" s="11" t="s">
        <v>998</v>
      </c>
      <c r="H82" s="14">
        <v>1.27</v>
      </c>
      <c r="I82" s="120">
        <f t="shared" si="0"/>
        <v>2.54</v>
      </c>
      <c r="J82" s="126"/>
    </row>
    <row r="83" spans="1:10" ht="108">
      <c r="A83" s="125"/>
      <c r="B83" s="118">
        <v>3</v>
      </c>
      <c r="C83" s="10" t="s">
        <v>765</v>
      </c>
      <c r="D83" s="129" t="s">
        <v>30</v>
      </c>
      <c r="E83" s="149" t="s">
        <v>279</v>
      </c>
      <c r="F83" s="150"/>
      <c r="G83" s="11" t="s">
        <v>766</v>
      </c>
      <c r="H83" s="14">
        <v>0.75</v>
      </c>
      <c r="I83" s="120">
        <f t="shared" si="0"/>
        <v>2.25</v>
      </c>
      <c r="J83" s="126"/>
    </row>
    <row r="84" spans="1:10" ht="108">
      <c r="A84" s="125"/>
      <c r="B84" s="118">
        <v>3</v>
      </c>
      <c r="C84" s="10" t="s">
        <v>765</v>
      </c>
      <c r="D84" s="129" t="s">
        <v>30</v>
      </c>
      <c r="E84" s="149" t="s">
        <v>277</v>
      </c>
      <c r="F84" s="150"/>
      <c r="G84" s="11" t="s">
        <v>766</v>
      </c>
      <c r="H84" s="14">
        <v>0.75</v>
      </c>
      <c r="I84" s="120">
        <f t="shared" si="0"/>
        <v>2.25</v>
      </c>
      <c r="J84" s="126"/>
    </row>
    <row r="85" spans="1:10" ht="108">
      <c r="A85" s="125"/>
      <c r="B85" s="118">
        <v>8</v>
      </c>
      <c r="C85" s="10" t="s">
        <v>765</v>
      </c>
      <c r="D85" s="129" t="s">
        <v>30</v>
      </c>
      <c r="E85" s="149" t="s">
        <v>278</v>
      </c>
      <c r="F85" s="150"/>
      <c r="G85" s="11" t="s">
        <v>766</v>
      </c>
      <c r="H85" s="14">
        <v>0.75</v>
      </c>
      <c r="I85" s="120">
        <f t="shared" si="0"/>
        <v>6</v>
      </c>
      <c r="J85" s="126"/>
    </row>
    <row r="86" spans="1:10" ht="108">
      <c r="A86" s="125"/>
      <c r="B86" s="118">
        <v>6</v>
      </c>
      <c r="C86" s="10" t="s">
        <v>765</v>
      </c>
      <c r="D86" s="129" t="s">
        <v>31</v>
      </c>
      <c r="E86" s="149" t="s">
        <v>279</v>
      </c>
      <c r="F86" s="150"/>
      <c r="G86" s="11" t="s">
        <v>766</v>
      </c>
      <c r="H86" s="14">
        <v>0.75</v>
      </c>
      <c r="I86" s="120">
        <f t="shared" ref="I86:I149" si="1">H86*B86</f>
        <v>4.5</v>
      </c>
      <c r="J86" s="126"/>
    </row>
    <row r="87" spans="1:10" ht="108">
      <c r="A87" s="125"/>
      <c r="B87" s="118">
        <v>5</v>
      </c>
      <c r="C87" s="10" t="s">
        <v>765</v>
      </c>
      <c r="D87" s="129" t="s">
        <v>31</v>
      </c>
      <c r="E87" s="149" t="s">
        <v>277</v>
      </c>
      <c r="F87" s="150"/>
      <c r="G87" s="11" t="s">
        <v>766</v>
      </c>
      <c r="H87" s="14">
        <v>0.75</v>
      </c>
      <c r="I87" s="120">
        <f t="shared" si="1"/>
        <v>3.75</v>
      </c>
      <c r="J87" s="126"/>
    </row>
    <row r="88" spans="1:10" ht="108">
      <c r="A88" s="125"/>
      <c r="B88" s="118">
        <v>5</v>
      </c>
      <c r="C88" s="10" t="s">
        <v>765</v>
      </c>
      <c r="D88" s="129" t="s">
        <v>31</v>
      </c>
      <c r="E88" s="149" t="s">
        <v>278</v>
      </c>
      <c r="F88" s="150"/>
      <c r="G88" s="11" t="s">
        <v>766</v>
      </c>
      <c r="H88" s="14">
        <v>0.75</v>
      </c>
      <c r="I88" s="120">
        <f t="shared" si="1"/>
        <v>3.75</v>
      </c>
      <c r="J88" s="126"/>
    </row>
    <row r="89" spans="1:10" ht="108">
      <c r="A89" s="125"/>
      <c r="B89" s="118">
        <v>15</v>
      </c>
      <c r="C89" s="10" t="s">
        <v>767</v>
      </c>
      <c r="D89" s="129" t="s">
        <v>30</v>
      </c>
      <c r="E89" s="149"/>
      <c r="F89" s="150"/>
      <c r="G89" s="11" t="s">
        <v>768</v>
      </c>
      <c r="H89" s="14">
        <v>0.28999999999999998</v>
      </c>
      <c r="I89" s="120">
        <f t="shared" si="1"/>
        <v>4.3499999999999996</v>
      </c>
      <c r="J89" s="126"/>
    </row>
    <row r="90" spans="1:10" ht="108">
      <c r="A90" s="125"/>
      <c r="B90" s="118">
        <v>8</v>
      </c>
      <c r="C90" s="10" t="s">
        <v>769</v>
      </c>
      <c r="D90" s="129" t="s">
        <v>28</v>
      </c>
      <c r="E90" s="149"/>
      <c r="F90" s="150"/>
      <c r="G90" s="11" t="s">
        <v>770</v>
      </c>
      <c r="H90" s="14">
        <v>0.38</v>
      </c>
      <c r="I90" s="120">
        <f t="shared" si="1"/>
        <v>3.04</v>
      </c>
      <c r="J90" s="126"/>
    </row>
    <row r="91" spans="1:10" ht="108">
      <c r="A91" s="125"/>
      <c r="B91" s="118">
        <v>13</v>
      </c>
      <c r="C91" s="10" t="s">
        <v>769</v>
      </c>
      <c r="D91" s="129" t="s">
        <v>657</v>
      </c>
      <c r="E91" s="149"/>
      <c r="F91" s="150"/>
      <c r="G91" s="11" t="s">
        <v>770</v>
      </c>
      <c r="H91" s="14">
        <v>0.38</v>
      </c>
      <c r="I91" s="120">
        <f t="shared" si="1"/>
        <v>4.9400000000000004</v>
      </c>
      <c r="J91" s="126"/>
    </row>
    <row r="92" spans="1:10" ht="108">
      <c r="A92" s="125"/>
      <c r="B92" s="118">
        <v>20</v>
      </c>
      <c r="C92" s="10" t="s">
        <v>769</v>
      </c>
      <c r="D92" s="129" t="s">
        <v>30</v>
      </c>
      <c r="E92" s="149"/>
      <c r="F92" s="150"/>
      <c r="G92" s="11" t="s">
        <v>770</v>
      </c>
      <c r="H92" s="14">
        <v>0.38</v>
      </c>
      <c r="I92" s="120">
        <f t="shared" si="1"/>
        <v>7.6</v>
      </c>
      <c r="J92" s="126"/>
    </row>
    <row r="93" spans="1:10" ht="108">
      <c r="A93" s="125"/>
      <c r="B93" s="118">
        <v>14</v>
      </c>
      <c r="C93" s="10" t="s">
        <v>769</v>
      </c>
      <c r="D93" s="129" t="s">
        <v>72</v>
      </c>
      <c r="E93" s="149"/>
      <c r="F93" s="150"/>
      <c r="G93" s="11" t="s">
        <v>770</v>
      </c>
      <c r="H93" s="14">
        <v>0.38</v>
      </c>
      <c r="I93" s="120">
        <f t="shared" si="1"/>
        <v>5.32</v>
      </c>
      <c r="J93" s="126"/>
    </row>
    <row r="94" spans="1:10" ht="108">
      <c r="A94" s="125"/>
      <c r="B94" s="118">
        <v>10</v>
      </c>
      <c r="C94" s="10" t="s">
        <v>769</v>
      </c>
      <c r="D94" s="129" t="s">
        <v>31</v>
      </c>
      <c r="E94" s="149"/>
      <c r="F94" s="150"/>
      <c r="G94" s="11" t="s">
        <v>770</v>
      </c>
      <c r="H94" s="14">
        <v>0.38</v>
      </c>
      <c r="I94" s="120">
        <f t="shared" si="1"/>
        <v>3.8</v>
      </c>
      <c r="J94" s="126"/>
    </row>
    <row r="95" spans="1:10" ht="108">
      <c r="A95" s="125"/>
      <c r="B95" s="118">
        <v>20</v>
      </c>
      <c r="C95" s="10" t="s">
        <v>771</v>
      </c>
      <c r="D95" s="129" t="s">
        <v>657</v>
      </c>
      <c r="E95" s="149"/>
      <c r="F95" s="150"/>
      <c r="G95" s="11" t="s">
        <v>772</v>
      </c>
      <c r="H95" s="14">
        <v>0.24</v>
      </c>
      <c r="I95" s="120">
        <f t="shared" si="1"/>
        <v>4.8</v>
      </c>
      <c r="J95" s="126"/>
    </row>
    <row r="96" spans="1:10" ht="108">
      <c r="A96" s="125"/>
      <c r="B96" s="118">
        <v>20</v>
      </c>
      <c r="C96" s="10" t="s">
        <v>771</v>
      </c>
      <c r="D96" s="129" t="s">
        <v>30</v>
      </c>
      <c r="E96" s="149"/>
      <c r="F96" s="150"/>
      <c r="G96" s="11" t="s">
        <v>772</v>
      </c>
      <c r="H96" s="14">
        <v>0.24</v>
      </c>
      <c r="I96" s="120">
        <f t="shared" si="1"/>
        <v>4.8</v>
      </c>
      <c r="J96" s="126"/>
    </row>
    <row r="97" spans="1:10" ht="108">
      <c r="A97" s="125"/>
      <c r="B97" s="118">
        <v>20</v>
      </c>
      <c r="C97" s="10" t="s">
        <v>771</v>
      </c>
      <c r="D97" s="129" t="s">
        <v>72</v>
      </c>
      <c r="E97" s="149"/>
      <c r="F97" s="150"/>
      <c r="G97" s="11" t="s">
        <v>772</v>
      </c>
      <c r="H97" s="14">
        <v>0.24</v>
      </c>
      <c r="I97" s="120">
        <f t="shared" si="1"/>
        <v>4.8</v>
      </c>
      <c r="J97" s="126"/>
    </row>
    <row r="98" spans="1:10" ht="108">
      <c r="A98" s="125"/>
      <c r="B98" s="118">
        <v>10</v>
      </c>
      <c r="C98" s="10" t="s">
        <v>771</v>
      </c>
      <c r="D98" s="129" t="s">
        <v>31</v>
      </c>
      <c r="E98" s="149"/>
      <c r="F98" s="150"/>
      <c r="G98" s="11" t="s">
        <v>772</v>
      </c>
      <c r="H98" s="14">
        <v>0.24</v>
      </c>
      <c r="I98" s="120">
        <f t="shared" si="1"/>
        <v>2.4</v>
      </c>
      <c r="J98" s="126"/>
    </row>
    <row r="99" spans="1:10" ht="144">
      <c r="A99" s="125"/>
      <c r="B99" s="118">
        <v>7</v>
      </c>
      <c r="C99" s="10" t="s">
        <v>773</v>
      </c>
      <c r="D99" s="129" t="s">
        <v>657</v>
      </c>
      <c r="E99" s="149" t="s">
        <v>279</v>
      </c>
      <c r="F99" s="150"/>
      <c r="G99" s="11" t="s">
        <v>774</v>
      </c>
      <c r="H99" s="14">
        <v>0.57999999999999996</v>
      </c>
      <c r="I99" s="120">
        <f t="shared" si="1"/>
        <v>4.0599999999999996</v>
      </c>
      <c r="J99" s="126"/>
    </row>
    <row r="100" spans="1:10" ht="144">
      <c r="A100" s="125"/>
      <c r="B100" s="118">
        <v>8</v>
      </c>
      <c r="C100" s="10" t="s">
        <v>773</v>
      </c>
      <c r="D100" s="129" t="s">
        <v>657</v>
      </c>
      <c r="E100" s="149" t="s">
        <v>278</v>
      </c>
      <c r="F100" s="150"/>
      <c r="G100" s="11" t="s">
        <v>774</v>
      </c>
      <c r="H100" s="14">
        <v>0.57999999999999996</v>
      </c>
      <c r="I100" s="120">
        <f t="shared" si="1"/>
        <v>4.6399999999999997</v>
      </c>
      <c r="J100" s="126"/>
    </row>
    <row r="101" spans="1:10" ht="144">
      <c r="A101" s="125"/>
      <c r="B101" s="118">
        <v>7</v>
      </c>
      <c r="C101" s="10" t="s">
        <v>773</v>
      </c>
      <c r="D101" s="129" t="s">
        <v>30</v>
      </c>
      <c r="E101" s="149" t="s">
        <v>279</v>
      </c>
      <c r="F101" s="150"/>
      <c r="G101" s="11" t="s">
        <v>774</v>
      </c>
      <c r="H101" s="14">
        <v>0.57999999999999996</v>
      </c>
      <c r="I101" s="120">
        <f t="shared" si="1"/>
        <v>4.0599999999999996</v>
      </c>
      <c r="J101" s="126"/>
    </row>
    <row r="102" spans="1:10" ht="144">
      <c r="A102" s="125"/>
      <c r="B102" s="118">
        <v>8</v>
      </c>
      <c r="C102" s="10" t="s">
        <v>773</v>
      </c>
      <c r="D102" s="129" t="s">
        <v>30</v>
      </c>
      <c r="E102" s="149" t="s">
        <v>278</v>
      </c>
      <c r="F102" s="150"/>
      <c r="G102" s="11" t="s">
        <v>774</v>
      </c>
      <c r="H102" s="14">
        <v>0.57999999999999996</v>
      </c>
      <c r="I102" s="120">
        <f t="shared" si="1"/>
        <v>4.6399999999999997</v>
      </c>
      <c r="J102" s="126"/>
    </row>
    <row r="103" spans="1:10" ht="144">
      <c r="A103" s="125"/>
      <c r="B103" s="118">
        <v>7</v>
      </c>
      <c r="C103" s="10" t="s">
        <v>773</v>
      </c>
      <c r="D103" s="129" t="s">
        <v>72</v>
      </c>
      <c r="E103" s="149" t="s">
        <v>279</v>
      </c>
      <c r="F103" s="150"/>
      <c r="G103" s="11" t="s">
        <v>774</v>
      </c>
      <c r="H103" s="14">
        <v>0.57999999999999996</v>
      </c>
      <c r="I103" s="120">
        <f t="shared" si="1"/>
        <v>4.0599999999999996</v>
      </c>
      <c r="J103" s="126"/>
    </row>
    <row r="104" spans="1:10" ht="144">
      <c r="A104" s="125"/>
      <c r="B104" s="118">
        <v>8</v>
      </c>
      <c r="C104" s="10" t="s">
        <v>773</v>
      </c>
      <c r="D104" s="129" t="s">
        <v>72</v>
      </c>
      <c r="E104" s="149" t="s">
        <v>278</v>
      </c>
      <c r="F104" s="150"/>
      <c r="G104" s="11" t="s">
        <v>774</v>
      </c>
      <c r="H104" s="14">
        <v>0.57999999999999996</v>
      </c>
      <c r="I104" s="120">
        <f t="shared" si="1"/>
        <v>4.6399999999999997</v>
      </c>
      <c r="J104" s="126"/>
    </row>
    <row r="105" spans="1:10" ht="144">
      <c r="A105" s="125"/>
      <c r="B105" s="118">
        <v>6</v>
      </c>
      <c r="C105" s="10" t="s">
        <v>773</v>
      </c>
      <c r="D105" s="129" t="s">
        <v>31</v>
      </c>
      <c r="E105" s="149" t="s">
        <v>279</v>
      </c>
      <c r="F105" s="150"/>
      <c r="G105" s="11" t="s">
        <v>774</v>
      </c>
      <c r="H105" s="14">
        <v>0.57999999999999996</v>
      </c>
      <c r="I105" s="120">
        <f t="shared" si="1"/>
        <v>3.4799999999999995</v>
      </c>
      <c r="J105" s="126"/>
    </row>
    <row r="106" spans="1:10" ht="144">
      <c r="A106" s="125"/>
      <c r="B106" s="118">
        <v>6</v>
      </c>
      <c r="C106" s="10" t="s">
        <v>773</v>
      </c>
      <c r="D106" s="129" t="s">
        <v>31</v>
      </c>
      <c r="E106" s="149" t="s">
        <v>278</v>
      </c>
      <c r="F106" s="150"/>
      <c r="G106" s="11" t="s">
        <v>774</v>
      </c>
      <c r="H106" s="14">
        <v>0.57999999999999996</v>
      </c>
      <c r="I106" s="120">
        <f t="shared" si="1"/>
        <v>3.4799999999999995</v>
      </c>
      <c r="J106" s="126"/>
    </row>
    <row r="107" spans="1:10" ht="132">
      <c r="A107" s="125"/>
      <c r="B107" s="118">
        <v>3</v>
      </c>
      <c r="C107" s="10" t="s">
        <v>775</v>
      </c>
      <c r="D107" s="129" t="s">
        <v>32</v>
      </c>
      <c r="E107" s="149"/>
      <c r="F107" s="150"/>
      <c r="G107" s="11" t="s">
        <v>776</v>
      </c>
      <c r="H107" s="14">
        <v>0.48</v>
      </c>
      <c r="I107" s="120">
        <f t="shared" si="1"/>
        <v>1.44</v>
      </c>
      <c r="J107" s="126"/>
    </row>
    <row r="108" spans="1:10" ht="156">
      <c r="A108" s="125"/>
      <c r="B108" s="118">
        <v>4</v>
      </c>
      <c r="C108" s="10" t="s">
        <v>777</v>
      </c>
      <c r="D108" s="129" t="s">
        <v>31</v>
      </c>
      <c r="E108" s="149"/>
      <c r="F108" s="150"/>
      <c r="G108" s="11" t="s">
        <v>778</v>
      </c>
      <c r="H108" s="14">
        <v>0.97</v>
      </c>
      <c r="I108" s="120">
        <f t="shared" si="1"/>
        <v>3.88</v>
      </c>
      <c r="J108" s="126"/>
    </row>
    <row r="109" spans="1:10" ht="156">
      <c r="A109" s="125"/>
      <c r="B109" s="118">
        <v>4</v>
      </c>
      <c r="C109" s="10" t="s">
        <v>777</v>
      </c>
      <c r="D109" s="129" t="s">
        <v>32</v>
      </c>
      <c r="E109" s="149"/>
      <c r="F109" s="150"/>
      <c r="G109" s="11" t="s">
        <v>778</v>
      </c>
      <c r="H109" s="14">
        <v>0.97</v>
      </c>
      <c r="I109" s="120">
        <f t="shared" si="1"/>
        <v>3.88</v>
      </c>
      <c r="J109" s="126"/>
    </row>
    <row r="110" spans="1:10" ht="132">
      <c r="A110" s="125"/>
      <c r="B110" s="118">
        <v>8</v>
      </c>
      <c r="C110" s="10" t="s">
        <v>779</v>
      </c>
      <c r="D110" s="129" t="s">
        <v>30</v>
      </c>
      <c r="E110" s="149" t="s">
        <v>278</v>
      </c>
      <c r="F110" s="150"/>
      <c r="G110" s="11" t="s">
        <v>780</v>
      </c>
      <c r="H110" s="14">
        <v>0.65</v>
      </c>
      <c r="I110" s="120">
        <f t="shared" si="1"/>
        <v>5.2</v>
      </c>
      <c r="J110" s="126"/>
    </row>
    <row r="111" spans="1:10" ht="132">
      <c r="A111" s="125"/>
      <c r="B111" s="118">
        <v>15</v>
      </c>
      <c r="C111" s="10" t="s">
        <v>781</v>
      </c>
      <c r="D111" s="129" t="s">
        <v>30</v>
      </c>
      <c r="E111" s="149" t="s">
        <v>279</v>
      </c>
      <c r="F111" s="150"/>
      <c r="G111" s="11" t="s">
        <v>782</v>
      </c>
      <c r="H111" s="14">
        <v>0.68</v>
      </c>
      <c r="I111" s="120">
        <f t="shared" si="1"/>
        <v>10.200000000000001</v>
      </c>
      <c r="J111" s="126"/>
    </row>
    <row r="112" spans="1:10" ht="120">
      <c r="A112" s="125"/>
      <c r="B112" s="118">
        <v>4</v>
      </c>
      <c r="C112" s="10" t="s">
        <v>783</v>
      </c>
      <c r="D112" s="129" t="s">
        <v>31</v>
      </c>
      <c r="E112" s="149" t="s">
        <v>278</v>
      </c>
      <c r="F112" s="150"/>
      <c r="G112" s="11" t="s">
        <v>784</v>
      </c>
      <c r="H112" s="14">
        <v>0.63</v>
      </c>
      <c r="I112" s="120">
        <f t="shared" si="1"/>
        <v>2.52</v>
      </c>
      <c r="J112" s="126"/>
    </row>
    <row r="113" spans="1:10" ht="72">
      <c r="A113" s="125"/>
      <c r="B113" s="118">
        <v>8</v>
      </c>
      <c r="C113" s="10" t="s">
        <v>634</v>
      </c>
      <c r="D113" s="129" t="s">
        <v>30</v>
      </c>
      <c r="E113" s="149"/>
      <c r="F113" s="150"/>
      <c r="G113" s="11" t="s">
        <v>636</v>
      </c>
      <c r="H113" s="14">
        <v>0.48</v>
      </c>
      <c r="I113" s="120">
        <f t="shared" si="1"/>
        <v>3.84</v>
      </c>
      <c r="J113" s="126"/>
    </row>
    <row r="114" spans="1:10" ht="72">
      <c r="A114" s="125"/>
      <c r="B114" s="118">
        <v>8</v>
      </c>
      <c r="C114" s="10" t="s">
        <v>785</v>
      </c>
      <c r="D114" s="129" t="s">
        <v>657</v>
      </c>
      <c r="E114" s="149"/>
      <c r="F114" s="150"/>
      <c r="G114" s="11" t="s">
        <v>786</v>
      </c>
      <c r="H114" s="14">
        <v>0.49</v>
      </c>
      <c r="I114" s="120">
        <f t="shared" si="1"/>
        <v>3.92</v>
      </c>
      <c r="J114" s="126"/>
    </row>
    <row r="115" spans="1:10" ht="72">
      <c r="A115" s="125"/>
      <c r="B115" s="118">
        <v>10</v>
      </c>
      <c r="C115" s="10" t="s">
        <v>785</v>
      </c>
      <c r="D115" s="129" t="s">
        <v>30</v>
      </c>
      <c r="E115" s="149"/>
      <c r="F115" s="150"/>
      <c r="G115" s="11" t="s">
        <v>786</v>
      </c>
      <c r="H115" s="14">
        <v>0.53</v>
      </c>
      <c r="I115" s="120">
        <f t="shared" si="1"/>
        <v>5.3000000000000007</v>
      </c>
      <c r="J115" s="126"/>
    </row>
    <row r="116" spans="1:10" ht="72">
      <c r="A116" s="125"/>
      <c r="B116" s="118">
        <v>8</v>
      </c>
      <c r="C116" s="10" t="s">
        <v>785</v>
      </c>
      <c r="D116" s="129" t="s">
        <v>72</v>
      </c>
      <c r="E116" s="149"/>
      <c r="F116" s="150"/>
      <c r="G116" s="11" t="s">
        <v>786</v>
      </c>
      <c r="H116" s="14">
        <v>0.54</v>
      </c>
      <c r="I116" s="120">
        <f t="shared" si="1"/>
        <v>4.32</v>
      </c>
      <c r="J116" s="126"/>
    </row>
    <row r="117" spans="1:10" ht="84">
      <c r="A117" s="125"/>
      <c r="B117" s="118">
        <v>12</v>
      </c>
      <c r="C117" s="10" t="s">
        <v>787</v>
      </c>
      <c r="D117" s="129" t="s">
        <v>788</v>
      </c>
      <c r="E117" s="149" t="s">
        <v>278</v>
      </c>
      <c r="F117" s="150"/>
      <c r="G117" s="11" t="s">
        <v>789</v>
      </c>
      <c r="H117" s="14">
        <v>0.72</v>
      </c>
      <c r="I117" s="120">
        <f t="shared" si="1"/>
        <v>8.64</v>
      </c>
      <c r="J117" s="126"/>
    </row>
    <row r="118" spans="1:10" ht="84">
      <c r="A118" s="125"/>
      <c r="B118" s="118">
        <v>6</v>
      </c>
      <c r="C118" s="10" t="s">
        <v>787</v>
      </c>
      <c r="D118" s="129" t="s">
        <v>790</v>
      </c>
      <c r="E118" s="149" t="s">
        <v>278</v>
      </c>
      <c r="F118" s="150"/>
      <c r="G118" s="11" t="s">
        <v>789</v>
      </c>
      <c r="H118" s="14">
        <v>0.79</v>
      </c>
      <c r="I118" s="120">
        <f t="shared" si="1"/>
        <v>4.74</v>
      </c>
      <c r="J118" s="126"/>
    </row>
    <row r="119" spans="1:10" ht="84">
      <c r="A119" s="125"/>
      <c r="B119" s="118">
        <v>6</v>
      </c>
      <c r="C119" s="10" t="s">
        <v>787</v>
      </c>
      <c r="D119" s="129" t="s">
        <v>304</v>
      </c>
      <c r="E119" s="149" t="s">
        <v>278</v>
      </c>
      <c r="F119" s="150"/>
      <c r="G119" s="11" t="s">
        <v>789</v>
      </c>
      <c r="H119" s="14">
        <v>0.81</v>
      </c>
      <c r="I119" s="120">
        <f t="shared" si="1"/>
        <v>4.8600000000000003</v>
      </c>
      <c r="J119" s="126"/>
    </row>
    <row r="120" spans="1:10" ht="84">
      <c r="A120" s="125"/>
      <c r="B120" s="118">
        <v>6</v>
      </c>
      <c r="C120" s="10" t="s">
        <v>787</v>
      </c>
      <c r="D120" s="129" t="s">
        <v>300</v>
      </c>
      <c r="E120" s="149" t="s">
        <v>278</v>
      </c>
      <c r="F120" s="150"/>
      <c r="G120" s="11" t="s">
        <v>789</v>
      </c>
      <c r="H120" s="14">
        <v>0.88</v>
      </c>
      <c r="I120" s="120">
        <f t="shared" si="1"/>
        <v>5.28</v>
      </c>
      <c r="J120" s="126"/>
    </row>
    <row r="121" spans="1:10" ht="120">
      <c r="A121" s="125"/>
      <c r="B121" s="118">
        <v>3</v>
      </c>
      <c r="C121" s="10" t="s">
        <v>791</v>
      </c>
      <c r="D121" s="129" t="s">
        <v>578</v>
      </c>
      <c r="E121" s="149" t="s">
        <v>112</v>
      </c>
      <c r="F121" s="150"/>
      <c r="G121" s="11" t="s">
        <v>792</v>
      </c>
      <c r="H121" s="14">
        <v>1.69</v>
      </c>
      <c r="I121" s="120">
        <f t="shared" si="1"/>
        <v>5.07</v>
      </c>
      <c r="J121" s="126"/>
    </row>
    <row r="122" spans="1:10" ht="120">
      <c r="A122" s="125"/>
      <c r="B122" s="118">
        <v>5</v>
      </c>
      <c r="C122" s="10" t="s">
        <v>791</v>
      </c>
      <c r="D122" s="129" t="s">
        <v>304</v>
      </c>
      <c r="E122" s="149" t="s">
        <v>112</v>
      </c>
      <c r="F122" s="150"/>
      <c r="G122" s="11" t="s">
        <v>792</v>
      </c>
      <c r="H122" s="14">
        <v>2.48</v>
      </c>
      <c r="I122" s="120">
        <f t="shared" si="1"/>
        <v>12.4</v>
      </c>
      <c r="J122" s="126"/>
    </row>
    <row r="123" spans="1:10" ht="120">
      <c r="A123" s="125"/>
      <c r="B123" s="118">
        <v>2</v>
      </c>
      <c r="C123" s="10" t="s">
        <v>791</v>
      </c>
      <c r="D123" s="129" t="s">
        <v>304</v>
      </c>
      <c r="E123" s="149" t="s">
        <v>274</v>
      </c>
      <c r="F123" s="150"/>
      <c r="G123" s="11" t="s">
        <v>792</v>
      </c>
      <c r="H123" s="14">
        <v>2.48</v>
      </c>
      <c r="I123" s="120">
        <f t="shared" si="1"/>
        <v>4.96</v>
      </c>
      <c r="J123" s="126"/>
    </row>
    <row r="124" spans="1:10" ht="120">
      <c r="A124" s="125"/>
      <c r="B124" s="118">
        <v>3</v>
      </c>
      <c r="C124" s="10" t="s">
        <v>791</v>
      </c>
      <c r="D124" s="129" t="s">
        <v>793</v>
      </c>
      <c r="E124" s="149" t="s">
        <v>112</v>
      </c>
      <c r="F124" s="150"/>
      <c r="G124" s="11" t="s">
        <v>792</v>
      </c>
      <c r="H124" s="14">
        <v>1.83</v>
      </c>
      <c r="I124" s="120">
        <f t="shared" si="1"/>
        <v>5.49</v>
      </c>
      <c r="J124" s="126"/>
    </row>
    <row r="125" spans="1:10" ht="120">
      <c r="A125" s="125"/>
      <c r="B125" s="118">
        <v>3</v>
      </c>
      <c r="C125" s="10" t="s">
        <v>791</v>
      </c>
      <c r="D125" s="129" t="s">
        <v>794</v>
      </c>
      <c r="E125" s="149" t="s">
        <v>112</v>
      </c>
      <c r="F125" s="150"/>
      <c r="G125" s="11" t="s">
        <v>792</v>
      </c>
      <c r="H125" s="14">
        <v>1.88</v>
      </c>
      <c r="I125" s="120">
        <f t="shared" si="1"/>
        <v>5.64</v>
      </c>
      <c r="J125" s="126"/>
    </row>
    <row r="126" spans="1:10" ht="120">
      <c r="A126" s="125"/>
      <c r="B126" s="118">
        <v>3</v>
      </c>
      <c r="C126" s="10" t="s">
        <v>791</v>
      </c>
      <c r="D126" s="129" t="s">
        <v>794</v>
      </c>
      <c r="E126" s="149" t="s">
        <v>274</v>
      </c>
      <c r="F126" s="150"/>
      <c r="G126" s="11" t="s">
        <v>792</v>
      </c>
      <c r="H126" s="14">
        <v>1.88</v>
      </c>
      <c r="I126" s="120">
        <f t="shared" si="1"/>
        <v>5.64</v>
      </c>
      <c r="J126" s="126"/>
    </row>
    <row r="127" spans="1:10" ht="120">
      <c r="A127" s="125"/>
      <c r="B127" s="118">
        <v>3</v>
      </c>
      <c r="C127" s="10" t="s">
        <v>791</v>
      </c>
      <c r="D127" s="129" t="s">
        <v>795</v>
      </c>
      <c r="E127" s="149" t="s">
        <v>112</v>
      </c>
      <c r="F127" s="150"/>
      <c r="G127" s="11" t="s">
        <v>792</v>
      </c>
      <c r="H127" s="14">
        <v>2</v>
      </c>
      <c r="I127" s="120">
        <f t="shared" si="1"/>
        <v>6</v>
      </c>
      <c r="J127" s="126"/>
    </row>
    <row r="128" spans="1:10" ht="120">
      <c r="A128" s="125"/>
      <c r="B128" s="118">
        <v>5</v>
      </c>
      <c r="C128" s="10" t="s">
        <v>796</v>
      </c>
      <c r="D128" s="129" t="s">
        <v>112</v>
      </c>
      <c r="E128" s="149"/>
      <c r="F128" s="150"/>
      <c r="G128" s="11" t="s">
        <v>797</v>
      </c>
      <c r="H128" s="14">
        <v>2.14</v>
      </c>
      <c r="I128" s="120">
        <f t="shared" si="1"/>
        <v>10.700000000000001</v>
      </c>
      <c r="J128" s="126"/>
    </row>
    <row r="129" spans="1:10" ht="60">
      <c r="A129" s="125"/>
      <c r="B129" s="118">
        <v>4</v>
      </c>
      <c r="C129" s="10" t="s">
        <v>798</v>
      </c>
      <c r="D129" s="129" t="s">
        <v>799</v>
      </c>
      <c r="E129" s="149" t="s">
        <v>279</v>
      </c>
      <c r="F129" s="150"/>
      <c r="G129" s="11" t="s">
        <v>800</v>
      </c>
      <c r="H129" s="14">
        <v>0.47</v>
      </c>
      <c r="I129" s="120">
        <f t="shared" si="1"/>
        <v>1.88</v>
      </c>
      <c r="J129" s="126"/>
    </row>
    <row r="130" spans="1:10" ht="60">
      <c r="A130" s="125"/>
      <c r="B130" s="118">
        <v>2</v>
      </c>
      <c r="C130" s="10" t="s">
        <v>798</v>
      </c>
      <c r="D130" s="129" t="s">
        <v>801</v>
      </c>
      <c r="E130" s="149" t="s">
        <v>279</v>
      </c>
      <c r="F130" s="150"/>
      <c r="G130" s="11" t="s">
        <v>800</v>
      </c>
      <c r="H130" s="14">
        <v>0.69</v>
      </c>
      <c r="I130" s="120">
        <f t="shared" si="1"/>
        <v>1.38</v>
      </c>
      <c r="J130" s="126"/>
    </row>
    <row r="131" spans="1:10" ht="108">
      <c r="A131" s="125"/>
      <c r="B131" s="118">
        <v>14</v>
      </c>
      <c r="C131" s="10" t="s">
        <v>802</v>
      </c>
      <c r="D131" s="129" t="s">
        <v>300</v>
      </c>
      <c r="E131" s="149"/>
      <c r="F131" s="150"/>
      <c r="G131" s="11" t="s">
        <v>803</v>
      </c>
      <c r="H131" s="14">
        <v>1.1100000000000001</v>
      </c>
      <c r="I131" s="120">
        <f t="shared" si="1"/>
        <v>15.540000000000001</v>
      </c>
      <c r="J131" s="126"/>
    </row>
    <row r="132" spans="1:10" ht="108">
      <c r="A132" s="125"/>
      <c r="B132" s="118">
        <v>8</v>
      </c>
      <c r="C132" s="10" t="s">
        <v>802</v>
      </c>
      <c r="D132" s="129" t="s">
        <v>320</v>
      </c>
      <c r="E132" s="149"/>
      <c r="F132" s="150"/>
      <c r="G132" s="11" t="s">
        <v>803</v>
      </c>
      <c r="H132" s="14">
        <v>1.27</v>
      </c>
      <c r="I132" s="120">
        <f t="shared" si="1"/>
        <v>10.16</v>
      </c>
      <c r="J132" s="126"/>
    </row>
    <row r="133" spans="1:10" ht="132">
      <c r="A133" s="125"/>
      <c r="B133" s="118">
        <v>6</v>
      </c>
      <c r="C133" s="10" t="s">
        <v>804</v>
      </c>
      <c r="D133" s="129" t="s">
        <v>28</v>
      </c>
      <c r="E133" s="149"/>
      <c r="F133" s="150"/>
      <c r="G133" s="11" t="s">
        <v>805</v>
      </c>
      <c r="H133" s="14">
        <v>2.06</v>
      </c>
      <c r="I133" s="120">
        <f t="shared" si="1"/>
        <v>12.36</v>
      </c>
      <c r="J133" s="126"/>
    </row>
    <row r="134" spans="1:10" ht="132">
      <c r="A134" s="125"/>
      <c r="B134" s="118">
        <v>6</v>
      </c>
      <c r="C134" s="10" t="s">
        <v>804</v>
      </c>
      <c r="D134" s="129" t="s">
        <v>30</v>
      </c>
      <c r="E134" s="149"/>
      <c r="F134" s="150"/>
      <c r="G134" s="11" t="s">
        <v>805</v>
      </c>
      <c r="H134" s="14">
        <v>2.06</v>
      </c>
      <c r="I134" s="120">
        <f t="shared" si="1"/>
        <v>12.36</v>
      </c>
      <c r="J134" s="126"/>
    </row>
    <row r="135" spans="1:10" ht="120">
      <c r="A135" s="125"/>
      <c r="B135" s="118">
        <v>5</v>
      </c>
      <c r="C135" s="10" t="s">
        <v>806</v>
      </c>
      <c r="D135" s="129" t="s">
        <v>28</v>
      </c>
      <c r="E135" s="149" t="s">
        <v>279</v>
      </c>
      <c r="F135" s="150"/>
      <c r="G135" s="11" t="s">
        <v>807</v>
      </c>
      <c r="H135" s="14">
        <v>2.35</v>
      </c>
      <c r="I135" s="120">
        <f t="shared" si="1"/>
        <v>11.75</v>
      </c>
      <c r="J135" s="126"/>
    </row>
    <row r="136" spans="1:10" ht="120">
      <c r="A136" s="125"/>
      <c r="B136" s="118">
        <v>5</v>
      </c>
      <c r="C136" s="10" t="s">
        <v>806</v>
      </c>
      <c r="D136" s="129" t="s">
        <v>30</v>
      </c>
      <c r="E136" s="149" t="s">
        <v>279</v>
      </c>
      <c r="F136" s="150"/>
      <c r="G136" s="11" t="s">
        <v>807</v>
      </c>
      <c r="H136" s="14">
        <v>2.35</v>
      </c>
      <c r="I136" s="120">
        <f t="shared" si="1"/>
        <v>11.75</v>
      </c>
      <c r="J136" s="126"/>
    </row>
    <row r="137" spans="1:10" ht="120">
      <c r="A137" s="125"/>
      <c r="B137" s="118">
        <v>10</v>
      </c>
      <c r="C137" s="10" t="s">
        <v>806</v>
      </c>
      <c r="D137" s="129" t="s">
        <v>30</v>
      </c>
      <c r="E137" s="149" t="s">
        <v>278</v>
      </c>
      <c r="F137" s="150"/>
      <c r="G137" s="11" t="s">
        <v>807</v>
      </c>
      <c r="H137" s="14">
        <v>2.35</v>
      </c>
      <c r="I137" s="120">
        <f t="shared" si="1"/>
        <v>23.5</v>
      </c>
      <c r="J137" s="126"/>
    </row>
    <row r="138" spans="1:10" ht="120">
      <c r="A138" s="125"/>
      <c r="B138" s="118">
        <v>15</v>
      </c>
      <c r="C138" s="10" t="s">
        <v>806</v>
      </c>
      <c r="D138" s="129" t="s">
        <v>31</v>
      </c>
      <c r="E138" s="149" t="s">
        <v>278</v>
      </c>
      <c r="F138" s="150"/>
      <c r="G138" s="11" t="s">
        <v>807</v>
      </c>
      <c r="H138" s="14">
        <v>2.35</v>
      </c>
      <c r="I138" s="120">
        <f t="shared" si="1"/>
        <v>35.25</v>
      </c>
      <c r="J138" s="126"/>
    </row>
    <row r="139" spans="1:10" ht="156">
      <c r="A139" s="125"/>
      <c r="B139" s="118">
        <v>5</v>
      </c>
      <c r="C139" s="10" t="s">
        <v>808</v>
      </c>
      <c r="D139" s="129" t="s">
        <v>30</v>
      </c>
      <c r="E139" s="149" t="s">
        <v>112</v>
      </c>
      <c r="F139" s="150"/>
      <c r="G139" s="11" t="s">
        <v>809</v>
      </c>
      <c r="H139" s="14">
        <v>2.35</v>
      </c>
      <c r="I139" s="120">
        <f t="shared" si="1"/>
        <v>11.75</v>
      </c>
      <c r="J139" s="126"/>
    </row>
    <row r="140" spans="1:10" ht="156">
      <c r="A140" s="125"/>
      <c r="B140" s="118">
        <v>5</v>
      </c>
      <c r="C140" s="10" t="s">
        <v>808</v>
      </c>
      <c r="D140" s="129" t="s">
        <v>30</v>
      </c>
      <c r="E140" s="149" t="s">
        <v>218</v>
      </c>
      <c r="F140" s="150"/>
      <c r="G140" s="11" t="s">
        <v>809</v>
      </c>
      <c r="H140" s="14">
        <v>2.35</v>
      </c>
      <c r="I140" s="120">
        <f t="shared" si="1"/>
        <v>11.75</v>
      </c>
      <c r="J140" s="126"/>
    </row>
    <row r="141" spans="1:10" ht="156">
      <c r="A141" s="125"/>
      <c r="B141" s="118">
        <v>2</v>
      </c>
      <c r="C141" s="10" t="s">
        <v>808</v>
      </c>
      <c r="D141" s="129" t="s">
        <v>30</v>
      </c>
      <c r="E141" s="149" t="s">
        <v>271</v>
      </c>
      <c r="F141" s="150"/>
      <c r="G141" s="11" t="s">
        <v>809</v>
      </c>
      <c r="H141" s="14">
        <v>2.35</v>
      </c>
      <c r="I141" s="120">
        <f t="shared" si="1"/>
        <v>4.7</v>
      </c>
      <c r="J141" s="126"/>
    </row>
    <row r="142" spans="1:10" ht="156">
      <c r="A142" s="125"/>
      <c r="B142" s="118">
        <v>6</v>
      </c>
      <c r="C142" s="10" t="s">
        <v>808</v>
      </c>
      <c r="D142" s="129" t="s">
        <v>31</v>
      </c>
      <c r="E142" s="149" t="s">
        <v>112</v>
      </c>
      <c r="F142" s="150"/>
      <c r="G142" s="11" t="s">
        <v>809</v>
      </c>
      <c r="H142" s="14">
        <v>2.35</v>
      </c>
      <c r="I142" s="120">
        <f t="shared" si="1"/>
        <v>14.100000000000001</v>
      </c>
      <c r="J142" s="126"/>
    </row>
    <row r="143" spans="1:10" ht="156">
      <c r="A143" s="125"/>
      <c r="B143" s="118">
        <v>2</v>
      </c>
      <c r="C143" s="10" t="s">
        <v>808</v>
      </c>
      <c r="D143" s="129" t="s">
        <v>31</v>
      </c>
      <c r="E143" s="149" t="s">
        <v>271</v>
      </c>
      <c r="F143" s="150"/>
      <c r="G143" s="11" t="s">
        <v>809</v>
      </c>
      <c r="H143" s="14">
        <v>2.35</v>
      </c>
      <c r="I143" s="120">
        <f t="shared" si="1"/>
        <v>4.7</v>
      </c>
      <c r="J143" s="126"/>
    </row>
    <row r="144" spans="1:10" ht="144">
      <c r="A144" s="125"/>
      <c r="B144" s="118">
        <v>4</v>
      </c>
      <c r="C144" s="10" t="s">
        <v>810</v>
      </c>
      <c r="D144" s="129" t="s">
        <v>28</v>
      </c>
      <c r="E144" s="149" t="s">
        <v>761</v>
      </c>
      <c r="F144" s="150"/>
      <c r="G144" s="11" t="s">
        <v>811</v>
      </c>
      <c r="H144" s="14">
        <v>2.8</v>
      </c>
      <c r="I144" s="120">
        <f t="shared" si="1"/>
        <v>11.2</v>
      </c>
      <c r="J144" s="126"/>
    </row>
    <row r="145" spans="1:10" ht="144">
      <c r="A145" s="125"/>
      <c r="B145" s="118">
        <v>4</v>
      </c>
      <c r="C145" s="10" t="s">
        <v>810</v>
      </c>
      <c r="D145" s="129" t="s">
        <v>28</v>
      </c>
      <c r="E145" s="149" t="s">
        <v>763</v>
      </c>
      <c r="F145" s="150"/>
      <c r="G145" s="11" t="s">
        <v>811</v>
      </c>
      <c r="H145" s="14">
        <v>2.8</v>
      </c>
      <c r="I145" s="120">
        <f t="shared" si="1"/>
        <v>11.2</v>
      </c>
      <c r="J145" s="126"/>
    </row>
    <row r="146" spans="1:10" ht="144">
      <c r="A146" s="125"/>
      <c r="B146" s="118">
        <v>6</v>
      </c>
      <c r="C146" s="10" t="s">
        <v>810</v>
      </c>
      <c r="D146" s="129" t="s">
        <v>30</v>
      </c>
      <c r="E146" s="149" t="s">
        <v>761</v>
      </c>
      <c r="F146" s="150"/>
      <c r="G146" s="11" t="s">
        <v>811</v>
      </c>
      <c r="H146" s="14">
        <v>2.8</v>
      </c>
      <c r="I146" s="120">
        <f t="shared" si="1"/>
        <v>16.799999999999997</v>
      </c>
      <c r="J146" s="126"/>
    </row>
    <row r="147" spans="1:10" ht="144">
      <c r="A147" s="125"/>
      <c r="B147" s="118">
        <v>6</v>
      </c>
      <c r="C147" s="10" t="s">
        <v>810</v>
      </c>
      <c r="D147" s="129" t="s">
        <v>30</v>
      </c>
      <c r="E147" s="149" t="s">
        <v>763</v>
      </c>
      <c r="F147" s="150"/>
      <c r="G147" s="11" t="s">
        <v>811</v>
      </c>
      <c r="H147" s="14">
        <v>2.8</v>
      </c>
      <c r="I147" s="120">
        <f t="shared" si="1"/>
        <v>16.799999999999997</v>
      </c>
      <c r="J147" s="126"/>
    </row>
    <row r="148" spans="1:10" ht="144">
      <c r="A148" s="125"/>
      <c r="B148" s="118">
        <v>3</v>
      </c>
      <c r="C148" s="10" t="s">
        <v>810</v>
      </c>
      <c r="D148" s="129" t="s">
        <v>31</v>
      </c>
      <c r="E148" s="149" t="s">
        <v>761</v>
      </c>
      <c r="F148" s="150"/>
      <c r="G148" s="11" t="s">
        <v>811</v>
      </c>
      <c r="H148" s="14">
        <v>2.8</v>
      </c>
      <c r="I148" s="120">
        <f t="shared" si="1"/>
        <v>8.3999999999999986</v>
      </c>
      <c r="J148" s="126"/>
    </row>
    <row r="149" spans="1:10" ht="144">
      <c r="A149" s="125"/>
      <c r="B149" s="118">
        <v>3</v>
      </c>
      <c r="C149" s="10" t="s">
        <v>810</v>
      </c>
      <c r="D149" s="129" t="s">
        <v>31</v>
      </c>
      <c r="E149" s="149" t="s">
        <v>763</v>
      </c>
      <c r="F149" s="150"/>
      <c r="G149" s="11" t="s">
        <v>811</v>
      </c>
      <c r="H149" s="14">
        <v>2.8</v>
      </c>
      <c r="I149" s="120">
        <f t="shared" si="1"/>
        <v>8.3999999999999986</v>
      </c>
      <c r="J149" s="126"/>
    </row>
    <row r="150" spans="1:10" ht="228">
      <c r="A150" s="125"/>
      <c r="B150" s="118">
        <v>4</v>
      </c>
      <c r="C150" s="10" t="s">
        <v>812</v>
      </c>
      <c r="D150" s="129" t="s">
        <v>112</v>
      </c>
      <c r="E150" s="149" t="s">
        <v>28</v>
      </c>
      <c r="F150" s="150"/>
      <c r="G150" s="11" t="s">
        <v>813</v>
      </c>
      <c r="H150" s="14">
        <v>1.76</v>
      </c>
      <c r="I150" s="120">
        <f t="shared" ref="I150:I213" si="2">H150*B150</f>
        <v>7.04</v>
      </c>
      <c r="J150" s="126"/>
    </row>
    <row r="151" spans="1:10" ht="228">
      <c r="A151" s="125"/>
      <c r="B151" s="118">
        <v>2</v>
      </c>
      <c r="C151" s="10" t="s">
        <v>812</v>
      </c>
      <c r="D151" s="129" t="s">
        <v>218</v>
      </c>
      <c r="E151" s="149" t="s">
        <v>28</v>
      </c>
      <c r="F151" s="150"/>
      <c r="G151" s="11" t="s">
        <v>813</v>
      </c>
      <c r="H151" s="14">
        <v>1.76</v>
      </c>
      <c r="I151" s="120">
        <f t="shared" si="2"/>
        <v>3.52</v>
      </c>
      <c r="J151" s="126"/>
    </row>
    <row r="152" spans="1:10" ht="228">
      <c r="A152" s="125"/>
      <c r="B152" s="118">
        <v>2</v>
      </c>
      <c r="C152" s="10" t="s">
        <v>812</v>
      </c>
      <c r="D152" s="129" t="s">
        <v>220</v>
      </c>
      <c r="E152" s="149" t="s">
        <v>28</v>
      </c>
      <c r="F152" s="150"/>
      <c r="G152" s="11" t="s">
        <v>813</v>
      </c>
      <c r="H152" s="14">
        <v>1.76</v>
      </c>
      <c r="I152" s="120">
        <f t="shared" si="2"/>
        <v>3.52</v>
      </c>
      <c r="J152" s="126"/>
    </row>
    <row r="153" spans="1:10" ht="192">
      <c r="A153" s="125"/>
      <c r="B153" s="118">
        <v>4</v>
      </c>
      <c r="C153" s="10" t="s">
        <v>814</v>
      </c>
      <c r="D153" s="129" t="s">
        <v>300</v>
      </c>
      <c r="E153" s="149" t="s">
        <v>112</v>
      </c>
      <c r="F153" s="150"/>
      <c r="G153" s="11" t="s">
        <v>815</v>
      </c>
      <c r="H153" s="14">
        <v>1.57</v>
      </c>
      <c r="I153" s="120">
        <f t="shared" si="2"/>
        <v>6.28</v>
      </c>
      <c r="J153" s="126"/>
    </row>
    <row r="154" spans="1:10" ht="192">
      <c r="A154" s="125"/>
      <c r="B154" s="118">
        <v>2</v>
      </c>
      <c r="C154" s="10" t="s">
        <v>816</v>
      </c>
      <c r="D154" s="129" t="s">
        <v>300</v>
      </c>
      <c r="E154" s="149" t="s">
        <v>279</v>
      </c>
      <c r="F154" s="150"/>
      <c r="G154" s="11" t="s">
        <v>817</v>
      </c>
      <c r="H154" s="14">
        <v>1.66</v>
      </c>
      <c r="I154" s="120">
        <f t="shared" si="2"/>
        <v>3.32</v>
      </c>
      <c r="J154" s="126"/>
    </row>
    <row r="155" spans="1:10" ht="192">
      <c r="A155" s="125"/>
      <c r="B155" s="118">
        <v>4</v>
      </c>
      <c r="C155" s="10" t="s">
        <v>816</v>
      </c>
      <c r="D155" s="129" t="s">
        <v>300</v>
      </c>
      <c r="E155" s="149" t="s">
        <v>278</v>
      </c>
      <c r="F155" s="150"/>
      <c r="G155" s="11" t="s">
        <v>817</v>
      </c>
      <c r="H155" s="14">
        <v>1.66</v>
      </c>
      <c r="I155" s="120">
        <f t="shared" si="2"/>
        <v>6.64</v>
      </c>
      <c r="J155" s="126"/>
    </row>
    <row r="156" spans="1:10" ht="72">
      <c r="A156" s="125"/>
      <c r="B156" s="118">
        <v>4</v>
      </c>
      <c r="C156" s="10" t="s">
        <v>818</v>
      </c>
      <c r="D156" s="129" t="s">
        <v>300</v>
      </c>
      <c r="E156" s="149" t="s">
        <v>278</v>
      </c>
      <c r="F156" s="150"/>
      <c r="G156" s="11" t="s">
        <v>819</v>
      </c>
      <c r="H156" s="14">
        <v>1.17</v>
      </c>
      <c r="I156" s="120">
        <f t="shared" si="2"/>
        <v>4.68</v>
      </c>
      <c r="J156" s="126"/>
    </row>
    <row r="157" spans="1:10" ht="180">
      <c r="A157" s="125"/>
      <c r="B157" s="118">
        <v>2</v>
      </c>
      <c r="C157" s="10" t="s">
        <v>820</v>
      </c>
      <c r="D157" s="129" t="s">
        <v>112</v>
      </c>
      <c r="E157" s="149"/>
      <c r="F157" s="150"/>
      <c r="G157" s="11" t="s">
        <v>821</v>
      </c>
      <c r="H157" s="14">
        <v>0.48</v>
      </c>
      <c r="I157" s="120">
        <f t="shared" si="2"/>
        <v>0.96</v>
      </c>
      <c r="J157" s="126"/>
    </row>
    <row r="158" spans="1:10" ht="180">
      <c r="A158" s="125"/>
      <c r="B158" s="118">
        <v>2</v>
      </c>
      <c r="C158" s="10" t="s">
        <v>822</v>
      </c>
      <c r="D158" s="129" t="s">
        <v>112</v>
      </c>
      <c r="E158" s="149"/>
      <c r="F158" s="150"/>
      <c r="G158" s="11" t="s">
        <v>823</v>
      </c>
      <c r="H158" s="14">
        <v>0.53</v>
      </c>
      <c r="I158" s="120">
        <f t="shared" si="2"/>
        <v>1.06</v>
      </c>
      <c r="J158" s="126"/>
    </row>
    <row r="159" spans="1:10" ht="72">
      <c r="A159" s="125"/>
      <c r="B159" s="118">
        <v>18</v>
      </c>
      <c r="C159" s="10" t="s">
        <v>824</v>
      </c>
      <c r="D159" s="129" t="s">
        <v>300</v>
      </c>
      <c r="E159" s="149" t="s">
        <v>279</v>
      </c>
      <c r="F159" s="150"/>
      <c r="G159" s="11" t="s">
        <v>825</v>
      </c>
      <c r="H159" s="14">
        <v>0.68</v>
      </c>
      <c r="I159" s="120">
        <f t="shared" si="2"/>
        <v>12.24</v>
      </c>
      <c r="J159" s="126"/>
    </row>
    <row r="160" spans="1:10" ht="96">
      <c r="A160" s="125"/>
      <c r="B160" s="118">
        <v>12</v>
      </c>
      <c r="C160" s="10" t="s">
        <v>826</v>
      </c>
      <c r="D160" s="129" t="s">
        <v>320</v>
      </c>
      <c r="E160" s="149" t="s">
        <v>279</v>
      </c>
      <c r="F160" s="150"/>
      <c r="G160" s="11" t="s">
        <v>827</v>
      </c>
      <c r="H160" s="14">
        <v>0.73</v>
      </c>
      <c r="I160" s="120">
        <f t="shared" si="2"/>
        <v>8.76</v>
      </c>
      <c r="J160" s="126"/>
    </row>
    <row r="161" spans="1:10" ht="84">
      <c r="A161" s="125"/>
      <c r="B161" s="118">
        <v>10</v>
      </c>
      <c r="C161" s="10" t="s">
        <v>662</v>
      </c>
      <c r="D161" s="129" t="s">
        <v>28</v>
      </c>
      <c r="E161" s="149"/>
      <c r="F161" s="150"/>
      <c r="G161" s="11" t="s">
        <v>664</v>
      </c>
      <c r="H161" s="14">
        <v>0.17</v>
      </c>
      <c r="I161" s="120">
        <f t="shared" si="2"/>
        <v>1.7000000000000002</v>
      </c>
      <c r="J161" s="126"/>
    </row>
    <row r="162" spans="1:10" ht="84">
      <c r="A162" s="125"/>
      <c r="B162" s="118">
        <v>15</v>
      </c>
      <c r="C162" s="10" t="s">
        <v>662</v>
      </c>
      <c r="D162" s="129" t="s">
        <v>30</v>
      </c>
      <c r="E162" s="149"/>
      <c r="F162" s="150"/>
      <c r="G162" s="11" t="s">
        <v>664</v>
      </c>
      <c r="H162" s="14">
        <v>0.17</v>
      </c>
      <c r="I162" s="120">
        <f t="shared" si="2"/>
        <v>2.5500000000000003</v>
      </c>
      <c r="J162" s="126"/>
    </row>
    <row r="163" spans="1:10" ht="168">
      <c r="A163" s="125"/>
      <c r="B163" s="118">
        <v>4</v>
      </c>
      <c r="C163" s="10" t="s">
        <v>591</v>
      </c>
      <c r="D163" s="129" t="s">
        <v>28</v>
      </c>
      <c r="E163" s="149" t="s">
        <v>112</v>
      </c>
      <c r="F163" s="150"/>
      <c r="G163" s="11" t="s">
        <v>593</v>
      </c>
      <c r="H163" s="14">
        <v>1.68</v>
      </c>
      <c r="I163" s="120">
        <f t="shared" si="2"/>
        <v>6.72</v>
      </c>
      <c r="J163" s="126"/>
    </row>
    <row r="164" spans="1:10" ht="168">
      <c r="A164" s="125"/>
      <c r="B164" s="118">
        <v>8</v>
      </c>
      <c r="C164" s="10" t="s">
        <v>591</v>
      </c>
      <c r="D164" s="129" t="s">
        <v>30</v>
      </c>
      <c r="E164" s="149" t="s">
        <v>112</v>
      </c>
      <c r="F164" s="150"/>
      <c r="G164" s="11" t="s">
        <v>593</v>
      </c>
      <c r="H164" s="14">
        <v>1.68</v>
      </c>
      <c r="I164" s="120">
        <f t="shared" si="2"/>
        <v>13.44</v>
      </c>
      <c r="J164" s="126"/>
    </row>
    <row r="165" spans="1:10" ht="144">
      <c r="A165" s="125"/>
      <c r="B165" s="118">
        <v>4</v>
      </c>
      <c r="C165" s="10" t="s">
        <v>598</v>
      </c>
      <c r="D165" s="129" t="s">
        <v>30</v>
      </c>
      <c r="E165" s="149" t="s">
        <v>112</v>
      </c>
      <c r="F165" s="150"/>
      <c r="G165" s="11" t="s">
        <v>600</v>
      </c>
      <c r="H165" s="14">
        <v>0.33</v>
      </c>
      <c r="I165" s="120">
        <f t="shared" si="2"/>
        <v>1.32</v>
      </c>
      <c r="J165" s="126"/>
    </row>
    <row r="166" spans="1:10" ht="96">
      <c r="A166" s="125"/>
      <c r="B166" s="118">
        <v>3</v>
      </c>
      <c r="C166" s="10" t="s">
        <v>828</v>
      </c>
      <c r="D166" s="129" t="s">
        <v>28</v>
      </c>
      <c r="E166" s="149" t="s">
        <v>279</v>
      </c>
      <c r="F166" s="150"/>
      <c r="G166" s="11" t="s">
        <v>829</v>
      </c>
      <c r="H166" s="14">
        <v>0.57999999999999996</v>
      </c>
      <c r="I166" s="120">
        <f t="shared" si="2"/>
        <v>1.7399999999999998</v>
      </c>
      <c r="J166" s="126"/>
    </row>
    <row r="167" spans="1:10" ht="96">
      <c r="A167" s="125"/>
      <c r="B167" s="118">
        <v>8</v>
      </c>
      <c r="C167" s="10" t="s">
        <v>828</v>
      </c>
      <c r="D167" s="129" t="s">
        <v>28</v>
      </c>
      <c r="E167" s="149" t="s">
        <v>278</v>
      </c>
      <c r="F167" s="150"/>
      <c r="G167" s="11" t="s">
        <v>829</v>
      </c>
      <c r="H167" s="14">
        <v>0.57999999999999996</v>
      </c>
      <c r="I167" s="120">
        <f t="shared" si="2"/>
        <v>4.6399999999999997</v>
      </c>
      <c r="J167" s="126"/>
    </row>
    <row r="168" spans="1:10" ht="96">
      <c r="A168" s="125"/>
      <c r="B168" s="118">
        <v>8</v>
      </c>
      <c r="C168" s="10" t="s">
        <v>828</v>
      </c>
      <c r="D168" s="129" t="s">
        <v>30</v>
      </c>
      <c r="E168" s="149" t="s">
        <v>279</v>
      </c>
      <c r="F168" s="150"/>
      <c r="G168" s="11" t="s">
        <v>829</v>
      </c>
      <c r="H168" s="14">
        <v>0.57999999999999996</v>
      </c>
      <c r="I168" s="120">
        <f t="shared" si="2"/>
        <v>4.6399999999999997</v>
      </c>
      <c r="J168" s="126"/>
    </row>
    <row r="169" spans="1:10" ht="96">
      <c r="A169" s="125"/>
      <c r="B169" s="118">
        <v>8</v>
      </c>
      <c r="C169" s="10" t="s">
        <v>828</v>
      </c>
      <c r="D169" s="129" t="s">
        <v>30</v>
      </c>
      <c r="E169" s="149" t="s">
        <v>278</v>
      </c>
      <c r="F169" s="150"/>
      <c r="G169" s="11" t="s">
        <v>829</v>
      </c>
      <c r="H169" s="14">
        <v>0.57999999999999996</v>
      </c>
      <c r="I169" s="120">
        <f t="shared" si="2"/>
        <v>4.6399999999999997</v>
      </c>
      <c r="J169" s="126"/>
    </row>
    <row r="170" spans="1:10" ht="168">
      <c r="A170" s="125"/>
      <c r="B170" s="118">
        <v>1</v>
      </c>
      <c r="C170" s="10" t="s">
        <v>830</v>
      </c>
      <c r="D170" s="129" t="s">
        <v>30</v>
      </c>
      <c r="E170" s="149" t="s">
        <v>112</v>
      </c>
      <c r="F170" s="150"/>
      <c r="G170" s="11" t="s">
        <v>831</v>
      </c>
      <c r="H170" s="14">
        <v>1.01</v>
      </c>
      <c r="I170" s="120">
        <f t="shared" si="2"/>
        <v>1.01</v>
      </c>
      <c r="J170" s="126"/>
    </row>
    <row r="171" spans="1:10" ht="168">
      <c r="A171" s="125"/>
      <c r="B171" s="118">
        <v>1</v>
      </c>
      <c r="C171" s="10" t="s">
        <v>830</v>
      </c>
      <c r="D171" s="129" t="s">
        <v>30</v>
      </c>
      <c r="E171" s="149" t="s">
        <v>218</v>
      </c>
      <c r="F171" s="150"/>
      <c r="G171" s="11" t="s">
        <v>831</v>
      </c>
      <c r="H171" s="14">
        <v>1.01</v>
      </c>
      <c r="I171" s="120">
        <f t="shared" si="2"/>
        <v>1.01</v>
      </c>
      <c r="J171" s="126"/>
    </row>
    <row r="172" spans="1:10" ht="168">
      <c r="A172" s="125"/>
      <c r="B172" s="118">
        <v>1</v>
      </c>
      <c r="C172" s="10" t="s">
        <v>830</v>
      </c>
      <c r="D172" s="129" t="s">
        <v>30</v>
      </c>
      <c r="E172" s="149" t="s">
        <v>271</v>
      </c>
      <c r="F172" s="150"/>
      <c r="G172" s="11" t="s">
        <v>831</v>
      </c>
      <c r="H172" s="14">
        <v>1.01</v>
      </c>
      <c r="I172" s="120">
        <f t="shared" si="2"/>
        <v>1.01</v>
      </c>
      <c r="J172" s="126"/>
    </row>
    <row r="173" spans="1:10" ht="168">
      <c r="A173" s="125"/>
      <c r="B173" s="118">
        <v>1</v>
      </c>
      <c r="C173" s="10" t="s">
        <v>830</v>
      </c>
      <c r="D173" s="129" t="s">
        <v>31</v>
      </c>
      <c r="E173" s="149" t="s">
        <v>112</v>
      </c>
      <c r="F173" s="150"/>
      <c r="G173" s="11" t="s">
        <v>831</v>
      </c>
      <c r="H173" s="14">
        <v>1.01</v>
      </c>
      <c r="I173" s="120">
        <f t="shared" si="2"/>
        <v>1.01</v>
      </c>
      <c r="J173" s="126"/>
    </row>
    <row r="174" spans="1:10" ht="168">
      <c r="A174" s="125"/>
      <c r="B174" s="118">
        <v>1</v>
      </c>
      <c r="C174" s="10" t="s">
        <v>830</v>
      </c>
      <c r="D174" s="129" t="s">
        <v>31</v>
      </c>
      <c r="E174" s="149" t="s">
        <v>218</v>
      </c>
      <c r="F174" s="150"/>
      <c r="G174" s="11" t="s">
        <v>831</v>
      </c>
      <c r="H174" s="14">
        <v>1.01</v>
      </c>
      <c r="I174" s="120">
        <f t="shared" si="2"/>
        <v>1.01</v>
      </c>
      <c r="J174" s="126"/>
    </row>
    <row r="175" spans="1:10" ht="168">
      <c r="A175" s="125"/>
      <c r="B175" s="118">
        <v>1</v>
      </c>
      <c r="C175" s="10" t="s">
        <v>830</v>
      </c>
      <c r="D175" s="129" t="s">
        <v>31</v>
      </c>
      <c r="E175" s="149" t="s">
        <v>271</v>
      </c>
      <c r="F175" s="150"/>
      <c r="G175" s="11" t="s">
        <v>831</v>
      </c>
      <c r="H175" s="14">
        <v>1.01</v>
      </c>
      <c r="I175" s="120">
        <f t="shared" si="2"/>
        <v>1.01</v>
      </c>
      <c r="J175" s="126"/>
    </row>
    <row r="176" spans="1:10" ht="144">
      <c r="A176" s="125"/>
      <c r="B176" s="118">
        <v>15</v>
      </c>
      <c r="C176" s="10" t="s">
        <v>832</v>
      </c>
      <c r="D176" s="129" t="s">
        <v>112</v>
      </c>
      <c r="E176" s="149"/>
      <c r="F176" s="150"/>
      <c r="G176" s="11" t="s">
        <v>833</v>
      </c>
      <c r="H176" s="14">
        <v>1.66</v>
      </c>
      <c r="I176" s="120">
        <f t="shared" si="2"/>
        <v>24.9</v>
      </c>
      <c r="J176" s="126"/>
    </row>
    <row r="177" spans="1:10" ht="252">
      <c r="A177" s="125"/>
      <c r="B177" s="118">
        <v>1</v>
      </c>
      <c r="C177" s="10" t="s">
        <v>834</v>
      </c>
      <c r="D177" s="129" t="s">
        <v>705</v>
      </c>
      <c r="E177" s="149"/>
      <c r="F177" s="150"/>
      <c r="G177" s="11" t="s">
        <v>835</v>
      </c>
      <c r="H177" s="14">
        <v>12.78</v>
      </c>
      <c r="I177" s="120">
        <f t="shared" si="2"/>
        <v>12.78</v>
      </c>
      <c r="J177" s="126"/>
    </row>
    <row r="178" spans="1:10" ht="276">
      <c r="A178" s="125"/>
      <c r="B178" s="118">
        <v>1</v>
      </c>
      <c r="C178" s="10" t="s">
        <v>836</v>
      </c>
      <c r="D178" s="129" t="s">
        <v>705</v>
      </c>
      <c r="E178" s="149"/>
      <c r="F178" s="150"/>
      <c r="G178" s="11" t="s">
        <v>837</v>
      </c>
      <c r="H178" s="14">
        <v>14.2</v>
      </c>
      <c r="I178" s="120">
        <f t="shared" si="2"/>
        <v>14.2</v>
      </c>
      <c r="J178" s="126"/>
    </row>
    <row r="179" spans="1:10" ht="276">
      <c r="A179" s="125"/>
      <c r="B179" s="118">
        <v>1</v>
      </c>
      <c r="C179" s="10" t="s">
        <v>838</v>
      </c>
      <c r="D179" s="129" t="s">
        <v>705</v>
      </c>
      <c r="E179" s="149"/>
      <c r="F179" s="150"/>
      <c r="G179" s="11" t="s">
        <v>839</v>
      </c>
      <c r="H179" s="14">
        <v>14.54</v>
      </c>
      <c r="I179" s="120">
        <f t="shared" si="2"/>
        <v>14.54</v>
      </c>
      <c r="J179" s="126"/>
    </row>
    <row r="180" spans="1:10" ht="276">
      <c r="A180" s="125"/>
      <c r="B180" s="118">
        <v>1</v>
      </c>
      <c r="C180" s="10" t="s">
        <v>840</v>
      </c>
      <c r="D180" s="129" t="s">
        <v>705</v>
      </c>
      <c r="E180" s="149"/>
      <c r="F180" s="150"/>
      <c r="G180" s="11" t="s">
        <v>841</v>
      </c>
      <c r="H180" s="14">
        <v>17.52</v>
      </c>
      <c r="I180" s="120">
        <f t="shared" si="2"/>
        <v>17.52</v>
      </c>
      <c r="J180" s="126"/>
    </row>
    <row r="181" spans="1:10" ht="288">
      <c r="A181" s="125"/>
      <c r="B181" s="118">
        <v>1</v>
      </c>
      <c r="C181" s="10" t="s">
        <v>842</v>
      </c>
      <c r="D181" s="129" t="s">
        <v>705</v>
      </c>
      <c r="E181" s="149"/>
      <c r="F181" s="150"/>
      <c r="G181" s="11" t="s">
        <v>843</v>
      </c>
      <c r="H181" s="14">
        <v>13.87</v>
      </c>
      <c r="I181" s="120">
        <f t="shared" si="2"/>
        <v>13.87</v>
      </c>
      <c r="J181" s="126"/>
    </row>
    <row r="182" spans="1:10" ht="300">
      <c r="A182" s="125"/>
      <c r="B182" s="118">
        <v>1</v>
      </c>
      <c r="C182" s="10" t="s">
        <v>844</v>
      </c>
      <c r="D182" s="129" t="s">
        <v>705</v>
      </c>
      <c r="E182" s="149"/>
      <c r="F182" s="150"/>
      <c r="G182" s="11" t="s">
        <v>845</v>
      </c>
      <c r="H182" s="14">
        <v>13.36</v>
      </c>
      <c r="I182" s="120">
        <f t="shared" si="2"/>
        <v>13.36</v>
      </c>
      <c r="J182" s="126"/>
    </row>
    <row r="183" spans="1:10" ht="144">
      <c r="A183" s="125"/>
      <c r="B183" s="118">
        <v>20</v>
      </c>
      <c r="C183" s="10" t="s">
        <v>846</v>
      </c>
      <c r="D183" s="129"/>
      <c r="E183" s="149"/>
      <c r="F183" s="150"/>
      <c r="G183" s="11" t="s">
        <v>999</v>
      </c>
      <c r="H183" s="14">
        <v>0.52</v>
      </c>
      <c r="I183" s="120">
        <f t="shared" si="2"/>
        <v>10.4</v>
      </c>
      <c r="J183" s="126"/>
    </row>
    <row r="184" spans="1:10" ht="168">
      <c r="A184" s="125"/>
      <c r="B184" s="118">
        <v>12</v>
      </c>
      <c r="C184" s="10" t="s">
        <v>847</v>
      </c>
      <c r="D184" s="129" t="s">
        <v>279</v>
      </c>
      <c r="E184" s="149"/>
      <c r="F184" s="150"/>
      <c r="G184" s="11" t="s">
        <v>1000</v>
      </c>
      <c r="H184" s="14">
        <v>0.75</v>
      </c>
      <c r="I184" s="120">
        <f t="shared" si="2"/>
        <v>9</v>
      </c>
      <c r="J184" s="126"/>
    </row>
    <row r="185" spans="1:10" ht="192">
      <c r="A185" s="125"/>
      <c r="B185" s="118">
        <v>10</v>
      </c>
      <c r="C185" s="10" t="s">
        <v>848</v>
      </c>
      <c r="D185" s="129"/>
      <c r="E185" s="149"/>
      <c r="F185" s="150"/>
      <c r="G185" s="11" t="s">
        <v>1001</v>
      </c>
      <c r="H185" s="14">
        <v>0.75</v>
      </c>
      <c r="I185" s="120">
        <f t="shared" si="2"/>
        <v>7.5</v>
      </c>
      <c r="J185" s="126"/>
    </row>
    <row r="186" spans="1:10" ht="144">
      <c r="A186" s="125"/>
      <c r="B186" s="118">
        <v>15</v>
      </c>
      <c r="C186" s="10" t="s">
        <v>849</v>
      </c>
      <c r="D186" s="129"/>
      <c r="E186" s="149"/>
      <c r="F186" s="150"/>
      <c r="G186" s="11" t="s">
        <v>1002</v>
      </c>
      <c r="H186" s="14">
        <v>0.63</v>
      </c>
      <c r="I186" s="120">
        <f t="shared" si="2"/>
        <v>9.4499999999999993</v>
      </c>
      <c r="J186" s="126"/>
    </row>
    <row r="187" spans="1:10" ht="168">
      <c r="A187" s="125"/>
      <c r="B187" s="118">
        <v>12</v>
      </c>
      <c r="C187" s="10" t="s">
        <v>850</v>
      </c>
      <c r="D187" s="129" t="s">
        <v>279</v>
      </c>
      <c r="E187" s="149"/>
      <c r="F187" s="150"/>
      <c r="G187" s="11" t="s">
        <v>1003</v>
      </c>
      <c r="H187" s="14">
        <v>0.86</v>
      </c>
      <c r="I187" s="120">
        <f t="shared" si="2"/>
        <v>10.32</v>
      </c>
      <c r="J187" s="126"/>
    </row>
    <row r="188" spans="1:10" ht="132">
      <c r="A188" s="125"/>
      <c r="B188" s="118">
        <v>14</v>
      </c>
      <c r="C188" s="10" t="s">
        <v>121</v>
      </c>
      <c r="D188" s="129"/>
      <c r="E188" s="149"/>
      <c r="F188" s="150"/>
      <c r="G188" s="11" t="s">
        <v>851</v>
      </c>
      <c r="H188" s="14">
        <v>0.19</v>
      </c>
      <c r="I188" s="120">
        <f t="shared" si="2"/>
        <v>2.66</v>
      </c>
      <c r="J188" s="126"/>
    </row>
    <row r="189" spans="1:10" ht="108">
      <c r="A189" s="125"/>
      <c r="B189" s="118">
        <v>8</v>
      </c>
      <c r="C189" s="10" t="s">
        <v>631</v>
      </c>
      <c r="D189" s="129" t="s">
        <v>279</v>
      </c>
      <c r="E189" s="149"/>
      <c r="F189" s="150"/>
      <c r="G189" s="11" t="s">
        <v>852</v>
      </c>
      <c r="H189" s="14">
        <v>0.38</v>
      </c>
      <c r="I189" s="120">
        <f t="shared" si="2"/>
        <v>3.04</v>
      </c>
      <c r="J189" s="126"/>
    </row>
    <row r="190" spans="1:10" ht="300">
      <c r="A190" s="125"/>
      <c r="B190" s="118">
        <v>1</v>
      </c>
      <c r="C190" s="10" t="s">
        <v>853</v>
      </c>
      <c r="D190" s="129" t="s">
        <v>705</v>
      </c>
      <c r="E190" s="149"/>
      <c r="F190" s="150"/>
      <c r="G190" s="11" t="s">
        <v>1004</v>
      </c>
      <c r="H190" s="14">
        <v>14.61</v>
      </c>
      <c r="I190" s="120">
        <f t="shared" si="2"/>
        <v>14.61</v>
      </c>
      <c r="J190" s="126"/>
    </row>
    <row r="191" spans="1:10" ht="300">
      <c r="A191" s="125"/>
      <c r="B191" s="118">
        <v>1</v>
      </c>
      <c r="C191" s="10" t="s">
        <v>854</v>
      </c>
      <c r="D191" s="129" t="s">
        <v>705</v>
      </c>
      <c r="E191" s="149"/>
      <c r="F191" s="150"/>
      <c r="G191" s="11" t="s">
        <v>1005</v>
      </c>
      <c r="H191" s="14">
        <v>15.17</v>
      </c>
      <c r="I191" s="120">
        <f t="shared" si="2"/>
        <v>15.17</v>
      </c>
      <c r="J191" s="126"/>
    </row>
    <row r="192" spans="1:10" ht="312">
      <c r="A192" s="125"/>
      <c r="B192" s="118">
        <v>1</v>
      </c>
      <c r="C192" s="10" t="s">
        <v>855</v>
      </c>
      <c r="D192" s="129" t="s">
        <v>705</v>
      </c>
      <c r="E192" s="149"/>
      <c r="F192" s="150"/>
      <c r="G192" s="11" t="s">
        <v>1006</v>
      </c>
      <c r="H192" s="14">
        <v>12.98</v>
      </c>
      <c r="I192" s="120">
        <f t="shared" si="2"/>
        <v>12.98</v>
      </c>
      <c r="J192" s="126"/>
    </row>
    <row r="193" spans="1:10" ht="288">
      <c r="A193" s="125"/>
      <c r="B193" s="118">
        <v>2</v>
      </c>
      <c r="C193" s="10" t="s">
        <v>856</v>
      </c>
      <c r="D193" s="129" t="s">
        <v>705</v>
      </c>
      <c r="E193" s="149"/>
      <c r="F193" s="150"/>
      <c r="G193" s="11" t="s">
        <v>1007</v>
      </c>
      <c r="H193" s="14">
        <v>17.940000000000001</v>
      </c>
      <c r="I193" s="120">
        <f t="shared" si="2"/>
        <v>35.880000000000003</v>
      </c>
      <c r="J193" s="126"/>
    </row>
    <row r="194" spans="1:10" ht="312">
      <c r="A194" s="125"/>
      <c r="B194" s="118">
        <v>1</v>
      </c>
      <c r="C194" s="10" t="s">
        <v>857</v>
      </c>
      <c r="D194" s="129" t="s">
        <v>705</v>
      </c>
      <c r="E194" s="149"/>
      <c r="F194" s="150"/>
      <c r="G194" s="11" t="s">
        <v>1008</v>
      </c>
      <c r="H194" s="14">
        <v>25.65</v>
      </c>
      <c r="I194" s="120">
        <f t="shared" si="2"/>
        <v>25.65</v>
      </c>
      <c r="J194" s="126"/>
    </row>
    <row r="195" spans="1:10" ht="324">
      <c r="A195" s="125"/>
      <c r="B195" s="118">
        <v>1</v>
      </c>
      <c r="C195" s="10" t="s">
        <v>858</v>
      </c>
      <c r="D195" s="129" t="s">
        <v>705</v>
      </c>
      <c r="E195" s="149"/>
      <c r="F195" s="150"/>
      <c r="G195" s="11" t="s">
        <v>1009</v>
      </c>
      <c r="H195" s="14">
        <v>29.55</v>
      </c>
      <c r="I195" s="120">
        <f t="shared" si="2"/>
        <v>29.55</v>
      </c>
      <c r="J195" s="126"/>
    </row>
    <row r="196" spans="1:10" ht="288">
      <c r="A196" s="125"/>
      <c r="B196" s="118">
        <v>1</v>
      </c>
      <c r="C196" s="10" t="s">
        <v>859</v>
      </c>
      <c r="D196" s="129" t="s">
        <v>705</v>
      </c>
      <c r="E196" s="149"/>
      <c r="F196" s="150"/>
      <c r="G196" s="11" t="s">
        <v>1010</v>
      </c>
      <c r="H196" s="14">
        <v>10.82</v>
      </c>
      <c r="I196" s="120">
        <f t="shared" si="2"/>
        <v>10.82</v>
      </c>
      <c r="J196" s="126"/>
    </row>
    <row r="197" spans="1:10" ht="324">
      <c r="A197" s="125"/>
      <c r="B197" s="118">
        <v>1</v>
      </c>
      <c r="C197" s="10" t="s">
        <v>860</v>
      </c>
      <c r="D197" s="129" t="s">
        <v>705</v>
      </c>
      <c r="E197" s="149"/>
      <c r="F197" s="150"/>
      <c r="G197" s="11" t="s">
        <v>1011</v>
      </c>
      <c r="H197" s="14">
        <v>14.22</v>
      </c>
      <c r="I197" s="120">
        <f t="shared" si="2"/>
        <v>14.22</v>
      </c>
      <c r="J197" s="126"/>
    </row>
    <row r="198" spans="1:10" ht="252">
      <c r="A198" s="125"/>
      <c r="B198" s="118">
        <v>3</v>
      </c>
      <c r="C198" s="10" t="s">
        <v>861</v>
      </c>
      <c r="D198" s="129" t="s">
        <v>862</v>
      </c>
      <c r="E198" s="149" t="s">
        <v>112</v>
      </c>
      <c r="F198" s="150"/>
      <c r="G198" s="11" t="s">
        <v>863</v>
      </c>
      <c r="H198" s="14">
        <v>0.57999999999999996</v>
      </c>
      <c r="I198" s="120">
        <f t="shared" si="2"/>
        <v>1.7399999999999998</v>
      </c>
      <c r="J198" s="126"/>
    </row>
    <row r="199" spans="1:10" ht="96">
      <c r="A199" s="125"/>
      <c r="B199" s="118">
        <v>18</v>
      </c>
      <c r="C199" s="10" t="s">
        <v>70</v>
      </c>
      <c r="D199" s="129" t="s">
        <v>657</v>
      </c>
      <c r="E199" s="149"/>
      <c r="F199" s="150"/>
      <c r="G199" s="11" t="s">
        <v>864</v>
      </c>
      <c r="H199" s="14">
        <v>1.57</v>
      </c>
      <c r="I199" s="120">
        <f t="shared" si="2"/>
        <v>28.26</v>
      </c>
      <c r="J199" s="126"/>
    </row>
    <row r="200" spans="1:10" ht="96">
      <c r="A200" s="125"/>
      <c r="B200" s="118">
        <v>12</v>
      </c>
      <c r="C200" s="10" t="s">
        <v>70</v>
      </c>
      <c r="D200" s="129" t="s">
        <v>30</v>
      </c>
      <c r="E200" s="149"/>
      <c r="F200" s="150"/>
      <c r="G200" s="11" t="s">
        <v>864</v>
      </c>
      <c r="H200" s="14">
        <v>1.57</v>
      </c>
      <c r="I200" s="120">
        <f t="shared" si="2"/>
        <v>18.84</v>
      </c>
      <c r="J200" s="126"/>
    </row>
    <row r="201" spans="1:10" ht="96">
      <c r="A201" s="125"/>
      <c r="B201" s="118">
        <v>18</v>
      </c>
      <c r="C201" s="10" t="s">
        <v>70</v>
      </c>
      <c r="D201" s="129" t="s">
        <v>72</v>
      </c>
      <c r="E201" s="149"/>
      <c r="F201" s="150"/>
      <c r="G201" s="11" t="s">
        <v>864</v>
      </c>
      <c r="H201" s="14">
        <v>1.57</v>
      </c>
      <c r="I201" s="120">
        <f t="shared" si="2"/>
        <v>28.26</v>
      </c>
      <c r="J201" s="126"/>
    </row>
    <row r="202" spans="1:10" ht="96">
      <c r="A202" s="125"/>
      <c r="B202" s="118">
        <v>6</v>
      </c>
      <c r="C202" s="10" t="s">
        <v>865</v>
      </c>
      <c r="D202" s="129" t="s">
        <v>657</v>
      </c>
      <c r="E202" s="149"/>
      <c r="F202" s="150"/>
      <c r="G202" s="11" t="s">
        <v>866</v>
      </c>
      <c r="H202" s="14">
        <v>1.66</v>
      </c>
      <c r="I202" s="120">
        <f t="shared" si="2"/>
        <v>9.9599999999999991</v>
      </c>
      <c r="J202" s="126"/>
    </row>
    <row r="203" spans="1:10" ht="96">
      <c r="A203" s="125"/>
      <c r="B203" s="118">
        <v>15</v>
      </c>
      <c r="C203" s="10" t="s">
        <v>865</v>
      </c>
      <c r="D203" s="129" t="s">
        <v>30</v>
      </c>
      <c r="E203" s="149"/>
      <c r="F203" s="150"/>
      <c r="G203" s="11" t="s">
        <v>866</v>
      </c>
      <c r="H203" s="14">
        <v>1.66</v>
      </c>
      <c r="I203" s="120">
        <f t="shared" si="2"/>
        <v>24.9</v>
      </c>
      <c r="J203" s="126"/>
    </row>
    <row r="204" spans="1:10" ht="96">
      <c r="A204" s="125"/>
      <c r="B204" s="118">
        <v>6</v>
      </c>
      <c r="C204" s="10" t="s">
        <v>865</v>
      </c>
      <c r="D204" s="129" t="s">
        <v>72</v>
      </c>
      <c r="E204" s="149"/>
      <c r="F204" s="150"/>
      <c r="G204" s="11" t="s">
        <v>866</v>
      </c>
      <c r="H204" s="14">
        <v>1.66</v>
      </c>
      <c r="I204" s="120">
        <f t="shared" si="2"/>
        <v>9.9599999999999991</v>
      </c>
      <c r="J204" s="126"/>
    </row>
    <row r="205" spans="1:10" ht="96">
      <c r="A205" s="125"/>
      <c r="B205" s="118">
        <v>7</v>
      </c>
      <c r="C205" s="10" t="s">
        <v>867</v>
      </c>
      <c r="D205" s="129" t="s">
        <v>28</v>
      </c>
      <c r="E205" s="149"/>
      <c r="F205" s="150"/>
      <c r="G205" s="11" t="s">
        <v>868</v>
      </c>
      <c r="H205" s="14">
        <v>2.06</v>
      </c>
      <c r="I205" s="120">
        <f t="shared" si="2"/>
        <v>14.42</v>
      </c>
      <c r="J205" s="126"/>
    </row>
    <row r="206" spans="1:10" ht="96">
      <c r="A206" s="125"/>
      <c r="B206" s="118">
        <v>17</v>
      </c>
      <c r="C206" s="10" t="s">
        <v>867</v>
      </c>
      <c r="D206" s="129" t="s">
        <v>30</v>
      </c>
      <c r="E206" s="149"/>
      <c r="F206" s="150"/>
      <c r="G206" s="11" t="s">
        <v>868</v>
      </c>
      <c r="H206" s="14">
        <v>2.06</v>
      </c>
      <c r="I206" s="120">
        <f t="shared" si="2"/>
        <v>35.020000000000003</v>
      </c>
      <c r="J206" s="126"/>
    </row>
    <row r="207" spans="1:10" ht="96">
      <c r="A207" s="125"/>
      <c r="B207" s="118">
        <v>12</v>
      </c>
      <c r="C207" s="10" t="s">
        <v>867</v>
      </c>
      <c r="D207" s="129" t="s">
        <v>72</v>
      </c>
      <c r="E207" s="149"/>
      <c r="F207" s="150"/>
      <c r="G207" s="11" t="s">
        <v>868</v>
      </c>
      <c r="H207" s="14">
        <v>2.06</v>
      </c>
      <c r="I207" s="120">
        <f t="shared" si="2"/>
        <v>24.72</v>
      </c>
      <c r="J207" s="126"/>
    </row>
    <row r="208" spans="1:10" ht="96">
      <c r="A208" s="125"/>
      <c r="B208" s="118">
        <v>3</v>
      </c>
      <c r="C208" s="10" t="s">
        <v>869</v>
      </c>
      <c r="D208" s="129" t="s">
        <v>30</v>
      </c>
      <c r="E208" s="149" t="s">
        <v>279</v>
      </c>
      <c r="F208" s="150"/>
      <c r="G208" s="11" t="s">
        <v>870</v>
      </c>
      <c r="H208" s="14">
        <v>1.96</v>
      </c>
      <c r="I208" s="120">
        <f t="shared" si="2"/>
        <v>5.88</v>
      </c>
      <c r="J208" s="126"/>
    </row>
    <row r="209" spans="1:10" ht="96">
      <c r="A209" s="125"/>
      <c r="B209" s="118">
        <v>4</v>
      </c>
      <c r="C209" s="10" t="s">
        <v>869</v>
      </c>
      <c r="D209" s="129" t="s">
        <v>30</v>
      </c>
      <c r="E209" s="149" t="s">
        <v>278</v>
      </c>
      <c r="F209" s="150"/>
      <c r="G209" s="11" t="s">
        <v>870</v>
      </c>
      <c r="H209" s="14">
        <v>1.96</v>
      </c>
      <c r="I209" s="120">
        <f t="shared" si="2"/>
        <v>7.84</v>
      </c>
      <c r="J209" s="126"/>
    </row>
    <row r="210" spans="1:10" ht="96">
      <c r="A210" s="125"/>
      <c r="B210" s="118">
        <v>5</v>
      </c>
      <c r="C210" s="10" t="s">
        <v>869</v>
      </c>
      <c r="D210" s="129" t="s">
        <v>72</v>
      </c>
      <c r="E210" s="149" t="s">
        <v>278</v>
      </c>
      <c r="F210" s="150"/>
      <c r="G210" s="11" t="s">
        <v>870</v>
      </c>
      <c r="H210" s="14">
        <v>1.96</v>
      </c>
      <c r="I210" s="120">
        <f t="shared" si="2"/>
        <v>9.8000000000000007</v>
      </c>
      <c r="J210" s="126"/>
    </row>
    <row r="211" spans="1:10" ht="96">
      <c r="A211" s="125"/>
      <c r="B211" s="118">
        <v>3</v>
      </c>
      <c r="C211" s="10" t="s">
        <v>869</v>
      </c>
      <c r="D211" s="129" t="s">
        <v>31</v>
      </c>
      <c r="E211" s="149" t="s">
        <v>279</v>
      </c>
      <c r="F211" s="150"/>
      <c r="G211" s="11" t="s">
        <v>870</v>
      </c>
      <c r="H211" s="14">
        <v>1.96</v>
      </c>
      <c r="I211" s="120">
        <f t="shared" si="2"/>
        <v>5.88</v>
      </c>
      <c r="J211" s="126"/>
    </row>
    <row r="212" spans="1:10" ht="96">
      <c r="A212" s="125"/>
      <c r="B212" s="118">
        <v>5</v>
      </c>
      <c r="C212" s="10" t="s">
        <v>869</v>
      </c>
      <c r="D212" s="129" t="s">
        <v>31</v>
      </c>
      <c r="E212" s="149" t="s">
        <v>278</v>
      </c>
      <c r="F212" s="150"/>
      <c r="G212" s="11" t="s">
        <v>870</v>
      </c>
      <c r="H212" s="14">
        <v>1.96</v>
      </c>
      <c r="I212" s="120">
        <f t="shared" si="2"/>
        <v>9.8000000000000007</v>
      </c>
      <c r="J212" s="126"/>
    </row>
    <row r="213" spans="1:10" ht="96">
      <c r="A213" s="125"/>
      <c r="B213" s="118">
        <v>10</v>
      </c>
      <c r="C213" s="10" t="s">
        <v>73</v>
      </c>
      <c r="D213" s="129" t="s">
        <v>657</v>
      </c>
      <c r="E213" s="149" t="s">
        <v>278</v>
      </c>
      <c r="F213" s="150"/>
      <c r="G213" s="11" t="s">
        <v>871</v>
      </c>
      <c r="H213" s="14">
        <v>1.91</v>
      </c>
      <c r="I213" s="120">
        <f t="shared" si="2"/>
        <v>19.099999999999998</v>
      </c>
      <c r="J213" s="126"/>
    </row>
    <row r="214" spans="1:10" ht="96">
      <c r="A214" s="125"/>
      <c r="B214" s="118">
        <v>12</v>
      </c>
      <c r="C214" s="10" t="s">
        <v>73</v>
      </c>
      <c r="D214" s="129" t="s">
        <v>30</v>
      </c>
      <c r="E214" s="149" t="s">
        <v>279</v>
      </c>
      <c r="F214" s="150"/>
      <c r="G214" s="11" t="s">
        <v>871</v>
      </c>
      <c r="H214" s="14">
        <v>1.91</v>
      </c>
      <c r="I214" s="120">
        <f t="shared" ref="I214:I277" si="3">H214*B214</f>
        <v>22.919999999999998</v>
      </c>
      <c r="J214" s="126"/>
    </row>
    <row r="215" spans="1:10" ht="96">
      <c r="A215" s="125"/>
      <c r="B215" s="118">
        <v>15</v>
      </c>
      <c r="C215" s="10" t="s">
        <v>73</v>
      </c>
      <c r="D215" s="129" t="s">
        <v>30</v>
      </c>
      <c r="E215" s="149" t="s">
        <v>278</v>
      </c>
      <c r="F215" s="150"/>
      <c r="G215" s="11" t="s">
        <v>871</v>
      </c>
      <c r="H215" s="14">
        <v>1.91</v>
      </c>
      <c r="I215" s="120">
        <f t="shared" si="3"/>
        <v>28.65</v>
      </c>
      <c r="J215" s="126"/>
    </row>
    <row r="216" spans="1:10" ht="96">
      <c r="A216" s="125"/>
      <c r="B216" s="118">
        <v>8</v>
      </c>
      <c r="C216" s="10" t="s">
        <v>73</v>
      </c>
      <c r="D216" s="129" t="s">
        <v>31</v>
      </c>
      <c r="E216" s="149" t="s">
        <v>278</v>
      </c>
      <c r="F216" s="150"/>
      <c r="G216" s="11" t="s">
        <v>871</v>
      </c>
      <c r="H216" s="14">
        <v>1.91</v>
      </c>
      <c r="I216" s="120">
        <f t="shared" si="3"/>
        <v>15.28</v>
      </c>
      <c r="J216" s="126"/>
    </row>
    <row r="217" spans="1:10" ht="96">
      <c r="A217" s="125"/>
      <c r="B217" s="118">
        <v>8</v>
      </c>
      <c r="C217" s="10" t="s">
        <v>872</v>
      </c>
      <c r="D217" s="129" t="s">
        <v>28</v>
      </c>
      <c r="E217" s="149" t="s">
        <v>278</v>
      </c>
      <c r="F217" s="150"/>
      <c r="G217" s="11" t="s">
        <v>873</v>
      </c>
      <c r="H217" s="14">
        <v>2.06</v>
      </c>
      <c r="I217" s="120">
        <f t="shared" si="3"/>
        <v>16.48</v>
      </c>
      <c r="J217" s="126"/>
    </row>
    <row r="218" spans="1:10" ht="96">
      <c r="A218" s="125"/>
      <c r="B218" s="118">
        <v>8</v>
      </c>
      <c r="C218" s="10" t="s">
        <v>872</v>
      </c>
      <c r="D218" s="129" t="s">
        <v>657</v>
      </c>
      <c r="E218" s="149" t="s">
        <v>279</v>
      </c>
      <c r="F218" s="150"/>
      <c r="G218" s="11" t="s">
        <v>873</v>
      </c>
      <c r="H218" s="14">
        <v>2.06</v>
      </c>
      <c r="I218" s="120">
        <f t="shared" si="3"/>
        <v>16.48</v>
      </c>
      <c r="J218" s="126"/>
    </row>
    <row r="219" spans="1:10" ht="96">
      <c r="A219" s="125"/>
      <c r="B219" s="118">
        <v>8</v>
      </c>
      <c r="C219" s="10" t="s">
        <v>872</v>
      </c>
      <c r="D219" s="129" t="s">
        <v>657</v>
      </c>
      <c r="E219" s="149" t="s">
        <v>278</v>
      </c>
      <c r="F219" s="150"/>
      <c r="G219" s="11" t="s">
        <v>873</v>
      </c>
      <c r="H219" s="14">
        <v>2.06</v>
      </c>
      <c r="I219" s="120">
        <f t="shared" si="3"/>
        <v>16.48</v>
      </c>
      <c r="J219" s="126"/>
    </row>
    <row r="220" spans="1:10" ht="96">
      <c r="A220" s="125"/>
      <c r="B220" s="118">
        <v>8</v>
      </c>
      <c r="C220" s="10" t="s">
        <v>872</v>
      </c>
      <c r="D220" s="129" t="s">
        <v>30</v>
      </c>
      <c r="E220" s="149" t="s">
        <v>278</v>
      </c>
      <c r="F220" s="150"/>
      <c r="G220" s="11" t="s">
        <v>873</v>
      </c>
      <c r="H220" s="14">
        <v>2.06</v>
      </c>
      <c r="I220" s="120">
        <f t="shared" si="3"/>
        <v>16.48</v>
      </c>
      <c r="J220" s="126"/>
    </row>
    <row r="221" spans="1:10" ht="96">
      <c r="A221" s="125"/>
      <c r="B221" s="118">
        <v>8</v>
      </c>
      <c r="C221" s="10" t="s">
        <v>872</v>
      </c>
      <c r="D221" s="129" t="s">
        <v>72</v>
      </c>
      <c r="E221" s="149" t="s">
        <v>279</v>
      </c>
      <c r="F221" s="150"/>
      <c r="G221" s="11" t="s">
        <v>873</v>
      </c>
      <c r="H221" s="14">
        <v>2.06</v>
      </c>
      <c r="I221" s="120">
        <f t="shared" si="3"/>
        <v>16.48</v>
      </c>
      <c r="J221" s="126"/>
    </row>
    <row r="222" spans="1:10" ht="96">
      <c r="A222" s="125"/>
      <c r="B222" s="118">
        <v>8</v>
      </c>
      <c r="C222" s="10" t="s">
        <v>872</v>
      </c>
      <c r="D222" s="129" t="s">
        <v>72</v>
      </c>
      <c r="E222" s="149" t="s">
        <v>278</v>
      </c>
      <c r="F222" s="150"/>
      <c r="G222" s="11" t="s">
        <v>873</v>
      </c>
      <c r="H222" s="14">
        <v>2.06</v>
      </c>
      <c r="I222" s="120">
        <f t="shared" si="3"/>
        <v>16.48</v>
      </c>
      <c r="J222" s="126"/>
    </row>
    <row r="223" spans="1:10" ht="96">
      <c r="A223" s="125"/>
      <c r="B223" s="118">
        <v>6</v>
      </c>
      <c r="C223" s="10" t="s">
        <v>479</v>
      </c>
      <c r="D223" s="129" t="s">
        <v>657</v>
      </c>
      <c r="E223" s="149" t="s">
        <v>279</v>
      </c>
      <c r="F223" s="150"/>
      <c r="G223" s="11" t="s">
        <v>481</v>
      </c>
      <c r="H223" s="14">
        <v>2.21</v>
      </c>
      <c r="I223" s="120">
        <f t="shared" si="3"/>
        <v>13.26</v>
      </c>
      <c r="J223" s="126"/>
    </row>
    <row r="224" spans="1:10" ht="96">
      <c r="A224" s="125"/>
      <c r="B224" s="118">
        <v>6</v>
      </c>
      <c r="C224" s="10" t="s">
        <v>479</v>
      </c>
      <c r="D224" s="129" t="s">
        <v>72</v>
      </c>
      <c r="E224" s="149" t="s">
        <v>279</v>
      </c>
      <c r="F224" s="150"/>
      <c r="G224" s="11" t="s">
        <v>481</v>
      </c>
      <c r="H224" s="14">
        <v>2.21</v>
      </c>
      <c r="I224" s="120">
        <f t="shared" si="3"/>
        <v>13.26</v>
      </c>
      <c r="J224" s="126"/>
    </row>
    <row r="225" spans="1:10" ht="96">
      <c r="A225" s="125"/>
      <c r="B225" s="118">
        <v>6</v>
      </c>
      <c r="C225" s="10" t="s">
        <v>479</v>
      </c>
      <c r="D225" s="129" t="s">
        <v>304</v>
      </c>
      <c r="E225" s="149" t="s">
        <v>279</v>
      </c>
      <c r="F225" s="150"/>
      <c r="G225" s="11" t="s">
        <v>481</v>
      </c>
      <c r="H225" s="14">
        <v>2.21</v>
      </c>
      <c r="I225" s="120">
        <f t="shared" si="3"/>
        <v>13.26</v>
      </c>
      <c r="J225" s="126"/>
    </row>
    <row r="226" spans="1:10" ht="96">
      <c r="A226" s="125"/>
      <c r="B226" s="118">
        <v>5</v>
      </c>
      <c r="C226" s="10" t="s">
        <v>479</v>
      </c>
      <c r="D226" s="129" t="s">
        <v>304</v>
      </c>
      <c r="E226" s="149" t="s">
        <v>278</v>
      </c>
      <c r="F226" s="150"/>
      <c r="G226" s="11" t="s">
        <v>481</v>
      </c>
      <c r="H226" s="14">
        <v>2.21</v>
      </c>
      <c r="I226" s="120">
        <f t="shared" si="3"/>
        <v>11.05</v>
      </c>
      <c r="J226" s="126"/>
    </row>
    <row r="227" spans="1:10" ht="96">
      <c r="A227" s="125"/>
      <c r="B227" s="118">
        <v>6</v>
      </c>
      <c r="C227" s="10" t="s">
        <v>479</v>
      </c>
      <c r="D227" s="129" t="s">
        <v>300</v>
      </c>
      <c r="E227" s="149" t="s">
        <v>279</v>
      </c>
      <c r="F227" s="150"/>
      <c r="G227" s="11" t="s">
        <v>481</v>
      </c>
      <c r="H227" s="14">
        <v>2.21</v>
      </c>
      <c r="I227" s="120">
        <f t="shared" si="3"/>
        <v>13.26</v>
      </c>
      <c r="J227" s="126"/>
    </row>
    <row r="228" spans="1:10" ht="108">
      <c r="A228" s="125"/>
      <c r="B228" s="118">
        <v>5</v>
      </c>
      <c r="C228" s="10" t="s">
        <v>874</v>
      </c>
      <c r="D228" s="129" t="s">
        <v>28</v>
      </c>
      <c r="E228" s="149"/>
      <c r="F228" s="150"/>
      <c r="G228" s="11" t="s">
        <v>875</v>
      </c>
      <c r="H228" s="14">
        <v>0.24</v>
      </c>
      <c r="I228" s="120">
        <f t="shared" si="3"/>
        <v>1.2</v>
      </c>
      <c r="J228" s="126"/>
    </row>
    <row r="229" spans="1:10" ht="108">
      <c r="A229" s="125"/>
      <c r="B229" s="118">
        <v>5</v>
      </c>
      <c r="C229" s="10" t="s">
        <v>874</v>
      </c>
      <c r="D229" s="129" t="s">
        <v>657</v>
      </c>
      <c r="E229" s="149"/>
      <c r="F229" s="150"/>
      <c r="G229" s="11" t="s">
        <v>875</v>
      </c>
      <c r="H229" s="14">
        <v>0.24</v>
      </c>
      <c r="I229" s="120">
        <f t="shared" si="3"/>
        <v>1.2</v>
      </c>
      <c r="J229" s="126"/>
    </row>
    <row r="230" spans="1:10" ht="108">
      <c r="A230" s="125"/>
      <c r="B230" s="118">
        <v>15</v>
      </c>
      <c r="C230" s="10" t="s">
        <v>874</v>
      </c>
      <c r="D230" s="129" t="s">
        <v>30</v>
      </c>
      <c r="E230" s="149"/>
      <c r="F230" s="150"/>
      <c r="G230" s="11" t="s">
        <v>875</v>
      </c>
      <c r="H230" s="14">
        <v>0.24</v>
      </c>
      <c r="I230" s="120">
        <f t="shared" si="3"/>
        <v>3.5999999999999996</v>
      </c>
      <c r="J230" s="126"/>
    </row>
    <row r="231" spans="1:10" ht="108">
      <c r="A231" s="125"/>
      <c r="B231" s="118">
        <v>8</v>
      </c>
      <c r="C231" s="10" t="s">
        <v>876</v>
      </c>
      <c r="D231" s="129" t="s">
        <v>30</v>
      </c>
      <c r="E231" s="149" t="s">
        <v>278</v>
      </c>
      <c r="F231" s="150"/>
      <c r="G231" s="11" t="s">
        <v>877</v>
      </c>
      <c r="H231" s="14">
        <v>0.57999999999999996</v>
      </c>
      <c r="I231" s="120">
        <f t="shared" si="3"/>
        <v>4.6399999999999997</v>
      </c>
      <c r="J231" s="126"/>
    </row>
    <row r="232" spans="1:10" ht="108">
      <c r="A232" s="125"/>
      <c r="B232" s="118">
        <v>10</v>
      </c>
      <c r="C232" s="10" t="s">
        <v>103</v>
      </c>
      <c r="D232" s="129" t="s">
        <v>30</v>
      </c>
      <c r="E232" s="149" t="s">
        <v>279</v>
      </c>
      <c r="F232" s="150"/>
      <c r="G232" s="11" t="s">
        <v>878</v>
      </c>
      <c r="H232" s="14">
        <v>0.57999999999999996</v>
      </c>
      <c r="I232" s="120">
        <f t="shared" si="3"/>
        <v>5.8</v>
      </c>
      <c r="J232" s="126"/>
    </row>
    <row r="233" spans="1:10" ht="108">
      <c r="A233" s="125"/>
      <c r="B233" s="118">
        <v>14</v>
      </c>
      <c r="C233" s="10" t="s">
        <v>103</v>
      </c>
      <c r="D233" s="129" t="s">
        <v>30</v>
      </c>
      <c r="E233" s="149" t="s">
        <v>278</v>
      </c>
      <c r="F233" s="150"/>
      <c r="G233" s="11" t="s">
        <v>878</v>
      </c>
      <c r="H233" s="14">
        <v>0.57999999999999996</v>
      </c>
      <c r="I233" s="120">
        <f t="shared" si="3"/>
        <v>8.1199999999999992</v>
      </c>
      <c r="J233" s="126"/>
    </row>
    <row r="234" spans="1:10" ht="168">
      <c r="A234" s="125"/>
      <c r="B234" s="118">
        <v>8</v>
      </c>
      <c r="C234" s="10" t="s">
        <v>879</v>
      </c>
      <c r="D234" s="129" t="s">
        <v>30</v>
      </c>
      <c r="E234" s="149"/>
      <c r="F234" s="150"/>
      <c r="G234" s="11" t="s">
        <v>880</v>
      </c>
      <c r="H234" s="14">
        <v>1.86</v>
      </c>
      <c r="I234" s="120">
        <f t="shared" si="3"/>
        <v>14.88</v>
      </c>
      <c r="J234" s="126"/>
    </row>
    <row r="235" spans="1:10" ht="192">
      <c r="A235" s="125"/>
      <c r="B235" s="118">
        <v>6</v>
      </c>
      <c r="C235" s="10" t="s">
        <v>881</v>
      </c>
      <c r="D235" s="129" t="s">
        <v>30</v>
      </c>
      <c r="E235" s="149" t="s">
        <v>279</v>
      </c>
      <c r="F235" s="150"/>
      <c r="G235" s="11" t="s">
        <v>882</v>
      </c>
      <c r="H235" s="14">
        <v>2.2599999999999998</v>
      </c>
      <c r="I235" s="120">
        <f t="shared" si="3"/>
        <v>13.559999999999999</v>
      </c>
      <c r="J235" s="126"/>
    </row>
    <row r="236" spans="1:10" ht="192">
      <c r="A236" s="125"/>
      <c r="B236" s="118">
        <v>6</v>
      </c>
      <c r="C236" s="10" t="s">
        <v>881</v>
      </c>
      <c r="D236" s="129" t="s">
        <v>30</v>
      </c>
      <c r="E236" s="149" t="s">
        <v>278</v>
      </c>
      <c r="F236" s="150"/>
      <c r="G236" s="11" t="s">
        <v>882</v>
      </c>
      <c r="H236" s="14">
        <v>2.2599999999999998</v>
      </c>
      <c r="I236" s="120">
        <f t="shared" si="3"/>
        <v>13.559999999999999</v>
      </c>
      <c r="J236" s="126"/>
    </row>
    <row r="237" spans="1:10" ht="60">
      <c r="A237" s="125"/>
      <c r="B237" s="118">
        <v>4</v>
      </c>
      <c r="C237" s="10" t="s">
        <v>883</v>
      </c>
      <c r="D237" s="129" t="s">
        <v>884</v>
      </c>
      <c r="E237" s="149" t="s">
        <v>641</v>
      </c>
      <c r="F237" s="150"/>
      <c r="G237" s="11" t="s">
        <v>885</v>
      </c>
      <c r="H237" s="14">
        <v>0.48</v>
      </c>
      <c r="I237" s="120">
        <f t="shared" si="3"/>
        <v>1.92</v>
      </c>
      <c r="J237" s="126"/>
    </row>
    <row r="238" spans="1:10" ht="60">
      <c r="A238" s="125"/>
      <c r="B238" s="118">
        <v>4</v>
      </c>
      <c r="C238" s="10" t="s">
        <v>883</v>
      </c>
      <c r="D238" s="129" t="s">
        <v>799</v>
      </c>
      <c r="E238" s="149" t="s">
        <v>641</v>
      </c>
      <c r="F238" s="150"/>
      <c r="G238" s="11" t="s">
        <v>885</v>
      </c>
      <c r="H238" s="14">
        <v>0.52</v>
      </c>
      <c r="I238" s="120">
        <f t="shared" si="3"/>
        <v>2.08</v>
      </c>
      <c r="J238" s="126"/>
    </row>
    <row r="239" spans="1:10" ht="60">
      <c r="A239" s="125"/>
      <c r="B239" s="118">
        <v>4</v>
      </c>
      <c r="C239" s="10" t="s">
        <v>883</v>
      </c>
      <c r="D239" s="129" t="s">
        <v>886</v>
      </c>
      <c r="E239" s="149" t="s">
        <v>641</v>
      </c>
      <c r="F239" s="150"/>
      <c r="G239" s="11" t="s">
        <v>885</v>
      </c>
      <c r="H239" s="14">
        <v>0.64</v>
      </c>
      <c r="I239" s="120">
        <f t="shared" si="3"/>
        <v>2.56</v>
      </c>
      <c r="J239" s="126"/>
    </row>
    <row r="240" spans="1:10" ht="72">
      <c r="A240" s="125"/>
      <c r="B240" s="118">
        <v>15</v>
      </c>
      <c r="C240" s="10" t="s">
        <v>887</v>
      </c>
      <c r="D240" s="129" t="s">
        <v>884</v>
      </c>
      <c r="E240" s="149" t="s">
        <v>279</v>
      </c>
      <c r="F240" s="150"/>
      <c r="G240" s="11" t="s">
        <v>888</v>
      </c>
      <c r="H240" s="14">
        <v>0.45</v>
      </c>
      <c r="I240" s="120">
        <f t="shared" si="3"/>
        <v>6.75</v>
      </c>
      <c r="J240" s="126"/>
    </row>
    <row r="241" spans="1:10" ht="72">
      <c r="A241" s="125"/>
      <c r="B241" s="118">
        <v>15</v>
      </c>
      <c r="C241" s="10" t="s">
        <v>887</v>
      </c>
      <c r="D241" s="129" t="s">
        <v>799</v>
      </c>
      <c r="E241" s="149" t="s">
        <v>279</v>
      </c>
      <c r="F241" s="150"/>
      <c r="G241" s="11" t="s">
        <v>888</v>
      </c>
      <c r="H241" s="14">
        <v>0.47</v>
      </c>
      <c r="I241" s="120">
        <f t="shared" si="3"/>
        <v>7.05</v>
      </c>
      <c r="J241" s="126"/>
    </row>
    <row r="242" spans="1:10" ht="72">
      <c r="A242" s="125"/>
      <c r="B242" s="118">
        <v>15</v>
      </c>
      <c r="C242" s="10" t="s">
        <v>887</v>
      </c>
      <c r="D242" s="129" t="s">
        <v>889</v>
      </c>
      <c r="E242" s="149" t="s">
        <v>279</v>
      </c>
      <c r="F242" s="150"/>
      <c r="G242" s="11" t="s">
        <v>888</v>
      </c>
      <c r="H242" s="14">
        <v>0.51</v>
      </c>
      <c r="I242" s="120">
        <f t="shared" si="3"/>
        <v>7.65</v>
      </c>
      <c r="J242" s="126"/>
    </row>
    <row r="243" spans="1:10" ht="72">
      <c r="A243" s="125"/>
      <c r="B243" s="118">
        <v>15</v>
      </c>
      <c r="C243" s="10" t="s">
        <v>887</v>
      </c>
      <c r="D243" s="129" t="s">
        <v>890</v>
      </c>
      <c r="E243" s="149" t="s">
        <v>279</v>
      </c>
      <c r="F243" s="150"/>
      <c r="G243" s="11" t="s">
        <v>888</v>
      </c>
      <c r="H243" s="14">
        <v>0.55000000000000004</v>
      </c>
      <c r="I243" s="120">
        <f t="shared" si="3"/>
        <v>8.25</v>
      </c>
      <c r="J243" s="126"/>
    </row>
    <row r="244" spans="1:10" ht="72">
      <c r="A244" s="125"/>
      <c r="B244" s="118">
        <v>10</v>
      </c>
      <c r="C244" s="10" t="s">
        <v>887</v>
      </c>
      <c r="D244" s="129" t="s">
        <v>886</v>
      </c>
      <c r="E244" s="149" t="s">
        <v>279</v>
      </c>
      <c r="F244" s="150"/>
      <c r="G244" s="11" t="s">
        <v>888</v>
      </c>
      <c r="H244" s="14">
        <v>0.61</v>
      </c>
      <c r="I244" s="120">
        <f t="shared" si="3"/>
        <v>6.1</v>
      </c>
      <c r="J244" s="126"/>
    </row>
    <row r="245" spans="1:10" ht="72">
      <c r="A245" s="125"/>
      <c r="B245" s="118">
        <v>10</v>
      </c>
      <c r="C245" s="10" t="s">
        <v>887</v>
      </c>
      <c r="D245" s="129" t="s">
        <v>891</v>
      </c>
      <c r="E245" s="149" t="s">
        <v>279</v>
      </c>
      <c r="F245" s="150"/>
      <c r="G245" s="11" t="s">
        <v>888</v>
      </c>
      <c r="H245" s="14">
        <v>0.65</v>
      </c>
      <c r="I245" s="120">
        <f t="shared" si="3"/>
        <v>6.5</v>
      </c>
      <c r="J245" s="126"/>
    </row>
    <row r="246" spans="1:10" ht="72">
      <c r="A246" s="125"/>
      <c r="B246" s="118">
        <v>8</v>
      </c>
      <c r="C246" s="10" t="s">
        <v>887</v>
      </c>
      <c r="D246" s="129" t="s">
        <v>801</v>
      </c>
      <c r="E246" s="149" t="s">
        <v>279</v>
      </c>
      <c r="F246" s="150"/>
      <c r="G246" s="11" t="s">
        <v>888</v>
      </c>
      <c r="H246" s="14">
        <v>0.68</v>
      </c>
      <c r="I246" s="120">
        <f t="shared" si="3"/>
        <v>5.44</v>
      </c>
      <c r="J246" s="126"/>
    </row>
    <row r="247" spans="1:10" ht="72">
      <c r="A247" s="125"/>
      <c r="B247" s="118">
        <v>8</v>
      </c>
      <c r="C247" s="10" t="s">
        <v>887</v>
      </c>
      <c r="D247" s="129" t="s">
        <v>892</v>
      </c>
      <c r="E247" s="149" t="s">
        <v>279</v>
      </c>
      <c r="F247" s="150"/>
      <c r="G247" s="11" t="s">
        <v>888</v>
      </c>
      <c r="H247" s="14">
        <v>0.71</v>
      </c>
      <c r="I247" s="120">
        <f t="shared" si="3"/>
        <v>5.68</v>
      </c>
      <c r="J247" s="126"/>
    </row>
    <row r="248" spans="1:10" ht="72">
      <c r="A248" s="125"/>
      <c r="B248" s="118">
        <v>8</v>
      </c>
      <c r="C248" s="10" t="s">
        <v>887</v>
      </c>
      <c r="D248" s="129" t="s">
        <v>893</v>
      </c>
      <c r="E248" s="149" t="s">
        <v>279</v>
      </c>
      <c r="F248" s="150"/>
      <c r="G248" s="11" t="s">
        <v>888</v>
      </c>
      <c r="H248" s="14">
        <v>0.75</v>
      </c>
      <c r="I248" s="120">
        <f t="shared" si="3"/>
        <v>6</v>
      </c>
      <c r="J248" s="126"/>
    </row>
    <row r="249" spans="1:10" ht="132">
      <c r="A249" s="125"/>
      <c r="B249" s="118">
        <v>3</v>
      </c>
      <c r="C249" s="10" t="s">
        <v>894</v>
      </c>
      <c r="D249" s="129" t="s">
        <v>895</v>
      </c>
      <c r="E249" s="149"/>
      <c r="F249" s="150"/>
      <c r="G249" s="11" t="s">
        <v>896</v>
      </c>
      <c r="H249" s="14">
        <v>1.17</v>
      </c>
      <c r="I249" s="120">
        <f t="shared" si="3"/>
        <v>3.51</v>
      </c>
      <c r="J249" s="126"/>
    </row>
    <row r="250" spans="1:10" ht="132">
      <c r="A250" s="125"/>
      <c r="B250" s="118">
        <v>2</v>
      </c>
      <c r="C250" s="10" t="s">
        <v>894</v>
      </c>
      <c r="D250" s="129" t="s">
        <v>897</v>
      </c>
      <c r="E250" s="149"/>
      <c r="F250" s="150"/>
      <c r="G250" s="11" t="s">
        <v>896</v>
      </c>
      <c r="H250" s="14">
        <v>1.17</v>
      </c>
      <c r="I250" s="120">
        <f t="shared" si="3"/>
        <v>2.34</v>
      </c>
      <c r="J250" s="126"/>
    </row>
    <row r="251" spans="1:10" ht="108">
      <c r="A251" s="125"/>
      <c r="B251" s="118">
        <v>1</v>
      </c>
      <c r="C251" s="10" t="s">
        <v>898</v>
      </c>
      <c r="D251" s="129" t="s">
        <v>31</v>
      </c>
      <c r="E251" s="149" t="s">
        <v>279</v>
      </c>
      <c r="F251" s="150"/>
      <c r="G251" s="11" t="s">
        <v>899</v>
      </c>
      <c r="H251" s="14">
        <v>0.77</v>
      </c>
      <c r="I251" s="120">
        <f t="shared" si="3"/>
        <v>0.77</v>
      </c>
      <c r="J251" s="126"/>
    </row>
    <row r="252" spans="1:10" ht="108">
      <c r="A252" s="125"/>
      <c r="B252" s="118">
        <v>1</v>
      </c>
      <c r="C252" s="10" t="s">
        <v>898</v>
      </c>
      <c r="D252" s="129" t="s">
        <v>31</v>
      </c>
      <c r="E252" s="149" t="s">
        <v>589</v>
      </c>
      <c r="F252" s="150"/>
      <c r="G252" s="11" t="s">
        <v>899</v>
      </c>
      <c r="H252" s="14">
        <v>0.77</v>
      </c>
      <c r="I252" s="120">
        <f t="shared" si="3"/>
        <v>0.77</v>
      </c>
      <c r="J252" s="126"/>
    </row>
    <row r="253" spans="1:10" ht="108">
      <c r="A253" s="125"/>
      <c r="B253" s="118">
        <v>1</v>
      </c>
      <c r="C253" s="10" t="s">
        <v>898</v>
      </c>
      <c r="D253" s="129" t="s">
        <v>31</v>
      </c>
      <c r="E253" s="149" t="s">
        <v>115</v>
      </c>
      <c r="F253" s="150"/>
      <c r="G253" s="11" t="s">
        <v>899</v>
      </c>
      <c r="H253" s="14">
        <v>0.77</v>
      </c>
      <c r="I253" s="120">
        <f t="shared" si="3"/>
        <v>0.77</v>
      </c>
      <c r="J253" s="126"/>
    </row>
    <row r="254" spans="1:10" ht="108">
      <c r="A254" s="125"/>
      <c r="B254" s="118">
        <v>2</v>
      </c>
      <c r="C254" s="10" t="s">
        <v>900</v>
      </c>
      <c r="D254" s="129" t="s">
        <v>30</v>
      </c>
      <c r="E254" s="149" t="s">
        <v>115</v>
      </c>
      <c r="F254" s="150"/>
      <c r="G254" s="11" t="s">
        <v>901</v>
      </c>
      <c r="H254" s="14">
        <v>0.77</v>
      </c>
      <c r="I254" s="120">
        <f t="shared" si="3"/>
        <v>1.54</v>
      </c>
      <c r="J254" s="126"/>
    </row>
    <row r="255" spans="1:10" ht="108">
      <c r="A255" s="125"/>
      <c r="B255" s="118">
        <v>1</v>
      </c>
      <c r="C255" s="10" t="s">
        <v>900</v>
      </c>
      <c r="D255" s="129" t="s">
        <v>31</v>
      </c>
      <c r="E255" s="149" t="s">
        <v>115</v>
      </c>
      <c r="F255" s="150"/>
      <c r="G255" s="11" t="s">
        <v>901</v>
      </c>
      <c r="H255" s="14">
        <v>0.77</v>
      </c>
      <c r="I255" s="120">
        <f t="shared" si="3"/>
        <v>0.77</v>
      </c>
      <c r="J255" s="126"/>
    </row>
    <row r="256" spans="1:10" ht="120">
      <c r="A256" s="125"/>
      <c r="B256" s="118">
        <v>20</v>
      </c>
      <c r="C256" s="10" t="s">
        <v>902</v>
      </c>
      <c r="D256" s="129"/>
      <c r="E256" s="149"/>
      <c r="F256" s="150"/>
      <c r="G256" s="11" t="s">
        <v>903</v>
      </c>
      <c r="H256" s="14">
        <v>0.6</v>
      </c>
      <c r="I256" s="120">
        <f t="shared" si="3"/>
        <v>12</v>
      </c>
      <c r="J256" s="126"/>
    </row>
    <row r="257" spans="1:10" ht="120">
      <c r="A257" s="125"/>
      <c r="B257" s="118">
        <v>2</v>
      </c>
      <c r="C257" s="10" t="s">
        <v>904</v>
      </c>
      <c r="D257" s="129"/>
      <c r="E257" s="149"/>
      <c r="F257" s="150"/>
      <c r="G257" s="11" t="s">
        <v>905</v>
      </c>
      <c r="H257" s="14">
        <v>1.71</v>
      </c>
      <c r="I257" s="120">
        <f t="shared" si="3"/>
        <v>3.42</v>
      </c>
      <c r="J257" s="126"/>
    </row>
    <row r="258" spans="1:10" ht="120">
      <c r="A258" s="125"/>
      <c r="B258" s="118">
        <v>5</v>
      </c>
      <c r="C258" s="10" t="s">
        <v>906</v>
      </c>
      <c r="D258" s="129"/>
      <c r="E258" s="149"/>
      <c r="F258" s="150"/>
      <c r="G258" s="11" t="s">
        <v>907</v>
      </c>
      <c r="H258" s="14">
        <v>0.71</v>
      </c>
      <c r="I258" s="120">
        <f t="shared" si="3"/>
        <v>3.55</v>
      </c>
      <c r="J258" s="126"/>
    </row>
    <row r="259" spans="1:10" ht="120">
      <c r="A259" s="125"/>
      <c r="B259" s="118">
        <v>2</v>
      </c>
      <c r="C259" s="10" t="s">
        <v>908</v>
      </c>
      <c r="D259" s="129" t="s">
        <v>279</v>
      </c>
      <c r="E259" s="149"/>
      <c r="F259" s="150"/>
      <c r="G259" s="11" t="s">
        <v>909</v>
      </c>
      <c r="H259" s="14">
        <v>1.91</v>
      </c>
      <c r="I259" s="120">
        <f t="shared" si="3"/>
        <v>3.82</v>
      </c>
      <c r="J259" s="126"/>
    </row>
    <row r="260" spans="1:10" ht="120">
      <c r="A260" s="125"/>
      <c r="B260" s="118">
        <v>4</v>
      </c>
      <c r="C260" s="10" t="s">
        <v>910</v>
      </c>
      <c r="D260" s="129" t="s">
        <v>279</v>
      </c>
      <c r="E260" s="149"/>
      <c r="F260" s="150"/>
      <c r="G260" s="11" t="s">
        <v>911</v>
      </c>
      <c r="H260" s="14">
        <v>1.92</v>
      </c>
      <c r="I260" s="120">
        <f t="shared" si="3"/>
        <v>7.68</v>
      </c>
      <c r="J260" s="126"/>
    </row>
    <row r="261" spans="1:10" ht="120">
      <c r="A261" s="125"/>
      <c r="B261" s="118">
        <v>5</v>
      </c>
      <c r="C261" s="10" t="s">
        <v>910</v>
      </c>
      <c r="D261" s="129" t="s">
        <v>278</v>
      </c>
      <c r="E261" s="149"/>
      <c r="F261" s="150"/>
      <c r="G261" s="11" t="s">
        <v>911</v>
      </c>
      <c r="H261" s="14">
        <v>1.92</v>
      </c>
      <c r="I261" s="120">
        <f t="shared" si="3"/>
        <v>9.6</v>
      </c>
      <c r="J261" s="126"/>
    </row>
    <row r="262" spans="1:10" ht="120">
      <c r="A262" s="125"/>
      <c r="B262" s="118">
        <v>2</v>
      </c>
      <c r="C262" s="10" t="s">
        <v>912</v>
      </c>
      <c r="D262" s="129" t="s">
        <v>278</v>
      </c>
      <c r="E262" s="149"/>
      <c r="F262" s="150"/>
      <c r="G262" s="11" t="s">
        <v>913</v>
      </c>
      <c r="H262" s="14">
        <v>3.88</v>
      </c>
      <c r="I262" s="120">
        <f t="shared" si="3"/>
        <v>7.76</v>
      </c>
      <c r="J262" s="126"/>
    </row>
    <row r="263" spans="1:10" ht="120">
      <c r="A263" s="125"/>
      <c r="B263" s="118">
        <v>1</v>
      </c>
      <c r="C263" s="10" t="s">
        <v>914</v>
      </c>
      <c r="D263" s="129" t="s">
        <v>278</v>
      </c>
      <c r="E263" s="149"/>
      <c r="F263" s="150"/>
      <c r="G263" s="11" t="s">
        <v>915</v>
      </c>
      <c r="H263" s="14">
        <v>2.33</v>
      </c>
      <c r="I263" s="120">
        <f t="shared" si="3"/>
        <v>2.33</v>
      </c>
      <c r="J263" s="126"/>
    </row>
    <row r="264" spans="1:10" ht="132">
      <c r="A264" s="125"/>
      <c r="B264" s="118">
        <v>1</v>
      </c>
      <c r="C264" s="10" t="s">
        <v>916</v>
      </c>
      <c r="D264" s="129" t="s">
        <v>279</v>
      </c>
      <c r="E264" s="149"/>
      <c r="F264" s="150"/>
      <c r="G264" s="11" t="s">
        <v>917</v>
      </c>
      <c r="H264" s="14">
        <v>1.91</v>
      </c>
      <c r="I264" s="120">
        <f t="shared" si="3"/>
        <v>1.91</v>
      </c>
      <c r="J264" s="126"/>
    </row>
    <row r="265" spans="1:10" ht="132">
      <c r="A265" s="125"/>
      <c r="B265" s="118">
        <v>1</v>
      </c>
      <c r="C265" s="10" t="s">
        <v>916</v>
      </c>
      <c r="D265" s="129" t="s">
        <v>278</v>
      </c>
      <c r="E265" s="149"/>
      <c r="F265" s="150"/>
      <c r="G265" s="11" t="s">
        <v>917</v>
      </c>
      <c r="H265" s="14">
        <v>1.91</v>
      </c>
      <c r="I265" s="120">
        <f t="shared" si="3"/>
        <v>1.91</v>
      </c>
      <c r="J265" s="126"/>
    </row>
    <row r="266" spans="1:10" ht="132">
      <c r="A266" s="125"/>
      <c r="B266" s="118">
        <v>2</v>
      </c>
      <c r="C266" s="10" t="s">
        <v>918</v>
      </c>
      <c r="D266" s="129" t="s">
        <v>279</v>
      </c>
      <c r="E266" s="149"/>
      <c r="F266" s="150"/>
      <c r="G266" s="11" t="s">
        <v>919</v>
      </c>
      <c r="H266" s="14">
        <v>2.27</v>
      </c>
      <c r="I266" s="120">
        <f t="shared" si="3"/>
        <v>4.54</v>
      </c>
      <c r="J266" s="126"/>
    </row>
    <row r="267" spans="1:10" ht="132">
      <c r="A267" s="125"/>
      <c r="B267" s="118">
        <v>2</v>
      </c>
      <c r="C267" s="10" t="s">
        <v>920</v>
      </c>
      <c r="D267" s="129"/>
      <c r="E267" s="149"/>
      <c r="F267" s="150"/>
      <c r="G267" s="11" t="s">
        <v>921</v>
      </c>
      <c r="H267" s="14">
        <v>0.59</v>
      </c>
      <c r="I267" s="120">
        <f t="shared" si="3"/>
        <v>1.18</v>
      </c>
      <c r="J267" s="126"/>
    </row>
    <row r="268" spans="1:10" ht="120">
      <c r="A268" s="125"/>
      <c r="B268" s="118">
        <v>2</v>
      </c>
      <c r="C268" s="10" t="s">
        <v>922</v>
      </c>
      <c r="D268" s="129" t="s">
        <v>115</v>
      </c>
      <c r="E268" s="149"/>
      <c r="F268" s="150"/>
      <c r="G268" s="11" t="s">
        <v>923</v>
      </c>
      <c r="H268" s="14">
        <v>0.63</v>
      </c>
      <c r="I268" s="120">
        <f t="shared" si="3"/>
        <v>1.26</v>
      </c>
      <c r="J268" s="126"/>
    </row>
    <row r="269" spans="1:10" ht="120">
      <c r="A269" s="125"/>
      <c r="B269" s="118">
        <v>4</v>
      </c>
      <c r="C269" s="10" t="s">
        <v>922</v>
      </c>
      <c r="D269" s="129" t="s">
        <v>924</v>
      </c>
      <c r="E269" s="149"/>
      <c r="F269" s="150"/>
      <c r="G269" s="11" t="s">
        <v>923</v>
      </c>
      <c r="H269" s="14">
        <v>0.63</v>
      </c>
      <c r="I269" s="120">
        <f t="shared" si="3"/>
        <v>2.52</v>
      </c>
      <c r="J269" s="126"/>
    </row>
    <row r="270" spans="1:10" ht="144">
      <c r="A270" s="125"/>
      <c r="B270" s="118">
        <v>1</v>
      </c>
      <c r="C270" s="10" t="s">
        <v>925</v>
      </c>
      <c r="D270" s="129" t="s">
        <v>761</v>
      </c>
      <c r="E270" s="149"/>
      <c r="F270" s="150"/>
      <c r="G270" s="11" t="s">
        <v>926</v>
      </c>
      <c r="H270" s="14">
        <v>6.19</v>
      </c>
      <c r="I270" s="120">
        <f t="shared" si="3"/>
        <v>6.19</v>
      </c>
      <c r="J270" s="126"/>
    </row>
    <row r="271" spans="1:10" ht="180">
      <c r="A271" s="125"/>
      <c r="B271" s="118">
        <v>2</v>
      </c>
      <c r="C271" s="10" t="s">
        <v>927</v>
      </c>
      <c r="D271" s="129" t="s">
        <v>28</v>
      </c>
      <c r="E271" s="149"/>
      <c r="F271" s="150"/>
      <c r="G271" s="11" t="s">
        <v>928</v>
      </c>
      <c r="H271" s="14">
        <v>1.22</v>
      </c>
      <c r="I271" s="120">
        <f t="shared" si="3"/>
        <v>2.44</v>
      </c>
      <c r="J271" s="126"/>
    </row>
    <row r="272" spans="1:10" ht="180">
      <c r="A272" s="125"/>
      <c r="B272" s="118">
        <v>6</v>
      </c>
      <c r="C272" s="10" t="s">
        <v>927</v>
      </c>
      <c r="D272" s="129" t="s">
        <v>30</v>
      </c>
      <c r="E272" s="149"/>
      <c r="F272" s="150"/>
      <c r="G272" s="11" t="s">
        <v>928</v>
      </c>
      <c r="H272" s="14">
        <v>1.22</v>
      </c>
      <c r="I272" s="120">
        <f t="shared" si="3"/>
        <v>7.32</v>
      </c>
      <c r="J272" s="126"/>
    </row>
    <row r="273" spans="1:10" ht="108">
      <c r="A273" s="125"/>
      <c r="B273" s="118">
        <v>2</v>
      </c>
      <c r="C273" s="10" t="s">
        <v>929</v>
      </c>
      <c r="D273" s="129" t="s">
        <v>759</v>
      </c>
      <c r="E273" s="149"/>
      <c r="F273" s="150"/>
      <c r="G273" s="11" t="s">
        <v>930</v>
      </c>
      <c r="H273" s="14">
        <v>0.63</v>
      </c>
      <c r="I273" s="120">
        <f t="shared" si="3"/>
        <v>1.26</v>
      </c>
      <c r="J273" s="126"/>
    </row>
    <row r="274" spans="1:10" ht="108">
      <c r="A274" s="125"/>
      <c r="B274" s="118">
        <v>10</v>
      </c>
      <c r="C274" s="10" t="s">
        <v>931</v>
      </c>
      <c r="D274" s="129" t="s">
        <v>589</v>
      </c>
      <c r="E274" s="149"/>
      <c r="F274" s="150"/>
      <c r="G274" s="11" t="s">
        <v>932</v>
      </c>
      <c r="H274" s="14">
        <v>0.63</v>
      </c>
      <c r="I274" s="120">
        <f t="shared" si="3"/>
        <v>6.3</v>
      </c>
      <c r="J274" s="126"/>
    </row>
    <row r="275" spans="1:10" ht="108">
      <c r="A275" s="125"/>
      <c r="B275" s="118">
        <v>3</v>
      </c>
      <c r="C275" s="10" t="s">
        <v>931</v>
      </c>
      <c r="D275" s="129" t="s">
        <v>759</v>
      </c>
      <c r="E275" s="149"/>
      <c r="F275" s="150"/>
      <c r="G275" s="11" t="s">
        <v>932</v>
      </c>
      <c r="H275" s="14">
        <v>0.63</v>
      </c>
      <c r="I275" s="120">
        <f t="shared" si="3"/>
        <v>1.8900000000000001</v>
      </c>
      <c r="J275" s="126"/>
    </row>
    <row r="276" spans="1:10" ht="108">
      <c r="A276" s="125"/>
      <c r="B276" s="118">
        <v>15</v>
      </c>
      <c r="C276" s="10" t="s">
        <v>933</v>
      </c>
      <c r="D276" s="129" t="s">
        <v>589</v>
      </c>
      <c r="E276" s="149"/>
      <c r="F276" s="150"/>
      <c r="G276" s="11" t="s">
        <v>934</v>
      </c>
      <c r="H276" s="14">
        <v>0.63</v>
      </c>
      <c r="I276" s="120">
        <f t="shared" si="3"/>
        <v>9.4499999999999993</v>
      </c>
      <c r="J276" s="126"/>
    </row>
    <row r="277" spans="1:10" ht="108">
      <c r="A277" s="125"/>
      <c r="B277" s="118">
        <v>3</v>
      </c>
      <c r="C277" s="10" t="s">
        <v>933</v>
      </c>
      <c r="D277" s="129" t="s">
        <v>759</v>
      </c>
      <c r="E277" s="149"/>
      <c r="F277" s="150"/>
      <c r="G277" s="11" t="s">
        <v>934</v>
      </c>
      <c r="H277" s="14">
        <v>0.63</v>
      </c>
      <c r="I277" s="120">
        <f t="shared" si="3"/>
        <v>1.8900000000000001</v>
      </c>
      <c r="J277" s="126"/>
    </row>
    <row r="278" spans="1:10" ht="120">
      <c r="A278" s="125"/>
      <c r="B278" s="118">
        <v>1</v>
      </c>
      <c r="C278" s="10" t="s">
        <v>935</v>
      </c>
      <c r="D278" s="129" t="s">
        <v>32</v>
      </c>
      <c r="E278" s="149" t="s">
        <v>679</v>
      </c>
      <c r="F278" s="150"/>
      <c r="G278" s="11" t="s">
        <v>936</v>
      </c>
      <c r="H278" s="14">
        <v>2.56</v>
      </c>
      <c r="I278" s="120">
        <f t="shared" ref="I278:I292" si="4">H278*B278</f>
        <v>2.56</v>
      </c>
      <c r="J278" s="126"/>
    </row>
    <row r="279" spans="1:10" ht="120">
      <c r="A279" s="125"/>
      <c r="B279" s="118">
        <v>1</v>
      </c>
      <c r="C279" s="10" t="s">
        <v>935</v>
      </c>
      <c r="D279" s="129" t="s">
        <v>32</v>
      </c>
      <c r="E279" s="149" t="s">
        <v>278</v>
      </c>
      <c r="F279" s="150"/>
      <c r="G279" s="11" t="s">
        <v>936</v>
      </c>
      <c r="H279" s="14">
        <v>2.56</v>
      </c>
      <c r="I279" s="120">
        <f t="shared" si="4"/>
        <v>2.56</v>
      </c>
      <c r="J279" s="126"/>
    </row>
    <row r="280" spans="1:10" ht="120">
      <c r="A280" s="125"/>
      <c r="B280" s="118">
        <v>1</v>
      </c>
      <c r="C280" s="10" t="s">
        <v>935</v>
      </c>
      <c r="D280" s="129" t="s">
        <v>33</v>
      </c>
      <c r="E280" s="149" t="s">
        <v>679</v>
      </c>
      <c r="F280" s="150"/>
      <c r="G280" s="11" t="s">
        <v>936</v>
      </c>
      <c r="H280" s="14">
        <v>2.71</v>
      </c>
      <c r="I280" s="120">
        <f t="shared" si="4"/>
        <v>2.71</v>
      </c>
      <c r="J280" s="126"/>
    </row>
    <row r="281" spans="1:10" ht="120">
      <c r="A281" s="125"/>
      <c r="B281" s="118">
        <v>1</v>
      </c>
      <c r="C281" s="10" t="s">
        <v>935</v>
      </c>
      <c r="D281" s="129" t="s">
        <v>33</v>
      </c>
      <c r="E281" s="149" t="s">
        <v>278</v>
      </c>
      <c r="F281" s="150"/>
      <c r="G281" s="11" t="s">
        <v>936</v>
      </c>
      <c r="H281" s="14">
        <v>2.71</v>
      </c>
      <c r="I281" s="120">
        <f t="shared" si="4"/>
        <v>2.71</v>
      </c>
      <c r="J281" s="126"/>
    </row>
    <row r="282" spans="1:10" ht="120">
      <c r="A282" s="125"/>
      <c r="B282" s="118">
        <v>1</v>
      </c>
      <c r="C282" s="10" t="s">
        <v>935</v>
      </c>
      <c r="D282" s="129" t="s">
        <v>34</v>
      </c>
      <c r="E282" s="149" t="s">
        <v>679</v>
      </c>
      <c r="F282" s="150"/>
      <c r="G282" s="11" t="s">
        <v>936</v>
      </c>
      <c r="H282" s="14">
        <v>2.71</v>
      </c>
      <c r="I282" s="120">
        <f t="shared" si="4"/>
        <v>2.71</v>
      </c>
      <c r="J282" s="126"/>
    </row>
    <row r="283" spans="1:10" ht="120">
      <c r="A283" s="125"/>
      <c r="B283" s="118">
        <v>1</v>
      </c>
      <c r="C283" s="10" t="s">
        <v>935</v>
      </c>
      <c r="D283" s="129" t="s">
        <v>34</v>
      </c>
      <c r="E283" s="149" t="s">
        <v>278</v>
      </c>
      <c r="F283" s="150"/>
      <c r="G283" s="11" t="s">
        <v>936</v>
      </c>
      <c r="H283" s="14">
        <v>2.71</v>
      </c>
      <c r="I283" s="120">
        <f t="shared" si="4"/>
        <v>2.71</v>
      </c>
      <c r="J283" s="126"/>
    </row>
    <row r="284" spans="1:10" ht="120">
      <c r="A284" s="125"/>
      <c r="B284" s="118">
        <v>1</v>
      </c>
      <c r="C284" s="10" t="s">
        <v>937</v>
      </c>
      <c r="D284" s="129" t="s">
        <v>30</v>
      </c>
      <c r="E284" s="149" t="s">
        <v>278</v>
      </c>
      <c r="F284" s="150"/>
      <c r="G284" s="11" t="s">
        <v>938</v>
      </c>
      <c r="H284" s="14">
        <v>2.97</v>
      </c>
      <c r="I284" s="120">
        <f t="shared" si="4"/>
        <v>2.97</v>
      </c>
      <c r="J284" s="126"/>
    </row>
    <row r="285" spans="1:10" ht="120">
      <c r="A285" s="125"/>
      <c r="B285" s="118">
        <v>1</v>
      </c>
      <c r="C285" s="10" t="s">
        <v>937</v>
      </c>
      <c r="D285" s="129" t="s">
        <v>31</v>
      </c>
      <c r="E285" s="149" t="s">
        <v>278</v>
      </c>
      <c r="F285" s="150"/>
      <c r="G285" s="11" t="s">
        <v>938</v>
      </c>
      <c r="H285" s="14">
        <v>2.97</v>
      </c>
      <c r="I285" s="120">
        <f t="shared" si="4"/>
        <v>2.97</v>
      </c>
      <c r="J285" s="126"/>
    </row>
    <row r="286" spans="1:10" ht="168">
      <c r="A286" s="125"/>
      <c r="B286" s="118">
        <v>1</v>
      </c>
      <c r="C286" s="10" t="s">
        <v>939</v>
      </c>
      <c r="D286" s="129" t="s">
        <v>31</v>
      </c>
      <c r="E286" s="149" t="s">
        <v>279</v>
      </c>
      <c r="F286" s="150"/>
      <c r="G286" s="11" t="s">
        <v>940</v>
      </c>
      <c r="H286" s="14">
        <v>2.7</v>
      </c>
      <c r="I286" s="120">
        <f t="shared" si="4"/>
        <v>2.7</v>
      </c>
      <c r="J286" s="126"/>
    </row>
    <row r="287" spans="1:10" ht="120">
      <c r="A287" s="125"/>
      <c r="B287" s="118">
        <v>1</v>
      </c>
      <c r="C287" s="10" t="s">
        <v>941</v>
      </c>
      <c r="D287" s="129" t="s">
        <v>28</v>
      </c>
      <c r="E287" s="149" t="s">
        <v>279</v>
      </c>
      <c r="F287" s="150"/>
      <c r="G287" s="11" t="s">
        <v>942</v>
      </c>
      <c r="H287" s="14">
        <v>3.35</v>
      </c>
      <c r="I287" s="120">
        <f t="shared" si="4"/>
        <v>3.35</v>
      </c>
      <c r="J287" s="126"/>
    </row>
    <row r="288" spans="1:10" ht="120">
      <c r="A288" s="125"/>
      <c r="B288" s="118">
        <v>1</v>
      </c>
      <c r="C288" s="10" t="s">
        <v>941</v>
      </c>
      <c r="D288" s="129" t="s">
        <v>28</v>
      </c>
      <c r="E288" s="149" t="s">
        <v>278</v>
      </c>
      <c r="F288" s="150"/>
      <c r="G288" s="11" t="s">
        <v>942</v>
      </c>
      <c r="H288" s="14">
        <v>3.35</v>
      </c>
      <c r="I288" s="120">
        <f t="shared" si="4"/>
        <v>3.35</v>
      </c>
      <c r="J288" s="126"/>
    </row>
    <row r="289" spans="1:10" ht="120">
      <c r="A289" s="125"/>
      <c r="B289" s="118">
        <v>1</v>
      </c>
      <c r="C289" s="10" t="s">
        <v>941</v>
      </c>
      <c r="D289" s="129" t="s">
        <v>30</v>
      </c>
      <c r="E289" s="149" t="s">
        <v>279</v>
      </c>
      <c r="F289" s="150"/>
      <c r="G289" s="11" t="s">
        <v>942</v>
      </c>
      <c r="H289" s="14">
        <v>3.35</v>
      </c>
      <c r="I289" s="120">
        <f t="shared" si="4"/>
        <v>3.35</v>
      </c>
      <c r="J289" s="126"/>
    </row>
    <row r="290" spans="1:10" ht="120">
      <c r="A290" s="125"/>
      <c r="B290" s="118">
        <v>1</v>
      </c>
      <c r="C290" s="10" t="s">
        <v>941</v>
      </c>
      <c r="D290" s="129" t="s">
        <v>30</v>
      </c>
      <c r="E290" s="149" t="s">
        <v>278</v>
      </c>
      <c r="F290" s="150"/>
      <c r="G290" s="11" t="s">
        <v>942</v>
      </c>
      <c r="H290" s="14">
        <v>3.35</v>
      </c>
      <c r="I290" s="120">
        <f t="shared" si="4"/>
        <v>3.35</v>
      </c>
      <c r="J290" s="126"/>
    </row>
    <row r="291" spans="1:10" ht="96">
      <c r="A291" s="125"/>
      <c r="B291" s="118">
        <v>5</v>
      </c>
      <c r="C291" s="10" t="s">
        <v>943</v>
      </c>
      <c r="D291" s="129" t="s">
        <v>589</v>
      </c>
      <c r="E291" s="149"/>
      <c r="F291" s="150"/>
      <c r="G291" s="11" t="s">
        <v>944</v>
      </c>
      <c r="H291" s="14">
        <v>0.63</v>
      </c>
      <c r="I291" s="120">
        <f t="shared" si="4"/>
        <v>3.15</v>
      </c>
      <c r="J291" s="126"/>
    </row>
    <row r="292" spans="1:10" ht="96">
      <c r="A292" s="125"/>
      <c r="B292" s="119">
        <v>1</v>
      </c>
      <c r="C292" s="12" t="s">
        <v>945</v>
      </c>
      <c r="D292" s="130" t="s">
        <v>759</v>
      </c>
      <c r="E292" s="161"/>
      <c r="F292" s="162"/>
      <c r="G292" s="13" t="s">
        <v>946</v>
      </c>
      <c r="H292" s="15">
        <v>0.83</v>
      </c>
      <c r="I292" s="121">
        <f t="shared" si="4"/>
        <v>0.83</v>
      </c>
      <c r="J292" s="126"/>
    </row>
  </sheetData>
  <mergeCells count="275">
    <mergeCell ref="E291:F291"/>
    <mergeCell ref="E292:F292"/>
    <mergeCell ref="E286:F286"/>
    <mergeCell ref="E287:F287"/>
    <mergeCell ref="E288:F288"/>
    <mergeCell ref="E289:F289"/>
    <mergeCell ref="E290:F290"/>
    <mergeCell ref="E281:F281"/>
    <mergeCell ref="E282:F282"/>
    <mergeCell ref="E283:F283"/>
    <mergeCell ref="E284:F284"/>
    <mergeCell ref="E285:F285"/>
    <mergeCell ref="E276:F276"/>
    <mergeCell ref="E277:F277"/>
    <mergeCell ref="E278:F278"/>
    <mergeCell ref="E279:F279"/>
    <mergeCell ref="E280:F280"/>
    <mergeCell ref="E271:F271"/>
    <mergeCell ref="E272:F272"/>
    <mergeCell ref="E273:F273"/>
    <mergeCell ref="E274:F274"/>
    <mergeCell ref="E275:F275"/>
    <mergeCell ref="E266:F266"/>
    <mergeCell ref="E267:F267"/>
    <mergeCell ref="E268:F268"/>
    <mergeCell ref="E269:F269"/>
    <mergeCell ref="E270:F270"/>
    <mergeCell ref="E261:F261"/>
    <mergeCell ref="E262:F262"/>
    <mergeCell ref="E263:F263"/>
    <mergeCell ref="E264:F264"/>
    <mergeCell ref="E265:F265"/>
    <mergeCell ref="E256:F256"/>
    <mergeCell ref="E257:F257"/>
    <mergeCell ref="E258:F258"/>
    <mergeCell ref="E259:F259"/>
    <mergeCell ref="E260:F260"/>
    <mergeCell ref="E251:F251"/>
    <mergeCell ref="E252:F252"/>
    <mergeCell ref="E253:F253"/>
    <mergeCell ref="E254:F254"/>
    <mergeCell ref="E255:F255"/>
    <mergeCell ref="E246:F246"/>
    <mergeCell ref="E247:F247"/>
    <mergeCell ref="E248:F248"/>
    <mergeCell ref="E249:F249"/>
    <mergeCell ref="E250:F250"/>
    <mergeCell ref="E241:F241"/>
    <mergeCell ref="E242:F242"/>
    <mergeCell ref="E243:F243"/>
    <mergeCell ref="E244:F244"/>
    <mergeCell ref="E245:F245"/>
    <mergeCell ref="E236:F236"/>
    <mergeCell ref="E237:F237"/>
    <mergeCell ref="E238:F238"/>
    <mergeCell ref="E239:F239"/>
    <mergeCell ref="E240:F240"/>
    <mergeCell ref="E231:F231"/>
    <mergeCell ref="E232:F232"/>
    <mergeCell ref="E233:F233"/>
    <mergeCell ref="E234:F234"/>
    <mergeCell ref="E235:F235"/>
    <mergeCell ref="E226:F226"/>
    <mergeCell ref="E227:F227"/>
    <mergeCell ref="E228:F228"/>
    <mergeCell ref="E229:F229"/>
    <mergeCell ref="E230:F230"/>
    <mergeCell ref="E221:F221"/>
    <mergeCell ref="E222:F222"/>
    <mergeCell ref="E223:F223"/>
    <mergeCell ref="E224:F224"/>
    <mergeCell ref="E225:F225"/>
    <mergeCell ref="E216:F216"/>
    <mergeCell ref="E217:F217"/>
    <mergeCell ref="E218:F218"/>
    <mergeCell ref="E219:F219"/>
    <mergeCell ref="E220:F220"/>
    <mergeCell ref="E211:F211"/>
    <mergeCell ref="E212:F212"/>
    <mergeCell ref="E213:F213"/>
    <mergeCell ref="E214:F214"/>
    <mergeCell ref="E215:F215"/>
    <mergeCell ref="E206:F206"/>
    <mergeCell ref="E207:F207"/>
    <mergeCell ref="E208:F208"/>
    <mergeCell ref="E209:F209"/>
    <mergeCell ref="E210:F210"/>
    <mergeCell ref="E201:F201"/>
    <mergeCell ref="E202:F202"/>
    <mergeCell ref="E203:F203"/>
    <mergeCell ref="E204:F204"/>
    <mergeCell ref="E205:F205"/>
    <mergeCell ref="E196:F196"/>
    <mergeCell ref="E197:F197"/>
    <mergeCell ref="E198:F198"/>
    <mergeCell ref="E199:F199"/>
    <mergeCell ref="E200:F200"/>
    <mergeCell ref="E191:F191"/>
    <mergeCell ref="E192:F192"/>
    <mergeCell ref="E193:F193"/>
    <mergeCell ref="E194:F194"/>
    <mergeCell ref="E195:F195"/>
    <mergeCell ref="E186:F186"/>
    <mergeCell ref="E187:F187"/>
    <mergeCell ref="E188:F188"/>
    <mergeCell ref="E189:F189"/>
    <mergeCell ref="E190:F190"/>
    <mergeCell ref="E181:F181"/>
    <mergeCell ref="E182:F182"/>
    <mergeCell ref="E183:F183"/>
    <mergeCell ref="E184:F184"/>
    <mergeCell ref="E185:F185"/>
    <mergeCell ref="E176:F176"/>
    <mergeCell ref="E177:F177"/>
    <mergeCell ref="E178:F178"/>
    <mergeCell ref="E179:F179"/>
    <mergeCell ref="E180:F180"/>
    <mergeCell ref="E171:F171"/>
    <mergeCell ref="E172:F172"/>
    <mergeCell ref="E173:F173"/>
    <mergeCell ref="E174:F174"/>
    <mergeCell ref="E175:F175"/>
    <mergeCell ref="E166:F166"/>
    <mergeCell ref="E167:F167"/>
    <mergeCell ref="E168:F168"/>
    <mergeCell ref="E169:F169"/>
    <mergeCell ref="E170:F170"/>
    <mergeCell ref="E161:F161"/>
    <mergeCell ref="E162:F162"/>
    <mergeCell ref="E163:F163"/>
    <mergeCell ref="E164:F164"/>
    <mergeCell ref="E165:F165"/>
    <mergeCell ref="E156:F156"/>
    <mergeCell ref="E157:F157"/>
    <mergeCell ref="E158:F158"/>
    <mergeCell ref="E159:F159"/>
    <mergeCell ref="E160:F160"/>
    <mergeCell ref="E151:F151"/>
    <mergeCell ref="E152:F152"/>
    <mergeCell ref="E153:F153"/>
    <mergeCell ref="E154:F154"/>
    <mergeCell ref="E155:F155"/>
    <mergeCell ref="E146:F146"/>
    <mergeCell ref="E147:F147"/>
    <mergeCell ref="E148:F148"/>
    <mergeCell ref="E149:F149"/>
    <mergeCell ref="E150:F150"/>
    <mergeCell ref="E141:F141"/>
    <mergeCell ref="E142:F142"/>
    <mergeCell ref="E143:F143"/>
    <mergeCell ref="E144:F144"/>
    <mergeCell ref="E145:F145"/>
    <mergeCell ref="E136:F136"/>
    <mergeCell ref="E137:F137"/>
    <mergeCell ref="E138:F138"/>
    <mergeCell ref="E139:F139"/>
    <mergeCell ref="E140:F140"/>
    <mergeCell ref="E131:F131"/>
    <mergeCell ref="E132:F132"/>
    <mergeCell ref="E133:F133"/>
    <mergeCell ref="E134:F134"/>
    <mergeCell ref="E135:F135"/>
    <mergeCell ref="E126:F126"/>
    <mergeCell ref="E127:F127"/>
    <mergeCell ref="E128:F128"/>
    <mergeCell ref="E129:F129"/>
    <mergeCell ref="E130:F130"/>
    <mergeCell ref="E121:F121"/>
    <mergeCell ref="E122:F122"/>
    <mergeCell ref="E123:F123"/>
    <mergeCell ref="E124:F124"/>
    <mergeCell ref="E125:F125"/>
    <mergeCell ref="E116:F116"/>
    <mergeCell ref="E117:F117"/>
    <mergeCell ref="E118:F118"/>
    <mergeCell ref="E119:F119"/>
    <mergeCell ref="E120:F120"/>
    <mergeCell ref="E111:F111"/>
    <mergeCell ref="E112:F112"/>
    <mergeCell ref="E113:F113"/>
    <mergeCell ref="E114:F114"/>
    <mergeCell ref="E115:F115"/>
    <mergeCell ref="E106:F106"/>
    <mergeCell ref="E107:F107"/>
    <mergeCell ref="E108:F108"/>
    <mergeCell ref="E109:F109"/>
    <mergeCell ref="E110:F110"/>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9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1948.2600000000002</v>
      </c>
      <c r="O2" t="s">
        <v>188</v>
      </c>
    </row>
    <row r="3" spans="1:15" ht="12.75" customHeight="1">
      <c r="A3" s="125"/>
      <c r="B3" s="132" t="s">
        <v>140</v>
      </c>
      <c r="C3" s="131"/>
      <c r="D3" s="131"/>
      <c r="E3" s="131"/>
      <c r="F3" s="131"/>
      <c r="G3" s="131"/>
      <c r="H3" s="131"/>
      <c r="I3" s="131"/>
      <c r="J3" s="131"/>
      <c r="K3" s="131"/>
      <c r="L3" s="126"/>
      <c r="N3">
        <v>1948.2600000000002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1">
        <f>IF(Invoice!J10&lt;&gt;"",Invoice!J10,"")</f>
        <v>51530</v>
      </c>
      <c r="L10" s="126"/>
    </row>
    <row r="11" spans="1:15" ht="12.75" customHeight="1">
      <c r="A11" s="125"/>
      <c r="B11" s="125" t="s">
        <v>718</v>
      </c>
      <c r="C11" s="131"/>
      <c r="D11" s="131"/>
      <c r="E11" s="131"/>
      <c r="F11" s="126"/>
      <c r="G11" s="127"/>
      <c r="H11" s="127" t="s">
        <v>718</v>
      </c>
      <c r="I11" s="131"/>
      <c r="J11" s="131"/>
      <c r="K11" s="152"/>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3">
        <f>Invoice!J14</f>
        <v>45193</v>
      </c>
      <c r="L14" s="126"/>
    </row>
    <row r="15" spans="1:15" ht="15" customHeight="1">
      <c r="A15" s="125"/>
      <c r="B15" s="6" t="s">
        <v>11</v>
      </c>
      <c r="C15" s="7"/>
      <c r="D15" s="7"/>
      <c r="E15" s="7"/>
      <c r="F15" s="8"/>
      <c r="G15" s="127"/>
      <c r="H15" s="9" t="s">
        <v>11</v>
      </c>
      <c r="I15" s="131"/>
      <c r="J15" s="131"/>
      <c r="K15" s="154"/>
      <c r="L15" s="126"/>
    </row>
    <row r="16" spans="1:15" ht="15" customHeight="1">
      <c r="A16" s="125"/>
      <c r="B16" s="131"/>
      <c r="C16" s="131"/>
      <c r="D16" s="131"/>
      <c r="E16" s="131"/>
      <c r="F16" s="131"/>
      <c r="G16" s="131"/>
      <c r="H16" s="131"/>
      <c r="I16" s="134" t="s">
        <v>147</v>
      </c>
      <c r="J16" s="134" t="s">
        <v>147</v>
      </c>
      <c r="K16" s="140">
        <v>40093</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1111</v>
      </c>
      <c r="E20" s="128" t="s">
        <v>206</v>
      </c>
      <c r="F20" s="155" t="s">
        <v>207</v>
      </c>
      <c r="G20" s="156"/>
      <c r="H20" s="111" t="s">
        <v>174</v>
      </c>
      <c r="I20" s="111" t="s">
        <v>208</v>
      </c>
      <c r="J20" s="111" t="s">
        <v>208</v>
      </c>
      <c r="K20" s="111" t="s">
        <v>26</v>
      </c>
      <c r="L20" s="126"/>
    </row>
    <row r="21" spans="1:12" ht="38.25">
      <c r="A21" s="125"/>
      <c r="B21" s="116"/>
      <c r="C21" s="116"/>
      <c r="D21" s="116"/>
      <c r="E21" s="117"/>
      <c r="F21" s="157"/>
      <c r="G21" s="158"/>
      <c r="H21" s="141" t="s">
        <v>1115</v>
      </c>
      <c r="I21" s="116"/>
      <c r="J21" s="116"/>
      <c r="K21" s="116"/>
      <c r="L21" s="126"/>
    </row>
    <row r="22" spans="1:12" ht="24" customHeight="1">
      <c r="A22" s="125"/>
      <c r="B22" s="118">
        <f>'Tax Invoice'!D18</f>
        <v>6</v>
      </c>
      <c r="C22" s="10" t="s">
        <v>724</v>
      </c>
      <c r="D22" s="10" t="s">
        <v>724</v>
      </c>
      <c r="E22" s="129" t="s">
        <v>30</v>
      </c>
      <c r="F22" s="149" t="s">
        <v>279</v>
      </c>
      <c r="G22" s="150"/>
      <c r="H22" s="11" t="s">
        <v>725</v>
      </c>
      <c r="I22" s="14">
        <f t="shared" ref="I22:I85" si="0">J22*$N$1</f>
        <v>0.21</v>
      </c>
      <c r="J22" s="14">
        <v>0.21</v>
      </c>
      <c r="K22" s="120">
        <f t="shared" ref="K22:K85" si="1">I22*B22</f>
        <v>1.26</v>
      </c>
      <c r="L22" s="126"/>
    </row>
    <row r="23" spans="1:12" ht="12.75" customHeight="1">
      <c r="A23" s="125"/>
      <c r="B23" s="118">
        <f>'Tax Invoice'!D19</f>
        <v>18</v>
      </c>
      <c r="C23" s="10" t="s">
        <v>726</v>
      </c>
      <c r="D23" s="10" t="s">
        <v>947</v>
      </c>
      <c r="E23" s="129" t="s">
        <v>657</v>
      </c>
      <c r="F23" s="149"/>
      <c r="G23" s="150"/>
      <c r="H23" s="11" t="s">
        <v>1051</v>
      </c>
      <c r="I23" s="14">
        <f t="shared" si="0"/>
        <v>0.31</v>
      </c>
      <c r="J23" s="14">
        <v>0.31</v>
      </c>
      <c r="K23" s="120">
        <f t="shared" si="1"/>
        <v>5.58</v>
      </c>
      <c r="L23" s="126"/>
    </row>
    <row r="24" spans="1:12" ht="12.75" customHeight="1">
      <c r="A24" s="125"/>
      <c r="B24" s="118">
        <f>'Tax Invoice'!D20</f>
        <v>25</v>
      </c>
      <c r="C24" s="10" t="s">
        <v>726</v>
      </c>
      <c r="D24" s="10" t="s">
        <v>948</v>
      </c>
      <c r="E24" s="129" t="s">
        <v>30</v>
      </c>
      <c r="F24" s="149"/>
      <c r="G24" s="150"/>
      <c r="H24" s="11" t="s">
        <v>1051</v>
      </c>
      <c r="I24" s="14">
        <f t="shared" si="0"/>
        <v>0.31</v>
      </c>
      <c r="J24" s="14">
        <v>0.31</v>
      </c>
      <c r="K24" s="120">
        <f t="shared" si="1"/>
        <v>7.75</v>
      </c>
      <c r="L24" s="126"/>
    </row>
    <row r="25" spans="1:12" ht="12.75" customHeight="1">
      <c r="A25" s="125"/>
      <c r="B25" s="118">
        <f>'Tax Invoice'!D21</f>
        <v>24</v>
      </c>
      <c r="C25" s="10" t="s">
        <v>726</v>
      </c>
      <c r="D25" s="10" t="s">
        <v>949</v>
      </c>
      <c r="E25" s="129" t="s">
        <v>72</v>
      </c>
      <c r="F25" s="149"/>
      <c r="G25" s="150"/>
      <c r="H25" s="11" t="s">
        <v>1051</v>
      </c>
      <c r="I25" s="14">
        <f t="shared" si="0"/>
        <v>0.33</v>
      </c>
      <c r="J25" s="14">
        <v>0.33</v>
      </c>
      <c r="K25" s="120">
        <f t="shared" si="1"/>
        <v>7.92</v>
      </c>
      <c r="L25" s="126"/>
    </row>
    <row r="26" spans="1:12" ht="12.75" customHeight="1">
      <c r="A26" s="125"/>
      <c r="B26" s="118">
        <f>'Tax Invoice'!D22</f>
        <v>14</v>
      </c>
      <c r="C26" s="10" t="s">
        <v>728</v>
      </c>
      <c r="D26" s="10" t="s">
        <v>950</v>
      </c>
      <c r="E26" s="129" t="s">
        <v>300</v>
      </c>
      <c r="F26" s="149"/>
      <c r="G26" s="150"/>
      <c r="H26" s="11" t="s">
        <v>1050</v>
      </c>
      <c r="I26" s="14">
        <f t="shared" si="0"/>
        <v>0.63</v>
      </c>
      <c r="J26" s="14">
        <v>0.63</v>
      </c>
      <c r="K26" s="120">
        <f t="shared" si="1"/>
        <v>8.82</v>
      </c>
      <c r="L26" s="126"/>
    </row>
    <row r="27" spans="1:12" ht="12.75" customHeight="1">
      <c r="A27" s="125"/>
      <c r="B27" s="118">
        <f>'Tax Invoice'!D23</f>
        <v>8</v>
      </c>
      <c r="C27" s="10" t="s">
        <v>728</v>
      </c>
      <c r="D27" s="10" t="s">
        <v>951</v>
      </c>
      <c r="E27" s="129" t="s">
        <v>320</v>
      </c>
      <c r="F27" s="149"/>
      <c r="G27" s="150"/>
      <c r="H27" s="11" t="s">
        <v>1050</v>
      </c>
      <c r="I27" s="14">
        <f t="shared" si="0"/>
        <v>0.79</v>
      </c>
      <c r="J27" s="14">
        <v>0.79</v>
      </c>
      <c r="K27" s="120">
        <f t="shared" si="1"/>
        <v>6.32</v>
      </c>
      <c r="L27" s="126"/>
    </row>
    <row r="28" spans="1:12" ht="12.75" customHeight="1">
      <c r="A28" s="125"/>
      <c r="B28" s="118">
        <f>'Tax Invoice'!D24</f>
        <v>4</v>
      </c>
      <c r="C28" s="10" t="s">
        <v>730</v>
      </c>
      <c r="D28" s="10" t="s">
        <v>730</v>
      </c>
      <c r="E28" s="129" t="s">
        <v>28</v>
      </c>
      <c r="F28" s="149"/>
      <c r="G28" s="150"/>
      <c r="H28" s="11" t="s">
        <v>731</v>
      </c>
      <c r="I28" s="14">
        <f t="shared" si="0"/>
        <v>0.38</v>
      </c>
      <c r="J28" s="14">
        <v>0.38</v>
      </c>
      <c r="K28" s="120">
        <f t="shared" si="1"/>
        <v>1.52</v>
      </c>
      <c r="L28" s="126"/>
    </row>
    <row r="29" spans="1:12" ht="12.75" customHeight="1">
      <c r="A29" s="125"/>
      <c r="B29" s="118">
        <f>'Tax Invoice'!D25</f>
        <v>6</v>
      </c>
      <c r="C29" s="10" t="s">
        <v>730</v>
      </c>
      <c r="D29" s="10" t="s">
        <v>730</v>
      </c>
      <c r="E29" s="129" t="s">
        <v>30</v>
      </c>
      <c r="F29" s="149"/>
      <c r="G29" s="150"/>
      <c r="H29" s="11" t="s">
        <v>731</v>
      </c>
      <c r="I29" s="14">
        <f t="shared" si="0"/>
        <v>0.38</v>
      </c>
      <c r="J29" s="14">
        <v>0.38</v>
      </c>
      <c r="K29" s="120">
        <f t="shared" si="1"/>
        <v>2.2800000000000002</v>
      </c>
      <c r="L29" s="126"/>
    </row>
    <row r="30" spans="1:12" ht="24" customHeight="1">
      <c r="A30" s="125"/>
      <c r="B30" s="118">
        <f>'Tax Invoice'!D26</f>
        <v>3</v>
      </c>
      <c r="C30" s="10" t="s">
        <v>732</v>
      </c>
      <c r="D30" s="10" t="s">
        <v>732</v>
      </c>
      <c r="E30" s="129"/>
      <c r="F30" s="149"/>
      <c r="G30" s="150"/>
      <c r="H30" s="11" t="s">
        <v>1053</v>
      </c>
      <c r="I30" s="14">
        <f t="shared" si="0"/>
        <v>0.57999999999999996</v>
      </c>
      <c r="J30" s="14">
        <v>0.57999999999999996</v>
      </c>
      <c r="K30" s="120">
        <f t="shared" si="1"/>
        <v>1.7399999999999998</v>
      </c>
      <c r="L30" s="126"/>
    </row>
    <row r="31" spans="1:12">
      <c r="A31" s="125"/>
      <c r="B31" s="118">
        <f>'Tax Invoice'!D27</f>
        <v>4</v>
      </c>
      <c r="C31" s="10" t="s">
        <v>733</v>
      </c>
      <c r="D31" s="10" t="s">
        <v>733</v>
      </c>
      <c r="E31" s="129" t="s">
        <v>33</v>
      </c>
      <c r="F31" s="149" t="s">
        <v>279</v>
      </c>
      <c r="G31" s="150"/>
      <c r="H31" s="11" t="s">
        <v>1024</v>
      </c>
      <c r="I31" s="14">
        <f t="shared" si="0"/>
        <v>0.68</v>
      </c>
      <c r="J31" s="14">
        <v>0.68</v>
      </c>
      <c r="K31" s="120">
        <f t="shared" si="1"/>
        <v>2.72</v>
      </c>
      <c r="L31" s="126"/>
    </row>
    <row r="32" spans="1:12">
      <c r="A32" s="125"/>
      <c r="B32" s="118">
        <f>'Tax Invoice'!D28</f>
        <v>4</v>
      </c>
      <c r="C32" s="10" t="s">
        <v>733</v>
      </c>
      <c r="D32" s="10" t="s">
        <v>733</v>
      </c>
      <c r="E32" s="129" t="s">
        <v>33</v>
      </c>
      <c r="F32" s="149" t="s">
        <v>277</v>
      </c>
      <c r="G32" s="150"/>
      <c r="H32" s="11" t="s">
        <v>1024</v>
      </c>
      <c r="I32" s="14">
        <f t="shared" si="0"/>
        <v>0.68</v>
      </c>
      <c r="J32" s="14">
        <v>0.68</v>
      </c>
      <c r="K32" s="120">
        <f t="shared" si="1"/>
        <v>2.72</v>
      </c>
      <c r="L32" s="126"/>
    </row>
    <row r="33" spans="1:12">
      <c r="A33" s="125"/>
      <c r="B33" s="118">
        <f>'Tax Invoice'!D29</f>
        <v>4</v>
      </c>
      <c r="C33" s="10" t="s">
        <v>733</v>
      </c>
      <c r="D33" s="10" t="s">
        <v>733</v>
      </c>
      <c r="E33" s="129" t="s">
        <v>33</v>
      </c>
      <c r="F33" s="149" t="s">
        <v>278</v>
      </c>
      <c r="G33" s="150"/>
      <c r="H33" s="11" t="s">
        <v>1024</v>
      </c>
      <c r="I33" s="14">
        <f t="shared" si="0"/>
        <v>0.68</v>
      </c>
      <c r="J33" s="14">
        <v>0.68</v>
      </c>
      <c r="K33" s="120">
        <f t="shared" si="1"/>
        <v>2.72</v>
      </c>
      <c r="L33" s="126"/>
    </row>
    <row r="34" spans="1:12">
      <c r="A34" s="125"/>
      <c r="B34" s="118">
        <f>'Tax Invoice'!D30</f>
        <v>6</v>
      </c>
      <c r="C34" s="10" t="s">
        <v>733</v>
      </c>
      <c r="D34" s="10" t="s">
        <v>733</v>
      </c>
      <c r="E34" s="129" t="s">
        <v>34</v>
      </c>
      <c r="F34" s="149" t="s">
        <v>279</v>
      </c>
      <c r="G34" s="150"/>
      <c r="H34" s="11" t="s">
        <v>1024</v>
      </c>
      <c r="I34" s="14">
        <f t="shared" si="0"/>
        <v>0.68</v>
      </c>
      <c r="J34" s="14">
        <v>0.68</v>
      </c>
      <c r="K34" s="120">
        <f t="shared" si="1"/>
        <v>4.08</v>
      </c>
      <c r="L34" s="126"/>
    </row>
    <row r="35" spans="1:12">
      <c r="A35" s="125"/>
      <c r="B35" s="118">
        <f>'Tax Invoice'!D31</f>
        <v>6</v>
      </c>
      <c r="C35" s="10" t="s">
        <v>733</v>
      </c>
      <c r="D35" s="10" t="s">
        <v>733</v>
      </c>
      <c r="E35" s="129" t="s">
        <v>34</v>
      </c>
      <c r="F35" s="149" t="s">
        <v>277</v>
      </c>
      <c r="G35" s="150"/>
      <c r="H35" s="11" t="s">
        <v>1024</v>
      </c>
      <c r="I35" s="14">
        <f t="shared" si="0"/>
        <v>0.68</v>
      </c>
      <c r="J35" s="14">
        <v>0.68</v>
      </c>
      <c r="K35" s="120">
        <f t="shared" si="1"/>
        <v>4.08</v>
      </c>
      <c r="L35" s="126"/>
    </row>
    <row r="36" spans="1:12">
      <c r="A36" s="125"/>
      <c r="B36" s="118">
        <f>'Tax Invoice'!D32</f>
        <v>6</v>
      </c>
      <c r="C36" s="10" t="s">
        <v>733</v>
      </c>
      <c r="D36" s="10" t="s">
        <v>733</v>
      </c>
      <c r="E36" s="129" t="s">
        <v>34</v>
      </c>
      <c r="F36" s="149" t="s">
        <v>278</v>
      </c>
      <c r="G36" s="150"/>
      <c r="H36" s="11" t="s">
        <v>1024</v>
      </c>
      <c r="I36" s="14">
        <f t="shared" si="0"/>
        <v>0.68</v>
      </c>
      <c r="J36" s="14">
        <v>0.68</v>
      </c>
      <c r="K36" s="120">
        <f t="shared" si="1"/>
        <v>4.08</v>
      </c>
      <c r="L36" s="126"/>
    </row>
    <row r="37" spans="1:12">
      <c r="A37" s="125"/>
      <c r="B37" s="118">
        <f>'Tax Invoice'!D33</f>
        <v>6</v>
      </c>
      <c r="C37" s="10" t="s">
        <v>735</v>
      </c>
      <c r="D37" s="10" t="s">
        <v>735</v>
      </c>
      <c r="E37" s="129" t="s">
        <v>28</v>
      </c>
      <c r="F37" s="149" t="s">
        <v>278</v>
      </c>
      <c r="G37" s="150"/>
      <c r="H37" s="11" t="s">
        <v>1025</v>
      </c>
      <c r="I37" s="14">
        <f t="shared" si="0"/>
        <v>0.57999999999999996</v>
      </c>
      <c r="J37" s="14">
        <v>0.57999999999999996</v>
      </c>
      <c r="K37" s="120">
        <f t="shared" si="1"/>
        <v>3.4799999999999995</v>
      </c>
      <c r="L37" s="126"/>
    </row>
    <row r="38" spans="1:12">
      <c r="A38" s="125"/>
      <c r="B38" s="118">
        <f>'Tax Invoice'!D34</f>
        <v>8</v>
      </c>
      <c r="C38" s="10" t="s">
        <v>735</v>
      </c>
      <c r="D38" s="10" t="s">
        <v>735</v>
      </c>
      <c r="E38" s="129" t="s">
        <v>30</v>
      </c>
      <c r="F38" s="149" t="s">
        <v>278</v>
      </c>
      <c r="G38" s="150"/>
      <c r="H38" s="11" t="s">
        <v>1025</v>
      </c>
      <c r="I38" s="14">
        <f t="shared" si="0"/>
        <v>0.57999999999999996</v>
      </c>
      <c r="J38" s="14">
        <v>0.57999999999999996</v>
      </c>
      <c r="K38" s="120">
        <f t="shared" si="1"/>
        <v>4.6399999999999997</v>
      </c>
      <c r="L38" s="126"/>
    </row>
    <row r="39" spans="1:12" ht="24" customHeight="1">
      <c r="A39" s="125"/>
      <c r="B39" s="118">
        <f>'Tax Invoice'!D35</f>
        <v>2</v>
      </c>
      <c r="C39" s="10" t="s">
        <v>737</v>
      </c>
      <c r="D39" s="10" t="s">
        <v>737</v>
      </c>
      <c r="E39" s="129" t="s">
        <v>279</v>
      </c>
      <c r="F39" s="149"/>
      <c r="G39" s="150"/>
      <c r="H39" s="11" t="s">
        <v>1052</v>
      </c>
      <c r="I39" s="14">
        <f t="shared" si="0"/>
        <v>1.57</v>
      </c>
      <c r="J39" s="14">
        <v>1.57</v>
      </c>
      <c r="K39" s="120">
        <f t="shared" si="1"/>
        <v>3.14</v>
      </c>
      <c r="L39" s="126"/>
    </row>
    <row r="40" spans="1:12" ht="24" customHeight="1">
      <c r="A40" s="125"/>
      <c r="B40" s="118">
        <f>'Tax Invoice'!D36</f>
        <v>2</v>
      </c>
      <c r="C40" s="10" t="s">
        <v>737</v>
      </c>
      <c r="D40" s="10" t="s">
        <v>737</v>
      </c>
      <c r="E40" s="129" t="s">
        <v>277</v>
      </c>
      <c r="F40" s="149"/>
      <c r="G40" s="150"/>
      <c r="H40" s="11" t="s">
        <v>1052</v>
      </c>
      <c r="I40" s="14">
        <f t="shared" si="0"/>
        <v>1.57</v>
      </c>
      <c r="J40" s="14">
        <v>1.57</v>
      </c>
      <c r="K40" s="120">
        <f t="shared" si="1"/>
        <v>3.14</v>
      </c>
      <c r="L40" s="126"/>
    </row>
    <row r="41" spans="1:12" ht="24" customHeight="1">
      <c r="A41" s="125"/>
      <c r="B41" s="118">
        <f>'Tax Invoice'!D37</f>
        <v>2</v>
      </c>
      <c r="C41" s="10" t="s">
        <v>737</v>
      </c>
      <c r="D41" s="10" t="s">
        <v>737</v>
      </c>
      <c r="E41" s="129" t="s">
        <v>278</v>
      </c>
      <c r="F41" s="149"/>
      <c r="G41" s="150"/>
      <c r="H41" s="11" t="s">
        <v>1052</v>
      </c>
      <c r="I41" s="14">
        <f t="shared" si="0"/>
        <v>1.57</v>
      </c>
      <c r="J41" s="14">
        <v>1.57</v>
      </c>
      <c r="K41" s="120">
        <f t="shared" si="1"/>
        <v>3.14</v>
      </c>
      <c r="L41" s="126"/>
    </row>
    <row r="42" spans="1:12" ht="48" customHeight="1">
      <c r="A42" s="125"/>
      <c r="B42" s="118">
        <f>'Tax Invoice'!D38</f>
        <v>3</v>
      </c>
      <c r="C42" s="10" t="s">
        <v>738</v>
      </c>
      <c r="D42" s="10" t="s">
        <v>738</v>
      </c>
      <c r="E42" s="129" t="s">
        <v>279</v>
      </c>
      <c r="F42" s="149"/>
      <c r="G42" s="150"/>
      <c r="H42" s="11" t="s">
        <v>1016</v>
      </c>
      <c r="I42" s="14">
        <f t="shared" si="0"/>
        <v>1.38</v>
      </c>
      <c r="J42" s="14">
        <v>1.38</v>
      </c>
      <c r="K42" s="120">
        <f t="shared" si="1"/>
        <v>4.1399999999999997</v>
      </c>
      <c r="L42" s="126"/>
    </row>
    <row r="43" spans="1:12" ht="48" customHeight="1">
      <c r="A43" s="125"/>
      <c r="B43" s="118">
        <f>'Tax Invoice'!D39</f>
        <v>3</v>
      </c>
      <c r="C43" s="10" t="s">
        <v>738</v>
      </c>
      <c r="D43" s="10" t="s">
        <v>738</v>
      </c>
      <c r="E43" s="129" t="s">
        <v>277</v>
      </c>
      <c r="F43" s="149"/>
      <c r="G43" s="150"/>
      <c r="H43" s="11" t="s">
        <v>1016</v>
      </c>
      <c r="I43" s="14">
        <f t="shared" si="0"/>
        <v>1.38</v>
      </c>
      <c r="J43" s="14">
        <v>1.38</v>
      </c>
      <c r="K43" s="120">
        <f t="shared" si="1"/>
        <v>4.1399999999999997</v>
      </c>
      <c r="L43" s="126"/>
    </row>
    <row r="44" spans="1:12" ht="48" customHeight="1">
      <c r="A44" s="125"/>
      <c r="B44" s="118">
        <f>'Tax Invoice'!D40</f>
        <v>3</v>
      </c>
      <c r="C44" s="10" t="s">
        <v>738</v>
      </c>
      <c r="D44" s="10" t="s">
        <v>738</v>
      </c>
      <c r="E44" s="129" t="s">
        <v>278</v>
      </c>
      <c r="F44" s="149"/>
      <c r="G44" s="150"/>
      <c r="H44" s="11" t="s">
        <v>1016</v>
      </c>
      <c r="I44" s="14">
        <f t="shared" si="0"/>
        <v>1.38</v>
      </c>
      <c r="J44" s="14">
        <v>1.38</v>
      </c>
      <c r="K44" s="120">
        <f t="shared" si="1"/>
        <v>4.1399999999999997</v>
      </c>
      <c r="L44" s="126"/>
    </row>
    <row r="45" spans="1:12">
      <c r="A45" s="125"/>
      <c r="B45" s="118">
        <f>'Tax Invoice'!D41</f>
        <v>4</v>
      </c>
      <c r="C45" s="10" t="s">
        <v>739</v>
      </c>
      <c r="D45" s="10" t="s">
        <v>739</v>
      </c>
      <c r="E45" s="129" t="s">
        <v>30</v>
      </c>
      <c r="F45" s="149"/>
      <c r="G45" s="150"/>
      <c r="H45" s="11" t="s">
        <v>1054</v>
      </c>
      <c r="I45" s="14">
        <f t="shared" si="0"/>
        <v>0.19</v>
      </c>
      <c r="J45" s="14">
        <v>0.19</v>
      </c>
      <c r="K45" s="120">
        <f t="shared" si="1"/>
        <v>0.76</v>
      </c>
      <c r="L45" s="126"/>
    </row>
    <row r="46" spans="1:12">
      <c r="A46" s="125"/>
      <c r="B46" s="118">
        <f>'Tax Invoice'!D42</f>
        <v>2</v>
      </c>
      <c r="C46" s="10" t="s">
        <v>741</v>
      </c>
      <c r="D46" s="10" t="s">
        <v>741</v>
      </c>
      <c r="E46" s="129" t="s">
        <v>30</v>
      </c>
      <c r="F46" s="149"/>
      <c r="G46" s="150"/>
      <c r="H46" s="11" t="s">
        <v>1055</v>
      </c>
      <c r="I46" s="14">
        <f t="shared" si="0"/>
        <v>0.14000000000000001</v>
      </c>
      <c r="J46" s="14">
        <v>0.14000000000000001</v>
      </c>
      <c r="K46" s="120">
        <f t="shared" si="1"/>
        <v>0.28000000000000003</v>
      </c>
      <c r="L46" s="126"/>
    </row>
    <row r="47" spans="1:12">
      <c r="A47" s="125"/>
      <c r="B47" s="118">
        <f>'Tax Invoice'!D43</f>
        <v>3</v>
      </c>
      <c r="C47" s="10" t="s">
        <v>741</v>
      </c>
      <c r="D47" s="10" t="s">
        <v>741</v>
      </c>
      <c r="E47" s="129" t="s">
        <v>72</v>
      </c>
      <c r="F47" s="149"/>
      <c r="G47" s="150"/>
      <c r="H47" s="11" t="s">
        <v>1055</v>
      </c>
      <c r="I47" s="14">
        <f t="shared" si="0"/>
        <v>0.14000000000000001</v>
      </c>
      <c r="J47" s="14">
        <v>0.14000000000000001</v>
      </c>
      <c r="K47" s="120">
        <f t="shared" si="1"/>
        <v>0.42000000000000004</v>
      </c>
      <c r="L47" s="126"/>
    </row>
    <row r="48" spans="1:12">
      <c r="A48" s="125"/>
      <c r="B48" s="118">
        <f>'Tax Invoice'!D44</f>
        <v>3</v>
      </c>
      <c r="C48" s="10" t="s">
        <v>741</v>
      </c>
      <c r="D48" s="10" t="s">
        <v>741</v>
      </c>
      <c r="E48" s="129" t="s">
        <v>31</v>
      </c>
      <c r="F48" s="149"/>
      <c r="G48" s="150"/>
      <c r="H48" s="11" t="s">
        <v>1055</v>
      </c>
      <c r="I48" s="14">
        <f t="shared" si="0"/>
        <v>0.14000000000000001</v>
      </c>
      <c r="J48" s="14">
        <v>0.14000000000000001</v>
      </c>
      <c r="K48" s="120">
        <f t="shared" si="1"/>
        <v>0.42000000000000004</v>
      </c>
      <c r="L48" s="126"/>
    </row>
    <row r="49" spans="1:12">
      <c r="A49" s="125"/>
      <c r="B49" s="118">
        <f>'Tax Invoice'!D45</f>
        <v>4</v>
      </c>
      <c r="C49" s="10" t="s">
        <v>741</v>
      </c>
      <c r="D49" s="10" t="s">
        <v>741</v>
      </c>
      <c r="E49" s="129" t="s">
        <v>32</v>
      </c>
      <c r="F49" s="149"/>
      <c r="G49" s="150"/>
      <c r="H49" s="11" t="s">
        <v>1055</v>
      </c>
      <c r="I49" s="14">
        <f t="shared" si="0"/>
        <v>0.14000000000000001</v>
      </c>
      <c r="J49" s="14">
        <v>0.14000000000000001</v>
      </c>
      <c r="K49" s="120">
        <f t="shared" si="1"/>
        <v>0.56000000000000005</v>
      </c>
      <c r="L49" s="126"/>
    </row>
    <row r="50" spans="1:12">
      <c r="A50" s="125"/>
      <c r="B50" s="118">
        <f>'Tax Invoice'!D46</f>
        <v>4</v>
      </c>
      <c r="C50" s="10" t="s">
        <v>741</v>
      </c>
      <c r="D50" s="10" t="s">
        <v>741</v>
      </c>
      <c r="E50" s="129" t="s">
        <v>33</v>
      </c>
      <c r="F50" s="149"/>
      <c r="G50" s="150"/>
      <c r="H50" s="11" t="s">
        <v>1055</v>
      </c>
      <c r="I50" s="14">
        <f t="shared" si="0"/>
        <v>0.14000000000000001</v>
      </c>
      <c r="J50" s="14">
        <v>0.14000000000000001</v>
      </c>
      <c r="K50" s="120">
        <f t="shared" si="1"/>
        <v>0.56000000000000005</v>
      </c>
      <c r="L50" s="126"/>
    </row>
    <row r="51" spans="1:12" ht="24" customHeight="1">
      <c r="A51" s="125"/>
      <c r="B51" s="118">
        <f>'Tax Invoice'!D47</f>
        <v>6</v>
      </c>
      <c r="C51" s="10" t="s">
        <v>743</v>
      </c>
      <c r="D51" s="10" t="s">
        <v>952</v>
      </c>
      <c r="E51" s="129" t="s">
        <v>744</v>
      </c>
      <c r="F51" s="149" t="s">
        <v>112</v>
      </c>
      <c r="G51" s="150"/>
      <c r="H51" s="11" t="s">
        <v>1081</v>
      </c>
      <c r="I51" s="14">
        <f t="shared" si="0"/>
        <v>0.64</v>
      </c>
      <c r="J51" s="14">
        <v>0.64</v>
      </c>
      <c r="K51" s="120">
        <f t="shared" si="1"/>
        <v>3.84</v>
      </c>
      <c r="L51" s="126"/>
    </row>
    <row r="52" spans="1:12" ht="24" customHeight="1">
      <c r="A52" s="125"/>
      <c r="B52" s="118">
        <f>'Tax Invoice'!D48</f>
        <v>6</v>
      </c>
      <c r="C52" s="10" t="s">
        <v>743</v>
      </c>
      <c r="D52" s="10" t="s">
        <v>952</v>
      </c>
      <c r="E52" s="129" t="s">
        <v>746</v>
      </c>
      <c r="F52" s="149" t="s">
        <v>112</v>
      </c>
      <c r="G52" s="150"/>
      <c r="H52" s="11" t="s">
        <v>1081</v>
      </c>
      <c r="I52" s="14">
        <f t="shared" si="0"/>
        <v>0.64</v>
      </c>
      <c r="J52" s="14">
        <v>0.64</v>
      </c>
      <c r="K52" s="120">
        <f t="shared" si="1"/>
        <v>3.84</v>
      </c>
      <c r="L52" s="126"/>
    </row>
    <row r="53" spans="1:12" ht="24" customHeight="1">
      <c r="A53" s="125"/>
      <c r="B53" s="118">
        <f>'Tax Invoice'!D49</f>
        <v>6</v>
      </c>
      <c r="C53" s="10" t="s">
        <v>743</v>
      </c>
      <c r="D53" s="10" t="s">
        <v>953</v>
      </c>
      <c r="E53" s="129" t="s">
        <v>237</v>
      </c>
      <c r="F53" s="149" t="s">
        <v>112</v>
      </c>
      <c r="G53" s="150"/>
      <c r="H53" s="11" t="s">
        <v>1081</v>
      </c>
      <c r="I53" s="14">
        <f t="shared" si="0"/>
        <v>0.64</v>
      </c>
      <c r="J53" s="14">
        <v>0.64</v>
      </c>
      <c r="K53" s="120">
        <f t="shared" si="1"/>
        <v>3.84</v>
      </c>
      <c r="L53" s="126"/>
    </row>
    <row r="54" spans="1:12" ht="36">
      <c r="A54" s="125"/>
      <c r="B54" s="118">
        <f>'Tax Invoice'!D50</f>
        <v>1</v>
      </c>
      <c r="C54" s="10" t="s">
        <v>747</v>
      </c>
      <c r="D54" s="10" t="s">
        <v>954</v>
      </c>
      <c r="E54" s="129" t="s">
        <v>748</v>
      </c>
      <c r="F54" s="149"/>
      <c r="G54" s="150"/>
      <c r="H54" s="11" t="s">
        <v>1089</v>
      </c>
      <c r="I54" s="14">
        <f t="shared" si="0"/>
        <v>41.33</v>
      </c>
      <c r="J54" s="14">
        <v>41.33</v>
      </c>
      <c r="K54" s="120">
        <f t="shared" si="1"/>
        <v>41.33</v>
      </c>
      <c r="L54" s="126"/>
    </row>
    <row r="55" spans="1:12" ht="36" customHeight="1">
      <c r="A55" s="125"/>
      <c r="B55" s="118">
        <f>'Tax Invoice'!D51</f>
        <v>1</v>
      </c>
      <c r="C55" s="10" t="s">
        <v>750</v>
      </c>
      <c r="D55" s="10" t="s">
        <v>955</v>
      </c>
      <c r="E55" s="129" t="s">
        <v>210</v>
      </c>
      <c r="F55" s="149"/>
      <c r="G55" s="150"/>
      <c r="H55" s="11" t="s">
        <v>1090</v>
      </c>
      <c r="I55" s="14">
        <f t="shared" si="0"/>
        <v>23.41</v>
      </c>
      <c r="J55" s="14">
        <v>23.41</v>
      </c>
      <c r="K55" s="120">
        <f t="shared" si="1"/>
        <v>23.41</v>
      </c>
      <c r="L55" s="126"/>
    </row>
    <row r="56" spans="1:12" ht="24" customHeight="1">
      <c r="A56" s="125"/>
      <c r="B56" s="118">
        <f>'Tax Invoice'!D52</f>
        <v>12</v>
      </c>
      <c r="C56" s="10" t="s">
        <v>668</v>
      </c>
      <c r="D56" s="10" t="s">
        <v>668</v>
      </c>
      <c r="E56" s="129" t="s">
        <v>30</v>
      </c>
      <c r="F56" s="149" t="s">
        <v>112</v>
      </c>
      <c r="G56" s="150"/>
      <c r="H56" s="11" t="s">
        <v>1091</v>
      </c>
      <c r="I56" s="14">
        <f t="shared" si="0"/>
        <v>0.85</v>
      </c>
      <c r="J56" s="14">
        <v>0.85</v>
      </c>
      <c r="K56" s="120">
        <f t="shared" si="1"/>
        <v>10.199999999999999</v>
      </c>
      <c r="L56" s="126"/>
    </row>
    <row r="57" spans="1:12" ht="24" customHeight="1">
      <c r="A57" s="125"/>
      <c r="B57" s="118">
        <f>'Tax Invoice'!D53</f>
        <v>5</v>
      </c>
      <c r="C57" s="10" t="s">
        <v>668</v>
      </c>
      <c r="D57" s="10" t="s">
        <v>668</v>
      </c>
      <c r="E57" s="129" t="s">
        <v>30</v>
      </c>
      <c r="F57" s="149" t="s">
        <v>218</v>
      </c>
      <c r="G57" s="150"/>
      <c r="H57" s="11" t="s">
        <v>1091</v>
      </c>
      <c r="I57" s="14">
        <f t="shared" si="0"/>
        <v>0.85</v>
      </c>
      <c r="J57" s="14">
        <v>0.85</v>
      </c>
      <c r="K57" s="120">
        <f t="shared" si="1"/>
        <v>4.25</v>
      </c>
      <c r="L57" s="126"/>
    </row>
    <row r="58" spans="1:12" ht="24" customHeight="1">
      <c r="A58" s="125"/>
      <c r="B58" s="118">
        <f>'Tax Invoice'!D54</f>
        <v>3</v>
      </c>
      <c r="C58" s="10" t="s">
        <v>668</v>
      </c>
      <c r="D58" s="10" t="s">
        <v>668</v>
      </c>
      <c r="E58" s="129" t="s">
        <v>30</v>
      </c>
      <c r="F58" s="149" t="s">
        <v>219</v>
      </c>
      <c r="G58" s="150"/>
      <c r="H58" s="11" t="s">
        <v>1091</v>
      </c>
      <c r="I58" s="14">
        <f t="shared" si="0"/>
        <v>0.85</v>
      </c>
      <c r="J58" s="14">
        <v>0.85</v>
      </c>
      <c r="K58" s="120">
        <f t="shared" si="1"/>
        <v>2.5499999999999998</v>
      </c>
      <c r="L58" s="126"/>
    </row>
    <row r="59" spans="1:12" ht="24" customHeight="1">
      <c r="A59" s="125"/>
      <c r="B59" s="118">
        <f>'Tax Invoice'!D55</f>
        <v>5</v>
      </c>
      <c r="C59" s="10" t="s">
        <v>668</v>
      </c>
      <c r="D59" s="10" t="s">
        <v>668</v>
      </c>
      <c r="E59" s="129" t="s">
        <v>30</v>
      </c>
      <c r="F59" s="149" t="s">
        <v>269</v>
      </c>
      <c r="G59" s="150"/>
      <c r="H59" s="11" t="s">
        <v>1091</v>
      </c>
      <c r="I59" s="14">
        <f t="shared" si="0"/>
        <v>0.85</v>
      </c>
      <c r="J59" s="14">
        <v>0.85</v>
      </c>
      <c r="K59" s="120">
        <f t="shared" si="1"/>
        <v>4.25</v>
      </c>
      <c r="L59" s="126"/>
    </row>
    <row r="60" spans="1:12" ht="24" customHeight="1">
      <c r="A60" s="125"/>
      <c r="B60" s="118">
        <f>'Tax Invoice'!D56</f>
        <v>3</v>
      </c>
      <c r="C60" s="10" t="s">
        <v>668</v>
      </c>
      <c r="D60" s="10" t="s">
        <v>668</v>
      </c>
      <c r="E60" s="129" t="s">
        <v>30</v>
      </c>
      <c r="F60" s="149" t="s">
        <v>220</v>
      </c>
      <c r="G60" s="150"/>
      <c r="H60" s="11" t="s">
        <v>1091</v>
      </c>
      <c r="I60" s="14">
        <f t="shared" si="0"/>
        <v>0.85</v>
      </c>
      <c r="J60" s="14">
        <v>0.85</v>
      </c>
      <c r="K60" s="120">
        <f t="shared" si="1"/>
        <v>2.5499999999999998</v>
      </c>
      <c r="L60" s="126"/>
    </row>
    <row r="61" spans="1:12" ht="24" customHeight="1">
      <c r="A61" s="125"/>
      <c r="B61" s="118">
        <f>'Tax Invoice'!D57</f>
        <v>5</v>
      </c>
      <c r="C61" s="10" t="s">
        <v>668</v>
      </c>
      <c r="D61" s="10" t="s">
        <v>668</v>
      </c>
      <c r="E61" s="129" t="s">
        <v>30</v>
      </c>
      <c r="F61" s="149" t="s">
        <v>271</v>
      </c>
      <c r="G61" s="150"/>
      <c r="H61" s="11" t="s">
        <v>1091</v>
      </c>
      <c r="I61" s="14">
        <f t="shared" si="0"/>
        <v>0.85</v>
      </c>
      <c r="J61" s="14">
        <v>0.85</v>
      </c>
      <c r="K61" s="120">
        <f t="shared" si="1"/>
        <v>4.25</v>
      </c>
      <c r="L61" s="126"/>
    </row>
    <row r="62" spans="1:12" ht="24" customHeight="1">
      <c r="A62" s="125"/>
      <c r="B62" s="118">
        <f>'Tax Invoice'!D58</f>
        <v>5</v>
      </c>
      <c r="C62" s="10" t="s">
        <v>668</v>
      </c>
      <c r="D62" s="10" t="s">
        <v>668</v>
      </c>
      <c r="E62" s="129" t="s">
        <v>30</v>
      </c>
      <c r="F62" s="149" t="s">
        <v>316</v>
      </c>
      <c r="G62" s="150"/>
      <c r="H62" s="11" t="s">
        <v>1091</v>
      </c>
      <c r="I62" s="14">
        <f t="shared" si="0"/>
        <v>0.85</v>
      </c>
      <c r="J62" s="14">
        <v>0.85</v>
      </c>
      <c r="K62" s="120">
        <f t="shared" si="1"/>
        <v>4.25</v>
      </c>
      <c r="L62" s="126"/>
    </row>
    <row r="63" spans="1:12" ht="24" customHeight="1">
      <c r="A63" s="125"/>
      <c r="B63" s="118">
        <f>'Tax Invoice'!D59</f>
        <v>3</v>
      </c>
      <c r="C63" s="10" t="s">
        <v>668</v>
      </c>
      <c r="D63" s="10" t="s">
        <v>668</v>
      </c>
      <c r="E63" s="129" t="s">
        <v>30</v>
      </c>
      <c r="F63" s="149" t="s">
        <v>669</v>
      </c>
      <c r="G63" s="150"/>
      <c r="H63" s="11" t="s">
        <v>1091</v>
      </c>
      <c r="I63" s="14">
        <f t="shared" si="0"/>
        <v>0.85</v>
      </c>
      <c r="J63" s="14">
        <v>0.85</v>
      </c>
      <c r="K63" s="120">
        <f t="shared" si="1"/>
        <v>2.5499999999999998</v>
      </c>
      <c r="L63" s="126"/>
    </row>
    <row r="64" spans="1:12" ht="24" customHeight="1">
      <c r="A64" s="125"/>
      <c r="B64" s="118">
        <f>'Tax Invoice'!D60</f>
        <v>15</v>
      </c>
      <c r="C64" s="10" t="s">
        <v>668</v>
      </c>
      <c r="D64" s="10" t="s">
        <v>668</v>
      </c>
      <c r="E64" s="129" t="s">
        <v>31</v>
      </c>
      <c r="F64" s="149" t="s">
        <v>112</v>
      </c>
      <c r="G64" s="150"/>
      <c r="H64" s="11" t="s">
        <v>1091</v>
      </c>
      <c r="I64" s="14">
        <f t="shared" si="0"/>
        <v>0.85</v>
      </c>
      <c r="J64" s="14">
        <v>0.85</v>
      </c>
      <c r="K64" s="120">
        <f t="shared" si="1"/>
        <v>12.75</v>
      </c>
      <c r="L64" s="126"/>
    </row>
    <row r="65" spans="1:12" ht="24" customHeight="1">
      <c r="A65" s="125"/>
      <c r="B65" s="118">
        <f>'Tax Invoice'!D61</f>
        <v>5</v>
      </c>
      <c r="C65" s="10" t="s">
        <v>668</v>
      </c>
      <c r="D65" s="10" t="s">
        <v>668</v>
      </c>
      <c r="E65" s="129" t="s">
        <v>31</v>
      </c>
      <c r="F65" s="149" t="s">
        <v>218</v>
      </c>
      <c r="G65" s="150"/>
      <c r="H65" s="11" t="s">
        <v>1091</v>
      </c>
      <c r="I65" s="14">
        <f t="shared" si="0"/>
        <v>0.85</v>
      </c>
      <c r="J65" s="14">
        <v>0.85</v>
      </c>
      <c r="K65" s="120">
        <f t="shared" si="1"/>
        <v>4.25</v>
      </c>
      <c r="L65" s="126"/>
    </row>
    <row r="66" spans="1:12" ht="24" customHeight="1">
      <c r="A66" s="125"/>
      <c r="B66" s="118">
        <f>'Tax Invoice'!D62</f>
        <v>3</v>
      </c>
      <c r="C66" s="10" t="s">
        <v>668</v>
      </c>
      <c r="D66" s="10" t="s">
        <v>668</v>
      </c>
      <c r="E66" s="129" t="s">
        <v>31</v>
      </c>
      <c r="F66" s="149" t="s">
        <v>269</v>
      </c>
      <c r="G66" s="150"/>
      <c r="H66" s="11" t="s">
        <v>1091</v>
      </c>
      <c r="I66" s="14">
        <f t="shared" si="0"/>
        <v>0.85</v>
      </c>
      <c r="J66" s="14">
        <v>0.85</v>
      </c>
      <c r="K66" s="120">
        <f t="shared" si="1"/>
        <v>2.5499999999999998</v>
      </c>
      <c r="L66" s="126"/>
    </row>
    <row r="67" spans="1:12" ht="24" customHeight="1">
      <c r="A67" s="125"/>
      <c r="B67" s="118">
        <f>'Tax Invoice'!D63</f>
        <v>5</v>
      </c>
      <c r="C67" s="10" t="s">
        <v>668</v>
      </c>
      <c r="D67" s="10" t="s">
        <v>668</v>
      </c>
      <c r="E67" s="129" t="s">
        <v>31</v>
      </c>
      <c r="F67" s="149" t="s">
        <v>271</v>
      </c>
      <c r="G67" s="150"/>
      <c r="H67" s="11" t="s">
        <v>1091</v>
      </c>
      <c r="I67" s="14">
        <f t="shared" si="0"/>
        <v>0.85</v>
      </c>
      <c r="J67" s="14">
        <v>0.85</v>
      </c>
      <c r="K67" s="120">
        <f t="shared" si="1"/>
        <v>4.25</v>
      </c>
      <c r="L67" s="126"/>
    </row>
    <row r="68" spans="1:12" ht="24" customHeight="1">
      <c r="A68" s="125"/>
      <c r="B68" s="118">
        <f>'Tax Invoice'!D64</f>
        <v>5</v>
      </c>
      <c r="C68" s="10" t="s">
        <v>668</v>
      </c>
      <c r="D68" s="10" t="s">
        <v>668</v>
      </c>
      <c r="E68" s="129" t="s">
        <v>31</v>
      </c>
      <c r="F68" s="149" t="s">
        <v>316</v>
      </c>
      <c r="G68" s="150"/>
      <c r="H68" s="11" t="s">
        <v>1091</v>
      </c>
      <c r="I68" s="14">
        <f t="shared" si="0"/>
        <v>0.85</v>
      </c>
      <c r="J68" s="14">
        <v>0.85</v>
      </c>
      <c r="K68" s="120">
        <f t="shared" si="1"/>
        <v>4.25</v>
      </c>
      <c r="L68" s="126"/>
    </row>
    <row r="69" spans="1:12" ht="24" customHeight="1">
      <c r="A69" s="125"/>
      <c r="B69" s="118">
        <f>'Tax Invoice'!D65</f>
        <v>3</v>
      </c>
      <c r="C69" s="10" t="s">
        <v>668</v>
      </c>
      <c r="D69" s="10" t="s">
        <v>668</v>
      </c>
      <c r="E69" s="129" t="s">
        <v>31</v>
      </c>
      <c r="F69" s="149" t="s">
        <v>669</v>
      </c>
      <c r="G69" s="150"/>
      <c r="H69" s="11" t="s">
        <v>1091</v>
      </c>
      <c r="I69" s="14">
        <f t="shared" si="0"/>
        <v>0.85</v>
      </c>
      <c r="J69" s="14">
        <v>0.85</v>
      </c>
      <c r="K69" s="120">
        <f t="shared" si="1"/>
        <v>2.5499999999999998</v>
      </c>
      <c r="L69" s="126"/>
    </row>
    <row r="70" spans="1:12" ht="11.25" customHeight="1">
      <c r="A70" s="125"/>
      <c r="B70" s="118">
        <f>'Tax Invoice'!D66</f>
        <v>6</v>
      </c>
      <c r="C70" s="10" t="s">
        <v>752</v>
      </c>
      <c r="D70" s="10" t="s">
        <v>752</v>
      </c>
      <c r="E70" s="129" t="s">
        <v>28</v>
      </c>
      <c r="F70" s="149" t="s">
        <v>278</v>
      </c>
      <c r="G70" s="150"/>
      <c r="H70" s="11" t="s">
        <v>1026</v>
      </c>
      <c r="I70" s="14">
        <f t="shared" si="0"/>
        <v>0.57999999999999996</v>
      </c>
      <c r="J70" s="14">
        <v>0.57999999999999996</v>
      </c>
      <c r="K70" s="120">
        <f t="shared" si="1"/>
        <v>3.4799999999999995</v>
      </c>
      <c r="L70" s="126"/>
    </row>
    <row r="71" spans="1:12" ht="11.25" customHeight="1">
      <c r="A71" s="125"/>
      <c r="B71" s="118">
        <f>'Tax Invoice'!D67</f>
        <v>6</v>
      </c>
      <c r="C71" s="10" t="s">
        <v>752</v>
      </c>
      <c r="D71" s="10" t="s">
        <v>752</v>
      </c>
      <c r="E71" s="129" t="s">
        <v>30</v>
      </c>
      <c r="F71" s="149" t="s">
        <v>278</v>
      </c>
      <c r="G71" s="150"/>
      <c r="H71" s="11" t="s">
        <v>1026</v>
      </c>
      <c r="I71" s="14">
        <f t="shared" si="0"/>
        <v>0.57999999999999996</v>
      </c>
      <c r="J71" s="14">
        <v>0.57999999999999996</v>
      </c>
      <c r="K71" s="120">
        <f t="shared" si="1"/>
        <v>3.4799999999999995</v>
      </c>
      <c r="L71" s="126"/>
    </row>
    <row r="72" spans="1:12" ht="14.25" customHeight="1">
      <c r="A72" s="125"/>
      <c r="B72" s="118">
        <f>'Tax Invoice'!D68</f>
        <v>6</v>
      </c>
      <c r="C72" s="10" t="s">
        <v>754</v>
      </c>
      <c r="D72" s="10" t="s">
        <v>754</v>
      </c>
      <c r="E72" s="129" t="s">
        <v>30</v>
      </c>
      <c r="F72" s="149" t="s">
        <v>278</v>
      </c>
      <c r="G72" s="150"/>
      <c r="H72" s="11" t="s">
        <v>1092</v>
      </c>
      <c r="I72" s="14">
        <f t="shared" si="0"/>
        <v>0.57999999999999996</v>
      </c>
      <c r="J72" s="14">
        <v>0.57999999999999996</v>
      </c>
      <c r="K72" s="120">
        <f t="shared" si="1"/>
        <v>3.4799999999999995</v>
      </c>
      <c r="L72" s="126"/>
    </row>
    <row r="73" spans="1:12" ht="14.25" customHeight="1">
      <c r="A73" s="125"/>
      <c r="B73" s="118">
        <f>'Tax Invoice'!D69</f>
        <v>4</v>
      </c>
      <c r="C73" s="10" t="s">
        <v>754</v>
      </c>
      <c r="D73" s="10" t="s">
        <v>754</v>
      </c>
      <c r="E73" s="129" t="s">
        <v>31</v>
      </c>
      <c r="F73" s="149" t="s">
        <v>278</v>
      </c>
      <c r="G73" s="150"/>
      <c r="H73" s="11" t="s">
        <v>1092</v>
      </c>
      <c r="I73" s="14">
        <f t="shared" si="0"/>
        <v>0.57999999999999996</v>
      </c>
      <c r="J73" s="14">
        <v>0.57999999999999996</v>
      </c>
      <c r="K73" s="120">
        <f t="shared" si="1"/>
        <v>2.3199999999999998</v>
      </c>
      <c r="L73" s="126"/>
    </row>
    <row r="74" spans="1:12" ht="24" customHeight="1">
      <c r="A74" s="125"/>
      <c r="B74" s="118">
        <f>'Tax Invoice'!D70</f>
        <v>8</v>
      </c>
      <c r="C74" s="10" t="s">
        <v>756</v>
      </c>
      <c r="D74" s="10" t="s">
        <v>756</v>
      </c>
      <c r="E74" s="129" t="s">
        <v>28</v>
      </c>
      <c r="F74" s="149"/>
      <c r="G74" s="150"/>
      <c r="H74" s="11" t="s">
        <v>1103</v>
      </c>
      <c r="I74" s="14">
        <f t="shared" si="0"/>
        <v>0.26</v>
      </c>
      <c r="J74" s="14">
        <v>0.26</v>
      </c>
      <c r="K74" s="120">
        <f t="shared" si="1"/>
        <v>2.08</v>
      </c>
      <c r="L74" s="126"/>
    </row>
    <row r="75" spans="1:12" ht="24" customHeight="1">
      <c r="A75" s="125"/>
      <c r="B75" s="118">
        <f>'Tax Invoice'!D71</f>
        <v>10</v>
      </c>
      <c r="C75" s="10" t="s">
        <v>756</v>
      </c>
      <c r="D75" s="10" t="s">
        <v>756</v>
      </c>
      <c r="E75" s="129" t="s">
        <v>30</v>
      </c>
      <c r="F75" s="149"/>
      <c r="G75" s="150"/>
      <c r="H75" s="11" t="s">
        <v>1103</v>
      </c>
      <c r="I75" s="14">
        <f t="shared" si="0"/>
        <v>0.26</v>
      </c>
      <c r="J75" s="14">
        <v>0.26</v>
      </c>
      <c r="K75" s="120">
        <f t="shared" si="1"/>
        <v>2.6</v>
      </c>
      <c r="L75" s="126"/>
    </row>
    <row r="76" spans="1:12" ht="24" customHeight="1">
      <c r="A76" s="125"/>
      <c r="B76" s="118">
        <f>'Tax Invoice'!D72</f>
        <v>5</v>
      </c>
      <c r="C76" s="10" t="s">
        <v>756</v>
      </c>
      <c r="D76" s="10" t="s">
        <v>756</v>
      </c>
      <c r="E76" s="129" t="s">
        <v>31</v>
      </c>
      <c r="F76" s="149"/>
      <c r="G76" s="150"/>
      <c r="H76" s="11" t="s">
        <v>1103</v>
      </c>
      <c r="I76" s="14">
        <f t="shared" si="0"/>
        <v>0.26</v>
      </c>
      <c r="J76" s="14">
        <v>0.26</v>
      </c>
      <c r="K76" s="120">
        <f t="shared" si="1"/>
        <v>1.3</v>
      </c>
      <c r="L76" s="126"/>
    </row>
    <row r="77" spans="1:12" ht="24" customHeight="1">
      <c r="A77" s="125"/>
      <c r="B77" s="118">
        <f>'Tax Invoice'!D73</f>
        <v>5</v>
      </c>
      <c r="C77" s="10" t="s">
        <v>756</v>
      </c>
      <c r="D77" s="10" t="s">
        <v>756</v>
      </c>
      <c r="E77" s="129" t="s">
        <v>32</v>
      </c>
      <c r="F77" s="149"/>
      <c r="G77" s="150"/>
      <c r="H77" s="11" t="s">
        <v>1103</v>
      </c>
      <c r="I77" s="14">
        <f t="shared" si="0"/>
        <v>0.26</v>
      </c>
      <c r="J77" s="14">
        <v>0.26</v>
      </c>
      <c r="K77" s="120">
        <f t="shared" si="1"/>
        <v>1.3</v>
      </c>
      <c r="L77" s="126"/>
    </row>
    <row r="78" spans="1:12" ht="24" customHeight="1">
      <c r="A78" s="125"/>
      <c r="B78" s="118">
        <f>'Tax Invoice'!D74</f>
        <v>8</v>
      </c>
      <c r="C78" s="10" t="s">
        <v>758</v>
      </c>
      <c r="D78" s="10" t="s">
        <v>758</v>
      </c>
      <c r="E78" s="129" t="s">
        <v>759</v>
      </c>
      <c r="F78" s="149"/>
      <c r="G78" s="150"/>
      <c r="H78" s="11" t="s">
        <v>1094</v>
      </c>
      <c r="I78" s="14">
        <f t="shared" si="0"/>
        <v>0.18</v>
      </c>
      <c r="J78" s="14">
        <v>0.18</v>
      </c>
      <c r="K78" s="120">
        <f t="shared" si="1"/>
        <v>1.44</v>
      </c>
      <c r="L78" s="126"/>
    </row>
    <row r="79" spans="1:12" ht="24" customHeight="1">
      <c r="A79" s="125"/>
      <c r="B79" s="118">
        <f>'Tax Invoice'!D75</f>
        <v>2</v>
      </c>
      <c r="C79" s="10" t="s">
        <v>760</v>
      </c>
      <c r="D79" s="10" t="s">
        <v>760</v>
      </c>
      <c r="E79" s="129" t="s">
        <v>1104</v>
      </c>
      <c r="F79" s="149"/>
      <c r="G79" s="150"/>
      <c r="H79" s="11" t="s">
        <v>1070</v>
      </c>
      <c r="I79" s="14">
        <f t="shared" si="0"/>
        <v>1.27</v>
      </c>
      <c r="J79" s="14">
        <v>1.27</v>
      </c>
      <c r="K79" s="120">
        <f t="shared" si="1"/>
        <v>2.54</v>
      </c>
      <c r="L79" s="126"/>
    </row>
    <row r="80" spans="1:12" ht="24" customHeight="1">
      <c r="A80" s="125"/>
      <c r="B80" s="118">
        <f>'Tax Invoice'!D76</f>
        <v>2</v>
      </c>
      <c r="C80" s="10" t="s">
        <v>760</v>
      </c>
      <c r="D80" s="10" t="s">
        <v>760</v>
      </c>
      <c r="E80" s="129" t="s">
        <v>1105</v>
      </c>
      <c r="F80" s="149"/>
      <c r="G80" s="150"/>
      <c r="H80" s="11" t="s">
        <v>1070</v>
      </c>
      <c r="I80" s="14">
        <f t="shared" si="0"/>
        <v>1.27</v>
      </c>
      <c r="J80" s="14">
        <v>1.27</v>
      </c>
      <c r="K80" s="120">
        <f t="shared" si="1"/>
        <v>2.54</v>
      </c>
      <c r="L80" s="126"/>
    </row>
    <row r="81" spans="1:12" ht="24">
      <c r="A81" s="125"/>
      <c r="B81" s="118">
        <f>'Tax Invoice'!D77</f>
        <v>2</v>
      </c>
      <c r="C81" s="10" t="s">
        <v>760</v>
      </c>
      <c r="D81" s="10" t="s">
        <v>760</v>
      </c>
      <c r="E81" s="129" t="s">
        <v>1112</v>
      </c>
      <c r="F81" s="149"/>
      <c r="G81" s="150"/>
      <c r="H81" s="11" t="s">
        <v>1070</v>
      </c>
      <c r="I81" s="14">
        <f t="shared" si="0"/>
        <v>1.27</v>
      </c>
      <c r="J81" s="14">
        <v>1.27</v>
      </c>
      <c r="K81" s="120">
        <f t="shared" si="1"/>
        <v>2.54</v>
      </c>
      <c r="L81" s="126"/>
    </row>
    <row r="82" spans="1:12" ht="24">
      <c r="A82" s="125"/>
      <c r="B82" s="118">
        <f>'Tax Invoice'!D78</f>
        <v>2</v>
      </c>
      <c r="C82" s="10" t="s">
        <v>760</v>
      </c>
      <c r="D82" s="10" t="s">
        <v>760</v>
      </c>
      <c r="E82" s="129" t="s">
        <v>1113</v>
      </c>
      <c r="F82" s="149"/>
      <c r="G82" s="150"/>
      <c r="H82" s="11" t="s">
        <v>1070</v>
      </c>
      <c r="I82" s="14">
        <f t="shared" si="0"/>
        <v>1.27</v>
      </c>
      <c r="J82" s="14">
        <v>1.27</v>
      </c>
      <c r="K82" s="120">
        <f t="shared" si="1"/>
        <v>2.54</v>
      </c>
      <c r="L82" s="126"/>
    </row>
    <row r="83" spans="1:12" ht="12" customHeight="1">
      <c r="A83" s="125"/>
      <c r="B83" s="118">
        <f>'Tax Invoice'!D79</f>
        <v>3</v>
      </c>
      <c r="C83" s="10" t="s">
        <v>765</v>
      </c>
      <c r="D83" s="10" t="s">
        <v>765</v>
      </c>
      <c r="E83" s="129" t="s">
        <v>30</v>
      </c>
      <c r="F83" s="149" t="s">
        <v>279</v>
      </c>
      <c r="G83" s="150"/>
      <c r="H83" s="11" t="s">
        <v>1017</v>
      </c>
      <c r="I83" s="14">
        <f t="shared" si="0"/>
        <v>0.75</v>
      </c>
      <c r="J83" s="14">
        <v>0.75</v>
      </c>
      <c r="K83" s="120">
        <f t="shared" si="1"/>
        <v>2.25</v>
      </c>
      <c r="L83" s="126"/>
    </row>
    <row r="84" spans="1:12" ht="12" customHeight="1">
      <c r="A84" s="125"/>
      <c r="B84" s="118">
        <f>'Tax Invoice'!D80</f>
        <v>3</v>
      </c>
      <c r="C84" s="10" t="s">
        <v>765</v>
      </c>
      <c r="D84" s="10" t="s">
        <v>765</v>
      </c>
      <c r="E84" s="129" t="s">
        <v>30</v>
      </c>
      <c r="F84" s="149" t="s">
        <v>277</v>
      </c>
      <c r="G84" s="150"/>
      <c r="H84" s="11" t="s">
        <v>1017</v>
      </c>
      <c r="I84" s="14">
        <f t="shared" si="0"/>
        <v>0.75</v>
      </c>
      <c r="J84" s="14">
        <v>0.75</v>
      </c>
      <c r="K84" s="120">
        <f t="shared" si="1"/>
        <v>2.25</v>
      </c>
      <c r="L84" s="126"/>
    </row>
    <row r="85" spans="1:12" ht="12" customHeight="1">
      <c r="A85" s="125"/>
      <c r="B85" s="118">
        <f>'Tax Invoice'!D81</f>
        <v>8</v>
      </c>
      <c r="C85" s="10" t="s">
        <v>765</v>
      </c>
      <c r="D85" s="10" t="s">
        <v>765</v>
      </c>
      <c r="E85" s="129" t="s">
        <v>30</v>
      </c>
      <c r="F85" s="149" t="s">
        <v>278</v>
      </c>
      <c r="G85" s="150"/>
      <c r="H85" s="11" t="s">
        <v>1017</v>
      </c>
      <c r="I85" s="14">
        <f t="shared" si="0"/>
        <v>0.75</v>
      </c>
      <c r="J85" s="14">
        <v>0.75</v>
      </c>
      <c r="K85" s="120">
        <f t="shared" si="1"/>
        <v>6</v>
      </c>
      <c r="L85" s="126"/>
    </row>
    <row r="86" spans="1:12" ht="12" customHeight="1">
      <c r="A86" s="125"/>
      <c r="B86" s="118">
        <f>'Tax Invoice'!D82</f>
        <v>6</v>
      </c>
      <c r="C86" s="10" t="s">
        <v>765</v>
      </c>
      <c r="D86" s="10" t="s">
        <v>765</v>
      </c>
      <c r="E86" s="129" t="s">
        <v>31</v>
      </c>
      <c r="F86" s="149" t="s">
        <v>279</v>
      </c>
      <c r="G86" s="150"/>
      <c r="H86" s="11" t="s">
        <v>1017</v>
      </c>
      <c r="I86" s="14">
        <f t="shared" ref="I86:I149" si="2">J86*$N$1</f>
        <v>0.75</v>
      </c>
      <c r="J86" s="14">
        <v>0.75</v>
      </c>
      <c r="K86" s="120">
        <f t="shared" ref="K86:K149" si="3">I86*B86</f>
        <v>4.5</v>
      </c>
      <c r="L86" s="126"/>
    </row>
    <row r="87" spans="1:12" ht="12" customHeight="1">
      <c r="A87" s="125"/>
      <c r="B87" s="118">
        <f>'Tax Invoice'!D83</f>
        <v>5</v>
      </c>
      <c r="C87" s="10" t="s">
        <v>765</v>
      </c>
      <c r="D87" s="10" t="s">
        <v>765</v>
      </c>
      <c r="E87" s="129" t="s">
        <v>31</v>
      </c>
      <c r="F87" s="149" t="s">
        <v>277</v>
      </c>
      <c r="G87" s="150"/>
      <c r="H87" s="11" t="s">
        <v>1017</v>
      </c>
      <c r="I87" s="14">
        <f t="shared" si="2"/>
        <v>0.75</v>
      </c>
      <c r="J87" s="14">
        <v>0.75</v>
      </c>
      <c r="K87" s="120">
        <f t="shared" si="3"/>
        <v>3.75</v>
      </c>
      <c r="L87" s="126"/>
    </row>
    <row r="88" spans="1:12" ht="12" customHeight="1">
      <c r="A88" s="125"/>
      <c r="B88" s="118">
        <f>'Tax Invoice'!D84</f>
        <v>5</v>
      </c>
      <c r="C88" s="10" t="s">
        <v>765</v>
      </c>
      <c r="D88" s="10" t="s">
        <v>765</v>
      </c>
      <c r="E88" s="129" t="s">
        <v>31</v>
      </c>
      <c r="F88" s="149" t="s">
        <v>278</v>
      </c>
      <c r="G88" s="150"/>
      <c r="H88" s="11" t="s">
        <v>1017</v>
      </c>
      <c r="I88" s="14">
        <f t="shared" si="2"/>
        <v>0.75</v>
      </c>
      <c r="J88" s="14">
        <v>0.75</v>
      </c>
      <c r="K88" s="120">
        <f t="shared" si="3"/>
        <v>3.75</v>
      </c>
      <c r="L88" s="126"/>
    </row>
    <row r="89" spans="1:12" ht="12.75" customHeight="1">
      <c r="A89" s="125"/>
      <c r="B89" s="118">
        <f>'Tax Invoice'!D85</f>
        <v>15</v>
      </c>
      <c r="C89" s="10" t="s">
        <v>767</v>
      </c>
      <c r="D89" s="10" t="s">
        <v>767</v>
      </c>
      <c r="E89" s="129" t="s">
        <v>30</v>
      </c>
      <c r="F89" s="149"/>
      <c r="G89" s="150"/>
      <c r="H89" s="11" t="s">
        <v>1095</v>
      </c>
      <c r="I89" s="14">
        <f t="shared" si="2"/>
        <v>0.28999999999999998</v>
      </c>
      <c r="J89" s="14">
        <v>0.28999999999999998</v>
      </c>
      <c r="K89" s="120">
        <f t="shared" si="3"/>
        <v>4.3499999999999996</v>
      </c>
      <c r="L89" s="126"/>
    </row>
    <row r="90" spans="1:12">
      <c r="A90" s="125"/>
      <c r="B90" s="118">
        <f>'Tax Invoice'!D86</f>
        <v>8</v>
      </c>
      <c r="C90" s="10" t="s">
        <v>769</v>
      </c>
      <c r="D90" s="10" t="s">
        <v>769</v>
      </c>
      <c r="E90" s="129" t="s">
        <v>28</v>
      </c>
      <c r="F90" s="149"/>
      <c r="G90" s="150"/>
      <c r="H90" s="11" t="s">
        <v>1096</v>
      </c>
      <c r="I90" s="14">
        <f t="shared" si="2"/>
        <v>0.38</v>
      </c>
      <c r="J90" s="14">
        <v>0.38</v>
      </c>
      <c r="K90" s="120">
        <f t="shared" si="3"/>
        <v>3.04</v>
      </c>
      <c r="L90" s="126"/>
    </row>
    <row r="91" spans="1:12">
      <c r="A91" s="125"/>
      <c r="B91" s="118">
        <f>'Tax Invoice'!D87</f>
        <v>13</v>
      </c>
      <c r="C91" s="10" t="s">
        <v>769</v>
      </c>
      <c r="D91" s="10" t="s">
        <v>769</v>
      </c>
      <c r="E91" s="129" t="s">
        <v>657</v>
      </c>
      <c r="F91" s="149"/>
      <c r="G91" s="150"/>
      <c r="H91" s="11" t="s">
        <v>1096</v>
      </c>
      <c r="I91" s="14">
        <f t="shared" si="2"/>
        <v>0.38</v>
      </c>
      <c r="J91" s="14">
        <v>0.38</v>
      </c>
      <c r="K91" s="120">
        <f t="shared" si="3"/>
        <v>4.9400000000000004</v>
      </c>
      <c r="L91" s="126"/>
    </row>
    <row r="92" spans="1:12">
      <c r="A92" s="125"/>
      <c r="B92" s="118">
        <f>'Tax Invoice'!D88</f>
        <v>20</v>
      </c>
      <c r="C92" s="10" t="s">
        <v>769</v>
      </c>
      <c r="D92" s="10" t="s">
        <v>769</v>
      </c>
      <c r="E92" s="129" t="s">
        <v>30</v>
      </c>
      <c r="F92" s="149"/>
      <c r="G92" s="150"/>
      <c r="H92" s="11" t="s">
        <v>1096</v>
      </c>
      <c r="I92" s="14">
        <f t="shared" si="2"/>
        <v>0.38</v>
      </c>
      <c r="J92" s="14">
        <v>0.38</v>
      </c>
      <c r="K92" s="120">
        <f t="shared" si="3"/>
        <v>7.6</v>
      </c>
      <c r="L92" s="126"/>
    </row>
    <row r="93" spans="1:12">
      <c r="A93" s="125"/>
      <c r="B93" s="118">
        <f>'Tax Invoice'!D89</f>
        <v>14</v>
      </c>
      <c r="C93" s="10" t="s">
        <v>769</v>
      </c>
      <c r="D93" s="10" t="s">
        <v>769</v>
      </c>
      <c r="E93" s="129" t="s">
        <v>72</v>
      </c>
      <c r="F93" s="149"/>
      <c r="G93" s="150"/>
      <c r="H93" s="11" t="s">
        <v>1096</v>
      </c>
      <c r="I93" s="14">
        <f t="shared" si="2"/>
        <v>0.38</v>
      </c>
      <c r="J93" s="14">
        <v>0.38</v>
      </c>
      <c r="K93" s="120">
        <f t="shared" si="3"/>
        <v>5.32</v>
      </c>
      <c r="L93" s="126"/>
    </row>
    <row r="94" spans="1:12">
      <c r="A94" s="125"/>
      <c r="B94" s="118">
        <f>'Tax Invoice'!D90</f>
        <v>10</v>
      </c>
      <c r="C94" s="10" t="s">
        <v>769</v>
      </c>
      <c r="D94" s="10" t="s">
        <v>769</v>
      </c>
      <c r="E94" s="129" t="s">
        <v>31</v>
      </c>
      <c r="F94" s="149"/>
      <c r="G94" s="150"/>
      <c r="H94" s="11" t="s">
        <v>1096</v>
      </c>
      <c r="I94" s="14">
        <f t="shared" si="2"/>
        <v>0.38</v>
      </c>
      <c r="J94" s="14">
        <v>0.38</v>
      </c>
      <c r="K94" s="120">
        <f t="shared" si="3"/>
        <v>3.8</v>
      </c>
      <c r="L94" s="126"/>
    </row>
    <row r="95" spans="1:12">
      <c r="A95" s="125"/>
      <c r="B95" s="118">
        <f>'Tax Invoice'!D91</f>
        <v>20</v>
      </c>
      <c r="C95" s="10" t="s">
        <v>771</v>
      </c>
      <c r="D95" s="10" t="s">
        <v>771</v>
      </c>
      <c r="E95" s="129" t="s">
        <v>657</v>
      </c>
      <c r="F95" s="149"/>
      <c r="G95" s="150"/>
      <c r="H95" s="11" t="s">
        <v>1097</v>
      </c>
      <c r="I95" s="14">
        <f t="shared" si="2"/>
        <v>0.24</v>
      </c>
      <c r="J95" s="14">
        <v>0.24</v>
      </c>
      <c r="K95" s="120">
        <f t="shared" si="3"/>
        <v>4.8</v>
      </c>
      <c r="L95" s="126"/>
    </row>
    <row r="96" spans="1:12">
      <c r="A96" s="125"/>
      <c r="B96" s="118">
        <f>'Tax Invoice'!D92</f>
        <v>20</v>
      </c>
      <c r="C96" s="10" t="s">
        <v>771</v>
      </c>
      <c r="D96" s="10" t="s">
        <v>771</v>
      </c>
      <c r="E96" s="129" t="s">
        <v>30</v>
      </c>
      <c r="F96" s="149"/>
      <c r="G96" s="150"/>
      <c r="H96" s="11" t="s">
        <v>1097</v>
      </c>
      <c r="I96" s="14">
        <f t="shared" si="2"/>
        <v>0.24</v>
      </c>
      <c r="J96" s="14">
        <v>0.24</v>
      </c>
      <c r="K96" s="120">
        <f t="shared" si="3"/>
        <v>4.8</v>
      </c>
      <c r="L96" s="126"/>
    </row>
    <row r="97" spans="1:12">
      <c r="A97" s="125"/>
      <c r="B97" s="118">
        <f>'Tax Invoice'!D93</f>
        <v>20</v>
      </c>
      <c r="C97" s="10" t="s">
        <v>771</v>
      </c>
      <c r="D97" s="10" t="s">
        <v>771</v>
      </c>
      <c r="E97" s="129" t="s">
        <v>72</v>
      </c>
      <c r="F97" s="149"/>
      <c r="G97" s="150"/>
      <c r="H97" s="11" t="s">
        <v>1097</v>
      </c>
      <c r="I97" s="14">
        <f t="shared" si="2"/>
        <v>0.24</v>
      </c>
      <c r="J97" s="14">
        <v>0.24</v>
      </c>
      <c r="K97" s="120">
        <f t="shared" si="3"/>
        <v>4.8</v>
      </c>
      <c r="L97" s="126"/>
    </row>
    <row r="98" spans="1:12">
      <c r="A98" s="125"/>
      <c r="B98" s="118">
        <f>'Tax Invoice'!D94</f>
        <v>10</v>
      </c>
      <c r="C98" s="10" t="s">
        <v>771</v>
      </c>
      <c r="D98" s="10" t="s">
        <v>771</v>
      </c>
      <c r="E98" s="129" t="s">
        <v>31</v>
      </c>
      <c r="F98" s="149"/>
      <c r="G98" s="150"/>
      <c r="H98" s="11" t="s">
        <v>1097</v>
      </c>
      <c r="I98" s="14">
        <f t="shared" si="2"/>
        <v>0.24</v>
      </c>
      <c r="J98" s="14">
        <v>0.24</v>
      </c>
      <c r="K98" s="120">
        <f t="shared" si="3"/>
        <v>2.4</v>
      </c>
      <c r="L98" s="126"/>
    </row>
    <row r="99" spans="1:12" ht="12" customHeight="1">
      <c r="A99" s="125"/>
      <c r="B99" s="118">
        <f>'Tax Invoice'!D95</f>
        <v>7</v>
      </c>
      <c r="C99" s="10" t="s">
        <v>773</v>
      </c>
      <c r="D99" s="10" t="s">
        <v>773</v>
      </c>
      <c r="E99" s="129" t="s">
        <v>657</v>
      </c>
      <c r="F99" s="149" t="s">
        <v>279</v>
      </c>
      <c r="G99" s="150"/>
      <c r="H99" s="11" t="s">
        <v>1093</v>
      </c>
      <c r="I99" s="14">
        <f t="shared" si="2"/>
        <v>0.57999999999999996</v>
      </c>
      <c r="J99" s="14">
        <v>0.57999999999999996</v>
      </c>
      <c r="K99" s="120">
        <f t="shared" si="3"/>
        <v>4.0599999999999996</v>
      </c>
      <c r="L99" s="126"/>
    </row>
    <row r="100" spans="1:12" ht="12" customHeight="1">
      <c r="A100" s="125"/>
      <c r="B100" s="118">
        <f>'Tax Invoice'!D96</f>
        <v>8</v>
      </c>
      <c r="C100" s="10" t="s">
        <v>773</v>
      </c>
      <c r="D100" s="10" t="s">
        <v>773</v>
      </c>
      <c r="E100" s="129" t="s">
        <v>657</v>
      </c>
      <c r="F100" s="149" t="s">
        <v>278</v>
      </c>
      <c r="G100" s="150"/>
      <c r="H100" s="11" t="s">
        <v>1093</v>
      </c>
      <c r="I100" s="14">
        <f t="shared" si="2"/>
        <v>0.57999999999999996</v>
      </c>
      <c r="J100" s="14">
        <v>0.57999999999999996</v>
      </c>
      <c r="K100" s="120">
        <f t="shared" si="3"/>
        <v>4.6399999999999997</v>
      </c>
      <c r="L100" s="126"/>
    </row>
    <row r="101" spans="1:12" ht="12" customHeight="1">
      <c r="A101" s="125"/>
      <c r="B101" s="118">
        <f>'Tax Invoice'!D97</f>
        <v>7</v>
      </c>
      <c r="C101" s="10" t="s">
        <v>773</v>
      </c>
      <c r="D101" s="10" t="s">
        <v>773</v>
      </c>
      <c r="E101" s="129" t="s">
        <v>30</v>
      </c>
      <c r="F101" s="149" t="s">
        <v>279</v>
      </c>
      <c r="G101" s="150"/>
      <c r="H101" s="11" t="s">
        <v>1093</v>
      </c>
      <c r="I101" s="14">
        <f t="shared" si="2"/>
        <v>0.57999999999999996</v>
      </c>
      <c r="J101" s="14">
        <v>0.57999999999999996</v>
      </c>
      <c r="K101" s="120">
        <f t="shared" si="3"/>
        <v>4.0599999999999996</v>
      </c>
      <c r="L101" s="126"/>
    </row>
    <row r="102" spans="1:12" ht="12" customHeight="1">
      <c r="A102" s="125"/>
      <c r="B102" s="118">
        <f>'Tax Invoice'!D98</f>
        <v>8</v>
      </c>
      <c r="C102" s="10" t="s">
        <v>773</v>
      </c>
      <c r="D102" s="10" t="s">
        <v>773</v>
      </c>
      <c r="E102" s="129" t="s">
        <v>30</v>
      </c>
      <c r="F102" s="149" t="s">
        <v>278</v>
      </c>
      <c r="G102" s="150"/>
      <c r="H102" s="11" t="s">
        <v>1093</v>
      </c>
      <c r="I102" s="14">
        <f t="shared" si="2"/>
        <v>0.57999999999999996</v>
      </c>
      <c r="J102" s="14">
        <v>0.57999999999999996</v>
      </c>
      <c r="K102" s="120">
        <f t="shared" si="3"/>
        <v>4.6399999999999997</v>
      </c>
      <c r="L102" s="126"/>
    </row>
    <row r="103" spans="1:12" ht="12" customHeight="1">
      <c r="A103" s="125"/>
      <c r="B103" s="118">
        <f>'Tax Invoice'!D99</f>
        <v>7</v>
      </c>
      <c r="C103" s="10" t="s">
        <v>773</v>
      </c>
      <c r="D103" s="10" t="s">
        <v>773</v>
      </c>
      <c r="E103" s="129" t="s">
        <v>72</v>
      </c>
      <c r="F103" s="149" t="s">
        <v>279</v>
      </c>
      <c r="G103" s="150"/>
      <c r="H103" s="11" t="s">
        <v>1093</v>
      </c>
      <c r="I103" s="14">
        <f t="shared" si="2"/>
        <v>0.57999999999999996</v>
      </c>
      <c r="J103" s="14">
        <v>0.57999999999999996</v>
      </c>
      <c r="K103" s="120">
        <f t="shared" si="3"/>
        <v>4.0599999999999996</v>
      </c>
      <c r="L103" s="126"/>
    </row>
    <row r="104" spans="1:12" ht="12" customHeight="1">
      <c r="A104" s="125"/>
      <c r="B104" s="118">
        <f>'Tax Invoice'!D100</f>
        <v>8</v>
      </c>
      <c r="C104" s="10" t="s">
        <v>773</v>
      </c>
      <c r="D104" s="10" t="s">
        <v>773</v>
      </c>
      <c r="E104" s="129" t="s">
        <v>72</v>
      </c>
      <c r="F104" s="149" t="s">
        <v>278</v>
      </c>
      <c r="G104" s="150"/>
      <c r="H104" s="11" t="s">
        <v>1093</v>
      </c>
      <c r="I104" s="14">
        <f t="shared" si="2"/>
        <v>0.57999999999999996</v>
      </c>
      <c r="J104" s="14">
        <v>0.57999999999999996</v>
      </c>
      <c r="K104" s="120">
        <f t="shared" si="3"/>
        <v>4.6399999999999997</v>
      </c>
      <c r="L104" s="126"/>
    </row>
    <row r="105" spans="1:12" ht="12" customHeight="1">
      <c r="A105" s="125"/>
      <c r="B105" s="118">
        <f>'Tax Invoice'!D101</f>
        <v>6</v>
      </c>
      <c r="C105" s="10" t="s">
        <v>773</v>
      </c>
      <c r="D105" s="10" t="s">
        <v>773</v>
      </c>
      <c r="E105" s="129" t="s">
        <v>31</v>
      </c>
      <c r="F105" s="149" t="s">
        <v>279</v>
      </c>
      <c r="G105" s="150"/>
      <c r="H105" s="11" t="s">
        <v>1093</v>
      </c>
      <c r="I105" s="14">
        <f t="shared" si="2"/>
        <v>0.57999999999999996</v>
      </c>
      <c r="J105" s="14">
        <v>0.57999999999999996</v>
      </c>
      <c r="K105" s="120">
        <f t="shared" si="3"/>
        <v>3.4799999999999995</v>
      </c>
      <c r="L105" s="126"/>
    </row>
    <row r="106" spans="1:12" ht="12" customHeight="1">
      <c r="A106" s="125"/>
      <c r="B106" s="118">
        <f>'Tax Invoice'!D102</f>
        <v>6</v>
      </c>
      <c r="C106" s="10" t="s">
        <v>773</v>
      </c>
      <c r="D106" s="10" t="s">
        <v>773</v>
      </c>
      <c r="E106" s="129" t="s">
        <v>31</v>
      </c>
      <c r="F106" s="149" t="s">
        <v>278</v>
      </c>
      <c r="G106" s="150"/>
      <c r="H106" s="11" t="s">
        <v>1093</v>
      </c>
      <c r="I106" s="14">
        <f t="shared" si="2"/>
        <v>0.57999999999999996</v>
      </c>
      <c r="J106" s="14">
        <v>0.57999999999999996</v>
      </c>
      <c r="K106" s="120">
        <f t="shared" si="3"/>
        <v>3.4799999999999995</v>
      </c>
      <c r="L106" s="126"/>
    </row>
    <row r="107" spans="1:12" ht="24" customHeight="1">
      <c r="A107" s="125"/>
      <c r="B107" s="118">
        <f>'Tax Invoice'!D103</f>
        <v>3</v>
      </c>
      <c r="C107" s="10" t="s">
        <v>775</v>
      </c>
      <c r="D107" s="10" t="s">
        <v>775</v>
      </c>
      <c r="E107" s="129" t="s">
        <v>32</v>
      </c>
      <c r="F107" s="149"/>
      <c r="G107" s="150"/>
      <c r="H107" s="11" t="s">
        <v>1098</v>
      </c>
      <c r="I107" s="14">
        <f t="shared" si="2"/>
        <v>0.48</v>
      </c>
      <c r="J107" s="14">
        <v>0.48</v>
      </c>
      <c r="K107" s="120">
        <f t="shared" si="3"/>
        <v>1.44</v>
      </c>
      <c r="L107" s="126"/>
    </row>
    <row r="108" spans="1:12" ht="24" customHeight="1">
      <c r="A108" s="125"/>
      <c r="B108" s="118">
        <f>'Tax Invoice'!D104</f>
        <v>4</v>
      </c>
      <c r="C108" s="10" t="s">
        <v>777</v>
      </c>
      <c r="D108" s="10" t="s">
        <v>777</v>
      </c>
      <c r="E108" s="129" t="s">
        <v>31</v>
      </c>
      <c r="F108" s="149"/>
      <c r="G108" s="150"/>
      <c r="H108" s="11" t="s">
        <v>1071</v>
      </c>
      <c r="I108" s="14">
        <f t="shared" si="2"/>
        <v>0.97</v>
      </c>
      <c r="J108" s="14">
        <v>0.97</v>
      </c>
      <c r="K108" s="120">
        <f t="shared" si="3"/>
        <v>3.88</v>
      </c>
      <c r="L108" s="126"/>
    </row>
    <row r="109" spans="1:12" ht="24" customHeight="1">
      <c r="A109" s="125"/>
      <c r="B109" s="118">
        <f>'Tax Invoice'!D105</f>
        <v>4</v>
      </c>
      <c r="C109" s="10" t="s">
        <v>777</v>
      </c>
      <c r="D109" s="10" t="s">
        <v>777</v>
      </c>
      <c r="E109" s="129" t="s">
        <v>32</v>
      </c>
      <c r="F109" s="149"/>
      <c r="G109" s="150"/>
      <c r="H109" s="11" t="s">
        <v>1071</v>
      </c>
      <c r="I109" s="14">
        <f t="shared" si="2"/>
        <v>0.97</v>
      </c>
      <c r="J109" s="14">
        <v>0.97</v>
      </c>
      <c r="K109" s="120">
        <f t="shared" si="3"/>
        <v>3.88</v>
      </c>
      <c r="L109" s="126"/>
    </row>
    <row r="110" spans="1:12">
      <c r="A110" s="125"/>
      <c r="B110" s="118">
        <f>'Tax Invoice'!D106</f>
        <v>8</v>
      </c>
      <c r="C110" s="10" t="s">
        <v>779</v>
      </c>
      <c r="D110" s="10" t="s">
        <v>779</v>
      </c>
      <c r="E110" s="129" t="s">
        <v>30</v>
      </c>
      <c r="F110" s="149" t="s">
        <v>278</v>
      </c>
      <c r="G110" s="150"/>
      <c r="H110" s="11" t="s">
        <v>1072</v>
      </c>
      <c r="I110" s="14">
        <f t="shared" si="2"/>
        <v>0.65</v>
      </c>
      <c r="J110" s="14">
        <v>0.65</v>
      </c>
      <c r="K110" s="120">
        <f t="shared" si="3"/>
        <v>5.2</v>
      </c>
      <c r="L110" s="126"/>
    </row>
    <row r="111" spans="1:12">
      <c r="A111" s="125"/>
      <c r="B111" s="118">
        <f>'Tax Invoice'!D107</f>
        <v>15</v>
      </c>
      <c r="C111" s="10" t="s">
        <v>781</v>
      </c>
      <c r="D111" s="10" t="s">
        <v>781</v>
      </c>
      <c r="E111" s="129" t="s">
        <v>30</v>
      </c>
      <c r="F111" s="149" t="s">
        <v>279</v>
      </c>
      <c r="G111" s="150"/>
      <c r="H111" s="11" t="s">
        <v>1073</v>
      </c>
      <c r="I111" s="14">
        <f t="shared" si="2"/>
        <v>0.68</v>
      </c>
      <c r="J111" s="14">
        <v>0.68</v>
      </c>
      <c r="K111" s="120">
        <f t="shared" si="3"/>
        <v>10.200000000000001</v>
      </c>
      <c r="L111" s="126"/>
    </row>
    <row r="112" spans="1:12" ht="13.5" customHeight="1">
      <c r="A112" s="125"/>
      <c r="B112" s="118">
        <f>'Tax Invoice'!D108</f>
        <v>4</v>
      </c>
      <c r="C112" s="10" t="s">
        <v>783</v>
      </c>
      <c r="D112" s="10" t="s">
        <v>783</v>
      </c>
      <c r="E112" s="129" t="s">
        <v>31</v>
      </c>
      <c r="F112" s="149" t="s">
        <v>278</v>
      </c>
      <c r="G112" s="150"/>
      <c r="H112" s="11" t="s">
        <v>1027</v>
      </c>
      <c r="I112" s="14">
        <f t="shared" si="2"/>
        <v>0.63</v>
      </c>
      <c r="J112" s="14">
        <v>0.63</v>
      </c>
      <c r="K112" s="120">
        <f t="shared" si="3"/>
        <v>2.52</v>
      </c>
      <c r="L112" s="126"/>
    </row>
    <row r="113" spans="1:12" ht="12.75" customHeight="1">
      <c r="A113" s="125"/>
      <c r="B113" s="118">
        <f>'Tax Invoice'!D109</f>
        <v>8</v>
      </c>
      <c r="C113" s="10" t="s">
        <v>634</v>
      </c>
      <c r="D113" s="10" t="s">
        <v>634</v>
      </c>
      <c r="E113" s="129" t="s">
        <v>30</v>
      </c>
      <c r="F113" s="149"/>
      <c r="G113" s="150"/>
      <c r="H113" s="11" t="s">
        <v>1099</v>
      </c>
      <c r="I113" s="14">
        <f t="shared" si="2"/>
        <v>0.48</v>
      </c>
      <c r="J113" s="14">
        <v>0.48</v>
      </c>
      <c r="K113" s="120">
        <f t="shared" si="3"/>
        <v>3.84</v>
      </c>
      <c r="L113" s="126"/>
    </row>
    <row r="114" spans="1:12" ht="12.75" customHeight="1">
      <c r="A114" s="125"/>
      <c r="B114" s="118">
        <f>'Tax Invoice'!D110</f>
        <v>8</v>
      </c>
      <c r="C114" s="10" t="s">
        <v>785</v>
      </c>
      <c r="D114" s="10" t="s">
        <v>956</v>
      </c>
      <c r="E114" s="129" t="s">
        <v>657</v>
      </c>
      <c r="F114" s="149"/>
      <c r="G114" s="150"/>
      <c r="H114" s="11" t="s">
        <v>1106</v>
      </c>
      <c r="I114" s="14">
        <f t="shared" si="2"/>
        <v>0.49</v>
      </c>
      <c r="J114" s="14">
        <v>0.49</v>
      </c>
      <c r="K114" s="120">
        <f t="shared" si="3"/>
        <v>3.92</v>
      </c>
      <c r="L114" s="126"/>
    </row>
    <row r="115" spans="1:12" ht="12.75" customHeight="1">
      <c r="A115" s="125"/>
      <c r="B115" s="118">
        <f>'Tax Invoice'!D111</f>
        <v>10</v>
      </c>
      <c r="C115" s="10" t="s">
        <v>785</v>
      </c>
      <c r="D115" s="10" t="s">
        <v>957</v>
      </c>
      <c r="E115" s="129" t="s">
        <v>30</v>
      </c>
      <c r="F115" s="149"/>
      <c r="G115" s="150"/>
      <c r="H115" s="11" t="s">
        <v>1106</v>
      </c>
      <c r="I115" s="14">
        <f t="shared" si="2"/>
        <v>0.53</v>
      </c>
      <c r="J115" s="14">
        <v>0.53</v>
      </c>
      <c r="K115" s="120">
        <f t="shared" si="3"/>
        <v>5.3000000000000007</v>
      </c>
      <c r="L115" s="126"/>
    </row>
    <row r="116" spans="1:12" ht="12.75" customHeight="1">
      <c r="A116" s="125"/>
      <c r="B116" s="118">
        <f>'Tax Invoice'!D112</f>
        <v>8</v>
      </c>
      <c r="C116" s="10" t="s">
        <v>785</v>
      </c>
      <c r="D116" s="10" t="s">
        <v>958</v>
      </c>
      <c r="E116" s="129" t="s">
        <v>72</v>
      </c>
      <c r="F116" s="149"/>
      <c r="G116" s="150"/>
      <c r="H116" s="11" t="s">
        <v>1106</v>
      </c>
      <c r="I116" s="14">
        <f t="shared" si="2"/>
        <v>0.54</v>
      </c>
      <c r="J116" s="14">
        <v>0.54</v>
      </c>
      <c r="K116" s="120">
        <f t="shared" si="3"/>
        <v>4.32</v>
      </c>
      <c r="L116" s="126"/>
    </row>
    <row r="117" spans="1:12" ht="12.75" customHeight="1">
      <c r="A117" s="125"/>
      <c r="B117" s="118">
        <f>'Tax Invoice'!D113</f>
        <v>12</v>
      </c>
      <c r="C117" s="10" t="s">
        <v>787</v>
      </c>
      <c r="D117" s="10" t="s">
        <v>959</v>
      </c>
      <c r="E117" s="129" t="s">
        <v>788</v>
      </c>
      <c r="F117" s="149" t="s">
        <v>278</v>
      </c>
      <c r="G117" s="150"/>
      <c r="H117" s="11" t="s">
        <v>1114</v>
      </c>
      <c r="I117" s="14">
        <f t="shared" si="2"/>
        <v>0.72</v>
      </c>
      <c r="J117" s="14">
        <v>0.72</v>
      </c>
      <c r="K117" s="120">
        <f t="shared" si="3"/>
        <v>8.64</v>
      </c>
      <c r="L117" s="126"/>
    </row>
    <row r="118" spans="1:12" ht="12.75" customHeight="1">
      <c r="A118" s="125"/>
      <c r="B118" s="118">
        <f>'Tax Invoice'!D114</f>
        <v>6</v>
      </c>
      <c r="C118" s="10" t="s">
        <v>787</v>
      </c>
      <c r="D118" s="10" t="s">
        <v>960</v>
      </c>
      <c r="E118" s="129" t="s">
        <v>790</v>
      </c>
      <c r="F118" s="149" t="s">
        <v>278</v>
      </c>
      <c r="G118" s="150"/>
      <c r="H118" s="11" t="s">
        <v>1114</v>
      </c>
      <c r="I118" s="14">
        <f t="shared" si="2"/>
        <v>0.79</v>
      </c>
      <c r="J118" s="14">
        <v>0.79</v>
      </c>
      <c r="K118" s="120">
        <f t="shared" si="3"/>
        <v>4.74</v>
      </c>
      <c r="L118" s="126"/>
    </row>
    <row r="119" spans="1:12" ht="12.75" customHeight="1">
      <c r="A119" s="125"/>
      <c r="B119" s="118">
        <f>'Tax Invoice'!D115</f>
        <v>6</v>
      </c>
      <c r="C119" s="10" t="s">
        <v>787</v>
      </c>
      <c r="D119" s="10" t="s">
        <v>961</v>
      </c>
      <c r="E119" s="129" t="s">
        <v>304</v>
      </c>
      <c r="F119" s="149" t="s">
        <v>278</v>
      </c>
      <c r="G119" s="150"/>
      <c r="H119" s="11" t="s">
        <v>1114</v>
      </c>
      <c r="I119" s="14">
        <f t="shared" si="2"/>
        <v>0.81</v>
      </c>
      <c r="J119" s="14">
        <v>0.81</v>
      </c>
      <c r="K119" s="120">
        <f t="shared" si="3"/>
        <v>4.8600000000000003</v>
      </c>
      <c r="L119" s="126"/>
    </row>
    <row r="120" spans="1:12" ht="12.75" customHeight="1">
      <c r="A120" s="125"/>
      <c r="B120" s="118">
        <f>'Tax Invoice'!D116</f>
        <v>6</v>
      </c>
      <c r="C120" s="10" t="s">
        <v>787</v>
      </c>
      <c r="D120" s="10" t="s">
        <v>962</v>
      </c>
      <c r="E120" s="129" t="s">
        <v>300</v>
      </c>
      <c r="F120" s="149" t="s">
        <v>278</v>
      </c>
      <c r="G120" s="150"/>
      <c r="H120" s="11" t="s">
        <v>1114</v>
      </c>
      <c r="I120" s="14">
        <f t="shared" si="2"/>
        <v>0.88</v>
      </c>
      <c r="J120" s="14">
        <v>0.88</v>
      </c>
      <c r="K120" s="120">
        <f t="shared" si="3"/>
        <v>5.28</v>
      </c>
      <c r="L120" s="126"/>
    </row>
    <row r="121" spans="1:12" ht="24" customHeight="1">
      <c r="A121" s="125"/>
      <c r="B121" s="118">
        <f>'Tax Invoice'!D117</f>
        <v>3</v>
      </c>
      <c r="C121" s="10" t="s">
        <v>791</v>
      </c>
      <c r="D121" s="10" t="s">
        <v>963</v>
      </c>
      <c r="E121" s="129" t="s">
        <v>578</v>
      </c>
      <c r="F121" s="149" t="s">
        <v>112</v>
      </c>
      <c r="G121" s="150"/>
      <c r="H121" s="11" t="s">
        <v>1085</v>
      </c>
      <c r="I121" s="14">
        <f t="shared" si="2"/>
        <v>1.69</v>
      </c>
      <c r="J121" s="14">
        <v>1.69</v>
      </c>
      <c r="K121" s="120">
        <f t="shared" si="3"/>
        <v>5.07</v>
      </c>
      <c r="L121" s="126"/>
    </row>
    <row r="122" spans="1:12" ht="24" customHeight="1">
      <c r="A122" s="125"/>
      <c r="B122" s="118">
        <f>'Tax Invoice'!D118</f>
        <v>5</v>
      </c>
      <c r="C122" s="10" t="s">
        <v>791</v>
      </c>
      <c r="D122" s="10" t="s">
        <v>964</v>
      </c>
      <c r="E122" s="129" t="s">
        <v>304</v>
      </c>
      <c r="F122" s="149" t="s">
        <v>112</v>
      </c>
      <c r="G122" s="150"/>
      <c r="H122" s="11" t="s">
        <v>1085</v>
      </c>
      <c r="I122" s="14">
        <f t="shared" si="2"/>
        <v>2.48</v>
      </c>
      <c r="J122" s="14">
        <v>2.48</v>
      </c>
      <c r="K122" s="120">
        <f t="shared" si="3"/>
        <v>12.4</v>
      </c>
      <c r="L122" s="126"/>
    </row>
    <row r="123" spans="1:12" ht="24" customHeight="1">
      <c r="A123" s="125"/>
      <c r="B123" s="118">
        <f>'Tax Invoice'!D119</f>
        <v>2</v>
      </c>
      <c r="C123" s="10" t="s">
        <v>791</v>
      </c>
      <c r="D123" s="10" t="s">
        <v>964</v>
      </c>
      <c r="E123" s="129" t="s">
        <v>304</v>
      </c>
      <c r="F123" s="149" t="s">
        <v>274</v>
      </c>
      <c r="G123" s="150"/>
      <c r="H123" s="11" t="s">
        <v>1085</v>
      </c>
      <c r="I123" s="14">
        <f t="shared" si="2"/>
        <v>2.48</v>
      </c>
      <c r="J123" s="14">
        <v>2.48</v>
      </c>
      <c r="K123" s="120">
        <f t="shared" si="3"/>
        <v>4.96</v>
      </c>
      <c r="L123" s="126"/>
    </row>
    <row r="124" spans="1:12" ht="24" customHeight="1">
      <c r="A124" s="125"/>
      <c r="B124" s="118">
        <f>'Tax Invoice'!D120</f>
        <v>3</v>
      </c>
      <c r="C124" s="10" t="s">
        <v>791</v>
      </c>
      <c r="D124" s="10" t="s">
        <v>965</v>
      </c>
      <c r="E124" s="129" t="s">
        <v>793</v>
      </c>
      <c r="F124" s="149" t="s">
        <v>112</v>
      </c>
      <c r="G124" s="150"/>
      <c r="H124" s="11" t="s">
        <v>1085</v>
      </c>
      <c r="I124" s="14">
        <f t="shared" si="2"/>
        <v>1.83</v>
      </c>
      <c r="J124" s="14">
        <v>1.83</v>
      </c>
      <c r="K124" s="120">
        <f t="shared" si="3"/>
        <v>5.49</v>
      </c>
      <c r="L124" s="126"/>
    </row>
    <row r="125" spans="1:12" ht="24" customHeight="1">
      <c r="A125" s="125"/>
      <c r="B125" s="118">
        <f>'Tax Invoice'!D121</f>
        <v>3</v>
      </c>
      <c r="C125" s="10" t="s">
        <v>791</v>
      </c>
      <c r="D125" s="10" t="s">
        <v>966</v>
      </c>
      <c r="E125" s="129" t="s">
        <v>794</v>
      </c>
      <c r="F125" s="149" t="s">
        <v>112</v>
      </c>
      <c r="G125" s="150"/>
      <c r="H125" s="11" t="s">
        <v>1085</v>
      </c>
      <c r="I125" s="14">
        <f t="shared" si="2"/>
        <v>1.88</v>
      </c>
      <c r="J125" s="14">
        <v>1.88</v>
      </c>
      <c r="K125" s="120">
        <f t="shared" si="3"/>
        <v>5.64</v>
      </c>
      <c r="L125" s="126"/>
    </row>
    <row r="126" spans="1:12" ht="24" customHeight="1">
      <c r="A126" s="125"/>
      <c r="B126" s="118">
        <f>'Tax Invoice'!D122</f>
        <v>3</v>
      </c>
      <c r="C126" s="10" t="s">
        <v>791</v>
      </c>
      <c r="D126" s="10" t="s">
        <v>966</v>
      </c>
      <c r="E126" s="129" t="s">
        <v>794</v>
      </c>
      <c r="F126" s="149" t="s">
        <v>274</v>
      </c>
      <c r="G126" s="150"/>
      <c r="H126" s="11" t="s">
        <v>1085</v>
      </c>
      <c r="I126" s="14">
        <f t="shared" si="2"/>
        <v>1.88</v>
      </c>
      <c r="J126" s="14">
        <v>1.88</v>
      </c>
      <c r="K126" s="120">
        <f t="shared" si="3"/>
        <v>5.64</v>
      </c>
      <c r="L126" s="126"/>
    </row>
    <row r="127" spans="1:12" ht="24" customHeight="1">
      <c r="A127" s="125"/>
      <c r="B127" s="118">
        <f>'Tax Invoice'!D123</f>
        <v>3</v>
      </c>
      <c r="C127" s="10" t="s">
        <v>791</v>
      </c>
      <c r="D127" s="10" t="s">
        <v>967</v>
      </c>
      <c r="E127" s="129" t="s">
        <v>795</v>
      </c>
      <c r="F127" s="149" t="s">
        <v>112</v>
      </c>
      <c r="G127" s="150"/>
      <c r="H127" s="11" t="s">
        <v>1085</v>
      </c>
      <c r="I127" s="14">
        <f t="shared" si="2"/>
        <v>2</v>
      </c>
      <c r="J127" s="14">
        <v>2</v>
      </c>
      <c r="K127" s="120">
        <f t="shared" si="3"/>
        <v>6</v>
      </c>
      <c r="L127" s="126"/>
    </row>
    <row r="128" spans="1:12" ht="24" customHeight="1">
      <c r="A128" s="125"/>
      <c r="B128" s="118">
        <f>'Tax Invoice'!D124</f>
        <v>5</v>
      </c>
      <c r="C128" s="10" t="s">
        <v>796</v>
      </c>
      <c r="D128" s="10" t="s">
        <v>796</v>
      </c>
      <c r="E128" s="129" t="s">
        <v>112</v>
      </c>
      <c r="F128" s="149"/>
      <c r="G128" s="150"/>
      <c r="H128" s="11" t="s">
        <v>1086</v>
      </c>
      <c r="I128" s="14">
        <f t="shared" si="2"/>
        <v>2.14</v>
      </c>
      <c r="J128" s="14">
        <v>2.14</v>
      </c>
      <c r="K128" s="120">
        <f t="shared" si="3"/>
        <v>10.700000000000001</v>
      </c>
      <c r="L128" s="126"/>
    </row>
    <row r="129" spans="1:12" ht="12.75" customHeight="1">
      <c r="A129" s="125"/>
      <c r="B129" s="118">
        <f>'Tax Invoice'!D125</f>
        <v>4</v>
      </c>
      <c r="C129" s="10" t="s">
        <v>798</v>
      </c>
      <c r="D129" s="10" t="s">
        <v>968</v>
      </c>
      <c r="E129" s="129" t="s">
        <v>799</v>
      </c>
      <c r="F129" s="149" t="s">
        <v>279</v>
      </c>
      <c r="G129" s="150"/>
      <c r="H129" s="11" t="s">
        <v>800</v>
      </c>
      <c r="I129" s="14">
        <f t="shared" si="2"/>
        <v>0.47</v>
      </c>
      <c r="J129" s="14">
        <v>0.47</v>
      </c>
      <c r="K129" s="120">
        <f t="shared" si="3"/>
        <v>1.88</v>
      </c>
      <c r="L129" s="126"/>
    </row>
    <row r="130" spans="1:12" ht="12.75" customHeight="1">
      <c r="A130" s="125"/>
      <c r="B130" s="118">
        <f>'Tax Invoice'!D126</f>
        <v>2</v>
      </c>
      <c r="C130" s="10" t="s">
        <v>798</v>
      </c>
      <c r="D130" s="10" t="s">
        <v>969</v>
      </c>
      <c r="E130" s="129" t="s">
        <v>801</v>
      </c>
      <c r="F130" s="149" t="s">
        <v>279</v>
      </c>
      <c r="G130" s="150"/>
      <c r="H130" s="11" t="s">
        <v>800</v>
      </c>
      <c r="I130" s="14">
        <f t="shared" si="2"/>
        <v>0.69</v>
      </c>
      <c r="J130" s="14">
        <v>0.69</v>
      </c>
      <c r="K130" s="120">
        <f t="shared" si="3"/>
        <v>1.38</v>
      </c>
      <c r="L130" s="126"/>
    </row>
    <row r="131" spans="1:12">
      <c r="A131" s="125"/>
      <c r="B131" s="118">
        <f>'Tax Invoice'!D127</f>
        <v>14</v>
      </c>
      <c r="C131" s="10" t="s">
        <v>802</v>
      </c>
      <c r="D131" s="10" t="s">
        <v>970</v>
      </c>
      <c r="E131" s="129" t="s">
        <v>300</v>
      </c>
      <c r="F131" s="149"/>
      <c r="G131" s="150"/>
      <c r="H131" s="11" t="s">
        <v>1107</v>
      </c>
      <c r="I131" s="14">
        <f t="shared" si="2"/>
        <v>1.1100000000000001</v>
      </c>
      <c r="J131" s="14">
        <v>1.1100000000000001</v>
      </c>
      <c r="K131" s="120">
        <f t="shared" si="3"/>
        <v>15.540000000000001</v>
      </c>
      <c r="L131" s="126"/>
    </row>
    <row r="132" spans="1:12">
      <c r="A132" s="125"/>
      <c r="B132" s="118">
        <f>'Tax Invoice'!D128</f>
        <v>8</v>
      </c>
      <c r="C132" s="10" t="s">
        <v>802</v>
      </c>
      <c r="D132" s="10" t="s">
        <v>971</v>
      </c>
      <c r="E132" s="129" t="s">
        <v>320</v>
      </c>
      <c r="F132" s="149"/>
      <c r="G132" s="150"/>
      <c r="H132" s="11" t="s">
        <v>1107</v>
      </c>
      <c r="I132" s="14">
        <f t="shared" si="2"/>
        <v>1.27</v>
      </c>
      <c r="J132" s="14">
        <v>1.27</v>
      </c>
      <c r="K132" s="120">
        <f t="shared" si="3"/>
        <v>10.16</v>
      </c>
      <c r="L132" s="126"/>
    </row>
    <row r="133" spans="1:12" ht="24" customHeight="1">
      <c r="A133" s="125"/>
      <c r="B133" s="118">
        <f>'Tax Invoice'!D129</f>
        <v>6</v>
      </c>
      <c r="C133" s="10" t="s">
        <v>804</v>
      </c>
      <c r="D133" s="10" t="s">
        <v>804</v>
      </c>
      <c r="E133" s="129" t="s">
        <v>28</v>
      </c>
      <c r="F133" s="149"/>
      <c r="G133" s="150"/>
      <c r="H133" s="11" t="s">
        <v>1028</v>
      </c>
      <c r="I133" s="14">
        <f t="shared" si="2"/>
        <v>2.06</v>
      </c>
      <c r="J133" s="14">
        <v>2.06</v>
      </c>
      <c r="K133" s="120">
        <f t="shared" si="3"/>
        <v>12.36</v>
      </c>
      <c r="L133" s="126"/>
    </row>
    <row r="134" spans="1:12" ht="24" customHeight="1">
      <c r="A134" s="125"/>
      <c r="B134" s="118">
        <f>'Tax Invoice'!D130</f>
        <v>6</v>
      </c>
      <c r="C134" s="10" t="s">
        <v>804</v>
      </c>
      <c r="D134" s="10" t="s">
        <v>804</v>
      </c>
      <c r="E134" s="129" t="s">
        <v>30</v>
      </c>
      <c r="F134" s="149"/>
      <c r="G134" s="150"/>
      <c r="H134" s="11" t="s">
        <v>1028</v>
      </c>
      <c r="I134" s="14">
        <f t="shared" si="2"/>
        <v>2.06</v>
      </c>
      <c r="J134" s="14">
        <v>2.06</v>
      </c>
      <c r="K134" s="120">
        <f t="shared" si="3"/>
        <v>12.36</v>
      </c>
      <c r="L134" s="126"/>
    </row>
    <row r="135" spans="1:12" ht="24" customHeight="1">
      <c r="A135" s="125"/>
      <c r="B135" s="118">
        <f>'Tax Invoice'!D131</f>
        <v>5</v>
      </c>
      <c r="C135" s="10" t="s">
        <v>806</v>
      </c>
      <c r="D135" s="10" t="s">
        <v>806</v>
      </c>
      <c r="E135" s="129" t="s">
        <v>28</v>
      </c>
      <c r="F135" s="149" t="s">
        <v>279</v>
      </c>
      <c r="G135" s="150"/>
      <c r="H135" s="11" t="s">
        <v>1018</v>
      </c>
      <c r="I135" s="14">
        <f t="shared" si="2"/>
        <v>2.35</v>
      </c>
      <c r="J135" s="14">
        <v>2.35</v>
      </c>
      <c r="K135" s="120">
        <f t="shared" si="3"/>
        <v>11.75</v>
      </c>
      <c r="L135" s="126"/>
    </row>
    <row r="136" spans="1:12" ht="24" customHeight="1">
      <c r="A136" s="125"/>
      <c r="B136" s="118">
        <f>'Tax Invoice'!D132</f>
        <v>5</v>
      </c>
      <c r="C136" s="10" t="s">
        <v>806</v>
      </c>
      <c r="D136" s="10" t="s">
        <v>806</v>
      </c>
      <c r="E136" s="129" t="s">
        <v>30</v>
      </c>
      <c r="F136" s="149" t="s">
        <v>279</v>
      </c>
      <c r="G136" s="150"/>
      <c r="H136" s="11" t="s">
        <v>1018</v>
      </c>
      <c r="I136" s="14">
        <f t="shared" si="2"/>
        <v>2.35</v>
      </c>
      <c r="J136" s="14">
        <v>2.35</v>
      </c>
      <c r="K136" s="120">
        <f t="shared" si="3"/>
        <v>11.75</v>
      </c>
      <c r="L136" s="126"/>
    </row>
    <row r="137" spans="1:12" ht="24" customHeight="1">
      <c r="A137" s="125"/>
      <c r="B137" s="118">
        <f>'Tax Invoice'!D133</f>
        <v>10</v>
      </c>
      <c r="C137" s="10" t="s">
        <v>806</v>
      </c>
      <c r="D137" s="10" t="s">
        <v>806</v>
      </c>
      <c r="E137" s="129" t="s">
        <v>30</v>
      </c>
      <c r="F137" s="149" t="s">
        <v>278</v>
      </c>
      <c r="G137" s="150"/>
      <c r="H137" s="11" t="s">
        <v>1018</v>
      </c>
      <c r="I137" s="14">
        <f t="shared" si="2"/>
        <v>2.35</v>
      </c>
      <c r="J137" s="14">
        <v>2.35</v>
      </c>
      <c r="K137" s="120">
        <f t="shared" si="3"/>
        <v>23.5</v>
      </c>
      <c r="L137" s="126"/>
    </row>
    <row r="138" spans="1:12" ht="24" customHeight="1">
      <c r="A138" s="125"/>
      <c r="B138" s="118">
        <f>'Tax Invoice'!D134</f>
        <v>15</v>
      </c>
      <c r="C138" s="10" t="s">
        <v>806</v>
      </c>
      <c r="D138" s="10" t="s">
        <v>806</v>
      </c>
      <c r="E138" s="129" t="s">
        <v>31</v>
      </c>
      <c r="F138" s="149" t="s">
        <v>278</v>
      </c>
      <c r="G138" s="150"/>
      <c r="H138" s="11" t="s">
        <v>1018</v>
      </c>
      <c r="I138" s="14">
        <f t="shared" si="2"/>
        <v>2.35</v>
      </c>
      <c r="J138" s="14">
        <v>2.35</v>
      </c>
      <c r="K138" s="120">
        <f t="shared" si="3"/>
        <v>35.25</v>
      </c>
      <c r="L138" s="126"/>
    </row>
    <row r="139" spans="1:12" ht="24" customHeight="1">
      <c r="A139" s="125"/>
      <c r="B139" s="118">
        <f>'Tax Invoice'!D135</f>
        <v>5</v>
      </c>
      <c r="C139" s="10" t="s">
        <v>808</v>
      </c>
      <c r="D139" s="10" t="s">
        <v>808</v>
      </c>
      <c r="E139" s="129" t="s">
        <v>30</v>
      </c>
      <c r="F139" s="149" t="s">
        <v>112</v>
      </c>
      <c r="G139" s="150"/>
      <c r="H139" s="11" t="s">
        <v>1029</v>
      </c>
      <c r="I139" s="14">
        <f t="shared" si="2"/>
        <v>2.35</v>
      </c>
      <c r="J139" s="14">
        <v>2.35</v>
      </c>
      <c r="K139" s="120">
        <f t="shared" si="3"/>
        <v>11.75</v>
      </c>
      <c r="L139" s="126"/>
    </row>
    <row r="140" spans="1:12" ht="24" customHeight="1">
      <c r="A140" s="125"/>
      <c r="B140" s="118">
        <f>'Tax Invoice'!D136</f>
        <v>5</v>
      </c>
      <c r="C140" s="10" t="s">
        <v>808</v>
      </c>
      <c r="D140" s="10" t="s">
        <v>808</v>
      </c>
      <c r="E140" s="129" t="s">
        <v>30</v>
      </c>
      <c r="F140" s="149" t="s">
        <v>218</v>
      </c>
      <c r="G140" s="150"/>
      <c r="H140" s="11" t="s">
        <v>1029</v>
      </c>
      <c r="I140" s="14">
        <f t="shared" si="2"/>
        <v>2.35</v>
      </c>
      <c r="J140" s="14">
        <v>2.35</v>
      </c>
      <c r="K140" s="120">
        <f t="shared" si="3"/>
        <v>11.75</v>
      </c>
      <c r="L140" s="126"/>
    </row>
    <row r="141" spans="1:12" ht="24" customHeight="1">
      <c r="A141" s="125"/>
      <c r="B141" s="118">
        <f>'Tax Invoice'!D137</f>
        <v>2</v>
      </c>
      <c r="C141" s="10" t="s">
        <v>808</v>
      </c>
      <c r="D141" s="10" t="s">
        <v>808</v>
      </c>
      <c r="E141" s="129" t="s">
        <v>30</v>
      </c>
      <c r="F141" s="149" t="s">
        <v>271</v>
      </c>
      <c r="G141" s="150"/>
      <c r="H141" s="11" t="s">
        <v>1029</v>
      </c>
      <c r="I141" s="14">
        <f t="shared" si="2"/>
        <v>2.35</v>
      </c>
      <c r="J141" s="14">
        <v>2.35</v>
      </c>
      <c r="K141" s="120">
        <f t="shared" si="3"/>
        <v>4.7</v>
      </c>
      <c r="L141" s="126"/>
    </row>
    <row r="142" spans="1:12" ht="24" customHeight="1">
      <c r="A142" s="125"/>
      <c r="B142" s="118">
        <f>'Tax Invoice'!D138</f>
        <v>6</v>
      </c>
      <c r="C142" s="10" t="s">
        <v>808</v>
      </c>
      <c r="D142" s="10" t="s">
        <v>808</v>
      </c>
      <c r="E142" s="129" t="s">
        <v>31</v>
      </c>
      <c r="F142" s="149" t="s">
        <v>112</v>
      </c>
      <c r="G142" s="150"/>
      <c r="H142" s="11" t="s">
        <v>1029</v>
      </c>
      <c r="I142" s="14">
        <f t="shared" si="2"/>
        <v>2.35</v>
      </c>
      <c r="J142" s="14">
        <v>2.35</v>
      </c>
      <c r="K142" s="120">
        <f t="shared" si="3"/>
        <v>14.100000000000001</v>
      </c>
      <c r="L142" s="126"/>
    </row>
    <row r="143" spans="1:12" ht="24" customHeight="1">
      <c r="A143" s="125"/>
      <c r="B143" s="118">
        <f>'Tax Invoice'!D139</f>
        <v>2</v>
      </c>
      <c r="C143" s="10" t="s">
        <v>808</v>
      </c>
      <c r="D143" s="10" t="s">
        <v>808</v>
      </c>
      <c r="E143" s="129" t="s">
        <v>31</v>
      </c>
      <c r="F143" s="149" t="s">
        <v>271</v>
      </c>
      <c r="G143" s="150"/>
      <c r="H143" s="11" t="s">
        <v>1029</v>
      </c>
      <c r="I143" s="14">
        <f t="shared" si="2"/>
        <v>2.35</v>
      </c>
      <c r="J143" s="14">
        <v>2.35</v>
      </c>
      <c r="K143" s="120">
        <f t="shared" si="3"/>
        <v>4.7</v>
      </c>
      <c r="L143" s="126"/>
    </row>
    <row r="144" spans="1:12" ht="24" customHeight="1">
      <c r="A144" s="125"/>
      <c r="B144" s="118">
        <f>'Tax Invoice'!D140</f>
        <v>4</v>
      </c>
      <c r="C144" s="10" t="s">
        <v>810</v>
      </c>
      <c r="D144" s="10" t="s">
        <v>810</v>
      </c>
      <c r="E144" s="129" t="s">
        <v>28</v>
      </c>
      <c r="F144" s="149" t="s">
        <v>1104</v>
      </c>
      <c r="G144" s="150"/>
      <c r="H144" s="11" t="s">
        <v>1019</v>
      </c>
      <c r="I144" s="14">
        <f t="shared" si="2"/>
        <v>2.8</v>
      </c>
      <c r="J144" s="14">
        <v>2.8</v>
      </c>
      <c r="K144" s="120">
        <f t="shared" si="3"/>
        <v>11.2</v>
      </c>
      <c r="L144" s="126"/>
    </row>
    <row r="145" spans="1:12" ht="24" customHeight="1">
      <c r="A145" s="125"/>
      <c r="B145" s="118">
        <f>'Tax Invoice'!D141</f>
        <v>4</v>
      </c>
      <c r="C145" s="10" t="s">
        <v>810</v>
      </c>
      <c r="D145" s="10" t="s">
        <v>810</v>
      </c>
      <c r="E145" s="129" t="s">
        <v>28</v>
      </c>
      <c r="F145" s="149" t="s">
        <v>1112</v>
      </c>
      <c r="G145" s="150"/>
      <c r="H145" s="11" t="s">
        <v>1019</v>
      </c>
      <c r="I145" s="14">
        <f t="shared" si="2"/>
        <v>2.8</v>
      </c>
      <c r="J145" s="14">
        <v>2.8</v>
      </c>
      <c r="K145" s="120">
        <f t="shared" si="3"/>
        <v>11.2</v>
      </c>
      <c r="L145" s="126"/>
    </row>
    <row r="146" spans="1:12" ht="24" customHeight="1">
      <c r="A146" s="125"/>
      <c r="B146" s="118">
        <f>'Tax Invoice'!D142</f>
        <v>6</v>
      </c>
      <c r="C146" s="10" t="s">
        <v>810</v>
      </c>
      <c r="D146" s="10" t="s">
        <v>810</v>
      </c>
      <c r="E146" s="129" t="s">
        <v>30</v>
      </c>
      <c r="F146" s="149" t="s">
        <v>1104</v>
      </c>
      <c r="G146" s="150"/>
      <c r="H146" s="11" t="s">
        <v>1019</v>
      </c>
      <c r="I146" s="14">
        <f t="shared" si="2"/>
        <v>2.8</v>
      </c>
      <c r="J146" s="14">
        <v>2.8</v>
      </c>
      <c r="K146" s="120">
        <f t="shared" si="3"/>
        <v>16.799999999999997</v>
      </c>
      <c r="L146" s="126"/>
    </row>
    <row r="147" spans="1:12" ht="24" customHeight="1">
      <c r="A147" s="125"/>
      <c r="B147" s="118">
        <f>'Tax Invoice'!D143</f>
        <v>6</v>
      </c>
      <c r="C147" s="10" t="s">
        <v>810</v>
      </c>
      <c r="D147" s="10" t="s">
        <v>810</v>
      </c>
      <c r="E147" s="129" t="s">
        <v>30</v>
      </c>
      <c r="F147" s="149" t="s">
        <v>1112</v>
      </c>
      <c r="G147" s="150"/>
      <c r="H147" s="11" t="s">
        <v>1019</v>
      </c>
      <c r="I147" s="14">
        <f t="shared" si="2"/>
        <v>2.8</v>
      </c>
      <c r="J147" s="14">
        <v>2.8</v>
      </c>
      <c r="K147" s="120">
        <f t="shared" si="3"/>
        <v>16.799999999999997</v>
      </c>
      <c r="L147" s="126"/>
    </row>
    <row r="148" spans="1:12" ht="24" customHeight="1">
      <c r="A148" s="125"/>
      <c r="B148" s="118">
        <f>'Tax Invoice'!D144</f>
        <v>3</v>
      </c>
      <c r="C148" s="10" t="s">
        <v>810</v>
      </c>
      <c r="D148" s="10" t="s">
        <v>810</v>
      </c>
      <c r="E148" s="129" t="s">
        <v>31</v>
      </c>
      <c r="F148" s="149" t="s">
        <v>1104</v>
      </c>
      <c r="G148" s="150"/>
      <c r="H148" s="11" t="s">
        <v>1019</v>
      </c>
      <c r="I148" s="14">
        <f t="shared" si="2"/>
        <v>2.8</v>
      </c>
      <c r="J148" s="14">
        <v>2.8</v>
      </c>
      <c r="K148" s="120">
        <f t="shared" si="3"/>
        <v>8.3999999999999986</v>
      </c>
      <c r="L148" s="126"/>
    </row>
    <row r="149" spans="1:12" ht="24" customHeight="1">
      <c r="A149" s="125"/>
      <c r="B149" s="118">
        <f>'Tax Invoice'!D145</f>
        <v>3</v>
      </c>
      <c r="C149" s="10" t="s">
        <v>810</v>
      </c>
      <c r="D149" s="10" t="s">
        <v>810</v>
      </c>
      <c r="E149" s="129" t="s">
        <v>31</v>
      </c>
      <c r="F149" s="149" t="s">
        <v>1112</v>
      </c>
      <c r="G149" s="150"/>
      <c r="H149" s="11" t="s">
        <v>1019</v>
      </c>
      <c r="I149" s="14">
        <f t="shared" si="2"/>
        <v>2.8</v>
      </c>
      <c r="J149" s="14">
        <v>2.8</v>
      </c>
      <c r="K149" s="120">
        <f t="shared" si="3"/>
        <v>8.3999999999999986</v>
      </c>
      <c r="L149" s="126"/>
    </row>
    <row r="150" spans="1:12" ht="36" customHeight="1">
      <c r="A150" s="125"/>
      <c r="B150" s="118">
        <f>'Tax Invoice'!D146</f>
        <v>4</v>
      </c>
      <c r="C150" s="10" t="s">
        <v>812</v>
      </c>
      <c r="D150" s="10" t="s">
        <v>812</v>
      </c>
      <c r="E150" s="129" t="s">
        <v>112</v>
      </c>
      <c r="F150" s="149" t="s">
        <v>28</v>
      </c>
      <c r="G150" s="150"/>
      <c r="H150" s="11" t="s">
        <v>813</v>
      </c>
      <c r="I150" s="14">
        <f t="shared" ref="I150:I213" si="4">J150*$N$1</f>
        <v>1.76</v>
      </c>
      <c r="J150" s="14">
        <v>1.76</v>
      </c>
      <c r="K150" s="120">
        <f t="shared" ref="K150:K213" si="5">I150*B150</f>
        <v>7.04</v>
      </c>
      <c r="L150" s="126"/>
    </row>
    <row r="151" spans="1:12" ht="36" customHeight="1">
      <c r="A151" s="125"/>
      <c r="B151" s="118">
        <f>'Tax Invoice'!D147</f>
        <v>2</v>
      </c>
      <c r="C151" s="10" t="s">
        <v>812</v>
      </c>
      <c r="D151" s="10" t="s">
        <v>812</v>
      </c>
      <c r="E151" s="129" t="s">
        <v>218</v>
      </c>
      <c r="F151" s="149" t="s">
        <v>28</v>
      </c>
      <c r="G151" s="150"/>
      <c r="H151" s="11" t="s">
        <v>813</v>
      </c>
      <c r="I151" s="14">
        <f t="shared" si="4"/>
        <v>1.76</v>
      </c>
      <c r="J151" s="14">
        <v>1.76</v>
      </c>
      <c r="K151" s="120">
        <f t="shared" si="5"/>
        <v>3.52</v>
      </c>
      <c r="L151" s="126"/>
    </row>
    <row r="152" spans="1:12" ht="36" customHeight="1">
      <c r="A152" s="125"/>
      <c r="B152" s="118">
        <f>'Tax Invoice'!D148</f>
        <v>2</v>
      </c>
      <c r="C152" s="10" t="s">
        <v>812</v>
      </c>
      <c r="D152" s="10" t="s">
        <v>812</v>
      </c>
      <c r="E152" s="129" t="s">
        <v>220</v>
      </c>
      <c r="F152" s="149" t="s">
        <v>28</v>
      </c>
      <c r="G152" s="150"/>
      <c r="H152" s="11" t="s">
        <v>813</v>
      </c>
      <c r="I152" s="14">
        <f t="shared" si="4"/>
        <v>1.76</v>
      </c>
      <c r="J152" s="14">
        <v>1.76</v>
      </c>
      <c r="K152" s="120">
        <f t="shared" si="5"/>
        <v>3.52</v>
      </c>
      <c r="L152" s="126"/>
    </row>
    <row r="153" spans="1:12" ht="24" customHeight="1">
      <c r="A153" s="125"/>
      <c r="B153" s="118">
        <f>'Tax Invoice'!D149</f>
        <v>4</v>
      </c>
      <c r="C153" s="10" t="s">
        <v>814</v>
      </c>
      <c r="D153" s="10" t="s">
        <v>972</v>
      </c>
      <c r="E153" s="129" t="s">
        <v>300</v>
      </c>
      <c r="F153" s="149" t="s">
        <v>112</v>
      </c>
      <c r="G153" s="150"/>
      <c r="H153" s="11" t="s">
        <v>1030</v>
      </c>
      <c r="I153" s="14">
        <f t="shared" si="4"/>
        <v>1.57</v>
      </c>
      <c r="J153" s="14">
        <v>1.57</v>
      </c>
      <c r="K153" s="120">
        <f t="shared" si="5"/>
        <v>6.28</v>
      </c>
      <c r="L153" s="126"/>
    </row>
    <row r="154" spans="1:12" ht="24" customHeight="1">
      <c r="A154" s="125"/>
      <c r="B154" s="118">
        <f>'Tax Invoice'!D150</f>
        <v>2</v>
      </c>
      <c r="C154" s="10" t="s">
        <v>816</v>
      </c>
      <c r="D154" s="10" t="s">
        <v>973</v>
      </c>
      <c r="E154" s="129" t="s">
        <v>300</v>
      </c>
      <c r="F154" s="149" t="s">
        <v>279</v>
      </c>
      <c r="G154" s="150"/>
      <c r="H154" s="11" t="s">
        <v>1074</v>
      </c>
      <c r="I154" s="14">
        <f t="shared" si="4"/>
        <v>1.66</v>
      </c>
      <c r="J154" s="14">
        <v>1.66</v>
      </c>
      <c r="K154" s="120">
        <f t="shared" si="5"/>
        <v>3.32</v>
      </c>
      <c r="L154" s="126"/>
    </row>
    <row r="155" spans="1:12" ht="24" customHeight="1">
      <c r="A155" s="125"/>
      <c r="B155" s="118">
        <f>'Tax Invoice'!D151</f>
        <v>4</v>
      </c>
      <c r="C155" s="10" t="s">
        <v>816</v>
      </c>
      <c r="D155" s="10" t="s">
        <v>973</v>
      </c>
      <c r="E155" s="129" t="s">
        <v>300</v>
      </c>
      <c r="F155" s="149" t="s">
        <v>278</v>
      </c>
      <c r="G155" s="150"/>
      <c r="H155" s="11" t="s">
        <v>1074</v>
      </c>
      <c r="I155" s="14">
        <f t="shared" si="4"/>
        <v>1.66</v>
      </c>
      <c r="J155" s="14">
        <v>1.66</v>
      </c>
      <c r="K155" s="120">
        <f t="shared" si="5"/>
        <v>6.64</v>
      </c>
      <c r="L155" s="126"/>
    </row>
    <row r="156" spans="1:12" ht="12.75" customHeight="1">
      <c r="A156" s="125"/>
      <c r="B156" s="118">
        <f>'Tax Invoice'!D152</f>
        <v>4</v>
      </c>
      <c r="C156" s="10" t="s">
        <v>818</v>
      </c>
      <c r="D156" s="10" t="s">
        <v>974</v>
      </c>
      <c r="E156" s="129" t="s">
        <v>300</v>
      </c>
      <c r="F156" s="149" t="s">
        <v>278</v>
      </c>
      <c r="G156" s="150"/>
      <c r="H156" s="11" t="s">
        <v>1075</v>
      </c>
      <c r="I156" s="14">
        <f t="shared" si="4"/>
        <v>1.17</v>
      </c>
      <c r="J156" s="14">
        <v>1.17</v>
      </c>
      <c r="K156" s="120">
        <f t="shared" si="5"/>
        <v>4.68</v>
      </c>
      <c r="L156" s="126"/>
    </row>
    <row r="157" spans="1:12" ht="24" customHeight="1">
      <c r="A157" s="125"/>
      <c r="B157" s="118">
        <f>'Tax Invoice'!D153</f>
        <v>2</v>
      </c>
      <c r="C157" s="10" t="s">
        <v>820</v>
      </c>
      <c r="D157" s="10" t="s">
        <v>820</v>
      </c>
      <c r="E157" s="129" t="s">
        <v>112</v>
      </c>
      <c r="F157" s="149"/>
      <c r="G157" s="150"/>
      <c r="H157" s="11" t="s">
        <v>821</v>
      </c>
      <c r="I157" s="14">
        <f t="shared" si="4"/>
        <v>0.48</v>
      </c>
      <c r="J157" s="14">
        <v>0.48</v>
      </c>
      <c r="K157" s="120">
        <f t="shared" si="5"/>
        <v>0.96</v>
      </c>
      <c r="L157" s="126"/>
    </row>
    <row r="158" spans="1:12" ht="24" customHeight="1">
      <c r="A158" s="125"/>
      <c r="B158" s="118">
        <f>'Tax Invoice'!D154</f>
        <v>2</v>
      </c>
      <c r="C158" s="10" t="s">
        <v>822</v>
      </c>
      <c r="D158" s="10" t="s">
        <v>822</v>
      </c>
      <c r="E158" s="129" t="s">
        <v>112</v>
      </c>
      <c r="F158" s="149"/>
      <c r="G158" s="150"/>
      <c r="H158" s="11" t="s">
        <v>823</v>
      </c>
      <c r="I158" s="14">
        <f t="shared" si="4"/>
        <v>0.53</v>
      </c>
      <c r="J158" s="14">
        <v>0.53</v>
      </c>
      <c r="K158" s="120">
        <f t="shared" si="5"/>
        <v>1.06</v>
      </c>
      <c r="L158" s="126"/>
    </row>
    <row r="159" spans="1:12" ht="12.75" customHeight="1">
      <c r="A159" s="125"/>
      <c r="B159" s="118">
        <f>'Tax Invoice'!D155</f>
        <v>18</v>
      </c>
      <c r="C159" s="10" t="s">
        <v>824</v>
      </c>
      <c r="D159" s="10" t="s">
        <v>975</v>
      </c>
      <c r="E159" s="129" t="s">
        <v>300</v>
      </c>
      <c r="F159" s="149" t="s">
        <v>279</v>
      </c>
      <c r="G159" s="150"/>
      <c r="H159" s="11" t="s">
        <v>1031</v>
      </c>
      <c r="I159" s="14">
        <f t="shared" si="4"/>
        <v>0.68</v>
      </c>
      <c r="J159" s="14">
        <v>0.68</v>
      </c>
      <c r="K159" s="120">
        <f t="shared" si="5"/>
        <v>12.24</v>
      </c>
      <c r="L159" s="126"/>
    </row>
    <row r="160" spans="1:12">
      <c r="A160" s="125"/>
      <c r="B160" s="118">
        <f>'Tax Invoice'!D156</f>
        <v>12</v>
      </c>
      <c r="C160" s="10" t="s">
        <v>826</v>
      </c>
      <c r="D160" s="10" t="s">
        <v>976</v>
      </c>
      <c r="E160" s="129" t="s">
        <v>320</v>
      </c>
      <c r="F160" s="149" t="s">
        <v>279</v>
      </c>
      <c r="G160" s="150"/>
      <c r="H160" s="11" t="s">
        <v>1032</v>
      </c>
      <c r="I160" s="14">
        <f t="shared" si="4"/>
        <v>0.73</v>
      </c>
      <c r="J160" s="14">
        <v>0.73</v>
      </c>
      <c r="K160" s="120">
        <f t="shared" si="5"/>
        <v>8.76</v>
      </c>
      <c r="L160" s="126"/>
    </row>
    <row r="161" spans="1:12" ht="12.75" customHeight="1">
      <c r="A161" s="125"/>
      <c r="B161" s="118">
        <f>'Tax Invoice'!D157</f>
        <v>10</v>
      </c>
      <c r="C161" s="10" t="s">
        <v>662</v>
      </c>
      <c r="D161" s="10" t="s">
        <v>662</v>
      </c>
      <c r="E161" s="129" t="s">
        <v>28</v>
      </c>
      <c r="F161" s="149"/>
      <c r="G161" s="150"/>
      <c r="H161" s="11" t="s">
        <v>1100</v>
      </c>
      <c r="I161" s="14">
        <f t="shared" si="4"/>
        <v>0.17</v>
      </c>
      <c r="J161" s="14">
        <v>0.17</v>
      </c>
      <c r="K161" s="120">
        <f t="shared" si="5"/>
        <v>1.7000000000000002</v>
      </c>
      <c r="L161" s="126"/>
    </row>
    <row r="162" spans="1:12" ht="12.75" customHeight="1">
      <c r="A162" s="125"/>
      <c r="B162" s="118">
        <f>'Tax Invoice'!D158</f>
        <v>15</v>
      </c>
      <c r="C162" s="10" t="s">
        <v>662</v>
      </c>
      <c r="D162" s="10" t="s">
        <v>662</v>
      </c>
      <c r="E162" s="129" t="s">
        <v>30</v>
      </c>
      <c r="F162" s="149"/>
      <c r="G162" s="150"/>
      <c r="H162" s="11" t="s">
        <v>1100</v>
      </c>
      <c r="I162" s="14">
        <f t="shared" si="4"/>
        <v>0.17</v>
      </c>
      <c r="J162" s="14">
        <v>0.17</v>
      </c>
      <c r="K162" s="120">
        <f t="shared" si="5"/>
        <v>2.5500000000000003</v>
      </c>
      <c r="L162" s="126"/>
    </row>
    <row r="163" spans="1:12" ht="24" customHeight="1">
      <c r="A163" s="125"/>
      <c r="B163" s="118">
        <f>'Tax Invoice'!D159</f>
        <v>4</v>
      </c>
      <c r="C163" s="10" t="s">
        <v>591</v>
      </c>
      <c r="D163" s="10" t="s">
        <v>591</v>
      </c>
      <c r="E163" s="129" t="s">
        <v>28</v>
      </c>
      <c r="F163" s="149" t="s">
        <v>112</v>
      </c>
      <c r="G163" s="150"/>
      <c r="H163" s="11" t="s">
        <v>1101</v>
      </c>
      <c r="I163" s="14">
        <f t="shared" si="4"/>
        <v>1.68</v>
      </c>
      <c r="J163" s="14">
        <v>1.68</v>
      </c>
      <c r="K163" s="120">
        <f t="shared" si="5"/>
        <v>6.72</v>
      </c>
      <c r="L163" s="126"/>
    </row>
    <row r="164" spans="1:12" ht="24" customHeight="1">
      <c r="A164" s="125"/>
      <c r="B164" s="118">
        <f>'Tax Invoice'!D160</f>
        <v>8</v>
      </c>
      <c r="C164" s="10" t="s">
        <v>591</v>
      </c>
      <c r="D164" s="10" t="s">
        <v>591</v>
      </c>
      <c r="E164" s="129" t="s">
        <v>30</v>
      </c>
      <c r="F164" s="149" t="s">
        <v>112</v>
      </c>
      <c r="G164" s="150"/>
      <c r="H164" s="11" t="s">
        <v>1101</v>
      </c>
      <c r="I164" s="14">
        <f t="shared" si="4"/>
        <v>1.68</v>
      </c>
      <c r="J164" s="14">
        <v>1.68</v>
      </c>
      <c r="K164" s="120">
        <f t="shared" si="5"/>
        <v>13.44</v>
      </c>
      <c r="L164" s="126"/>
    </row>
    <row r="165" spans="1:12" ht="24" customHeight="1">
      <c r="A165" s="125"/>
      <c r="B165" s="118">
        <f>'Tax Invoice'!D161</f>
        <v>4</v>
      </c>
      <c r="C165" s="10" t="s">
        <v>598</v>
      </c>
      <c r="D165" s="10" t="s">
        <v>598</v>
      </c>
      <c r="E165" s="129" t="s">
        <v>30</v>
      </c>
      <c r="F165" s="149" t="s">
        <v>112</v>
      </c>
      <c r="G165" s="150"/>
      <c r="H165" s="11" t="s">
        <v>600</v>
      </c>
      <c r="I165" s="14">
        <f t="shared" si="4"/>
        <v>0.33</v>
      </c>
      <c r="J165" s="14">
        <v>0.33</v>
      </c>
      <c r="K165" s="120">
        <f t="shared" si="5"/>
        <v>1.32</v>
      </c>
      <c r="L165" s="126"/>
    </row>
    <row r="166" spans="1:12" ht="12.75" customHeight="1">
      <c r="A166" s="125"/>
      <c r="B166" s="118">
        <f>'Tax Invoice'!D162</f>
        <v>3</v>
      </c>
      <c r="C166" s="10" t="s">
        <v>828</v>
      </c>
      <c r="D166" s="10" t="s">
        <v>828</v>
      </c>
      <c r="E166" s="129" t="s">
        <v>28</v>
      </c>
      <c r="F166" s="149" t="s">
        <v>279</v>
      </c>
      <c r="G166" s="150"/>
      <c r="H166" s="11" t="s">
        <v>1033</v>
      </c>
      <c r="I166" s="14">
        <f t="shared" si="4"/>
        <v>0.57999999999999996</v>
      </c>
      <c r="J166" s="14">
        <v>0.57999999999999996</v>
      </c>
      <c r="K166" s="120">
        <f t="shared" si="5"/>
        <v>1.7399999999999998</v>
      </c>
      <c r="L166" s="126"/>
    </row>
    <row r="167" spans="1:12" ht="12.75" customHeight="1">
      <c r="A167" s="125"/>
      <c r="B167" s="118">
        <f>'Tax Invoice'!D163</f>
        <v>8</v>
      </c>
      <c r="C167" s="10" t="s">
        <v>828</v>
      </c>
      <c r="D167" s="10" t="s">
        <v>828</v>
      </c>
      <c r="E167" s="129" t="s">
        <v>28</v>
      </c>
      <c r="F167" s="149" t="s">
        <v>278</v>
      </c>
      <c r="G167" s="150"/>
      <c r="H167" s="11" t="s">
        <v>1033</v>
      </c>
      <c r="I167" s="14">
        <f t="shared" si="4"/>
        <v>0.57999999999999996</v>
      </c>
      <c r="J167" s="14">
        <v>0.57999999999999996</v>
      </c>
      <c r="K167" s="120">
        <f t="shared" si="5"/>
        <v>4.6399999999999997</v>
      </c>
      <c r="L167" s="126"/>
    </row>
    <row r="168" spans="1:12" ht="12.75" customHeight="1">
      <c r="A168" s="125"/>
      <c r="B168" s="118">
        <f>'Tax Invoice'!D164</f>
        <v>8</v>
      </c>
      <c r="C168" s="10" t="s">
        <v>828</v>
      </c>
      <c r="D168" s="10" t="s">
        <v>828</v>
      </c>
      <c r="E168" s="129" t="s">
        <v>30</v>
      </c>
      <c r="F168" s="149" t="s">
        <v>279</v>
      </c>
      <c r="G168" s="150"/>
      <c r="H168" s="11" t="s">
        <v>1033</v>
      </c>
      <c r="I168" s="14">
        <f t="shared" si="4"/>
        <v>0.57999999999999996</v>
      </c>
      <c r="J168" s="14">
        <v>0.57999999999999996</v>
      </c>
      <c r="K168" s="120">
        <f t="shared" si="5"/>
        <v>4.6399999999999997</v>
      </c>
      <c r="L168" s="126"/>
    </row>
    <row r="169" spans="1:12" ht="12.75" customHeight="1">
      <c r="A169" s="125"/>
      <c r="B169" s="118">
        <f>'Tax Invoice'!D165</f>
        <v>8</v>
      </c>
      <c r="C169" s="10" t="s">
        <v>828</v>
      </c>
      <c r="D169" s="10" t="s">
        <v>828</v>
      </c>
      <c r="E169" s="129" t="s">
        <v>30</v>
      </c>
      <c r="F169" s="149" t="s">
        <v>278</v>
      </c>
      <c r="G169" s="150"/>
      <c r="H169" s="11" t="s">
        <v>1033</v>
      </c>
      <c r="I169" s="14">
        <f t="shared" si="4"/>
        <v>0.57999999999999996</v>
      </c>
      <c r="J169" s="14">
        <v>0.57999999999999996</v>
      </c>
      <c r="K169" s="120">
        <f t="shared" si="5"/>
        <v>4.6399999999999997</v>
      </c>
      <c r="L169" s="126"/>
    </row>
    <row r="170" spans="1:12" ht="24" customHeight="1">
      <c r="A170" s="125"/>
      <c r="B170" s="118">
        <f>'Tax Invoice'!D166</f>
        <v>1</v>
      </c>
      <c r="C170" s="10" t="s">
        <v>830</v>
      </c>
      <c r="D170" s="10" t="s">
        <v>830</v>
      </c>
      <c r="E170" s="129" t="s">
        <v>30</v>
      </c>
      <c r="F170" s="149" t="s">
        <v>112</v>
      </c>
      <c r="G170" s="150"/>
      <c r="H170" s="11" t="s">
        <v>1102</v>
      </c>
      <c r="I170" s="14">
        <f t="shared" si="4"/>
        <v>1.01</v>
      </c>
      <c r="J170" s="14">
        <v>1.01</v>
      </c>
      <c r="K170" s="120">
        <f t="shared" si="5"/>
        <v>1.01</v>
      </c>
      <c r="L170" s="126"/>
    </row>
    <row r="171" spans="1:12" ht="24" customHeight="1">
      <c r="A171" s="125"/>
      <c r="B171" s="118">
        <f>'Tax Invoice'!D167</f>
        <v>1</v>
      </c>
      <c r="C171" s="10" t="s">
        <v>830</v>
      </c>
      <c r="D171" s="10" t="s">
        <v>830</v>
      </c>
      <c r="E171" s="129" t="s">
        <v>30</v>
      </c>
      <c r="F171" s="149" t="s">
        <v>218</v>
      </c>
      <c r="G171" s="150"/>
      <c r="H171" s="11" t="s">
        <v>1102</v>
      </c>
      <c r="I171" s="14">
        <f t="shared" si="4"/>
        <v>1.01</v>
      </c>
      <c r="J171" s="14">
        <v>1.01</v>
      </c>
      <c r="K171" s="120">
        <f t="shared" si="5"/>
        <v>1.01</v>
      </c>
      <c r="L171" s="126"/>
    </row>
    <row r="172" spans="1:12" ht="24" customHeight="1">
      <c r="A172" s="125"/>
      <c r="B172" s="118">
        <f>'Tax Invoice'!D168</f>
        <v>1</v>
      </c>
      <c r="C172" s="10" t="s">
        <v>830</v>
      </c>
      <c r="D172" s="10" t="s">
        <v>830</v>
      </c>
      <c r="E172" s="129" t="s">
        <v>30</v>
      </c>
      <c r="F172" s="149" t="s">
        <v>271</v>
      </c>
      <c r="G172" s="150"/>
      <c r="H172" s="11" t="s">
        <v>1102</v>
      </c>
      <c r="I172" s="14">
        <f t="shared" si="4"/>
        <v>1.01</v>
      </c>
      <c r="J172" s="14">
        <v>1.01</v>
      </c>
      <c r="K172" s="120">
        <f t="shared" si="5"/>
        <v>1.01</v>
      </c>
      <c r="L172" s="126"/>
    </row>
    <row r="173" spans="1:12" ht="24" customHeight="1">
      <c r="A173" s="125"/>
      <c r="B173" s="118">
        <f>'Tax Invoice'!D169</f>
        <v>1</v>
      </c>
      <c r="C173" s="10" t="s">
        <v>830</v>
      </c>
      <c r="D173" s="10" t="s">
        <v>830</v>
      </c>
      <c r="E173" s="129" t="s">
        <v>31</v>
      </c>
      <c r="F173" s="149" t="s">
        <v>112</v>
      </c>
      <c r="G173" s="150"/>
      <c r="H173" s="11" t="s">
        <v>1102</v>
      </c>
      <c r="I173" s="14">
        <f t="shared" si="4"/>
        <v>1.01</v>
      </c>
      <c r="J173" s="14">
        <v>1.01</v>
      </c>
      <c r="K173" s="120">
        <f t="shared" si="5"/>
        <v>1.01</v>
      </c>
      <c r="L173" s="126"/>
    </row>
    <row r="174" spans="1:12" ht="24" customHeight="1">
      <c r="A174" s="125"/>
      <c r="B174" s="118">
        <f>'Tax Invoice'!D170</f>
        <v>1</v>
      </c>
      <c r="C174" s="10" t="s">
        <v>830</v>
      </c>
      <c r="D174" s="10" t="s">
        <v>830</v>
      </c>
      <c r="E174" s="129" t="s">
        <v>31</v>
      </c>
      <c r="F174" s="149" t="s">
        <v>218</v>
      </c>
      <c r="G174" s="150"/>
      <c r="H174" s="11" t="s">
        <v>1102</v>
      </c>
      <c r="I174" s="14">
        <f t="shared" si="4"/>
        <v>1.01</v>
      </c>
      <c r="J174" s="14">
        <v>1.01</v>
      </c>
      <c r="K174" s="120">
        <f t="shared" si="5"/>
        <v>1.01</v>
      </c>
      <c r="L174" s="126"/>
    </row>
    <row r="175" spans="1:12" ht="24" customHeight="1">
      <c r="A175" s="125"/>
      <c r="B175" s="118">
        <f>'Tax Invoice'!D171</f>
        <v>1</v>
      </c>
      <c r="C175" s="10" t="s">
        <v>830</v>
      </c>
      <c r="D175" s="10" t="s">
        <v>830</v>
      </c>
      <c r="E175" s="129" t="s">
        <v>31</v>
      </c>
      <c r="F175" s="149" t="s">
        <v>271</v>
      </c>
      <c r="G175" s="150"/>
      <c r="H175" s="11" t="s">
        <v>1102</v>
      </c>
      <c r="I175" s="14">
        <f t="shared" si="4"/>
        <v>1.01</v>
      </c>
      <c r="J175" s="14">
        <v>1.01</v>
      </c>
      <c r="K175" s="120">
        <f t="shared" si="5"/>
        <v>1.01</v>
      </c>
      <c r="L175" s="126"/>
    </row>
    <row r="176" spans="1:12" ht="24" customHeight="1">
      <c r="A176" s="125"/>
      <c r="B176" s="118">
        <f>'Tax Invoice'!D172</f>
        <v>15</v>
      </c>
      <c r="C176" s="10" t="s">
        <v>832</v>
      </c>
      <c r="D176" s="10" t="s">
        <v>832</v>
      </c>
      <c r="E176" s="129" t="s">
        <v>112</v>
      </c>
      <c r="F176" s="149"/>
      <c r="G176" s="150"/>
      <c r="H176" s="11" t="s">
        <v>833</v>
      </c>
      <c r="I176" s="14">
        <f t="shared" si="4"/>
        <v>1.66</v>
      </c>
      <c r="J176" s="14">
        <v>1.66</v>
      </c>
      <c r="K176" s="120">
        <f t="shared" si="5"/>
        <v>24.9</v>
      </c>
      <c r="L176" s="126"/>
    </row>
    <row r="177" spans="1:12" ht="36" customHeight="1">
      <c r="A177" s="125"/>
      <c r="B177" s="118">
        <f>'Tax Invoice'!D173</f>
        <v>1</v>
      </c>
      <c r="C177" s="10" t="s">
        <v>834</v>
      </c>
      <c r="D177" s="10" t="s">
        <v>834</v>
      </c>
      <c r="E177" s="129" t="s">
        <v>705</v>
      </c>
      <c r="F177" s="149"/>
      <c r="G177" s="150"/>
      <c r="H177" s="11" t="s">
        <v>1087</v>
      </c>
      <c r="I177" s="14">
        <f t="shared" si="4"/>
        <v>12.78</v>
      </c>
      <c r="J177" s="14">
        <v>12.78</v>
      </c>
      <c r="K177" s="120">
        <f t="shared" si="5"/>
        <v>12.78</v>
      </c>
      <c r="L177" s="126"/>
    </row>
    <row r="178" spans="1:12" ht="36" customHeight="1">
      <c r="A178" s="125"/>
      <c r="B178" s="118">
        <f>'Tax Invoice'!D174</f>
        <v>1</v>
      </c>
      <c r="C178" s="10" t="s">
        <v>836</v>
      </c>
      <c r="D178" s="10" t="s">
        <v>836</v>
      </c>
      <c r="E178" s="129" t="s">
        <v>705</v>
      </c>
      <c r="F178" s="149"/>
      <c r="G178" s="150"/>
      <c r="H178" s="11" t="s">
        <v>1056</v>
      </c>
      <c r="I178" s="14">
        <f t="shared" si="4"/>
        <v>14.2</v>
      </c>
      <c r="J178" s="14">
        <v>14.2</v>
      </c>
      <c r="K178" s="120">
        <f t="shared" si="5"/>
        <v>14.2</v>
      </c>
      <c r="L178" s="126"/>
    </row>
    <row r="179" spans="1:12" ht="36">
      <c r="A179" s="125"/>
      <c r="B179" s="118">
        <f>'Tax Invoice'!D175</f>
        <v>1</v>
      </c>
      <c r="C179" s="10" t="s">
        <v>838</v>
      </c>
      <c r="D179" s="10" t="s">
        <v>838</v>
      </c>
      <c r="E179" s="129" t="s">
        <v>705</v>
      </c>
      <c r="F179" s="149"/>
      <c r="G179" s="150"/>
      <c r="H179" s="11" t="s">
        <v>1057</v>
      </c>
      <c r="I179" s="14">
        <f t="shared" si="4"/>
        <v>14.54</v>
      </c>
      <c r="J179" s="14">
        <v>14.54</v>
      </c>
      <c r="K179" s="120">
        <f t="shared" si="5"/>
        <v>14.54</v>
      </c>
      <c r="L179" s="126"/>
    </row>
    <row r="180" spans="1:12" ht="36" customHeight="1">
      <c r="A180" s="125"/>
      <c r="B180" s="118">
        <f>'Tax Invoice'!D176</f>
        <v>1</v>
      </c>
      <c r="C180" s="10" t="s">
        <v>840</v>
      </c>
      <c r="D180" s="10" t="s">
        <v>840</v>
      </c>
      <c r="E180" s="129" t="s">
        <v>705</v>
      </c>
      <c r="F180" s="149"/>
      <c r="G180" s="150"/>
      <c r="H180" s="11" t="s">
        <v>1082</v>
      </c>
      <c r="I180" s="14">
        <f t="shared" si="4"/>
        <v>17.52</v>
      </c>
      <c r="J180" s="14">
        <v>17.52</v>
      </c>
      <c r="K180" s="120">
        <f t="shared" si="5"/>
        <v>17.52</v>
      </c>
      <c r="L180" s="126"/>
    </row>
    <row r="181" spans="1:12" ht="36" customHeight="1">
      <c r="A181" s="125"/>
      <c r="B181" s="118">
        <f>'Tax Invoice'!D177</f>
        <v>1</v>
      </c>
      <c r="C181" s="10" t="s">
        <v>842</v>
      </c>
      <c r="D181" s="10" t="s">
        <v>842</v>
      </c>
      <c r="E181" s="129" t="s">
        <v>705</v>
      </c>
      <c r="F181" s="149"/>
      <c r="G181" s="150"/>
      <c r="H181" s="11" t="s">
        <v>1083</v>
      </c>
      <c r="I181" s="14">
        <f t="shared" si="4"/>
        <v>13.87</v>
      </c>
      <c r="J181" s="14">
        <v>13.87</v>
      </c>
      <c r="K181" s="120">
        <f t="shared" si="5"/>
        <v>13.87</v>
      </c>
      <c r="L181" s="126"/>
    </row>
    <row r="182" spans="1:12" ht="36">
      <c r="A182" s="125"/>
      <c r="B182" s="118">
        <f>'Tax Invoice'!D178</f>
        <v>1</v>
      </c>
      <c r="C182" s="10" t="s">
        <v>844</v>
      </c>
      <c r="D182" s="10" t="s">
        <v>844</v>
      </c>
      <c r="E182" s="129" t="s">
        <v>705</v>
      </c>
      <c r="F182" s="149"/>
      <c r="G182" s="150"/>
      <c r="H182" s="11" t="s">
        <v>1058</v>
      </c>
      <c r="I182" s="14">
        <f t="shared" si="4"/>
        <v>13.36</v>
      </c>
      <c r="J182" s="14">
        <v>13.36</v>
      </c>
      <c r="K182" s="120">
        <f t="shared" si="5"/>
        <v>13.36</v>
      </c>
      <c r="L182" s="126"/>
    </row>
    <row r="183" spans="1:12" ht="24" customHeight="1">
      <c r="A183" s="125"/>
      <c r="B183" s="118">
        <f>'Tax Invoice'!D179</f>
        <v>20</v>
      </c>
      <c r="C183" s="10" t="s">
        <v>846</v>
      </c>
      <c r="D183" s="10" t="s">
        <v>846</v>
      </c>
      <c r="E183" s="129"/>
      <c r="F183" s="149"/>
      <c r="G183" s="150"/>
      <c r="H183" s="11" t="s">
        <v>1061</v>
      </c>
      <c r="I183" s="14">
        <f t="shared" si="4"/>
        <v>0.52</v>
      </c>
      <c r="J183" s="14">
        <v>0.52</v>
      </c>
      <c r="K183" s="120">
        <f t="shared" si="5"/>
        <v>10.4</v>
      </c>
      <c r="L183" s="126"/>
    </row>
    <row r="184" spans="1:12" ht="24" customHeight="1">
      <c r="A184" s="125"/>
      <c r="B184" s="118">
        <f>'Tax Invoice'!D180</f>
        <v>12</v>
      </c>
      <c r="C184" s="10" t="s">
        <v>847</v>
      </c>
      <c r="D184" s="10" t="s">
        <v>847</v>
      </c>
      <c r="E184" s="129" t="s">
        <v>279</v>
      </c>
      <c r="F184" s="149"/>
      <c r="G184" s="150"/>
      <c r="H184" s="11" t="s">
        <v>1059</v>
      </c>
      <c r="I184" s="14">
        <f t="shared" si="4"/>
        <v>0.75</v>
      </c>
      <c r="J184" s="14">
        <v>0.75</v>
      </c>
      <c r="K184" s="120">
        <f t="shared" si="5"/>
        <v>9</v>
      </c>
      <c r="L184" s="126"/>
    </row>
    <row r="185" spans="1:12" ht="24" customHeight="1">
      <c r="A185" s="125"/>
      <c r="B185" s="118">
        <f>'Tax Invoice'!D181</f>
        <v>10</v>
      </c>
      <c r="C185" s="10" t="s">
        <v>848</v>
      </c>
      <c r="D185" s="10" t="s">
        <v>848</v>
      </c>
      <c r="E185" s="129"/>
      <c r="F185" s="149"/>
      <c r="G185" s="150"/>
      <c r="H185" s="11" t="s">
        <v>1063</v>
      </c>
      <c r="I185" s="14">
        <f t="shared" si="4"/>
        <v>0.75</v>
      </c>
      <c r="J185" s="14">
        <v>0.75</v>
      </c>
      <c r="K185" s="120">
        <f t="shared" si="5"/>
        <v>7.5</v>
      </c>
      <c r="L185" s="126"/>
    </row>
    <row r="186" spans="1:12" ht="24" customHeight="1">
      <c r="A186" s="125"/>
      <c r="B186" s="118">
        <f>'Tax Invoice'!D182</f>
        <v>15</v>
      </c>
      <c r="C186" s="10" t="s">
        <v>849</v>
      </c>
      <c r="D186" s="10" t="s">
        <v>849</v>
      </c>
      <c r="E186" s="129"/>
      <c r="F186" s="149"/>
      <c r="G186" s="150"/>
      <c r="H186" s="11" t="s">
        <v>1062</v>
      </c>
      <c r="I186" s="14">
        <f t="shared" si="4"/>
        <v>0.63</v>
      </c>
      <c r="J186" s="14">
        <v>0.63</v>
      </c>
      <c r="K186" s="120">
        <f t="shared" si="5"/>
        <v>9.4499999999999993</v>
      </c>
      <c r="L186" s="126"/>
    </row>
    <row r="187" spans="1:12" ht="24" customHeight="1">
      <c r="A187" s="125"/>
      <c r="B187" s="118">
        <f>'Tax Invoice'!D183</f>
        <v>12</v>
      </c>
      <c r="C187" s="10" t="s">
        <v>850</v>
      </c>
      <c r="D187" s="10" t="s">
        <v>850</v>
      </c>
      <c r="E187" s="129" t="s">
        <v>279</v>
      </c>
      <c r="F187" s="149"/>
      <c r="G187" s="150"/>
      <c r="H187" s="11" t="s">
        <v>1060</v>
      </c>
      <c r="I187" s="14">
        <f t="shared" si="4"/>
        <v>0.86</v>
      </c>
      <c r="J187" s="14">
        <v>0.86</v>
      </c>
      <c r="K187" s="120">
        <f t="shared" si="5"/>
        <v>10.32</v>
      </c>
      <c r="L187" s="126"/>
    </row>
    <row r="188" spans="1:12" ht="24">
      <c r="A188" s="125"/>
      <c r="B188" s="118">
        <f>'Tax Invoice'!D184</f>
        <v>14</v>
      </c>
      <c r="C188" s="10" t="s">
        <v>121</v>
      </c>
      <c r="D188" s="10" t="s">
        <v>121</v>
      </c>
      <c r="E188" s="129"/>
      <c r="F188" s="149"/>
      <c r="G188" s="150"/>
      <c r="H188" s="11" t="s">
        <v>1034</v>
      </c>
      <c r="I188" s="14">
        <f t="shared" si="4"/>
        <v>0.19</v>
      </c>
      <c r="J188" s="14">
        <v>0.19</v>
      </c>
      <c r="K188" s="120">
        <f t="shared" si="5"/>
        <v>2.66</v>
      </c>
      <c r="L188" s="126"/>
    </row>
    <row r="189" spans="1:12">
      <c r="A189" s="125"/>
      <c r="B189" s="118">
        <f>'Tax Invoice'!D185</f>
        <v>8</v>
      </c>
      <c r="C189" s="10" t="s">
        <v>631</v>
      </c>
      <c r="D189" s="10" t="s">
        <v>631</v>
      </c>
      <c r="E189" s="129" t="s">
        <v>279</v>
      </c>
      <c r="F189" s="149"/>
      <c r="G189" s="150"/>
      <c r="H189" s="11" t="s">
        <v>1035</v>
      </c>
      <c r="I189" s="14">
        <f t="shared" si="4"/>
        <v>0.38</v>
      </c>
      <c r="J189" s="14">
        <v>0.38</v>
      </c>
      <c r="K189" s="120">
        <f t="shared" si="5"/>
        <v>3.04</v>
      </c>
      <c r="L189" s="126"/>
    </row>
    <row r="190" spans="1:12" ht="36">
      <c r="A190" s="125"/>
      <c r="B190" s="118">
        <f>'Tax Invoice'!D186</f>
        <v>1</v>
      </c>
      <c r="C190" s="10" t="s">
        <v>853</v>
      </c>
      <c r="D190" s="10" t="s">
        <v>853</v>
      </c>
      <c r="E190" s="129" t="s">
        <v>705</v>
      </c>
      <c r="F190" s="149"/>
      <c r="G190" s="150"/>
      <c r="H190" s="11" t="s">
        <v>1065</v>
      </c>
      <c r="I190" s="14">
        <f t="shared" si="4"/>
        <v>14.61</v>
      </c>
      <c r="J190" s="14">
        <v>14.61</v>
      </c>
      <c r="K190" s="120">
        <f t="shared" si="5"/>
        <v>14.61</v>
      </c>
      <c r="L190" s="126"/>
    </row>
    <row r="191" spans="1:12" ht="48" customHeight="1">
      <c r="A191" s="125"/>
      <c r="B191" s="118">
        <f>'Tax Invoice'!D187</f>
        <v>1</v>
      </c>
      <c r="C191" s="10" t="s">
        <v>854</v>
      </c>
      <c r="D191" s="10" t="s">
        <v>854</v>
      </c>
      <c r="E191" s="129" t="s">
        <v>705</v>
      </c>
      <c r="F191" s="149"/>
      <c r="G191" s="150"/>
      <c r="H191" s="11" t="s">
        <v>1088</v>
      </c>
      <c r="I191" s="14">
        <f t="shared" si="4"/>
        <v>15.17</v>
      </c>
      <c r="J191" s="14">
        <v>15.17</v>
      </c>
      <c r="K191" s="120">
        <f t="shared" si="5"/>
        <v>15.17</v>
      </c>
      <c r="L191" s="126"/>
    </row>
    <row r="192" spans="1:12" ht="48" customHeight="1">
      <c r="A192" s="125"/>
      <c r="B192" s="118">
        <f>'Tax Invoice'!D188</f>
        <v>1</v>
      </c>
      <c r="C192" s="10" t="s">
        <v>855</v>
      </c>
      <c r="D192" s="10" t="s">
        <v>855</v>
      </c>
      <c r="E192" s="129" t="s">
        <v>705</v>
      </c>
      <c r="F192" s="149"/>
      <c r="G192" s="150"/>
      <c r="H192" s="11" t="s">
        <v>1066</v>
      </c>
      <c r="I192" s="14">
        <f t="shared" si="4"/>
        <v>12.98</v>
      </c>
      <c r="J192" s="14">
        <v>12.98</v>
      </c>
      <c r="K192" s="120">
        <f t="shared" si="5"/>
        <v>12.98</v>
      </c>
      <c r="L192" s="126"/>
    </row>
    <row r="193" spans="1:12" ht="36">
      <c r="A193" s="125"/>
      <c r="B193" s="118">
        <f>'Tax Invoice'!D189</f>
        <v>2</v>
      </c>
      <c r="C193" s="10" t="s">
        <v>856</v>
      </c>
      <c r="D193" s="10" t="s">
        <v>856</v>
      </c>
      <c r="E193" s="129" t="s">
        <v>705</v>
      </c>
      <c r="F193" s="149"/>
      <c r="G193" s="150"/>
      <c r="H193" s="11" t="s">
        <v>1067</v>
      </c>
      <c r="I193" s="14">
        <f t="shared" si="4"/>
        <v>17.940000000000001</v>
      </c>
      <c r="J193" s="14">
        <v>17.940000000000001</v>
      </c>
      <c r="K193" s="120">
        <f t="shared" si="5"/>
        <v>35.880000000000003</v>
      </c>
      <c r="L193" s="126"/>
    </row>
    <row r="194" spans="1:12" ht="36">
      <c r="A194" s="125"/>
      <c r="B194" s="118">
        <f>'Tax Invoice'!D190</f>
        <v>1</v>
      </c>
      <c r="C194" s="10" t="s">
        <v>857</v>
      </c>
      <c r="D194" s="10" t="s">
        <v>857</v>
      </c>
      <c r="E194" s="129" t="s">
        <v>705</v>
      </c>
      <c r="F194" s="149"/>
      <c r="G194" s="150"/>
      <c r="H194" s="11" t="s">
        <v>1068</v>
      </c>
      <c r="I194" s="14">
        <f t="shared" si="4"/>
        <v>25.65</v>
      </c>
      <c r="J194" s="14">
        <v>25.65</v>
      </c>
      <c r="K194" s="120">
        <f t="shared" si="5"/>
        <v>25.65</v>
      </c>
      <c r="L194" s="126"/>
    </row>
    <row r="195" spans="1:12" ht="36">
      <c r="A195" s="125"/>
      <c r="B195" s="118">
        <f>'Tax Invoice'!D191</f>
        <v>1</v>
      </c>
      <c r="C195" s="10" t="s">
        <v>858</v>
      </c>
      <c r="D195" s="10" t="s">
        <v>858</v>
      </c>
      <c r="E195" s="129" t="s">
        <v>705</v>
      </c>
      <c r="F195" s="149"/>
      <c r="G195" s="150"/>
      <c r="H195" s="11" t="s">
        <v>1064</v>
      </c>
      <c r="I195" s="14">
        <f t="shared" si="4"/>
        <v>29.55</v>
      </c>
      <c r="J195" s="14">
        <v>29.55</v>
      </c>
      <c r="K195" s="120">
        <f t="shared" si="5"/>
        <v>29.55</v>
      </c>
      <c r="L195" s="126"/>
    </row>
    <row r="196" spans="1:12" ht="36">
      <c r="A196" s="125"/>
      <c r="B196" s="118">
        <f>'Tax Invoice'!D192</f>
        <v>1</v>
      </c>
      <c r="C196" s="10" t="s">
        <v>859</v>
      </c>
      <c r="D196" s="10" t="s">
        <v>859</v>
      </c>
      <c r="E196" s="129" t="s">
        <v>705</v>
      </c>
      <c r="F196" s="149"/>
      <c r="G196" s="150"/>
      <c r="H196" s="11" t="s">
        <v>1084</v>
      </c>
      <c r="I196" s="14">
        <f t="shared" si="4"/>
        <v>10.82</v>
      </c>
      <c r="J196" s="14">
        <v>10.82</v>
      </c>
      <c r="K196" s="120">
        <f t="shared" si="5"/>
        <v>10.82</v>
      </c>
      <c r="L196" s="126"/>
    </row>
    <row r="197" spans="1:12" ht="36">
      <c r="A197" s="125"/>
      <c r="B197" s="118">
        <f>'Tax Invoice'!D193</f>
        <v>1</v>
      </c>
      <c r="C197" s="10" t="s">
        <v>860</v>
      </c>
      <c r="D197" s="10" t="s">
        <v>860</v>
      </c>
      <c r="E197" s="129" t="s">
        <v>705</v>
      </c>
      <c r="F197" s="149"/>
      <c r="G197" s="150"/>
      <c r="H197" s="11" t="s">
        <v>1069</v>
      </c>
      <c r="I197" s="14">
        <f t="shared" si="4"/>
        <v>14.22</v>
      </c>
      <c r="J197" s="14">
        <v>14.22</v>
      </c>
      <c r="K197" s="120">
        <f t="shared" si="5"/>
        <v>14.22</v>
      </c>
      <c r="L197" s="126"/>
    </row>
    <row r="198" spans="1:12" ht="36" customHeight="1">
      <c r="A198" s="125"/>
      <c r="B198" s="118">
        <f>'Tax Invoice'!D194</f>
        <v>3</v>
      </c>
      <c r="C198" s="10" t="s">
        <v>861</v>
      </c>
      <c r="D198" s="10" t="s">
        <v>861</v>
      </c>
      <c r="E198" s="129" t="s">
        <v>862</v>
      </c>
      <c r="F198" s="149" t="s">
        <v>112</v>
      </c>
      <c r="G198" s="150"/>
      <c r="H198" s="11" t="s">
        <v>863</v>
      </c>
      <c r="I198" s="14">
        <f t="shared" si="4"/>
        <v>0.57999999999999996</v>
      </c>
      <c r="J198" s="14">
        <v>0.57999999999999996</v>
      </c>
      <c r="K198" s="120">
        <f t="shared" si="5"/>
        <v>1.7399999999999998</v>
      </c>
      <c r="L198" s="126"/>
    </row>
    <row r="199" spans="1:12">
      <c r="A199" s="125"/>
      <c r="B199" s="118">
        <f>'Tax Invoice'!D195</f>
        <v>18</v>
      </c>
      <c r="C199" s="10" t="s">
        <v>70</v>
      </c>
      <c r="D199" s="10" t="s">
        <v>70</v>
      </c>
      <c r="E199" s="129" t="s">
        <v>657</v>
      </c>
      <c r="F199" s="149"/>
      <c r="G199" s="150"/>
      <c r="H199" s="11" t="s">
        <v>1036</v>
      </c>
      <c r="I199" s="14">
        <f t="shared" si="4"/>
        <v>1.57</v>
      </c>
      <c r="J199" s="14">
        <v>1.57</v>
      </c>
      <c r="K199" s="120">
        <f t="shared" si="5"/>
        <v>28.26</v>
      </c>
      <c r="L199" s="126"/>
    </row>
    <row r="200" spans="1:12">
      <c r="A200" s="125"/>
      <c r="B200" s="118">
        <f>'Tax Invoice'!D196</f>
        <v>12</v>
      </c>
      <c r="C200" s="10" t="s">
        <v>70</v>
      </c>
      <c r="D200" s="10" t="s">
        <v>70</v>
      </c>
      <c r="E200" s="129" t="s">
        <v>30</v>
      </c>
      <c r="F200" s="149"/>
      <c r="G200" s="150"/>
      <c r="H200" s="11" t="s">
        <v>1036</v>
      </c>
      <c r="I200" s="14">
        <f t="shared" si="4"/>
        <v>1.57</v>
      </c>
      <c r="J200" s="14">
        <v>1.57</v>
      </c>
      <c r="K200" s="120">
        <f t="shared" si="5"/>
        <v>18.84</v>
      </c>
      <c r="L200" s="126"/>
    </row>
    <row r="201" spans="1:12">
      <c r="A201" s="125"/>
      <c r="B201" s="118">
        <f>'Tax Invoice'!D197</f>
        <v>18</v>
      </c>
      <c r="C201" s="10" t="s">
        <v>70</v>
      </c>
      <c r="D201" s="10" t="s">
        <v>70</v>
      </c>
      <c r="E201" s="129" t="s">
        <v>72</v>
      </c>
      <c r="F201" s="149"/>
      <c r="G201" s="150"/>
      <c r="H201" s="11" t="s">
        <v>1036</v>
      </c>
      <c r="I201" s="14">
        <f t="shared" si="4"/>
        <v>1.57</v>
      </c>
      <c r="J201" s="14">
        <v>1.57</v>
      </c>
      <c r="K201" s="120">
        <f t="shared" si="5"/>
        <v>28.26</v>
      </c>
      <c r="L201" s="126"/>
    </row>
    <row r="202" spans="1:12">
      <c r="A202" s="125"/>
      <c r="B202" s="118">
        <f>'Tax Invoice'!D198</f>
        <v>6</v>
      </c>
      <c r="C202" s="10" t="s">
        <v>865</v>
      </c>
      <c r="D202" s="10" t="s">
        <v>865</v>
      </c>
      <c r="E202" s="129" t="s">
        <v>657</v>
      </c>
      <c r="F202" s="149"/>
      <c r="G202" s="150"/>
      <c r="H202" s="11" t="s">
        <v>1037</v>
      </c>
      <c r="I202" s="14">
        <f t="shared" si="4"/>
        <v>1.66</v>
      </c>
      <c r="J202" s="14">
        <v>1.66</v>
      </c>
      <c r="K202" s="120">
        <f t="shared" si="5"/>
        <v>9.9599999999999991</v>
      </c>
      <c r="L202" s="126"/>
    </row>
    <row r="203" spans="1:12">
      <c r="A203" s="125"/>
      <c r="B203" s="118">
        <f>'Tax Invoice'!D199</f>
        <v>15</v>
      </c>
      <c r="C203" s="10" t="s">
        <v>865</v>
      </c>
      <c r="D203" s="10" t="s">
        <v>865</v>
      </c>
      <c r="E203" s="129" t="s">
        <v>30</v>
      </c>
      <c r="F203" s="149"/>
      <c r="G203" s="150"/>
      <c r="H203" s="11" t="s">
        <v>1037</v>
      </c>
      <c r="I203" s="14">
        <f t="shared" si="4"/>
        <v>1.66</v>
      </c>
      <c r="J203" s="14">
        <v>1.66</v>
      </c>
      <c r="K203" s="120">
        <f t="shared" si="5"/>
        <v>24.9</v>
      </c>
      <c r="L203" s="126"/>
    </row>
    <row r="204" spans="1:12">
      <c r="A204" s="125"/>
      <c r="B204" s="118">
        <f>'Tax Invoice'!D200</f>
        <v>6</v>
      </c>
      <c r="C204" s="10" t="s">
        <v>865</v>
      </c>
      <c r="D204" s="10" t="s">
        <v>865</v>
      </c>
      <c r="E204" s="129" t="s">
        <v>72</v>
      </c>
      <c r="F204" s="149"/>
      <c r="G204" s="150"/>
      <c r="H204" s="11" t="s">
        <v>1037</v>
      </c>
      <c r="I204" s="14">
        <f t="shared" si="4"/>
        <v>1.66</v>
      </c>
      <c r="J204" s="14">
        <v>1.66</v>
      </c>
      <c r="K204" s="120">
        <f t="shared" si="5"/>
        <v>9.9599999999999991</v>
      </c>
      <c r="L204" s="126"/>
    </row>
    <row r="205" spans="1:12">
      <c r="A205" s="125"/>
      <c r="B205" s="118">
        <f>'Tax Invoice'!D201</f>
        <v>7</v>
      </c>
      <c r="C205" s="10" t="s">
        <v>867</v>
      </c>
      <c r="D205" s="10" t="s">
        <v>867</v>
      </c>
      <c r="E205" s="129" t="s">
        <v>28</v>
      </c>
      <c r="F205" s="149"/>
      <c r="G205" s="150"/>
      <c r="H205" s="11" t="s">
        <v>1038</v>
      </c>
      <c r="I205" s="14">
        <f t="shared" si="4"/>
        <v>2.06</v>
      </c>
      <c r="J205" s="14">
        <v>2.06</v>
      </c>
      <c r="K205" s="120">
        <f t="shared" si="5"/>
        <v>14.42</v>
      </c>
      <c r="L205" s="126"/>
    </row>
    <row r="206" spans="1:12">
      <c r="A206" s="125"/>
      <c r="B206" s="118">
        <f>'Tax Invoice'!D202</f>
        <v>17</v>
      </c>
      <c r="C206" s="10" t="s">
        <v>867</v>
      </c>
      <c r="D206" s="10" t="s">
        <v>867</v>
      </c>
      <c r="E206" s="129" t="s">
        <v>30</v>
      </c>
      <c r="F206" s="149"/>
      <c r="G206" s="150"/>
      <c r="H206" s="11" t="s">
        <v>1038</v>
      </c>
      <c r="I206" s="14">
        <f t="shared" si="4"/>
        <v>2.06</v>
      </c>
      <c r="J206" s="14">
        <v>2.06</v>
      </c>
      <c r="K206" s="120">
        <f t="shared" si="5"/>
        <v>35.020000000000003</v>
      </c>
      <c r="L206" s="126"/>
    </row>
    <row r="207" spans="1:12">
      <c r="A207" s="125"/>
      <c r="B207" s="118">
        <f>'Tax Invoice'!D203</f>
        <v>12</v>
      </c>
      <c r="C207" s="10" t="s">
        <v>867</v>
      </c>
      <c r="D207" s="10" t="s">
        <v>867</v>
      </c>
      <c r="E207" s="129" t="s">
        <v>72</v>
      </c>
      <c r="F207" s="149"/>
      <c r="G207" s="150"/>
      <c r="H207" s="11" t="s">
        <v>1038</v>
      </c>
      <c r="I207" s="14">
        <f t="shared" si="4"/>
        <v>2.06</v>
      </c>
      <c r="J207" s="14">
        <v>2.06</v>
      </c>
      <c r="K207" s="120">
        <f t="shared" si="5"/>
        <v>24.72</v>
      </c>
      <c r="L207" s="126"/>
    </row>
    <row r="208" spans="1:12" ht="12.75" customHeight="1">
      <c r="A208" s="125"/>
      <c r="B208" s="118">
        <f>'Tax Invoice'!D204</f>
        <v>3</v>
      </c>
      <c r="C208" s="10" t="s">
        <v>869</v>
      </c>
      <c r="D208" s="10" t="s">
        <v>869</v>
      </c>
      <c r="E208" s="129" t="s">
        <v>30</v>
      </c>
      <c r="F208" s="149" t="s">
        <v>279</v>
      </c>
      <c r="G208" s="150"/>
      <c r="H208" s="11" t="s">
        <v>1076</v>
      </c>
      <c r="I208" s="14">
        <f t="shared" si="4"/>
        <v>1.96</v>
      </c>
      <c r="J208" s="14">
        <v>1.96</v>
      </c>
      <c r="K208" s="120">
        <f t="shared" si="5"/>
        <v>5.88</v>
      </c>
      <c r="L208" s="126"/>
    </row>
    <row r="209" spans="1:12" ht="12.75" customHeight="1">
      <c r="A209" s="125"/>
      <c r="B209" s="118">
        <f>'Tax Invoice'!D205</f>
        <v>4</v>
      </c>
      <c r="C209" s="10" t="s">
        <v>869</v>
      </c>
      <c r="D209" s="10" t="s">
        <v>869</v>
      </c>
      <c r="E209" s="129" t="s">
        <v>30</v>
      </c>
      <c r="F209" s="149" t="s">
        <v>278</v>
      </c>
      <c r="G209" s="150"/>
      <c r="H209" s="11" t="s">
        <v>1076</v>
      </c>
      <c r="I209" s="14">
        <f t="shared" si="4"/>
        <v>1.96</v>
      </c>
      <c r="J209" s="14">
        <v>1.96</v>
      </c>
      <c r="K209" s="120">
        <f t="shared" si="5"/>
        <v>7.84</v>
      </c>
      <c r="L209" s="126"/>
    </row>
    <row r="210" spans="1:12" ht="12.75" customHeight="1">
      <c r="A210" s="125"/>
      <c r="B210" s="118">
        <f>'Tax Invoice'!D206</f>
        <v>5</v>
      </c>
      <c r="C210" s="10" t="s">
        <v>869</v>
      </c>
      <c r="D210" s="10" t="s">
        <v>869</v>
      </c>
      <c r="E210" s="129" t="s">
        <v>72</v>
      </c>
      <c r="F210" s="149" t="s">
        <v>278</v>
      </c>
      <c r="G210" s="150"/>
      <c r="H210" s="11" t="s">
        <v>1076</v>
      </c>
      <c r="I210" s="14">
        <f t="shared" si="4"/>
        <v>1.96</v>
      </c>
      <c r="J210" s="14">
        <v>1.96</v>
      </c>
      <c r="K210" s="120">
        <f t="shared" si="5"/>
        <v>9.8000000000000007</v>
      </c>
      <c r="L210" s="126"/>
    </row>
    <row r="211" spans="1:12" ht="12.75" customHeight="1">
      <c r="A211" s="125"/>
      <c r="B211" s="118">
        <f>'Tax Invoice'!D207</f>
        <v>3</v>
      </c>
      <c r="C211" s="10" t="s">
        <v>869</v>
      </c>
      <c r="D211" s="10" t="s">
        <v>869</v>
      </c>
      <c r="E211" s="129" t="s">
        <v>31</v>
      </c>
      <c r="F211" s="149" t="s">
        <v>279</v>
      </c>
      <c r="G211" s="150"/>
      <c r="H211" s="11" t="s">
        <v>1076</v>
      </c>
      <c r="I211" s="14">
        <f t="shared" si="4"/>
        <v>1.96</v>
      </c>
      <c r="J211" s="14">
        <v>1.96</v>
      </c>
      <c r="K211" s="120">
        <f t="shared" si="5"/>
        <v>5.88</v>
      </c>
      <c r="L211" s="126"/>
    </row>
    <row r="212" spans="1:12" ht="12.75" customHeight="1">
      <c r="A212" s="125"/>
      <c r="B212" s="118">
        <f>'Tax Invoice'!D208</f>
        <v>5</v>
      </c>
      <c r="C212" s="10" t="s">
        <v>869</v>
      </c>
      <c r="D212" s="10" t="s">
        <v>869</v>
      </c>
      <c r="E212" s="129" t="s">
        <v>31</v>
      </c>
      <c r="F212" s="149" t="s">
        <v>278</v>
      </c>
      <c r="G212" s="150"/>
      <c r="H212" s="11" t="s">
        <v>1076</v>
      </c>
      <c r="I212" s="14">
        <f t="shared" si="4"/>
        <v>1.96</v>
      </c>
      <c r="J212" s="14">
        <v>1.96</v>
      </c>
      <c r="K212" s="120">
        <f t="shared" si="5"/>
        <v>9.8000000000000007</v>
      </c>
      <c r="L212" s="126"/>
    </row>
    <row r="213" spans="1:12" ht="12.75" customHeight="1">
      <c r="A213" s="125"/>
      <c r="B213" s="118">
        <f>'Tax Invoice'!D209</f>
        <v>10</v>
      </c>
      <c r="C213" s="10" t="s">
        <v>73</v>
      </c>
      <c r="D213" s="10" t="s">
        <v>73</v>
      </c>
      <c r="E213" s="129" t="s">
        <v>657</v>
      </c>
      <c r="F213" s="149" t="s">
        <v>278</v>
      </c>
      <c r="G213" s="150"/>
      <c r="H213" s="11" t="s">
        <v>1077</v>
      </c>
      <c r="I213" s="14">
        <f t="shared" si="4"/>
        <v>1.91</v>
      </c>
      <c r="J213" s="14">
        <v>1.91</v>
      </c>
      <c r="K213" s="120">
        <f t="shared" si="5"/>
        <v>19.099999999999998</v>
      </c>
      <c r="L213" s="126"/>
    </row>
    <row r="214" spans="1:12" ht="12.75" customHeight="1">
      <c r="A214" s="125"/>
      <c r="B214" s="118">
        <f>'Tax Invoice'!D210</f>
        <v>12</v>
      </c>
      <c r="C214" s="10" t="s">
        <v>73</v>
      </c>
      <c r="D214" s="10" t="s">
        <v>73</v>
      </c>
      <c r="E214" s="129" t="s">
        <v>30</v>
      </c>
      <c r="F214" s="149" t="s">
        <v>279</v>
      </c>
      <c r="G214" s="150"/>
      <c r="H214" s="11" t="s">
        <v>1077</v>
      </c>
      <c r="I214" s="14">
        <f t="shared" ref="I214:I277" si="6">J214*$N$1</f>
        <v>1.91</v>
      </c>
      <c r="J214" s="14">
        <v>1.91</v>
      </c>
      <c r="K214" s="120">
        <f t="shared" ref="K214:K277" si="7">I214*B214</f>
        <v>22.919999999999998</v>
      </c>
      <c r="L214" s="126"/>
    </row>
    <row r="215" spans="1:12" ht="12.75" customHeight="1">
      <c r="A215" s="125"/>
      <c r="B215" s="118">
        <f>'Tax Invoice'!D211</f>
        <v>15</v>
      </c>
      <c r="C215" s="10" t="s">
        <v>73</v>
      </c>
      <c r="D215" s="10" t="s">
        <v>73</v>
      </c>
      <c r="E215" s="129" t="s">
        <v>30</v>
      </c>
      <c r="F215" s="149" t="s">
        <v>278</v>
      </c>
      <c r="G215" s="150"/>
      <c r="H215" s="11" t="s">
        <v>1077</v>
      </c>
      <c r="I215" s="14">
        <f t="shared" si="6"/>
        <v>1.91</v>
      </c>
      <c r="J215" s="14">
        <v>1.91</v>
      </c>
      <c r="K215" s="120">
        <f t="shared" si="7"/>
        <v>28.65</v>
      </c>
      <c r="L215" s="126"/>
    </row>
    <row r="216" spans="1:12" ht="12.75" customHeight="1">
      <c r="A216" s="125"/>
      <c r="B216" s="118">
        <f>'Tax Invoice'!D212</f>
        <v>8</v>
      </c>
      <c r="C216" s="10" t="s">
        <v>73</v>
      </c>
      <c r="D216" s="10" t="s">
        <v>73</v>
      </c>
      <c r="E216" s="129" t="s">
        <v>31</v>
      </c>
      <c r="F216" s="149" t="s">
        <v>278</v>
      </c>
      <c r="G216" s="150"/>
      <c r="H216" s="11" t="s">
        <v>1077</v>
      </c>
      <c r="I216" s="14">
        <f t="shared" si="6"/>
        <v>1.91</v>
      </c>
      <c r="J216" s="14">
        <v>1.91</v>
      </c>
      <c r="K216" s="120">
        <f t="shared" si="7"/>
        <v>15.28</v>
      </c>
      <c r="L216" s="126"/>
    </row>
    <row r="217" spans="1:12" ht="12.75" customHeight="1">
      <c r="A217" s="125"/>
      <c r="B217" s="118">
        <f>'Tax Invoice'!D213</f>
        <v>8</v>
      </c>
      <c r="C217" s="10" t="s">
        <v>872</v>
      </c>
      <c r="D217" s="10" t="s">
        <v>872</v>
      </c>
      <c r="E217" s="129" t="s">
        <v>28</v>
      </c>
      <c r="F217" s="149" t="s">
        <v>278</v>
      </c>
      <c r="G217" s="150"/>
      <c r="H217" s="11" t="s">
        <v>1078</v>
      </c>
      <c r="I217" s="14">
        <f t="shared" si="6"/>
        <v>2.06</v>
      </c>
      <c r="J217" s="14">
        <v>2.06</v>
      </c>
      <c r="K217" s="120">
        <f t="shared" si="7"/>
        <v>16.48</v>
      </c>
      <c r="L217" s="126"/>
    </row>
    <row r="218" spans="1:12" ht="12.75" customHeight="1">
      <c r="A218" s="125"/>
      <c r="B218" s="118">
        <f>'Tax Invoice'!D214</f>
        <v>8</v>
      </c>
      <c r="C218" s="10" t="s">
        <v>872</v>
      </c>
      <c r="D218" s="10" t="s">
        <v>872</v>
      </c>
      <c r="E218" s="129" t="s">
        <v>657</v>
      </c>
      <c r="F218" s="149" t="s">
        <v>279</v>
      </c>
      <c r="G218" s="150"/>
      <c r="H218" s="11" t="s">
        <v>1078</v>
      </c>
      <c r="I218" s="14">
        <f t="shared" si="6"/>
        <v>2.06</v>
      </c>
      <c r="J218" s="14">
        <v>2.06</v>
      </c>
      <c r="K218" s="120">
        <f t="shared" si="7"/>
        <v>16.48</v>
      </c>
      <c r="L218" s="126"/>
    </row>
    <row r="219" spans="1:12" ht="12.75" hidden="1" customHeight="1">
      <c r="A219" s="125"/>
      <c r="B219" s="142">
        <f>'Tax Invoice'!D215</f>
        <v>0</v>
      </c>
      <c r="C219" s="143" t="s">
        <v>872</v>
      </c>
      <c r="D219" s="143" t="s">
        <v>872</v>
      </c>
      <c r="E219" s="144" t="s">
        <v>657</v>
      </c>
      <c r="F219" s="159" t="s">
        <v>278</v>
      </c>
      <c r="G219" s="160"/>
      <c r="H219" s="145" t="s">
        <v>1078</v>
      </c>
      <c r="I219" s="146">
        <f t="shared" si="6"/>
        <v>2.06</v>
      </c>
      <c r="J219" s="146">
        <v>2.06</v>
      </c>
      <c r="K219" s="147">
        <f t="shared" si="7"/>
        <v>0</v>
      </c>
      <c r="L219" s="126"/>
    </row>
    <row r="220" spans="1:12" ht="12.75" customHeight="1">
      <c r="A220" s="125"/>
      <c r="B220" s="118">
        <f>'Tax Invoice'!D216</f>
        <v>8</v>
      </c>
      <c r="C220" s="10" t="s">
        <v>872</v>
      </c>
      <c r="D220" s="10" t="s">
        <v>872</v>
      </c>
      <c r="E220" s="129" t="s">
        <v>30</v>
      </c>
      <c r="F220" s="149" t="s">
        <v>278</v>
      </c>
      <c r="G220" s="150"/>
      <c r="H220" s="11" t="s">
        <v>1078</v>
      </c>
      <c r="I220" s="14">
        <f t="shared" si="6"/>
        <v>2.06</v>
      </c>
      <c r="J220" s="14">
        <v>2.06</v>
      </c>
      <c r="K220" s="120">
        <f t="shared" si="7"/>
        <v>16.48</v>
      </c>
      <c r="L220" s="126"/>
    </row>
    <row r="221" spans="1:12" ht="12.75" customHeight="1">
      <c r="A221" s="125"/>
      <c r="B221" s="118">
        <f>'Tax Invoice'!D217</f>
        <v>8</v>
      </c>
      <c r="C221" s="10" t="s">
        <v>872</v>
      </c>
      <c r="D221" s="10" t="s">
        <v>872</v>
      </c>
      <c r="E221" s="129" t="s">
        <v>72</v>
      </c>
      <c r="F221" s="149" t="s">
        <v>279</v>
      </c>
      <c r="G221" s="150"/>
      <c r="H221" s="11" t="s">
        <v>1078</v>
      </c>
      <c r="I221" s="14">
        <f t="shared" si="6"/>
        <v>2.06</v>
      </c>
      <c r="J221" s="14">
        <v>2.06</v>
      </c>
      <c r="K221" s="120">
        <f t="shared" si="7"/>
        <v>16.48</v>
      </c>
      <c r="L221" s="126"/>
    </row>
    <row r="222" spans="1:12" ht="12.75" customHeight="1">
      <c r="A222" s="125"/>
      <c r="B222" s="118">
        <f>'Tax Invoice'!D218</f>
        <v>8</v>
      </c>
      <c r="C222" s="10" t="s">
        <v>872</v>
      </c>
      <c r="D222" s="10" t="s">
        <v>872</v>
      </c>
      <c r="E222" s="129" t="s">
        <v>72</v>
      </c>
      <c r="F222" s="149" t="s">
        <v>278</v>
      </c>
      <c r="G222" s="150"/>
      <c r="H222" s="11" t="s">
        <v>1078</v>
      </c>
      <c r="I222" s="14">
        <f t="shared" si="6"/>
        <v>2.06</v>
      </c>
      <c r="J222" s="14">
        <v>2.06</v>
      </c>
      <c r="K222" s="120">
        <f t="shared" si="7"/>
        <v>16.48</v>
      </c>
      <c r="L222" s="126"/>
    </row>
    <row r="223" spans="1:12" ht="12.75" customHeight="1">
      <c r="A223" s="125"/>
      <c r="B223" s="118">
        <f>'Tax Invoice'!D219</f>
        <v>6</v>
      </c>
      <c r="C223" s="10" t="s">
        <v>479</v>
      </c>
      <c r="D223" s="10" t="s">
        <v>479</v>
      </c>
      <c r="E223" s="129" t="s">
        <v>657</v>
      </c>
      <c r="F223" s="149" t="s">
        <v>279</v>
      </c>
      <c r="G223" s="150"/>
      <c r="H223" s="11" t="s">
        <v>1079</v>
      </c>
      <c r="I223" s="14">
        <f t="shared" si="6"/>
        <v>2.21</v>
      </c>
      <c r="J223" s="14">
        <v>2.21</v>
      </c>
      <c r="K223" s="120">
        <f t="shared" si="7"/>
        <v>13.26</v>
      </c>
      <c r="L223" s="126"/>
    </row>
    <row r="224" spans="1:12">
      <c r="A224" s="125"/>
      <c r="B224" s="118">
        <f>'Tax Invoice'!D220</f>
        <v>6</v>
      </c>
      <c r="C224" s="10" t="s">
        <v>479</v>
      </c>
      <c r="D224" s="10" t="s">
        <v>479</v>
      </c>
      <c r="E224" s="129" t="s">
        <v>72</v>
      </c>
      <c r="F224" s="149" t="s">
        <v>279</v>
      </c>
      <c r="G224" s="150"/>
      <c r="H224" s="11" t="s">
        <v>1079</v>
      </c>
      <c r="I224" s="14">
        <f t="shared" si="6"/>
        <v>2.21</v>
      </c>
      <c r="J224" s="14">
        <v>2.21</v>
      </c>
      <c r="K224" s="120">
        <f t="shared" si="7"/>
        <v>13.26</v>
      </c>
      <c r="L224" s="126"/>
    </row>
    <row r="225" spans="1:12">
      <c r="A225" s="125"/>
      <c r="B225" s="118">
        <f>'Tax Invoice'!D221</f>
        <v>6</v>
      </c>
      <c r="C225" s="10" t="s">
        <v>479</v>
      </c>
      <c r="D225" s="10" t="s">
        <v>479</v>
      </c>
      <c r="E225" s="129" t="s">
        <v>304</v>
      </c>
      <c r="F225" s="149" t="s">
        <v>279</v>
      </c>
      <c r="G225" s="150"/>
      <c r="H225" s="11" t="s">
        <v>1079</v>
      </c>
      <c r="I225" s="14">
        <f t="shared" si="6"/>
        <v>2.21</v>
      </c>
      <c r="J225" s="14">
        <v>2.21</v>
      </c>
      <c r="K225" s="120">
        <f t="shared" si="7"/>
        <v>13.26</v>
      </c>
      <c r="L225" s="126"/>
    </row>
    <row r="226" spans="1:12">
      <c r="A226" s="125"/>
      <c r="B226" s="118">
        <f>'Tax Invoice'!D222</f>
        <v>5</v>
      </c>
      <c r="C226" s="10" t="s">
        <v>479</v>
      </c>
      <c r="D226" s="10" t="s">
        <v>479</v>
      </c>
      <c r="E226" s="129" t="s">
        <v>304</v>
      </c>
      <c r="F226" s="149" t="s">
        <v>278</v>
      </c>
      <c r="G226" s="150"/>
      <c r="H226" s="11" t="s">
        <v>1079</v>
      </c>
      <c r="I226" s="14">
        <f t="shared" si="6"/>
        <v>2.21</v>
      </c>
      <c r="J226" s="14">
        <v>2.21</v>
      </c>
      <c r="K226" s="120">
        <f t="shared" si="7"/>
        <v>11.05</v>
      </c>
      <c r="L226" s="126"/>
    </row>
    <row r="227" spans="1:12">
      <c r="A227" s="125"/>
      <c r="B227" s="118">
        <f>'Tax Invoice'!D223</f>
        <v>6</v>
      </c>
      <c r="C227" s="10" t="s">
        <v>479</v>
      </c>
      <c r="D227" s="10" t="s">
        <v>479</v>
      </c>
      <c r="E227" s="129" t="s">
        <v>300</v>
      </c>
      <c r="F227" s="149" t="s">
        <v>279</v>
      </c>
      <c r="G227" s="150"/>
      <c r="H227" s="11" t="s">
        <v>1079</v>
      </c>
      <c r="I227" s="14">
        <f t="shared" si="6"/>
        <v>2.21</v>
      </c>
      <c r="J227" s="14">
        <v>2.21</v>
      </c>
      <c r="K227" s="120">
        <f t="shared" si="7"/>
        <v>13.26</v>
      </c>
      <c r="L227" s="126"/>
    </row>
    <row r="228" spans="1:12">
      <c r="A228" s="125"/>
      <c r="B228" s="118">
        <f>'Tax Invoice'!D224</f>
        <v>5</v>
      </c>
      <c r="C228" s="10" t="s">
        <v>874</v>
      </c>
      <c r="D228" s="10" t="s">
        <v>874</v>
      </c>
      <c r="E228" s="129" t="s">
        <v>28</v>
      </c>
      <c r="F228" s="149"/>
      <c r="G228" s="150"/>
      <c r="H228" s="11" t="s">
        <v>1108</v>
      </c>
      <c r="I228" s="14">
        <f t="shared" si="6"/>
        <v>0.24</v>
      </c>
      <c r="J228" s="14">
        <v>0.24</v>
      </c>
      <c r="K228" s="120">
        <f t="shared" si="7"/>
        <v>1.2</v>
      </c>
      <c r="L228" s="126"/>
    </row>
    <row r="229" spans="1:12">
      <c r="A229" s="125"/>
      <c r="B229" s="118">
        <f>'Tax Invoice'!D225</f>
        <v>5</v>
      </c>
      <c r="C229" s="10" t="s">
        <v>874</v>
      </c>
      <c r="D229" s="10" t="s">
        <v>874</v>
      </c>
      <c r="E229" s="129" t="s">
        <v>657</v>
      </c>
      <c r="F229" s="149"/>
      <c r="G229" s="150"/>
      <c r="H229" s="11" t="s">
        <v>1108</v>
      </c>
      <c r="I229" s="14">
        <f t="shared" si="6"/>
        <v>0.24</v>
      </c>
      <c r="J229" s="14">
        <v>0.24</v>
      </c>
      <c r="K229" s="120">
        <f t="shared" si="7"/>
        <v>1.2</v>
      </c>
      <c r="L229" s="126"/>
    </row>
    <row r="230" spans="1:12">
      <c r="A230" s="125"/>
      <c r="B230" s="118">
        <f>'Tax Invoice'!D226</f>
        <v>15</v>
      </c>
      <c r="C230" s="10" t="s">
        <v>874</v>
      </c>
      <c r="D230" s="10" t="s">
        <v>874</v>
      </c>
      <c r="E230" s="129" t="s">
        <v>30</v>
      </c>
      <c r="F230" s="149"/>
      <c r="G230" s="150"/>
      <c r="H230" s="11" t="s">
        <v>1108</v>
      </c>
      <c r="I230" s="14">
        <f t="shared" si="6"/>
        <v>0.24</v>
      </c>
      <c r="J230" s="14">
        <v>0.24</v>
      </c>
      <c r="K230" s="120">
        <f t="shared" si="7"/>
        <v>3.5999999999999996</v>
      </c>
      <c r="L230" s="126"/>
    </row>
    <row r="231" spans="1:12">
      <c r="A231" s="125"/>
      <c r="B231" s="118">
        <f>'Tax Invoice'!D227</f>
        <v>8</v>
      </c>
      <c r="C231" s="10" t="s">
        <v>876</v>
      </c>
      <c r="D231" s="10" t="s">
        <v>876</v>
      </c>
      <c r="E231" s="129" t="s">
        <v>30</v>
      </c>
      <c r="F231" s="149" t="s">
        <v>278</v>
      </c>
      <c r="G231" s="150"/>
      <c r="H231" s="11" t="s">
        <v>1109</v>
      </c>
      <c r="I231" s="14">
        <f t="shared" si="6"/>
        <v>0.57999999999999996</v>
      </c>
      <c r="J231" s="14">
        <v>0.57999999999999996</v>
      </c>
      <c r="K231" s="120">
        <f t="shared" si="7"/>
        <v>4.6399999999999997</v>
      </c>
      <c r="L231" s="126"/>
    </row>
    <row r="232" spans="1:12">
      <c r="A232" s="125"/>
      <c r="B232" s="118">
        <f>'Tax Invoice'!D228</f>
        <v>10</v>
      </c>
      <c r="C232" s="10" t="s">
        <v>103</v>
      </c>
      <c r="D232" s="10" t="s">
        <v>103</v>
      </c>
      <c r="E232" s="129" t="s">
        <v>30</v>
      </c>
      <c r="F232" s="149" t="s">
        <v>279</v>
      </c>
      <c r="G232" s="150"/>
      <c r="H232" s="11" t="s">
        <v>1110</v>
      </c>
      <c r="I232" s="14">
        <f t="shared" si="6"/>
        <v>0.57999999999999996</v>
      </c>
      <c r="J232" s="14">
        <v>0.57999999999999996</v>
      </c>
      <c r="K232" s="120">
        <f t="shared" si="7"/>
        <v>5.8</v>
      </c>
      <c r="L232" s="126"/>
    </row>
    <row r="233" spans="1:12">
      <c r="A233" s="125"/>
      <c r="B233" s="118">
        <f>'Tax Invoice'!D229</f>
        <v>12</v>
      </c>
      <c r="C233" s="10" t="s">
        <v>103</v>
      </c>
      <c r="D233" s="10" t="s">
        <v>103</v>
      </c>
      <c r="E233" s="129" t="s">
        <v>30</v>
      </c>
      <c r="F233" s="149" t="s">
        <v>278</v>
      </c>
      <c r="G233" s="150"/>
      <c r="H233" s="11" t="s">
        <v>1110</v>
      </c>
      <c r="I233" s="14">
        <f t="shared" si="6"/>
        <v>0.57999999999999996</v>
      </c>
      <c r="J233" s="14">
        <v>0.57999999999999996</v>
      </c>
      <c r="K233" s="120">
        <f t="shared" si="7"/>
        <v>6.9599999999999991</v>
      </c>
      <c r="L233" s="126"/>
    </row>
    <row r="234" spans="1:12" ht="24" customHeight="1">
      <c r="A234" s="125"/>
      <c r="B234" s="118">
        <f>'Tax Invoice'!D230</f>
        <v>8</v>
      </c>
      <c r="C234" s="10" t="s">
        <v>879</v>
      </c>
      <c r="D234" s="10" t="s">
        <v>977</v>
      </c>
      <c r="E234" s="129" t="s">
        <v>30</v>
      </c>
      <c r="F234" s="149"/>
      <c r="G234" s="150"/>
      <c r="H234" s="11" t="s">
        <v>880</v>
      </c>
      <c r="I234" s="14">
        <f t="shared" si="6"/>
        <v>1.86</v>
      </c>
      <c r="J234" s="14">
        <v>1.86</v>
      </c>
      <c r="K234" s="120">
        <f t="shared" si="7"/>
        <v>14.88</v>
      </c>
      <c r="L234" s="126"/>
    </row>
    <row r="235" spans="1:12" ht="24" customHeight="1">
      <c r="A235" s="125"/>
      <c r="B235" s="118">
        <f>'Tax Invoice'!D231</f>
        <v>6</v>
      </c>
      <c r="C235" s="10" t="s">
        <v>881</v>
      </c>
      <c r="D235" s="10" t="s">
        <v>978</v>
      </c>
      <c r="E235" s="129" t="s">
        <v>30</v>
      </c>
      <c r="F235" s="149" t="s">
        <v>279</v>
      </c>
      <c r="G235" s="150"/>
      <c r="H235" s="11" t="s">
        <v>1080</v>
      </c>
      <c r="I235" s="14">
        <f t="shared" si="6"/>
        <v>2.2599999999999998</v>
      </c>
      <c r="J235" s="14">
        <v>2.2599999999999998</v>
      </c>
      <c r="K235" s="120">
        <f t="shared" si="7"/>
        <v>13.559999999999999</v>
      </c>
      <c r="L235" s="126"/>
    </row>
    <row r="236" spans="1:12" ht="24" customHeight="1">
      <c r="A236" s="125"/>
      <c r="B236" s="118">
        <f>'Tax Invoice'!D232</f>
        <v>6</v>
      </c>
      <c r="C236" s="10" t="s">
        <v>881</v>
      </c>
      <c r="D236" s="10" t="s">
        <v>978</v>
      </c>
      <c r="E236" s="129" t="s">
        <v>30</v>
      </c>
      <c r="F236" s="149" t="s">
        <v>278</v>
      </c>
      <c r="G236" s="150"/>
      <c r="H236" s="11" t="s">
        <v>1080</v>
      </c>
      <c r="I236" s="14">
        <f t="shared" si="6"/>
        <v>2.2599999999999998</v>
      </c>
      <c r="J236" s="14">
        <v>2.2599999999999998</v>
      </c>
      <c r="K236" s="120">
        <f t="shared" si="7"/>
        <v>13.559999999999999</v>
      </c>
      <c r="L236" s="126"/>
    </row>
    <row r="237" spans="1:12" ht="12.75" customHeight="1">
      <c r="A237" s="125"/>
      <c r="B237" s="118">
        <f>'Tax Invoice'!D233</f>
        <v>4</v>
      </c>
      <c r="C237" s="10" t="s">
        <v>883</v>
      </c>
      <c r="D237" s="10" t="s">
        <v>979</v>
      </c>
      <c r="E237" s="129" t="s">
        <v>884</v>
      </c>
      <c r="F237" s="149" t="s">
        <v>641</v>
      </c>
      <c r="G237" s="150"/>
      <c r="H237" s="11" t="s">
        <v>885</v>
      </c>
      <c r="I237" s="14">
        <f t="shared" si="6"/>
        <v>0.48</v>
      </c>
      <c r="J237" s="14">
        <v>0.48</v>
      </c>
      <c r="K237" s="120">
        <f t="shared" si="7"/>
        <v>1.92</v>
      </c>
      <c r="L237" s="126"/>
    </row>
    <row r="238" spans="1:12" ht="12.75" customHeight="1">
      <c r="A238" s="125"/>
      <c r="B238" s="118">
        <f>'Tax Invoice'!D234</f>
        <v>4</v>
      </c>
      <c r="C238" s="10" t="s">
        <v>883</v>
      </c>
      <c r="D238" s="10" t="s">
        <v>980</v>
      </c>
      <c r="E238" s="129" t="s">
        <v>799</v>
      </c>
      <c r="F238" s="149" t="s">
        <v>641</v>
      </c>
      <c r="G238" s="150"/>
      <c r="H238" s="11" t="s">
        <v>885</v>
      </c>
      <c r="I238" s="14">
        <f t="shared" si="6"/>
        <v>0.52</v>
      </c>
      <c r="J238" s="14">
        <v>0.52</v>
      </c>
      <c r="K238" s="120">
        <f t="shared" si="7"/>
        <v>2.08</v>
      </c>
      <c r="L238" s="126"/>
    </row>
    <row r="239" spans="1:12" ht="12.75" customHeight="1">
      <c r="A239" s="125"/>
      <c r="B239" s="118">
        <f>'Tax Invoice'!D235</f>
        <v>4</v>
      </c>
      <c r="C239" s="10" t="s">
        <v>883</v>
      </c>
      <c r="D239" s="10" t="s">
        <v>981</v>
      </c>
      <c r="E239" s="129" t="s">
        <v>886</v>
      </c>
      <c r="F239" s="149" t="s">
        <v>641</v>
      </c>
      <c r="G239" s="150"/>
      <c r="H239" s="11" t="s">
        <v>885</v>
      </c>
      <c r="I239" s="14">
        <f t="shared" si="6"/>
        <v>0.64</v>
      </c>
      <c r="J239" s="14">
        <v>0.64</v>
      </c>
      <c r="K239" s="120">
        <f t="shared" si="7"/>
        <v>2.56</v>
      </c>
      <c r="L239" s="126"/>
    </row>
    <row r="240" spans="1:12" ht="12.75" customHeight="1">
      <c r="A240" s="125"/>
      <c r="B240" s="118">
        <f>'Tax Invoice'!D236</f>
        <v>15</v>
      </c>
      <c r="C240" s="10" t="s">
        <v>887</v>
      </c>
      <c r="D240" s="10" t="s">
        <v>982</v>
      </c>
      <c r="E240" s="129" t="s">
        <v>884</v>
      </c>
      <c r="F240" s="149" t="s">
        <v>279</v>
      </c>
      <c r="G240" s="150"/>
      <c r="H240" s="11" t="s">
        <v>888</v>
      </c>
      <c r="I240" s="14">
        <f t="shared" si="6"/>
        <v>0.45</v>
      </c>
      <c r="J240" s="14">
        <v>0.45</v>
      </c>
      <c r="K240" s="120">
        <f t="shared" si="7"/>
        <v>6.75</v>
      </c>
      <c r="L240" s="126"/>
    </row>
    <row r="241" spans="1:12" ht="12.75" customHeight="1">
      <c r="A241" s="125"/>
      <c r="B241" s="118">
        <f>'Tax Invoice'!D237</f>
        <v>15</v>
      </c>
      <c r="C241" s="10" t="s">
        <v>887</v>
      </c>
      <c r="D241" s="10" t="s">
        <v>983</v>
      </c>
      <c r="E241" s="129" t="s">
        <v>799</v>
      </c>
      <c r="F241" s="149" t="s">
        <v>279</v>
      </c>
      <c r="G241" s="150"/>
      <c r="H241" s="11" t="s">
        <v>888</v>
      </c>
      <c r="I241" s="14">
        <f t="shared" si="6"/>
        <v>0.47</v>
      </c>
      <c r="J241" s="14">
        <v>0.47</v>
      </c>
      <c r="K241" s="120">
        <f t="shared" si="7"/>
        <v>7.05</v>
      </c>
      <c r="L241" s="126"/>
    </row>
    <row r="242" spans="1:12" ht="12.75" customHeight="1">
      <c r="A242" s="125"/>
      <c r="B242" s="118">
        <f>'Tax Invoice'!D238</f>
        <v>15</v>
      </c>
      <c r="C242" s="10" t="s">
        <v>887</v>
      </c>
      <c r="D242" s="10" t="s">
        <v>984</v>
      </c>
      <c r="E242" s="129" t="s">
        <v>889</v>
      </c>
      <c r="F242" s="149" t="s">
        <v>279</v>
      </c>
      <c r="G242" s="150"/>
      <c r="H242" s="11" t="s">
        <v>888</v>
      </c>
      <c r="I242" s="14">
        <f t="shared" si="6"/>
        <v>0.51</v>
      </c>
      <c r="J242" s="14">
        <v>0.51</v>
      </c>
      <c r="K242" s="120">
        <f t="shared" si="7"/>
        <v>7.65</v>
      </c>
      <c r="L242" s="126"/>
    </row>
    <row r="243" spans="1:12" ht="12.75" customHeight="1">
      <c r="A243" s="125"/>
      <c r="B243" s="118">
        <f>'Tax Invoice'!D239</f>
        <v>15</v>
      </c>
      <c r="C243" s="10" t="s">
        <v>887</v>
      </c>
      <c r="D243" s="10" t="s">
        <v>985</v>
      </c>
      <c r="E243" s="129" t="s">
        <v>890</v>
      </c>
      <c r="F243" s="149" t="s">
        <v>279</v>
      </c>
      <c r="G243" s="150"/>
      <c r="H243" s="11" t="s">
        <v>888</v>
      </c>
      <c r="I243" s="14">
        <f t="shared" si="6"/>
        <v>0.55000000000000004</v>
      </c>
      <c r="J243" s="14">
        <v>0.55000000000000004</v>
      </c>
      <c r="K243" s="120">
        <f t="shared" si="7"/>
        <v>8.25</v>
      </c>
      <c r="L243" s="126"/>
    </row>
    <row r="244" spans="1:12" ht="12.75" customHeight="1">
      <c r="A244" s="125"/>
      <c r="B244" s="118">
        <f>'Tax Invoice'!D240</f>
        <v>10</v>
      </c>
      <c r="C244" s="10" t="s">
        <v>887</v>
      </c>
      <c r="D244" s="10" t="s">
        <v>986</v>
      </c>
      <c r="E244" s="129" t="s">
        <v>886</v>
      </c>
      <c r="F244" s="149" t="s">
        <v>279</v>
      </c>
      <c r="G244" s="150"/>
      <c r="H244" s="11" t="s">
        <v>888</v>
      </c>
      <c r="I244" s="14">
        <f t="shared" si="6"/>
        <v>0.61</v>
      </c>
      <c r="J244" s="14">
        <v>0.61</v>
      </c>
      <c r="K244" s="120">
        <f t="shared" si="7"/>
        <v>6.1</v>
      </c>
      <c r="L244" s="126"/>
    </row>
    <row r="245" spans="1:12" ht="12.75" customHeight="1">
      <c r="A245" s="125"/>
      <c r="B245" s="118">
        <f>'Tax Invoice'!D241</f>
        <v>10</v>
      </c>
      <c r="C245" s="10" t="s">
        <v>887</v>
      </c>
      <c r="D245" s="10" t="s">
        <v>987</v>
      </c>
      <c r="E245" s="129" t="s">
        <v>891</v>
      </c>
      <c r="F245" s="149" t="s">
        <v>279</v>
      </c>
      <c r="G245" s="150"/>
      <c r="H245" s="11" t="s">
        <v>888</v>
      </c>
      <c r="I245" s="14">
        <f t="shared" si="6"/>
        <v>0.65</v>
      </c>
      <c r="J245" s="14">
        <v>0.65</v>
      </c>
      <c r="K245" s="120">
        <f t="shared" si="7"/>
        <v>6.5</v>
      </c>
      <c r="L245" s="126"/>
    </row>
    <row r="246" spans="1:12" ht="12.75" customHeight="1">
      <c r="A246" s="125"/>
      <c r="B246" s="118">
        <f>'Tax Invoice'!D242</f>
        <v>8</v>
      </c>
      <c r="C246" s="10" t="s">
        <v>887</v>
      </c>
      <c r="D246" s="10" t="s">
        <v>988</v>
      </c>
      <c r="E246" s="129" t="s">
        <v>801</v>
      </c>
      <c r="F246" s="149" t="s">
        <v>279</v>
      </c>
      <c r="G246" s="150"/>
      <c r="H246" s="11" t="s">
        <v>888</v>
      </c>
      <c r="I246" s="14">
        <f t="shared" si="6"/>
        <v>0.68</v>
      </c>
      <c r="J246" s="14">
        <v>0.68</v>
      </c>
      <c r="K246" s="120">
        <f t="shared" si="7"/>
        <v>5.44</v>
      </c>
      <c r="L246" s="126"/>
    </row>
    <row r="247" spans="1:12" ht="12.75" customHeight="1">
      <c r="A247" s="125"/>
      <c r="B247" s="118">
        <f>'Tax Invoice'!D243</f>
        <v>8</v>
      </c>
      <c r="C247" s="10" t="s">
        <v>887</v>
      </c>
      <c r="D247" s="10" t="s">
        <v>989</v>
      </c>
      <c r="E247" s="129" t="s">
        <v>892</v>
      </c>
      <c r="F247" s="149" t="s">
        <v>279</v>
      </c>
      <c r="G247" s="150"/>
      <c r="H247" s="11" t="s">
        <v>888</v>
      </c>
      <c r="I247" s="14">
        <f t="shared" si="6"/>
        <v>0.71</v>
      </c>
      <c r="J247" s="14">
        <v>0.71</v>
      </c>
      <c r="K247" s="120">
        <f t="shared" si="7"/>
        <v>5.68</v>
      </c>
      <c r="L247" s="126"/>
    </row>
    <row r="248" spans="1:12" ht="12.75" customHeight="1">
      <c r="A248" s="125"/>
      <c r="B248" s="118">
        <f>'Tax Invoice'!D244</f>
        <v>8</v>
      </c>
      <c r="C248" s="10" t="s">
        <v>887</v>
      </c>
      <c r="D248" s="10" t="s">
        <v>990</v>
      </c>
      <c r="E248" s="129" t="s">
        <v>893</v>
      </c>
      <c r="F248" s="149" t="s">
        <v>279</v>
      </c>
      <c r="G248" s="150"/>
      <c r="H248" s="11" t="s">
        <v>888</v>
      </c>
      <c r="I248" s="14">
        <f t="shared" si="6"/>
        <v>0.75</v>
      </c>
      <c r="J248" s="14">
        <v>0.75</v>
      </c>
      <c r="K248" s="120">
        <f t="shared" si="7"/>
        <v>6</v>
      </c>
      <c r="L248" s="126"/>
    </row>
    <row r="249" spans="1:12" ht="24" customHeight="1">
      <c r="A249" s="125"/>
      <c r="B249" s="118">
        <f>'Tax Invoice'!D245</f>
        <v>3</v>
      </c>
      <c r="C249" s="10" t="s">
        <v>894</v>
      </c>
      <c r="D249" s="10" t="s">
        <v>894</v>
      </c>
      <c r="E249" s="129" t="s">
        <v>895</v>
      </c>
      <c r="F249" s="149"/>
      <c r="G249" s="150"/>
      <c r="H249" s="11" t="s">
        <v>896</v>
      </c>
      <c r="I249" s="14">
        <f t="shared" si="6"/>
        <v>1.17</v>
      </c>
      <c r="J249" s="14">
        <v>1.17</v>
      </c>
      <c r="K249" s="120">
        <f t="shared" si="7"/>
        <v>3.51</v>
      </c>
      <c r="L249" s="126"/>
    </row>
    <row r="250" spans="1:12" ht="24" hidden="1" customHeight="1">
      <c r="A250" s="125"/>
      <c r="B250" s="142">
        <f>'Tax Invoice'!D246</f>
        <v>0</v>
      </c>
      <c r="C250" s="143" t="s">
        <v>894</v>
      </c>
      <c r="D250" s="143" t="s">
        <v>894</v>
      </c>
      <c r="E250" s="144" t="s">
        <v>897</v>
      </c>
      <c r="F250" s="159"/>
      <c r="G250" s="160"/>
      <c r="H250" s="145" t="s">
        <v>896</v>
      </c>
      <c r="I250" s="146">
        <f t="shared" si="6"/>
        <v>1.17</v>
      </c>
      <c r="J250" s="146">
        <v>1.17</v>
      </c>
      <c r="K250" s="147">
        <f t="shared" si="7"/>
        <v>0</v>
      </c>
      <c r="L250" s="126"/>
    </row>
    <row r="251" spans="1:12" ht="24" customHeight="1">
      <c r="A251" s="125"/>
      <c r="B251" s="118">
        <f>'Tax Invoice'!D247</f>
        <v>1</v>
      </c>
      <c r="C251" s="10" t="s">
        <v>898</v>
      </c>
      <c r="D251" s="10" t="s">
        <v>898</v>
      </c>
      <c r="E251" s="129" t="s">
        <v>31</v>
      </c>
      <c r="F251" s="149" t="s">
        <v>279</v>
      </c>
      <c r="G251" s="150"/>
      <c r="H251" s="11" t="s">
        <v>899</v>
      </c>
      <c r="I251" s="14">
        <f t="shared" si="6"/>
        <v>0.77</v>
      </c>
      <c r="J251" s="14">
        <v>0.77</v>
      </c>
      <c r="K251" s="120">
        <f t="shared" si="7"/>
        <v>0.77</v>
      </c>
      <c r="L251" s="126"/>
    </row>
    <row r="252" spans="1:12" ht="24" customHeight="1">
      <c r="A252" s="125"/>
      <c r="B252" s="118">
        <f>'Tax Invoice'!D248</f>
        <v>1</v>
      </c>
      <c r="C252" s="10" t="s">
        <v>898</v>
      </c>
      <c r="D252" s="10" t="s">
        <v>898</v>
      </c>
      <c r="E252" s="129" t="s">
        <v>31</v>
      </c>
      <c r="F252" s="149" t="s">
        <v>589</v>
      </c>
      <c r="G252" s="150"/>
      <c r="H252" s="11" t="s">
        <v>899</v>
      </c>
      <c r="I252" s="14">
        <f t="shared" si="6"/>
        <v>0.77</v>
      </c>
      <c r="J252" s="14">
        <v>0.77</v>
      </c>
      <c r="K252" s="120">
        <f t="shared" si="7"/>
        <v>0.77</v>
      </c>
      <c r="L252" s="126"/>
    </row>
    <row r="253" spans="1:12" ht="24" customHeight="1">
      <c r="A253" s="125"/>
      <c r="B253" s="118">
        <f>'Tax Invoice'!D249</f>
        <v>1</v>
      </c>
      <c r="C253" s="10" t="s">
        <v>898</v>
      </c>
      <c r="D253" s="10" t="s">
        <v>898</v>
      </c>
      <c r="E253" s="129" t="s">
        <v>31</v>
      </c>
      <c r="F253" s="149" t="s">
        <v>115</v>
      </c>
      <c r="G253" s="150"/>
      <c r="H253" s="11" t="s">
        <v>899</v>
      </c>
      <c r="I253" s="14">
        <f t="shared" si="6"/>
        <v>0.77</v>
      </c>
      <c r="J253" s="14">
        <v>0.77</v>
      </c>
      <c r="K253" s="120">
        <f t="shared" si="7"/>
        <v>0.77</v>
      </c>
      <c r="L253" s="126"/>
    </row>
    <row r="254" spans="1:12" ht="24" customHeight="1">
      <c r="A254" s="125"/>
      <c r="B254" s="118">
        <f>'Tax Invoice'!D250</f>
        <v>2</v>
      </c>
      <c r="C254" s="10" t="s">
        <v>900</v>
      </c>
      <c r="D254" s="10" t="s">
        <v>900</v>
      </c>
      <c r="E254" s="129" t="s">
        <v>30</v>
      </c>
      <c r="F254" s="149" t="s">
        <v>115</v>
      </c>
      <c r="G254" s="150"/>
      <c r="H254" s="11" t="s">
        <v>901</v>
      </c>
      <c r="I254" s="14">
        <f t="shared" si="6"/>
        <v>0.77</v>
      </c>
      <c r="J254" s="14">
        <v>0.77</v>
      </c>
      <c r="K254" s="120">
        <f t="shared" si="7"/>
        <v>1.54</v>
      </c>
      <c r="L254" s="126"/>
    </row>
    <row r="255" spans="1:12" ht="24" customHeight="1">
      <c r="A255" s="125"/>
      <c r="B255" s="118">
        <f>'Tax Invoice'!D251</f>
        <v>1</v>
      </c>
      <c r="C255" s="10" t="s">
        <v>900</v>
      </c>
      <c r="D255" s="10" t="s">
        <v>900</v>
      </c>
      <c r="E255" s="129" t="s">
        <v>31</v>
      </c>
      <c r="F255" s="149" t="s">
        <v>115</v>
      </c>
      <c r="G255" s="150"/>
      <c r="H255" s="11" t="s">
        <v>901</v>
      </c>
      <c r="I255" s="14">
        <f t="shared" si="6"/>
        <v>0.77</v>
      </c>
      <c r="J255" s="14">
        <v>0.77</v>
      </c>
      <c r="K255" s="120">
        <f t="shared" si="7"/>
        <v>0.77</v>
      </c>
      <c r="L255" s="126"/>
    </row>
    <row r="256" spans="1:12" ht="24" customHeight="1">
      <c r="A256" s="125"/>
      <c r="B256" s="118">
        <f>'Tax Invoice'!D252</f>
        <v>20</v>
      </c>
      <c r="C256" s="10" t="s">
        <v>902</v>
      </c>
      <c r="D256" s="10" t="s">
        <v>902</v>
      </c>
      <c r="E256" s="129"/>
      <c r="F256" s="149"/>
      <c r="G256" s="150"/>
      <c r="H256" s="11" t="s">
        <v>1039</v>
      </c>
      <c r="I256" s="14">
        <f t="shared" si="6"/>
        <v>0.6</v>
      </c>
      <c r="J256" s="14">
        <v>0.6</v>
      </c>
      <c r="K256" s="120">
        <f t="shared" si="7"/>
        <v>12</v>
      </c>
      <c r="L256" s="126"/>
    </row>
    <row r="257" spans="1:12" ht="24" customHeight="1">
      <c r="A257" s="125"/>
      <c r="B257" s="118">
        <f>'Tax Invoice'!D253</f>
        <v>2</v>
      </c>
      <c r="C257" s="10" t="s">
        <v>904</v>
      </c>
      <c r="D257" s="10" t="s">
        <v>904</v>
      </c>
      <c r="E257" s="129"/>
      <c r="F257" s="149"/>
      <c r="G257" s="150"/>
      <c r="H257" s="11" t="s">
        <v>1040</v>
      </c>
      <c r="I257" s="14">
        <f t="shared" si="6"/>
        <v>1.71</v>
      </c>
      <c r="J257" s="14">
        <v>1.71</v>
      </c>
      <c r="K257" s="120">
        <f t="shared" si="7"/>
        <v>3.42</v>
      </c>
      <c r="L257" s="126"/>
    </row>
    <row r="258" spans="1:12" ht="24" customHeight="1">
      <c r="A258" s="125"/>
      <c r="B258" s="118">
        <f>'Tax Invoice'!D254</f>
        <v>5</v>
      </c>
      <c r="C258" s="10" t="s">
        <v>906</v>
      </c>
      <c r="D258" s="10" t="s">
        <v>906</v>
      </c>
      <c r="E258" s="129"/>
      <c r="F258" s="149"/>
      <c r="G258" s="150"/>
      <c r="H258" s="11" t="s">
        <v>1041</v>
      </c>
      <c r="I258" s="14">
        <f t="shared" si="6"/>
        <v>0.71</v>
      </c>
      <c r="J258" s="14">
        <v>0.71</v>
      </c>
      <c r="K258" s="120">
        <f t="shared" si="7"/>
        <v>3.55</v>
      </c>
      <c r="L258" s="126"/>
    </row>
    <row r="259" spans="1:12" ht="24" customHeight="1">
      <c r="A259" s="125"/>
      <c r="B259" s="118">
        <f>'Tax Invoice'!D255</f>
        <v>2</v>
      </c>
      <c r="C259" s="10" t="s">
        <v>908</v>
      </c>
      <c r="D259" s="10" t="s">
        <v>908</v>
      </c>
      <c r="E259" s="129" t="s">
        <v>279</v>
      </c>
      <c r="F259" s="149"/>
      <c r="G259" s="150"/>
      <c r="H259" s="11" t="s">
        <v>1042</v>
      </c>
      <c r="I259" s="14">
        <f t="shared" si="6"/>
        <v>1.91</v>
      </c>
      <c r="J259" s="14">
        <v>1.91</v>
      </c>
      <c r="K259" s="120">
        <f t="shared" si="7"/>
        <v>3.82</v>
      </c>
      <c r="L259" s="126"/>
    </row>
    <row r="260" spans="1:12" ht="24" customHeight="1">
      <c r="A260" s="125"/>
      <c r="B260" s="118">
        <f>'Tax Invoice'!D256</f>
        <v>4</v>
      </c>
      <c r="C260" s="10" t="s">
        <v>910</v>
      </c>
      <c r="D260" s="10" t="s">
        <v>910</v>
      </c>
      <c r="E260" s="129" t="s">
        <v>279</v>
      </c>
      <c r="F260" s="149"/>
      <c r="G260" s="150"/>
      <c r="H260" s="11" t="s">
        <v>1043</v>
      </c>
      <c r="I260" s="14">
        <f t="shared" si="6"/>
        <v>1.92</v>
      </c>
      <c r="J260" s="14">
        <v>1.92</v>
      </c>
      <c r="K260" s="120">
        <f t="shared" si="7"/>
        <v>7.68</v>
      </c>
      <c r="L260" s="126"/>
    </row>
    <row r="261" spans="1:12" ht="24" customHeight="1">
      <c r="A261" s="125"/>
      <c r="B261" s="118">
        <f>'Tax Invoice'!D257</f>
        <v>5</v>
      </c>
      <c r="C261" s="10" t="s">
        <v>910</v>
      </c>
      <c r="D261" s="10" t="s">
        <v>910</v>
      </c>
      <c r="E261" s="129" t="s">
        <v>278</v>
      </c>
      <c r="F261" s="149"/>
      <c r="G261" s="150"/>
      <c r="H261" s="11" t="s">
        <v>1043</v>
      </c>
      <c r="I261" s="14">
        <f t="shared" si="6"/>
        <v>1.92</v>
      </c>
      <c r="J261" s="14">
        <v>1.92</v>
      </c>
      <c r="K261" s="120">
        <f t="shared" si="7"/>
        <v>9.6</v>
      </c>
      <c r="L261" s="126"/>
    </row>
    <row r="262" spans="1:12" ht="12" customHeight="1">
      <c r="A262" s="125"/>
      <c r="B262" s="118">
        <f>'Tax Invoice'!D258</f>
        <v>2</v>
      </c>
      <c r="C262" s="10" t="s">
        <v>912</v>
      </c>
      <c r="D262" s="10" t="s">
        <v>912</v>
      </c>
      <c r="E262" s="129" t="s">
        <v>278</v>
      </c>
      <c r="F262" s="149"/>
      <c r="G262" s="150"/>
      <c r="H262" s="11" t="s">
        <v>1044</v>
      </c>
      <c r="I262" s="14">
        <f t="shared" si="6"/>
        <v>3.88</v>
      </c>
      <c r="J262" s="14">
        <v>3.88</v>
      </c>
      <c r="K262" s="120">
        <f t="shared" si="7"/>
        <v>7.76</v>
      </c>
      <c r="L262" s="126"/>
    </row>
    <row r="263" spans="1:12" ht="24" customHeight="1">
      <c r="A263" s="125"/>
      <c r="B263" s="118">
        <f>'Tax Invoice'!D259</f>
        <v>1</v>
      </c>
      <c r="C263" s="10" t="s">
        <v>914</v>
      </c>
      <c r="D263" s="10" t="s">
        <v>914</v>
      </c>
      <c r="E263" s="129" t="s">
        <v>278</v>
      </c>
      <c r="F263" s="149"/>
      <c r="G263" s="150"/>
      <c r="H263" s="11" t="s">
        <v>1045</v>
      </c>
      <c r="I263" s="14">
        <f t="shared" si="6"/>
        <v>2.33</v>
      </c>
      <c r="J263" s="14">
        <v>2.33</v>
      </c>
      <c r="K263" s="120">
        <f t="shared" si="7"/>
        <v>2.33</v>
      </c>
      <c r="L263" s="126"/>
    </row>
    <row r="264" spans="1:12" ht="24" customHeight="1">
      <c r="A264" s="125"/>
      <c r="B264" s="118">
        <f>'Tax Invoice'!D260</f>
        <v>1</v>
      </c>
      <c r="C264" s="10" t="s">
        <v>916</v>
      </c>
      <c r="D264" s="10" t="s">
        <v>916</v>
      </c>
      <c r="E264" s="129" t="s">
        <v>279</v>
      </c>
      <c r="F264" s="149"/>
      <c r="G264" s="150"/>
      <c r="H264" s="11" t="s">
        <v>1046</v>
      </c>
      <c r="I264" s="14">
        <f t="shared" si="6"/>
        <v>1.91</v>
      </c>
      <c r="J264" s="14">
        <v>1.91</v>
      </c>
      <c r="K264" s="120">
        <f t="shared" si="7"/>
        <v>1.91</v>
      </c>
      <c r="L264" s="126"/>
    </row>
    <row r="265" spans="1:12" ht="24" customHeight="1">
      <c r="A265" s="125"/>
      <c r="B265" s="118">
        <f>'Tax Invoice'!D261</f>
        <v>1</v>
      </c>
      <c r="C265" s="10" t="s">
        <v>916</v>
      </c>
      <c r="D265" s="10" t="s">
        <v>916</v>
      </c>
      <c r="E265" s="129" t="s">
        <v>278</v>
      </c>
      <c r="F265" s="149"/>
      <c r="G265" s="150"/>
      <c r="H265" s="11" t="s">
        <v>1046</v>
      </c>
      <c r="I265" s="14">
        <f t="shared" si="6"/>
        <v>1.91</v>
      </c>
      <c r="J265" s="14">
        <v>1.91</v>
      </c>
      <c r="K265" s="120">
        <f t="shared" si="7"/>
        <v>1.91</v>
      </c>
      <c r="L265" s="126"/>
    </row>
    <row r="266" spans="1:12" ht="24" customHeight="1">
      <c r="A266" s="125"/>
      <c r="B266" s="118">
        <f>'Tax Invoice'!D262</f>
        <v>2</v>
      </c>
      <c r="C266" s="10" t="s">
        <v>918</v>
      </c>
      <c r="D266" s="10" t="s">
        <v>918</v>
      </c>
      <c r="E266" s="129" t="s">
        <v>279</v>
      </c>
      <c r="F266" s="149"/>
      <c r="G266" s="150"/>
      <c r="H266" s="11" t="s">
        <v>1047</v>
      </c>
      <c r="I266" s="14">
        <f t="shared" si="6"/>
        <v>2.27</v>
      </c>
      <c r="J266" s="14">
        <v>2.27</v>
      </c>
      <c r="K266" s="120">
        <f t="shared" si="7"/>
        <v>4.54</v>
      </c>
      <c r="L266" s="126"/>
    </row>
    <row r="267" spans="1:12" ht="24" customHeight="1">
      <c r="A267" s="125"/>
      <c r="B267" s="118">
        <f>'Tax Invoice'!D263</f>
        <v>2</v>
      </c>
      <c r="C267" s="10" t="s">
        <v>920</v>
      </c>
      <c r="D267" s="10" t="s">
        <v>920</v>
      </c>
      <c r="E267" s="129"/>
      <c r="F267" s="149"/>
      <c r="G267" s="150"/>
      <c r="H267" s="11" t="s">
        <v>1048</v>
      </c>
      <c r="I267" s="14">
        <f t="shared" si="6"/>
        <v>0.59</v>
      </c>
      <c r="J267" s="14">
        <v>0.59</v>
      </c>
      <c r="K267" s="120">
        <f t="shared" si="7"/>
        <v>1.18</v>
      </c>
      <c r="L267" s="126"/>
    </row>
    <row r="268" spans="1:12" ht="24" customHeight="1">
      <c r="A268" s="125"/>
      <c r="B268" s="118">
        <f>'Tax Invoice'!D264</f>
        <v>2</v>
      </c>
      <c r="C268" s="10" t="s">
        <v>922</v>
      </c>
      <c r="D268" s="10" t="s">
        <v>922</v>
      </c>
      <c r="E268" s="129" t="s">
        <v>115</v>
      </c>
      <c r="F268" s="149"/>
      <c r="G268" s="150"/>
      <c r="H268" s="11" t="s">
        <v>923</v>
      </c>
      <c r="I268" s="14">
        <f t="shared" si="6"/>
        <v>0.63</v>
      </c>
      <c r="J268" s="14">
        <v>0.63</v>
      </c>
      <c r="K268" s="120">
        <f t="shared" si="7"/>
        <v>1.26</v>
      </c>
      <c r="L268" s="126"/>
    </row>
    <row r="269" spans="1:12" ht="24" customHeight="1">
      <c r="A269" s="125"/>
      <c r="B269" s="118">
        <f>'Tax Invoice'!D265</f>
        <v>4</v>
      </c>
      <c r="C269" s="10" t="s">
        <v>922</v>
      </c>
      <c r="D269" s="10" t="s">
        <v>922</v>
      </c>
      <c r="E269" s="129" t="s">
        <v>924</v>
      </c>
      <c r="F269" s="149"/>
      <c r="G269" s="150"/>
      <c r="H269" s="11" t="s">
        <v>923</v>
      </c>
      <c r="I269" s="14">
        <f t="shared" si="6"/>
        <v>0.63</v>
      </c>
      <c r="J269" s="14">
        <v>0.63</v>
      </c>
      <c r="K269" s="120">
        <f t="shared" si="7"/>
        <v>2.52</v>
      </c>
      <c r="L269" s="126"/>
    </row>
    <row r="270" spans="1:12" ht="23.25" customHeight="1">
      <c r="A270" s="125"/>
      <c r="B270" s="118">
        <f>'Tax Invoice'!D266</f>
        <v>1</v>
      </c>
      <c r="C270" s="10" t="s">
        <v>925</v>
      </c>
      <c r="D270" s="10" t="s">
        <v>925</v>
      </c>
      <c r="E270" s="129" t="s">
        <v>1104</v>
      </c>
      <c r="F270" s="149"/>
      <c r="G270" s="150"/>
      <c r="H270" s="11" t="s">
        <v>1049</v>
      </c>
      <c r="I270" s="14">
        <f t="shared" si="6"/>
        <v>6.19</v>
      </c>
      <c r="J270" s="14">
        <v>6.19</v>
      </c>
      <c r="K270" s="120">
        <f t="shared" si="7"/>
        <v>6.19</v>
      </c>
      <c r="L270" s="126"/>
    </row>
    <row r="271" spans="1:12" ht="24" customHeight="1">
      <c r="A271" s="125"/>
      <c r="B271" s="118">
        <f>'Tax Invoice'!D267</f>
        <v>2</v>
      </c>
      <c r="C271" s="10" t="s">
        <v>927</v>
      </c>
      <c r="D271" s="10" t="s">
        <v>927</v>
      </c>
      <c r="E271" s="129" t="s">
        <v>28</v>
      </c>
      <c r="F271" s="149"/>
      <c r="G271" s="150"/>
      <c r="H271" s="11" t="s">
        <v>928</v>
      </c>
      <c r="I271" s="14">
        <f t="shared" si="6"/>
        <v>1.22</v>
      </c>
      <c r="J271" s="14">
        <v>1.22</v>
      </c>
      <c r="K271" s="120">
        <f t="shared" si="7"/>
        <v>2.44</v>
      </c>
      <c r="L271" s="126"/>
    </row>
    <row r="272" spans="1:12" ht="24" customHeight="1">
      <c r="A272" s="125"/>
      <c r="B272" s="118">
        <f>'Tax Invoice'!D268</f>
        <v>6</v>
      </c>
      <c r="C272" s="10" t="s">
        <v>927</v>
      </c>
      <c r="D272" s="10" t="s">
        <v>927</v>
      </c>
      <c r="E272" s="129" t="s">
        <v>30</v>
      </c>
      <c r="F272" s="149"/>
      <c r="G272" s="150"/>
      <c r="H272" s="11" t="s">
        <v>928</v>
      </c>
      <c r="I272" s="14">
        <f t="shared" si="6"/>
        <v>1.22</v>
      </c>
      <c r="J272" s="14">
        <v>1.22</v>
      </c>
      <c r="K272" s="120">
        <f t="shared" si="7"/>
        <v>7.32</v>
      </c>
      <c r="L272" s="126"/>
    </row>
    <row r="273" spans="1:12" ht="24" customHeight="1">
      <c r="A273" s="125"/>
      <c r="B273" s="118">
        <f>'Tax Invoice'!D269</f>
        <v>2</v>
      </c>
      <c r="C273" s="10" t="s">
        <v>929</v>
      </c>
      <c r="D273" s="10" t="s">
        <v>929</v>
      </c>
      <c r="E273" s="129" t="s">
        <v>759</v>
      </c>
      <c r="F273" s="149"/>
      <c r="G273" s="150"/>
      <c r="H273" s="11" t="s">
        <v>930</v>
      </c>
      <c r="I273" s="14">
        <f t="shared" si="6"/>
        <v>0.63</v>
      </c>
      <c r="J273" s="14">
        <v>0.63</v>
      </c>
      <c r="K273" s="120">
        <f t="shared" si="7"/>
        <v>1.26</v>
      </c>
      <c r="L273" s="126"/>
    </row>
    <row r="274" spans="1:12" ht="24" customHeight="1">
      <c r="A274" s="125"/>
      <c r="B274" s="118">
        <f>'Tax Invoice'!D270</f>
        <v>10</v>
      </c>
      <c r="C274" s="10" t="s">
        <v>931</v>
      </c>
      <c r="D274" s="10" t="s">
        <v>931</v>
      </c>
      <c r="E274" s="129" t="s">
        <v>589</v>
      </c>
      <c r="F274" s="149"/>
      <c r="G274" s="150"/>
      <c r="H274" s="11" t="s">
        <v>932</v>
      </c>
      <c r="I274" s="14">
        <f t="shared" si="6"/>
        <v>0.63</v>
      </c>
      <c r="J274" s="14">
        <v>0.63</v>
      </c>
      <c r="K274" s="120">
        <f t="shared" si="7"/>
        <v>6.3</v>
      </c>
      <c r="L274" s="126"/>
    </row>
    <row r="275" spans="1:12" ht="24" customHeight="1">
      <c r="A275" s="125"/>
      <c r="B275" s="118">
        <f>'Tax Invoice'!D271</f>
        <v>3</v>
      </c>
      <c r="C275" s="10" t="s">
        <v>931</v>
      </c>
      <c r="D275" s="10" t="s">
        <v>931</v>
      </c>
      <c r="E275" s="129" t="s">
        <v>759</v>
      </c>
      <c r="F275" s="149"/>
      <c r="G275" s="150"/>
      <c r="H275" s="11" t="s">
        <v>932</v>
      </c>
      <c r="I275" s="14">
        <f t="shared" si="6"/>
        <v>0.63</v>
      </c>
      <c r="J275" s="14">
        <v>0.63</v>
      </c>
      <c r="K275" s="120">
        <f t="shared" si="7"/>
        <v>1.8900000000000001</v>
      </c>
      <c r="L275" s="126"/>
    </row>
    <row r="276" spans="1:12" ht="24" customHeight="1">
      <c r="A276" s="125"/>
      <c r="B276" s="118">
        <f>'Tax Invoice'!D272</f>
        <v>15</v>
      </c>
      <c r="C276" s="10" t="s">
        <v>933</v>
      </c>
      <c r="D276" s="10" t="s">
        <v>933</v>
      </c>
      <c r="E276" s="129" t="s">
        <v>589</v>
      </c>
      <c r="F276" s="149"/>
      <c r="G276" s="150"/>
      <c r="H276" s="11" t="s">
        <v>934</v>
      </c>
      <c r="I276" s="14">
        <f t="shared" si="6"/>
        <v>0.63</v>
      </c>
      <c r="J276" s="14">
        <v>0.63</v>
      </c>
      <c r="K276" s="120">
        <f t="shared" si="7"/>
        <v>9.4499999999999993</v>
      </c>
      <c r="L276" s="126"/>
    </row>
    <row r="277" spans="1:12" ht="24" customHeight="1">
      <c r="A277" s="125"/>
      <c r="B277" s="118">
        <f>'Tax Invoice'!D273</f>
        <v>3</v>
      </c>
      <c r="C277" s="10" t="s">
        <v>933</v>
      </c>
      <c r="D277" s="10" t="s">
        <v>933</v>
      </c>
      <c r="E277" s="129" t="s">
        <v>759</v>
      </c>
      <c r="F277" s="149"/>
      <c r="G277" s="150"/>
      <c r="H277" s="11" t="s">
        <v>934</v>
      </c>
      <c r="I277" s="14">
        <f t="shared" si="6"/>
        <v>0.63</v>
      </c>
      <c r="J277" s="14">
        <v>0.63</v>
      </c>
      <c r="K277" s="120">
        <f t="shared" si="7"/>
        <v>1.8900000000000001</v>
      </c>
      <c r="L277" s="126"/>
    </row>
    <row r="278" spans="1:12" ht="24" customHeight="1">
      <c r="A278" s="125"/>
      <c r="B278" s="118">
        <f>'Tax Invoice'!D274</f>
        <v>1</v>
      </c>
      <c r="C278" s="10" t="s">
        <v>935</v>
      </c>
      <c r="D278" s="10" t="s">
        <v>991</v>
      </c>
      <c r="E278" s="129" t="s">
        <v>32</v>
      </c>
      <c r="F278" s="149" t="s">
        <v>679</v>
      </c>
      <c r="G278" s="150"/>
      <c r="H278" s="11" t="s">
        <v>1020</v>
      </c>
      <c r="I278" s="14">
        <f t="shared" ref="I278:I292" si="8">J278*$N$1</f>
        <v>2.56</v>
      </c>
      <c r="J278" s="14">
        <v>2.56</v>
      </c>
      <c r="K278" s="120">
        <f t="shared" ref="K278:K292" si="9">I278*B278</f>
        <v>2.56</v>
      </c>
      <c r="L278" s="126"/>
    </row>
    <row r="279" spans="1:12" ht="24" customHeight="1">
      <c r="A279" s="125"/>
      <c r="B279" s="118">
        <f>'Tax Invoice'!D275</f>
        <v>1</v>
      </c>
      <c r="C279" s="10" t="s">
        <v>935</v>
      </c>
      <c r="D279" s="10" t="s">
        <v>991</v>
      </c>
      <c r="E279" s="129" t="s">
        <v>32</v>
      </c>
      <c r="F279" s="149" t="s">
        <v>278</v>
      </c>
      <c r="G279" s="150"/>
      <c r="H279" s="11" t="s">
        <v>1020</v>
      </c>
      <c r="I279" s="14">
        <f t="shared" si="8"/>
        <v>2.56</v>
      </c>
      <c r="J279" s="14">
        <v>2.56</v>
      </c>
      <c r="K279" s="120">
        <f t="shared" si="9"/>
        <v>2.56</v>
      </c>
      <c r="L279" s="126"/>
    </row>
    <row r="280" spans="1:12" ht="24" customHeight="1">
      <c r="A280" s="125"/>
      <c r="B280" s="118">
        <f>'Tax Invoice'!D276</f>
        <v>1</v>
      </c>
      <c r="C280" s="10" t="s">
        <v>935</v>
      </c>
      <c r="D280" s="10" t="s">
        <v>935</v>
      </c>
      <c r="E280" s="129" t="s">
        <v>33</v>
      </c>
      <c r="F280" s="149" t="s">
        <v>679</v>
      </c>
      <c r="G280" s="150"/>
      <c r="H280" s="11" t="s">
        <v>1020</v>
      </c>
      <c r="I280" s="14">
        <f t="shared" si="8"/>
        <v>2.71</v>
      </c>
      <c r="J280" s="14">
        <v>2.71</v>
      </c>
      <c r="K280" s="120">
        <f t="shared" si="9"/>
        <v>2.71</v>
      </c>
      <c r="L280" s="126"/>
    </row>
    <row r="281" spans="1:12" ht="24" customHeight="1">
      <c r="A281" s="125"/>
      <c r="B281" s="118">
        <f>'Tax Invoice'!D277</f>
        <v>1</v>
      </c>
      <c r="C281" s="10" t="s">
        <v>935</v>
      </c>
      <c r="D281" s="10" t="s">
        <v>935</v>
      </c>
      <c r="E281" s="129" t="s">
        <v>33</v>
      </c>
      <c r="F281" s="149" t="s">
        <v>278</v>
      </c>
      <c r="G281" s="150"/>
      <c r="H281" s="11" t="s">
        <v>1020</v>
      </c>
      <c r="I281" s="14">
        <f t="shared" si="8"/>
        <v>2.71</v>
      </c>
      <c r="J281" s="14">
        <v>2.71</v>
      </c>
      <c r="K281" s="120">
        <f t="shared" si="9"/>
        <v>2.71</v>
      </c>
      <c r="L281" s="126"/>
    </row>
    <row r="282" spans="1:12" ht="24" customHeight="1">
      <c r="A282" s="125"/>
      <c r="B282" s="118">
        <f>'Tax Invoice'!D278</f>
        <v>1</v>
      </c>
      <c r="C282" s="10" t="s">
        <v>935</v>
      </c>
      <c r="D282" s="10" t="s">
        <v>935</v>
      </c>
      <c r="E282" s="129" t="s">
        <v>34</v>
      </c>
      <c r="F282" s="149" t="s">
        <v>679</v>
      </c>
      <c r="G282" s="150"/>
      <c r="H282" s="11" t="s">
        <v>1020</v>
      </c>
      <c r="I282" s="14">
        <f t="shared" si="8"/>
        <v>2.71</v>
      </c>
      <c r="J282" s="14">
        <v>2.71</v>
      </c>
      <c r="K282" s="120">
        <f t="shared" si="9"/>
        <v>2.71</v>
      </c>
      <c r="L282" s="126"/>
    </row>
    <row r="283" spans="1:12" ht="24" customHeight="1">
      <c r="A283" s="125"/>
      <c r="B283" s="118">
        <f>'Tax Invoice'!D279</f>
        <v>1</v>
      </c>
      <c r="C283" s="10" t="s">
        <v>935</v>
      </c>
      <c r="D283" s="10" t="s">
        <v>935</v>
      </c>
      <c r="E283" s="129" t="s">
        <v>34</v>
      </c>
      <c r="F283" s="149" t="s">
        <v>278</v>
      </c>
      <c r="G283" s="150"/>
      <c r="H283" s="11" t="s">
        <v>1020</v>
      </c>
      <c r="I283" s="14">
        <f t="shared" si="8"/>
        <v>2.71</v>
      </c>
      <c r="J283" s="14">
        <v>2.71</v>
      </c>
      <c r="K283" s="120">
        <f t="shared" si="9"/>
        <v>2.71</v>
      </c>
      <c r="L283" s="126"/>
    </row>
    <row r="284" spans="1:12" ht="24" customHeight="1">
      <c r="A284" s="125"/>
      <c r="B284" s="118">
        <f>'Tax Invoice'!D280</f>
        <v>1</v>
      </c>
      <c r="C284" s="10" t="s">
        <v>937</v>
      </c>
      <c r="D284" s="10" t="s">
        <v>937</v>
      </c>
      <c r="E284" s="129" t="s">
        <v>30</v>
      </c>
      <c r="F284" s="149" t="s">
        <v>278</v>
      </c>
      <c r="G284" s="150"/>
      <c r="H284" s="11" t="s">
        <v>1021</v>
      </c>
      <c r="I284" s="14">
        <f t="shared" si="8"/>
        <v>2.97</v>
      </c>
      <c r="J284" s="14">
        <v>2.97</v>
      </c>
      <c r="K284" s="120">
        <f t="shared" si="9"/>
        <v>2.97</v>
      </c>
      <c r="L284" s="126"/>
    </row>
    <row r="285" spans="1:12" ht="24" customHeight="1">
      <c r="A285" s="125"/>
      <c r="B285" s="118">
        <f>'Tax Invoice'!D281</f>
        <v>1</v>
      </c>
      <c r="C285" s="10" t="s">
        <v>937</v>
      </c>
      <c r="D285" s="10" t="s">
        <v>937</v>
      </c>
      <c r="E285" s="129" t="s">
        <v>31</v>
      </c>
      <c r="F285" s="149" t="s">
        <v>278</v>
      </c>
      <c r="G285" s="150"/>
      <c r="H285" s="11" t="s">
        <v>1021</v>
      </c>
      <c r="I285" s="14">
        <f t="shared" si="8"/>
        <v>2.97</v>
      </c>
      <c r="J285" s="14">
        <v>2.97</v>
      </c>
      <c r="K285" s="120">
        <f t="shared" si="9"/>
        <v>2.97</v>
      </c>
      <c r="L285" s="126"/>
    </row>
    <row r="286" spans="1:12" ht="24" customHeight="1">
      <c r="A286" s="125"/>
      <c r="B286" s="118">
        <f>'Tax Invoice'!D282</f>
        <v>1</v>
      </c>
      <c r="C286" s="10" t="s">
        <v>939</v>
      </c>
      <c r="D286" s="10" t="s">
        <v>939</v>
      </c>
      <c r="E286" s="129" t="s">
        <v>31</v>
      </c>
      <c r="F286" s="149" t="s">
        <v>279</v>
      </c>
      <c r="G286" s="150"/>
      <c r="H286" s="11" t="s">
        <v>1022</v>
      </c>
      <c r="I286" s="14">
        <f t="shared" si="8"/>
        <v>2.7</v>
      </c>
      <c r="J286" s="14">
        <v>2.7</v>
      </c>
      <c r="K286" s="120">
        <f t="shared" si="9"/>
        <v>2.7</v>
      </c>
      <c r="L286" s="126"/>
    </row>
    <row r="287" spans="1:12" ht="24" customHeight="1">
      <c r="A287" s="125"/>
      <c r="B287" s="118">
        <f>'Tax Invoice'!D283</f>
        <v>1</v>
      </c>
      <c r="C287" s="10" t="s">
        <v>941</v>
      </c>
      <c r="D287" s="10" t="s">
        <v>941</v>
      </c>
      <c r="E287" s="129" t="s">
        <v>28</v>
      </c>
      <c r="F287" s="149" t="s">
        <v>279</v>
      </c>
      <c r="G287" s="150"/>
      <c r="H287" s="11" t="s">
        <v>1023</v>
      </c>
      <c r="I287" s="14">
        <f t="shared" si="8"/>
        <v>3.35</v>
      </c>
      <c r="J287" s="14">
        <v>3.35</v>
      </c>
      <c r="K287" s="120">
        <f t="shared" si="9"/>
        <v>3.35</v>
      </c>
      <c r="L287" s="126"/>
    </row>
    <row r="288" spans="1:12" ht="24" customHeight="1">
      <c r="A288" s="125"/>
      <c r="B288" s="118">
        <f>'Tax Invoice'!D284</f>
        <v>1</v>
      </c>
      <c r="C288" s="10" t="s">
        <v>941</v>
      </c>
      <c r="D288" s="10" t="s">
        <v>941</v>
      </c>
      <c r="E288" s="129" t="s">
        <v>28</v>
      </c>
      <c r="F288" s="149" t="s">
        <v>278</v>
      </c>
      <c r="G288" s="150"/>
      <c r="H288" s="11" t="s">
        <v>1023</v>
      </c>
      <c r="I288" s="14">
        <f t="shared" si="8"/>
        <v>3.35</v>
      </c>
      <c r="J288" s="14">
        <v>3.35</v>
      </c>
      <c r="K288" s="120">
        <f t="shared" si="9"/>
        <v>3.35</v>
      </c>
      <c r="L288" s="126"/>
    </row>
    <row r="289" spans="1:12" ht="24" customHeight="1">
      <c r="A289" s="125"/>
      <c r="B289" s="118">
        <f>'Tax Invoice'!D285</f>
        <v>1</v>
      </c>
      <c r="C289" s="10" t="s">
        <v>941</v>
      </c>
      <c r="D289" s="10" t="s">
        <v>941</v>
      </c>
      <c r="E289" s="129" t="s">
        <v>30</v>
      </c>
      <c r="F289" s="149" t="s">
        <v>279</v>
      </c>
      <c r="G289" s="150"/>
      <c r="H289" s="11" t="s">
        <v>1023</v>
      </c>
      <c r="I289" s="14">
        <f t="shared" si="8"/>
        <v>3.35</v>
      </c>
      <c r="J289" s="14">
        <v>3.35</v>
      </c>
      <c r="K289" s="120">
        <f t="shared" si="9"/>
        <v>3.35</v>
      </c>
      <c r="L289" s="126"/>
    </row>
    <row r="290" spans="1:12" ht="24" customHeight="1">
      <c r="A290" s="125"/>
      <c r="B290" s="118">
        <f>'Tax Invoice'!D286</f>
        <v>1</v>
      </c>
      <c r="C290" s="10" t="s">
        <v>941</v>
      </c>
      <c r="D290" s="10" t="s">
        <v>941</v>
      </c>
      <c r="E290" s="129" t="s">
        <v>30</v>
      </c>
      <c r="F290" s="149" t="s">
        <v>278</v>
      </c>
      <c r="G290" s="150"/>
      <c r="H290" s="11" t="s">
        <v>1023</v>
      </c>
      <c r="I290" s="14">
        <f t="shared" si="8"/>
        <v>3.35</v>
      </c>
      <c r="J290" s="14">
        <v>3.35</v>
      </c>
      <c r="K290" s="120">
        <f t="shared" si="9"/>
        <v>3.35</v>
      </c>
      <c r="L290" s="126"/>
    </row>
    <row r="291" spans="1:12" ht="14.25" customHeight="1">
      <c r="A291" s="125"/>
      <c r="B291" s="118">
        <f>'Tax Invoice'!D287</f>
        <v>5</v>
      </c>
      <c r="C291" s="10" t="s">
        <v>943</v>
      </c>
      <c r="D291" s="10" t="s">
        <v>943</v>
      </c>
      <c r="E291" s="129" t="s">
        <v>589</v>
      </c>
      <c r="F291" s="149"/>
      <c r="G291" s="150"/>
      <c r="H291" s="11" t="s">
        <v>944</v>
      </c>
      <c r="I291" s="14">
        <f t="shared" si="8"/>
        <v>0.63</v>
      </c>
      <c r="J291" s="14">
        <v>0.63</v>
      </c>
      <c r="K291" s="120">
        <f t="shared" si="9"/>
        <v>3.15</v>
      </c>
      <c r="L291" s="126"/>
    </row>
    <row r="292" spans="1:12" ht="24" customHeight="1">
      <c r="A292" s="125"/>
      <c r="B292" s="119">
        <f>'Tax Invoice'!D288</f>
        <v>1</v>
      </c>
      <c r="C292" s="12" t="s">
        <v>945</v>
      </c>
      <c r="D292" s="12" t="s">
        <v>945</v>
      </c>
      <c r="E292" s="130" t="s">
        <v>759</v>
      </c>
      <c r="F292" s="161"/>
      <c r="G292" s="162"/>
      <c r="H292" s="13" t="s">
        <v>946</v>
      </c>
      <c r="I292" s="15">
        <f t="shared" si="8"/>
        <v>0.83</v>
      </c>
      <c r="J292" s="15">
        <v>0.83</v>
      </c>
      <c r="K292" s="121">
        <f t="shared" si="9"/>
        <v>0.83</v>
      </c>
      <c r="L292" s="126"/>
    </row>
    <row r="293" spans="1:12" ht="12.75" customHeight="1">
      <c r="A293" s="125"/>
      <c r="B293" s="137">
        <f>SUM(B22:B292)</f>
        <v>1650</v>
      </c>
      <c r="C293" s="137" t="s">
        <v>149</v>
      </c>
      <c r="D293" s="137"/>
      <c r="E293" s="137"/>
      <c r="F293" s="137"/>
      <c r="G293" s="137"/>
      <c r="H293" s="137"/>
      <c r="I293" s="138" t="s">
        <v>261</v>
      </c>
      <c r="J293" s="138" t="s">
        <v>261</v>
      </c>
      <c r="K293" s="139">
        <f>SUM(K22:K292)</f>
        <v>1928.2800000000004</v>
      </c>
      <c r="L293" s="126"/>
    </row>
    <row r="294" spans="1:12" ht="12.75" customHeight="1">
      <c r="A294" s="125"/>
      <c r="B294" s="137"/>
      <c r="C294" s="137"/>
      <c r="D294" s="137"/>
      <c r="E294" s="137"/>
      <c r="F294" s="137"/>
      <c r="G294" s="137"/>
      <c r="H294" s="137"/>
      <c r="I294" s="138" t="s">
        <v>1013</v>
      </c>
      <c r="J294" s="138" t="s">
        <v>190</v>
      </c>
      <c r="K294" s="139">
        <f>K293*-20%</f>
        <v>-385.65600000000012</v>
      </c>
      <c r="L294" s="126"/>
    </row>
    <row r="295" spans="1:12" ht="12.75" customHeight="1" outlineLevel="1">
      <c r="A295" s="125"/>
      <c r="B295" s="137"/>
      <c r="C295" s="137"/>
      <c r="D295" s="137"/>
      <c r="E295" s="137"/>
      <c r="F295" s="137"/>
      <c r="G295" s="137"/>
      <c r="H295" s="137"/>
      <c r="I295" s="138" t="s">
        <v>1015</v>
      </c>
      <c r="J295" s="138" t="s">
        <v>191</v>
      </c>
      <c r="K295" s="139">
        <v>0</v>
      </c>
      <c r="L295" s="126"/>
    </row>
    <row r="296" spans="1:12" ht="12.75" customHeight="1">
      <c r="A296" s="125"/>
      <c r="B296" s="137"/>
      <c r="C296" s="137"/>
      <c r="D296" s="137"/>
      <c r="E296" s="137"/>
      <c r="F296" s="137"/>
      <c r="G296" s="137"/>
      <c r="H296" s="137"/>
      <c r="I296" s="138" t="s">
        <v>263</v>
      </c>
      <c r="J296" s="138" t="s">
        <v>263</v>
      </c>
      <c r="K296" s="139">
        <f>SUM(K293:K295)</f>
        <v>1542.6240000000003</v>
      </c>
      <c r="L296" s="126"/>
    </row>
    <row r="297" spans="1:12" ht="12.75" customHeight="1">
      <c r="A297" s="6"/>
      <c r="B297" s="7"/>
      <c r="C297" s="7"/>
      <c r="D297" s="7"/>
      <c r="E297" s="7"/>
      <c r="F297" s="7"/>
      <c r="G297" s="7"/>
      <c r="H297" s="7" t="s">
        <v>1116</v>
      </c>
      <c r="I297" s="7"/>
      <c r="J297" s="7"/>
      <c r="K297" s="7"/>
      <c r="L297" s="8"/>
    </row>
  </sheetData>
  <mergeCells count="275">
    <mergeCell ref="F292:G292"/>
    <mergeCell ref="F287:G287"/>
    <mergeCell ref="F288:G288"/>
    <mergeCell ref="F289:G289"/>
    <mergeCell ref="F290:G290"/>
    <mergeCell ref="F291:G291"/>
    <mergeCell ref="F282:G282"/>
    <mergeCell ref="F283:G283"/>
    <mergeCell ref="F284:G284"/>
    <mergeCell ref="F285:G285"/>
    <mergeCell ref="F286:G286"/>
    <mergeCell ref="F277:G277"/>
    <mergeCell ref="F278:G278"/>
    <mergeCell ref="F279:G279"/>
    <mergeCell ref="F280:G280"/>
    <mergeCell ref="F281:G281"/>
    <mergeCell ref="F272:G272"/>
    <mergeCell ref="F273:G273"/>
    <mergeCell ref="F274:G274"/>
    <mergeCell ref="F275:G275"/>
    <mergeCell ref="F276:G276"/>
    <mergeCell ref="F267:G267"/>
    <mergeCell ref="F268:G268"/>
    <mergeCell ref="F269:G269"/>
    <mergeCell ref="F270:G270"/>
    <mergeCell ref="F271:G271"/>
    <mergeCell ref="F262:G262"/>
    <mergeCell ref="F263:G263"/>
    <mergeCell ref="F264:G264"/>
    <mergeCell ref="F265:G265"/>
    <mergeCell ref="F266:G266"/>
    <mergeCell ref="F257:G257"/>
    <mergeCell ref="F258:G258"/>
    <mergeCell ref="F259:G259"/>
    <mergeCell ref="F260:G260"/>
    <mergeCell ref="F261:G261"/>
    <mergeCell ref="F252:G252"/>
    <mergeCell ref="F253:G253"/>
    <mergeCell ref="F254:G254"/>
    <mergeCell ref="F255:G255"/>
    <mergeCell ref="F256:G256"/>
    <mergeCell ref="F247:G247"/>
    <mergeCell ref="F248:G248"/>
    <mergeCell ref="F249:G249"/>
    <mergeCell ref="F250:G250"/>
    <mergeCell ref="F251:G251"/>
    <mergeCell ref="F242:G242"/>
    <mergeCell ref="F243:G243"/>
    <mergeCell ref="F244:G244"/>
    <mergeCell ref="F245:G245"/>
    <mergeCell ref="F246:G246"/>
    <mergeCell ref="F237:G237"/>
    <mergeCell ref="F238:G238"/>
    <mergeCell ref="F239:G239"/>
    <mergeCell ref="F240:G240"/>
    <mergeCell ref="F241:G241"/>
    <mergeCell ref="F232:G232"/>
    <mergeCell ref="F233:G233"/>
    <mergeCell ref="F234:G234"/>
    <mergeCell ref="F235:G235"/>
    <mergeCell ref="F236:G236"/>
    <mergeCell ref="F227:G227"/>
    <mergeCell ref="F228:G228"/>
    <mergeCell ref="F229:G229"/>
    <mergeCell ref="F230:G230"/>
    <mergeCell ref="F231:G231"/>
    <mergeCell ref="F222:G222"/>
    <mergeCell ref="F223:G223"/>
    <mergeCell ref="F224:G224"/>
    <mergeCell ref="F225:G225"/>
    <mergeCell ref="F226:G226"/>
    <mergeCell ref="F217:G217"/>
    <mergeCell ref="F218:G218"/>
    <mergeCell ref="F219:G219"/>
    <mergeCell ref="F220:G220"/>
    <mergeCell ref="F221:G221"/>
    <mergeCell ref="F212:G212"/>
    <mergeCell ref="F213:G213"/>
    <mergeCell ref="F214:G214"/>
    <mergeCell ref="F215:G215"/>
    <mergeCell ref="F216:G216"/>
    <mergeCell ref="F207:G207"/>
    <mergeCell ref="F208:G208"/>
    <mergeCell ref="F209:G209"/>
    <mergeCell ref="F210:G210"/>
    <mergeCell ref="F211:G211"/>
    <mergeCell ref="F202:G202"/>
    <mergeCell ref="F203:G203"/>
    <mergeCell ref="F204:G204"/>
    <mergeCell ref="F205:G205"/>
    <mergeCell ref="F206:G206"/>
    <mergeCell ref="F197:G197"/>
    <mergeCell ref="F198:G198"/>
    <mergeCell ref="F199:G199"/>
    <mergeCell ref="F200:G200"/>
    <mergeCell ref="F201:G201"/>
    <mergeCell ref="F192:G192"/>
    <mergeCell ref="F193:G193"/>
    <mergeCell ref="F194:G194"/>
    <mergeCell ref="F195:G195"/>
    <mergeCell ref="F196:G196"/>
    <mergeCell ref="F187:G187"/>
    <mergeCell ref="F188:G188"/>
    <mergeCell ref="F189:G189"/>
    <mergeCell ref="F190:G190"/>
    <mergeCell ref="F191:G191"/>
    <mergeCell ref="F182:G182"/>
    <mergeCell ref="F183:G183"/>
    <mergeCell ref="F184:G184"/>
    <mergeCell ref="F185:G185"/>
    <mergeCell ref="F186:G186"/>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1948.2600000000002</v>
      </c>
      <c r="O2" s="21" t="s">
        <v>265</v>
      </c>
    </row>
    <row r="3" spans="1:15" s="21" customFormat="1" ht="15" customHeight="1" thickBot="1">
      <c r="A3" s="22" t="s">
        <v>156</v>
      </c>
      <c r="G3" s="28">
        <v>45193</v>
      </c>
      <c r="H3" s="29"/>
      <c r="N3" s="21">
        <v>1948.2600000000002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FLASH</v>
      </c>
      <c r="B10" s="37"/>
      <c r="C10" s="37"/>
      <c r="D10" s="37"/>
      <c r="F10" s="38" t="str">
        <f>'Copy paste to Here'!B10</f>
        <v>FLASH</v>
      </c>
      <c r="G10" s="39"/>
      <c r="H10" s="40"/>
      <c r="K10" s="106" t="s">
        <v>282</v>
      </c>
      <c r="L10" s="35" t="s">
        <v>282</v>
      </c>
      <c r="M10" s="21">
        <v>1</v>
      </c>
    </row>
    <row r="11" spans="1:15" s="21" customFormat="1" ht="15.75" thickBot="1">
      <c r="A11" s="41" t="str">
        <f>'Copy paste to Here'!G11</f>
        <v>COVADONGA OVIES FREIRE</v>
      </c>
      <c r="B11" s="42"/>
      <c r="C11" s="42"/>
      <c r="D11" s="42"/>
      <c r="F11" s="43" t="str">
        <f>'Copy paste to Here'!B11</f>
        <v>COVADONGA OVIES FREIRE</v>
      </c>
      <c r="G11" s="44"/>
      <c r="H11" s="45"/>
      <c r="K11" s="104" t="s">
        <v>163</v>
      </c>
      <c r="L11" s="46" t="s">
        <v>164</v>
      </c>
      <c r="M11" s="21">
        <f>VLOOKUP(G3,[1]Sheet1!$A$9:$I$7290,2,FALSE)</f>
        <v>35.869999999999997</v>
      </c>
    </row>
    <row r="12" spans="1:15" s="21" customFormat="1" ht="15.75" thickBot="1">
      <c r="A12" s="41" t="str">
        <f>'Copy paste to Here'!G12</f>
        <v>C.C.LOS FRESNOS LOCAL B47 - BUZÓN 14</v>
      </c>
      <c r="B12" s="42"/>
      <c r="C12" s="42"/>
      <c r="D12" s="42"/>
      <c r="E12" s="88"/>
      <c r="F12" s="43" t="str">
        <f>'Copy paste to Here'!B12</f>
        <v>C.C.LOS FRESNOS LOCAL B47 - BUZÓN 14</v>
      </c>
      <c r="G12" s="44"/>
      <c r="H12" s="45"/>
      <c r="K12" s="104" t="s">
        <v>165</v>
      </c>
      <c r="L12" s="46" t="s">
        <v>138</v>
      </c>
      <c r="M12" s="21">
        <f>VLOOKUP(G3,[1]Sheet1!$A$9:$I$7290,3,FALSE)</f>
        <v>37.99</v>
      </c>
    </row>
    <row r="13" spans="1:15" s="21" customFormat="1" ht="15.75" thickBot="1">
      <c r="A13" s="41" t="str">
        <f>'Copy paste to Here'!G13</f>
        <v>33209 GIJON, Asturias</v>
      </c>
      <c r="B13" s="42"/>
      <c r="C13" s="42"/>
      <c r="D13" s="42"/>
      <c r="E13" s="122" t="s">
        <v>138</v>
      </c>
      <c r="F13" s="43" t="str">
        <f>'Copy paste to Here'!B13</f>
        <v>33209 GIJON, Asturias</v>
      </c>
      <c r="G13" s="44"/>
      <c r="H13" s="45"/>
      <c r="K13" s="104" t="s">
        <v>166</v>
      </c>
      <c r="L13" s="46" t="s">
        <v>167</v>
      </c>
      <c r="M13" s="124">
        <f>VLOOKUP(G3,[1]Sheet1!$A$9:$I$7290,4,FALSE)</f>
        <v>43.72</v>
      </c>
    </row>
    <row r="14" spans="1:15" s="21" customFormat="1" ht="15.75" thickBot="1">
      <c r="A14" s="41" t="str">
        <f>'Copy paste to Here'!G14</f>
        <v>Spain</v>
      </c>
      <c r="B14" s="42"/>
      <c r="C14" s="42"/>
      <c r="D14" s="42"/>
      <c r="E14" s="122">
        <f>VLOOKUP(J9,$L$10:$M$17,2,FALSE)</f>
        <v>37.99</v>
      </c>
      <c r="F14" s="43" t="str">
        <f>'Copy paste to Here'!B14</f>
        <v>Spain</v>
      </c>
      <c r="G14" s="44"/>
      <c r="H14" s="45"/>
      <c r="K14" s="104" t="s">
        <v>168</v>
      </c>
      <c r="L14" s="46" t="s">
        <v>169</v>
      </c>
      <c r="M14" s="21">
        <f>VLOOKUP(G3,[1]Sheet1!$A$9:$I$7290,5,FALSE)</f>
        <v>22.68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26.43</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724</v>
      </c>
      <c r="D18" s="58">
        <f>Invoice!B22</f>
        <v>6</v>
      </c>
      <c r="E18" s="59">
        <f>'Shipping Invoice'!J22*$N$1</f>
        <v>0.21</v>
      </c>
      <c r="F18" s="59">
        <f>D18*E18</f>
        <v>1.26</v>
      </c>
      <c r="G18" s="60">
        <f>E18*$E$14</f>
        <v>7.9779</v>
      </c>
      <c r="H18" s="61">
        <f>D18*G18</f>
        <v>47.867400000000004</v>
      </c>
    </row>
    <row r="19" spans="1:13" s="62" customFormat="1" ht="25.5">
      <c r="A19" s="123" t="str">
        <f>IF((LEN('Copy paste to Here'!G23))&gt;5,((CONCATENATE('Copy paste to Here'!G23," &amp; ",'Copy paste to Here'!D23,"  &amp;  ",'Copy paste to Here'!E23))),"Empty Cell")</f>
        <v xml:space="preserve">925 silver seamless ring, 22g (0.6mm) - outer diameter &amp; Length: 7mm  &amp;  </v>
      </c>
      <c r="B19" s="57" t="str">
        <f>'Copy paste to Here'!C23</f>
        <v>AGSEL22</v>
      </c>
      <c r="C19" s="57" t="s">
        <v>947</v>
      </c>
      <c r="D19" s="58">
        <f>Invoice!B23</f>
        <v>18</v>
      </c>
      <c r="E19" s="59">
        <f>'Shipping Invoice'!J23*$N$1</f>
        <v>0.31</v>
      </c>
      <c r="F19" s="59">
        <f t="shared" ref="F19:F82" si="0">D19*E19</f>
        <v>5.58</v>
      </c>
      <c r="G19" s="60">
        <f t="shared" ref="G19:G82" si="1">E19*$E$14</f>
        <v>11.776900000000001</v>
      </c>
      <c r="H19" s="63">
        <f t="shared" ref="H19:H82" si="2">D19*G19</f>
        <v>211.98420000000002</v>
      </c>
    </row>
    <row r="20" spans="1:13" s="62" customFormat="1" ht="25.5">
      <c r="A20" s="56" t="str">
        <f>IF((LEN('Copy paste to Here'!G24))&gt;5,((CONCATENATE('Copy paste to Here'!G24," &amp; ",'Copy paste to Here'!D24,"  &amp;  ",'Copy paste to Here'!E24))),"Empty Cell")</f>
        <v xml:space="preserve">925 silver seamless ring, 22g (0.6mm) - outer diameter &amp; Length: 8mm  &amp;  </v>
      </c>
      <c r="B20" s="57" t="str">
        <f>'Copy paste to Here'!C24</f>
        <v>AGSEL22</v>
      </c>
      <c r="C20" s="57" t="s">
        <v>948</v>
      </c>
      <c r="D20" s="58">
        <f>Invoice!B24</f>
        <v>25</v>
      </c>
      <c r="E20" s="59">
        <f>'Shipping Invoice'!J24*$N$1</f>
        <v>0.31</v>
      </c>
      <c r="F20" s="59">
        <f t="shared" si="0"/>
        <v>7.75</v>
      </c>
      <c r="G20" s="60">
        <f t="shared" si="1"/>
        <v>11.776900000000001</v>
      </c>
      <c r="H20" s="63">
        <f t="shared" si="2"/>
        <v>294.42250000000001</v>
      </c>
    </row>
    <row r="21" spans="1:13" s="62" customFormat="1" ht="25.5">
      <c r="A21" s="56" t="str">
        <f>IF((LEN('Copy paste to Here'!G25))&gt;5,((CONCATENATE('Copy paste to Here'!G25," &amp; ",'Copy paste to Here'!D25,"  &amp;  ",'Copy paste to Here'!E25))),"Empty Cell")</f>
        <v xml:space="preserve">925 silver seamless ring, 22g (0.6mm) - outer diameter &amp; Length: 9mm  &amp;  </v>
      </c>
      <c r="B21" s="57" t="str">
        <f>'Copy paste to Here'!C25</f>
        <v>AGSEL22</v>
      </c>
      <c r="C21" s="57" t="s">
        <v>949</v>
      </c>
      <c r="D21" s="58">
        <f>Invoice!B25</f>
        <v>24</v>
      </c>
      <c r="E21" s="59">
        <f>'Shipping Invoice'!J25*$N$1</f>
        <v>0.33</v>
      </c>
      <c r="F21" s="59">
        <f t="shared" si="0"/>
        <v>7.92</v>
      </c>
      <c r="G21" s="60">
        <f t="shared" si="1"/>
        <v>12.536700000000002</v>
      </c>
      <c r="H21" s="63">
        <f t="shared" si="2"/>
        <v>300.88080000000002</v>
      </c>
    </row>
    <row r="22" spans="1:13" s="62" customFormat="1" ht="25.5">
      <c r="A22" s="56" t="str">
        <f>IF((LEN('Copy paste to Here'!G26))&gt;5,((CONCATENATE('Copy paste to Here'!G26," &amp; ",'Copy paste to Here'!D26,"  &amp;  ",'Copy paste to Here'!E26))),"Empty Cell")</f>
        <v xml:space="preserve">Sterling silver spiral nose ring, 22g (0.6mm) &amp; Size: 8mm  &amp;  </v>
      </c>
      <c r="B22" s="57" t="str">
        <f>'Copy paste to Here'!C26</f>
        <v>AGSPR22</v>
      </c>
      <c r="C22" s="57" t="s">
        <v>950</v>
      </c>
      <c r="D22" s="58">
        <f>Invoice!B26</f>
        <v>14</v>
      </c>
      <c r="E22" s="59">
        <f>'Shipping Invoice'!J26*$N$1</f>
        <v>0.63</v>
      </c>
      <c r="F22" s="59">
        <f t="shared" si="0"/>
        <v>8.82</v>
      </c>
      <c r="G22" s="60">
        <f t="shared" si="1"/>
        <v>23.933700000000002</v>
      </c>
      <c r="H22" s="63">
        <f t="shared" si="2"/>
        <v>335.07180000000005</v>
      </c>
    </row>
    <row r="23" spans="1:13" s="62" customFormat="1" ht="25.5">
      <c r="A23" s="56" t="str">
        <f>IF((LEN('Copy paste to Here'!G27))&gt;5,((CONCATENATE('Copy paste to Here'!G27," &amp; ",'Copy paste to Here'!D27,"  &amp;  ",'Copy paste to Here'!E27))),"Empty Cell")</f>
        <v xml:space="preserve">Sterling silver spiral nose ring, 22g (0.6mm) &amp; Size: 10mm  &amp;  </v>
      </c>
      <c r="B23" s="57" t="str">
        <f>'Copy paste to Here'!C27</f>
        <v>AGSPR22</v>
      </c>
      <c r="C23" s="57" t="s">
        <v>951</v>
      </c>
      <c r="D23" s="58">
        <f>Invoice!B27</f>
        <v>8</v>
      </c>
      <c r="E23" s="59">
        <f>'Shipping Invoice'!J27*$N$1</f>
        <v>0.79</v>
      </c>
      <c r="F23" s="59">
        <f t="shared" si="0"/>
        <v>6.32</v>
      </c>
      <c r="G23" s="60">
        <f t="shared" si="1"/>
        <v>30.012100000000004</v>
      </c>
      <c r="H23" s="63">
        <f t="shared" si="2"/>
        <v>240.09680000000003</v>
      </c>
    </row>
    <row r="24" spans="1:13" s="62" customFormat="1" ht="24">
      <c r="A24" s="56" t="str">
        <f>IF((LEN('Copy paste to Here'!G28))&gt;5,((CONCATENATE('Copy paste to Here'!G28," &amp; ",'Copy paste to Here'!D28,"  &amp;  ",'Copy paste to Here'!E28))),"Empty Cell")</f>
        <v xml:space="preserve">316L steel barbell, 20g (0.8mm) with 3mm balls &amp; Length: 6mm  &amp;  </v>
      </c>
      <c r="B24" s="57" t="str">
        <f>'Copy paste to Here'!C28</f>
        <v>BB20</v>
      </c>
      <c r="C24" s="57" t="s">
        <v>730</v>
      </c>
      <c r="D24" s="58">
        <f>Invoice!B28</f>
        <v>4</v>
      </c>
      <c r="E24" s="59">
        <f>'Shipping Invoice'!J28*$N$1</f>
        <v>0.38</v>
      </c>
      <c r="F24" s="59">
        <f t="shared" si="0"/>
        <v>1.52</v>
      </c>
      <c r="G24" s="60">
        <f t="shared" si="1"/>
        <v>14.436200000000001</v>
      </c>
      <c r="H24" s="63">
        <f t="shared" si="2"/>
        <v>57.744800000000005</v>
      </c>
    </row>
    <row r="25" spans="1:13" s="62" customFormat="1" ht="24">
      <c r="A25" s="56" t="str">
        <f>IF((LEN('Copy paste to Here'!G29))&gt;5,((CONCATENATE('Copy paste to Here'!G29," &amp; ",'Copy paste to Here'!D29,"  &amp;  ",'Copy paste to Here'!E29))),"Empty Cell")</f>
        <v xml:space="preserve">316L steel barbell, 20g (0.8mm) with 3mm balls &amp; Length: 8mm  &amp;  </v>
      </c>
      <c r="B25" s="57" t="str">
        <f>'Copy paste to Here'!C29</f>
        <v>BB20</v>
      </c>
      <c r="C25" s="57" t="s">
        <v>730</v>
      </c>
      <c r="D25" s="58">
        <f>Invoice!B29</f>
        <v>6</v>
      </c>
      <c r="E25" s="59">
        <f>'Shipping Invoice'!J29*$N$1</f>
        <v>0.38</v>
      </c>
      <c r="F25" s="59">
        <f t="shared" si="0"/>
        <v>2.2800000000000002</v>
      </c>
      <c r="G25" s="60">
        <f t="shared" si="1"/>
        <v>14.436200000000001</v>
      </c>
      <c r="H25" s="63">
        <f t="shared" si="2"/>
        <v>86.617200000000011</v>
      </c>
    </row>
    <row r="26" spans="1:13" s="62" customFormat="1" ht="24">
      <c r="A26" s="56" t="str">
        <f>IF((LEN('Copy paste to Here'!G30))&gt;5,((CONCATENATE('Copy paste to Here'!G30," &amp; ",'Copy paste to Here'!D30,"  &amp;  ",'Copy paste to Here'!E30))),"Empty Cell")</f>
        <v xml:space="preserve">316L surgical steel tongue barbell 14g (1.6mm) with a top 6mm ball and a slave ring attached to it - length 5/8'' (16mm) &amp;   &amp;  </v>
      </c>
      <c r="B26" s="57" t="str">
        <f>'Copy paste to Here'!C30</f>
        <v>BBSL</v>
      </c>
      <c r="C26" s="57" t="s">
        <v>732</v>
      </c>
      <c r="D26" s="58">
        <f>Invoice!B30</f>
        <v>3</v>
      </c>
      <c r="E26" s="59">
        <f>'Shipping Invoice'!J30*$N$1</f>
        <v>0.57999999999999996</v>
      </c>
      <c r="F26" s="59">
        <f t="shared" si="0"/>
        <v>1.7399999999999998</v>
      </c>
      <c r="G26" s="60">
        <f t="shared" si="1"/>
        <v>22.034199999999998</v>
      </c>
      <c r="H26" s="63">
        <f t="shared" si="2"/>
        <v>66.102599999999995</v>
      </c>
    </row>
    <row r="27" spans="1:13" s="62" customFormat="1" ht="24">
      <c r="A27" s="56" t="str">
        <f>IF((LEN('Copy paste to Here'!G31))&gt;5,((CONCATENATE('Copy paste to Here'!G31," &amp; ",'Copy paste to Here'!D31,"  &amp;  ",'Copy paste to Here'!E31))),"Empty Cell")</f>
        <v>Anodized surgical steel tongue barbell, 14g (1.6mm) with 6mm balls &amp; Length: 14mm  &amp;  Color: Black</v>
      </c>
      <c r="B27" s="57" t="str">
        <f>'Copy paste to Here'!C31</f>
        <v>BBT</v>
      </c>
      <c r="C27" s="57" t="s">
        <v>733</v>
      </c>
      <c r="D27" s="58">
        <f>Invoice!B31</f>
        <v>4</v>
      </c>
      <c r="E27" s="59">
        <f>'Shipping Invoice'!J31*$N$1</f>
        <v>0.68</v>
      </c>
      <c r="F27" s="59">
        <f t="shared" si="0"/>
        <v>2.72</v>
      </c>
      <c r="G27" s="60">
        <f t="shared" si="1"/>
        <v>25.833200000000001</v>
      </c>
      <c r="H27" s="63">
        <f t="shared" si="2"/>
        <v>103.33280000000001</v>
      </c>
    </row>
    <row r="28" spans="1:13" s="62" customFormat="1" ht="24">
      <c r="A28" s="56" t="str">
        <f>IF((LEN('Copy paste to Here'!G32))&gt;5,((CONCATENATE('Copy paste to Here'!G32," &amp; ",'Copy paste to Here'!D32,"  &amp;  ",'Copy paste to Here'!E32))),"Empty Cell")</f>
        <v>Anodized surgical steel tongue barbell, 14g (1.6mm) with 6mm balls &amp; Length: 14mm  &amp;  Color: Rainbow</v>
      </c>
      <c r="B28" s="57" t="str">
        <f>'Copy paste to Here'!C32</f>
        <v>BBT</v>
      </c>
      <c r="C28" s="57" t="s">
        <v>733</v>
      </c>
      <c r="D28" s="58">
        <f>Invoice!B32</f>
        <v>4</v>
      </c>
      <c r="E28" s="59">
        <f>'Shipping Invoice'!J32*$N$1</f>
        <v>0.68</v>
      </c>
      <c r="F28" s="59">
        <f t="shared" si="0"/>
        <v>2.72</v>
      </c>
      <c r="G28" s="60">
        <f t="shared" si="1"/>
        <v>25.833200000000001</v>
      </c>
      <c r="H28" s="63">
        <f t="shared" si="2"/>
        <v>103.33280000000001</v>
      </c>
    </row>
    <row r="29" spans="1:13" s="62" customFormat="1" ht="24">
      <c r="A29" s="56" t="str">
        <f>IF((LEN('Copy paste to Here'!G33))&gt;5,((CONCATENATE('Copy paste to Here'!G33," &amp; ",'Copy paste to Here'!D33,"  &amp;  ",'Copy paste to Here'!E33))),"Empty Cell")</f>
        <v>Anodized surgical steel tongue barbell, 14g (1.6mm) with 6mm balls &amp; Length: 14mm  &amp;  Color: Gold</v>
      </c>
      <c r="B29" s="57" t="str">
        <f>'Copy paste to Here'!C33</f>
        <v>BBT</v>
      </c>
      <c r="C29" s="57" t="s">
        <v>733</v>
      </c>
      <c r="D29" s="58">
        <f>Invoice!B33</f>
        <v>4</v>
      </c>
      <c r="E29" s="59">
        <f>'Shipping Invoice'!J33*$N$1</f>
        <v>0.68</v>
      </c>
      <c r="F29" s="59">
        <f t="shared" si="0"/>
        <v>2.72</v>
      </c>
      <c r="G29" s="60">
        <f t="shared" si="1"/>
        <v>25.833200000000001</v>
      </c>
      <c r="H29" s="63">
        <f t="shared" si="2"/>
        <v>103.33280000000001</v>
      </c>
    </row>
    <row r="30" spans="1:13" s="62" customFormat="1" ht="24">
      <c r="A30" s="56" t="str">
        <f>IF((LEN('Copy paste to Here'!G34))&gt;5,((CONCATENATE('Copy paste to Here'!G34," &amp; ",'Copy paste to Here'!D34,"  &amp;  ",'Copy paste to Here'!E34))),"Empty Cell")</f>
        <v>Anodized surgical steel tongue barbell, 14g (1.6mm) with 6mm balls &amp; Length: 16mm  &amp;  Color: Black</v>
      </c>
      <c r="B30" s="57" t="str">
        <f>'Copy paste to Here'!C34</f>
        <v>BBT</v>
      </c>
      <c r="C30" s="57" t="s">
        <v>733</v>
      </c>
      <c r="D30" s="58">
        <f>Invoice!B34</f>
        <v>6</v>
      </c>
      <c r="E30" s="59">
        <f>'Shipping Invoice'!J34*$N$1</f>
        <v>0.68</v>
      </c>
      <c r="F30" s="59">
        <f t="shared" si="0"/>
        <v>4.08</v>
      </c>
      <c r="G30" s="60">
        <f t="shared" si="1"/>
        <v>25.833200000000001</v>
      </c>
      <c r="H30" s="63">
        <f t="shared" si="2"/>
        <v>154.9992</v>
      </c>
    </row>
    <row r="31" spans="1:13" s="62" customFormat="1" ht="24">
      <c r="A31" s="56" t="str">
        <f>IF((LEN('Copy paste to Here'!G35))&gt;5,((CONCATENATE('Copy paste to Here'!G35," &amp; ",'Copy paste to Here'!D35,"  &amp;  ",'Copy paste to Here'!E35))),"Empty Cell")</f>
        <v>Anodized surgical steel tongue barbell, 14g (1.6mm) with 6mm balls &amp; Length: 16mm  &amp;  Color: Rainbow</v>
      </c>
      <c r="B31" s="57" t="str">
        <f>'Copy paste to Here'!C35</f>
        <v>BBT</v>
      </c>
      <c r="C31" s="57" t="s">
        <v>733</v>
      </c>
      <c r="D31" s="58">
        <f>Invoice!B35</f>
        <v>6</v>
      </c>
      <c r="E31" s="59">
        <f>'Shipping Invoice'!J35*$N$1</f>
        <v>0.68</v>
      </c>
      <c r="F31" s="59">
        <f t="shared" si="0"/>
        <v>4.08</v>
      </c>
      <c r="G31" s="60">
        <f t="shared" si="1"/>
        <v>25.833200000000001</v>
      </c>
      <c r="H31" s="63">
        <f t="shared" si="2"/>
        <v>154.9992</v>
      </c>
    </row>
    <row r="32" spans="1:13" s="62" customFormat="1" ht="24">
      <c r="A32" s="56" t="str">
        <f>IF((LEN('Copy paste to Here'!G36))&gt;5,((CONCATENATE('Copy paste to Here'!G36," &amp; ",'Copy paste to Here'!D36,"  &amp;  ",'Copy paste to Here'!E36))),"Empty Cell")</f>
        <v>Anodized surgical steel tongue barbell, 14g (1.6mm) with 6mm balls &amp; Length: 16mm  &amp;  Color: Gold</v>
      </c>
      <c r="B32" s="57" t="str">
        <f>'Copy paste to Here'!C36</f>
        <v>BBT</v>
      </c>
      <c r="C32" s="57" t="s">
        <v>733</v>
      </c>
      <c r="D32" s="58">
        <f>Invoice!B36</f>
        <v>6</v>
      </c>
      <c r="E32" s="59">
        <f>'Shipping Invoice'!J36*$N$1</f>
        <v>0.68</v>
      </c>
      <c r="F32" s="59">
        <f t="shared" si="0"/>
        <v>4.08</v>
      </c>
      <c r="G32" s="60">
        <f t="shared" si="1"/>
        <v>25.833200000000001</v>
      </c>
      <c r="H32" s="63">
        <f t="shared" si="2"/>
        <v>154.9992</v>
      </c>
    </row>
    <row r="33" spans="1:8" s="62" customFormat="1" ht="24">
      <c r="A33" s="56" t="str">
        <f>IF((LEN('Copy paste to Here'!G37))&gt;5,((CONCATENATE('Copy paste to Here'!G37," &amp; ",'Copy paste to Here'!D37,"  &amp;  ",'Copy paste to Here'!E37))),"Empty Cell")</f>
        <v>Anodized surgical steel barbell, 20g (0.8mm) with two 3mm balls &amp; Length: 6mm  &amp;  Color: Gold</v>
      </c>
      <c r="B33" s="57" t="str">
        <f>'Copy paste to Here'!C37</f>
        <v>BBT20</v>
      </c>
      <c r="C33" s="57" t="s">
        <v>735</v>
      </c>
      <c r="D33" s="58">
        <f>Invoice!B37</f>
        <v>6</v>
      </c>
      <c r="E33" s="59">
        <f>'Shipping Invoice'!J37*$N$1</f>
        <v>0.57999999999999996</v>
      </c>
      <c r="F33" s="59">
        <f t="shared" si="0"/>
        <v>3.4799999999999995</v>
      </c>
      <c r="G33" s="60">
        <f t="shared" si="1"/>
        <v>22.034199999999998</v>
      </c>
      <c r="H33" s="63">
        <f t="shared" si="2"/>
        <v>132.20519999999999</v>
      </c>
    </row>
    <row r="34" spans="1:8" s="62" customFormat="1" ht="24">
      <c r="A34" s="56" t="str">
        <f>IF((LEN('Copy paste to Here'!G38))&gt;5,((CONCATENATE('Copy paste to Here'!G38," &amp; ",'Copy paste to Here'!D38,"  &amp;  ",'Copy paste to Here'!E38))),"Empty Cell")</f>
        <v>Anodized surgical steel barbell, 20g (0.8mm) with two 3mm balls &amp; Length: 8mm  &amp;  Color: Gold</v>
      </c>
      <c r="B34" s="57" t="str">
        <f>'Copy paste to Here'!C38</f>
        <v>BBT20</v>
      </c>
      <c r="C34" s="57" t="s">
        <v>735</v>
      </c>
      <c r="D34" s="58">
        <f>Invoice!B38</f>
        <v>8</v>
      </c>
      <c r="E34" s="59">
        <f>'Shipping Invoice'!J38*$N$1</f>
        <v>0.57999999999999996</v>
      </c>
      <c r="F34" s="59">
        <f t="shared" si="0"/>
        <v>4.6399999999999997</v>
      </c>
      <c r="G34" s="60">
        <f t="shared" si="1"/>
        <v>22.034199999999998</v>
      </c>
      <c r="H34" s="63">
        <f t="shared" si="2"/>
        <v>176.27359999999999</v>
      </c>
    </row>
    <row r="35" spans="1:8" s="62" customFormat="1" ht="36">
      <c r="A35" s="56" t="str">
        <f>IF((LEN('Copy paste to Here'!G39))&gt;5,((CONCATENATE('Copy paste to Here'!G39," &amp; ",'Copy paste to Here'!D39,"  &amp;  ",'Copy paste to Here'!E39))),"Empty Cell")</f>
        <v xml:space="preserve">Anodized surgical steel tongue barbell, 14g (1.6mm) with a top 6mm ball and a slave ball closure ring - length 5/8'' (16mm) &amp; Color: Black  &amp;  </v>
      </c>
      <c r="B35" s="57" t="str">
        <f>'Copy paste to Here'!C39</f>
        <v>BBTSL</v>
      </c>
      <c r="C35" s="57" t="s">
        <v>737</v>
      </c>
      <c r="D35" s="58">
        <f>Invoice!B39</f>
        <v>2</v>
      </c>
      <c r="E35" s="59">
        <f>'Shipping Invoice'!J39*$N$1</f>
        <v>1.57</v>
      </c>
      <c r="F35" s="59">
        <f t="shared" si="0"/>
        <v>3.14</v>
      </c>
      <c r="G35" s="60">
        <f t="shared" si="1"/>
        <v>59.644300000000008</v>
      </c>
      <c r="H35" s="63">
        <f t="shared" si="2"/>
        <v>119.28860000000002</v>
      </c>
    </row>
    <row r="36" spans="1:8" s="62" customFormat="1" ht="36">
      <c r="A36" s="56" t="str">
        <f>IF((LEN('Copy paste to Here'!G40))&gt;5,((CONCATENATE('Copy paste to Here'!G40," &amp; ",'Copy paste to Here'!D40,"  &amp;  ",'Copy paste to Here'!E40))),"Empty Cell")</f>
        <v xml:space="preserve">Anodized surgical steel tongue barbell, 14g (1.6mm) with a top 6mm ball and a slave ball closure ring - length 5/8'' (16mm) &amp; Color: Rainbow  &amp;  </v>
      </c>
      <c r="B36" s="57" t="str">
        <f>'Copy paste to Here'!C40</f>
        <v>BBTSL</v>
      </c>
      <c r="C36" s="57" t="s">
        <v>737</v>
      </c>
      <c r="D36" s="58">
        <f>Invoice!B40</f>
        <v>2</v>
      </c>
      <c r="E36" s="59">
        <f>'Shipping Invoice'!J40*$N$1</f>
        <v>1.57</v>
      </c>
      <c r="F36" s="59">
        <f t="shared" si="0"/>
        <v>3.14</v>
      </c>
      <c r="G36" s="60">
        <f t="shared" si="1"/>
        <v>59.644300000000008</v>
      </c>
      <c r="H36" s="63">
        <f t="shared" si="2"/>
        <v>119.28860000000002</v>
      </c>
    </row>
    <row r="37" spans="1:8" s="62" customFormat="1" ht="36">
      <c r="A37" s="56" t="str">
        <f>IF((LEN('Copy paste to Here'!G41))&gt;5,((CONCATENATE('Copy paste to Here'!G41," &amp; ",'Copy paste to Here'!D41,"  &amp;  ",'Copy paste to Here'!E41))),"Empty Cell")</f>
        <v xml:space="preserve">Anodized surgical steel tongue barbell, 14g (1.6mm) with a top 6mm ball and a slave ball closure ring - length 5/8'' (16mm) &amp; Color: Gold  &amp;  </v>
      </c>
      <c r="B37" s="57" t="str">
        <f>'Copy paste to Here'!C41</f>
        <v>BBTSL</v>
      </c>
      <c r="C37" s="57" t="s">
        <v>737</v>
      </c>
      <c r="D37" s="58">
        <f>Invoice!B41</f>
        <v>2</v>
      </c>
      <c r="E37" s="59">
        <f>'Shipping Invoice'!J41*$N$1</f>
        <v>1.57</v>
      </c>
      <c r="F37" s="59">
        <f t="shared" si="0"/>
        <v>3.14</v>
      </c>
      <c r="G37" s="60">
        <f t="shared" si="1"/>
        <v>59.644300000000008</v>
      </c>
      <c r="H37" s="63">
        <f t="shared" si="2"/>
        <v>119.28860000000002</v>
      </c>
    </row>
    <row r="38" spans="1:8" s="62" customFormat="1" ht="48">
      <c r="A38" s="56" t="str">
        <f>IF((LEN('Copy paste to Here'!G42))&gt;5,((CONCATENATE('Copy paste to Here'!G42," &amp; ",'Copy paste to Here'!D42,"  &amp;  ",'Copy paste to Here'!E42))),"Empty Cell")</f>
        <v xml:space="preserve">Anodized 316L steel spinner tongue barbell 14g (1.6mm) with two 6mm balls and with a 16g (1.2mm) spinner bar with two 3mm balls - length of the spinner bar is 5/16'' (8mm) and length of the tongue barbell is 5/8'' (16mm) &amp; Color: Black  &amp;  </v>
      </c>
      <c r="B38" s="57" t="str">
        <f>'Copy paste to Here'!C42</f>
        <v>BBTSPN</v>
      </c>
      <c r="C38" s="57" t="s">
        <v>738</v>
      </c>
      <c r="D38" s="58">
        <f>Invoice!B42</f>
        <v>3</v>
      </c>
      <c r="E38" s="59">
        <f>'Shipping Invoice'!J42*$N$1</f>
        <v>1.38</v>
      </c>
      <c r="F38" s="59">
        <f t="shared" si="0"/>
        <v>4.1399999999999997</v>
      </c>
      <c r="G38" s="60">
        <f t="shared" si="1"/>
        <v>52.426200000000001</v>
      </c>
      <c r="H38" s="63">
        <f t="shared" si="2"/>
        <v>157.27860000000001</v>
      </c>
    </row>
    <row r="39" spans="1:8" s="62" customFormat="1" ht="48">
      <c r="A39" s="56" t="str">
        <f>IF((LEN('Copy paste to Here'!G43))&gt;5,((CONCATENATE('Copy paste to Here'!G43," &amp; ",'Copy paste to Here'!D43,"  &amp;  ",'Copy paste to Here'!E43))),"Empty Cell")</f>
        <v xml:space="preserve">Anodized 316L steel spinner tongue barbell 14g (1.6mm) with two 6mm balls and with a 16g (1.2mm) spinner bar with two 3mm balls - length of the spinner bar is 5/16'' (8mm) and length of the tongue barbell is 5/8'' (16mm) &amp; Color: Rainbow  &amp;  </v>
      </c>
      <c r="B39" s="57" t="str">
        <f>'Copy paste to Here'!C43</f>
        <v>BBTSPN</v>
      </c>
      <c r="C39" s="57" t="s">
        <v>738</v>
      </c>
      <c r="D39" s="58">
        <f>Invoice!B43</f>
        <v>3</v>
      </c>
      <c r="E39" s="59">
        <f>'Shipping Invoice'!J43*$N$1</f>
        <v>1.38</v>
      </c>
      <c r="F39" s="59">
        <f t="shared" si="0"/>
        <v>4.1399999999999997</v>
      </c>
      <c r="G39" s="60">
        <f t="shared" si="1"/>
        <v>52.426200000000001</v>
      </c>
      <c r="H39" s="63">
        <f t="shared" si="2"/>
        <v>157.27860000000001</v>
      </c>
    </row>
    <row r="40" spans="1:8" s="62" customFormat="1" ht="48">
      <c r="A40" s="56" t="str">
        <f>IF((LEN('Copy paste to Here'!G44))&gt;5,((CONCATENATE('Copy paste to Here'!G44," &amp; ",'Copy paste to Here'!D44,"  &amp;  ",'Copy paste to Here'!E44))),"Empty Cell")</f>
        <v xml:space="preserve">Anodized 316L steel spinner tongue barbell 14g (1.6mm) with two 6mm balls and with a 16g (1.2mm) spinner bar with two 3mm balls - length of the spinner bar is 5/16'' (8mm) and length of the tongue barbell is 5/8'' (16mm) &amp; Color: Gold  &amp;  </v>
      </c>
      <c r="B40" s="57" t="str">
        <f>'Copy paste to Here'!C44</f>
        <v>BBTSPN</v>
      </c>
      <c r="C40" s="57" t="s">
        <v>738</v>
      </c>
      <c r="D40" s="58">
        <f>Invoice!B44</f>
        <v>3</v>
      </c>
      <c r="E40" s="59">
        <f>'Shipping Invoice'!J44*$N$1</f>
        <v>1.38</v>
      </c>
      <c r="F40" s="59">
        <f t="shared" si="0"/>
        <v>4.1399999999999997</v>
      </c>
      <c r="G40" s="60">
        <f t="shared" si="1"/>
        <v>52.426200000000001</v>
      </c>
      <c r="H40" s="63">
        <f t="shared" si="2"/>
        <v>157.27860000000001</v>
      </c>
    </row>
    <row r="41" spans="1:8" s="62" customFormat="1" ht="24">
      <c r="A41" s="56" t="str">
        <f>IF((LEN('Copy paste to Here'!G45))&gt;5,((CONCATENATE('Copy paste to Here'!G45," &amp; ",'Copy paste to Here'!D45,"  &amp;  ",'Copy paste to Here'!E45))),"Empty Cell")</f>
        <v xml:space="preserve">316L Surgical steel ball closure ring, 16g (1.2mm) with a 3mm ball &amp; Length: 8mm  &amp;  </v>
      </c>
      <c r="B41" s="57" t="str">
        <f>'Copy paste to Here'!C45</f>
        <v>BCR16</v>
      </c>
      <c r="C41" s="57" t="s">
        <v>739</v>
      </c>
      <c r="D41" s="58">
        <f>Invoice!B45</f>
        <v>4</v>
      </c>
      <c r="E41" s="59">
        <f>'Shipping Invoice'!J45*$N$1</f>
        <v>0.19</v>
      </c>
      <c r="F41" s="59">
        <f t="shared" si="0"/>
        <v>0.76</v>
      </c>
      <c r="G41" s="60">
        <f t="shared" si="1"/>
        <v>7.2181000000000006</v>
      </c>
      <c r="H41" s="63">
        <f t="shared" si="2"/>
        <v>28.872400000000003</v>
      </c>
    </row>
    <row r="42" spans="1:8" s="62" customFormat="1" ht="24">
      <c r="A42" s="56" t="str">
        <f>IF((LEN('Copy paste to Here'!G46))&gt;5,((CONCATENATE('Copy paste to Here'!G46," &amp; ",'Copy paste to Here'!D46,"  &amp;  ",'Copy paste to Here'!E46))),"Empty Cell")</f>
        <v xml:space="preserve">316L Surgical steel ball closure ring, 16g (1.2mm) with a 4mm ball &amp; Length: 8mm  &amp;  </v>
      </c>
      <c r="B42" s="57" t="str">
        <f>'Copy paste to Here'!C46</f>
        <v>BCR16G</v>
      </c>
      <c r="C42" s="57" t="s">
        <v>741</v>
      </c>
      <c r="D42" s="58">
        <f>Invoice!B46</f>
        <v>2</v>
      </c>
      <c r="E42" s="59">
        <f>'Shipping Invoice'!J46*$N$1</f>
        <v>0.14000000000000001</v>
      </c>
      <c r="F42" s="59">
        <f t="shared" si="0"/>
        <v>0.28000000000000003</v>
      </c>
      <c r="G42" s="60">
        <f t="shared" si="1"/>
        <v>5.3186000000000009</v>
      </c>
      <c r="H42" s="63">
        <f t="shared" si="2"/>
        <v>10.637200000000002</v>
      </c>
    </row>
    <row r="43" spans="1:8" s="62" customFormat="1" ht="24">
      <c r="A43" s="56" t="str">
        <f>IF((LEN('Copy paste to Here'!G47))&gt;5,((CONCATENATE('Copy paste to Here'!G47," &amp; ",'Copy paste to Here'!D47,"  &amp;  ",'Copy paste to Here'!E47))),"Empty Cell")</f>
        <v xml:space="preserve">316L Surgical steel ball closure ring, 16g (1.2mm) with a 4mm ball &amp; Length: 9mm  &amp;  </v>
      </c>
      <c r="B43" s="57" t="str">
        <f>'Copy paste to Here'!C47</f>
        <v>BCR16G</v>
      </c>
      <c r="C43" s="57" t="s">
        <v>741</v>
      </c>
      <c r="D43" s="58">
        <f>Invoice!B47</f>
        <v>3</v>
      </c>
      <c r="E43" s="59">
        <f>'Shipping Invoice'!J47*$N$1</f>
        <v>0.14000000000000001</v>
      </c>
      <c r="F43" s="59">
        <f t="shared" si="0"/>
        <v>0.42000000000000004</v>
      </c>
      <c r="G43" s="60">
        <f t="shared" si="1"/>
        <v>5.3186000000000009</v>
      </c>
      <c r="H43" s="63">
        <f t="shared" si="2"/>
        <v>15.955800000000004</v>
      </c>
    </row>
    <row r="44" spans="1:8" s="62" customFormat="1" ht="24">
      <c r="A44" s="56" t="str">
        <f>IF((LEN('Copy paste to Here'!G48))&gt;5,((CONCATENATE('Copy paste to Here'!G48," &amp; ",'Copy paste to Here'!D48,"  &amp;  ",'Copy paste to Here'!E48))),"Empty Cell")</f>
        <v xml:space="preserve">316L Surgical steel ball closure ring, 16g (1.2mm) with a 4mm ball &amp; Length: 10mm  &amp;  </v>
      </c>
      <c r="B44" s="57" t="str">
        <f>'Copy paste to Here'!C48</f>
        <v>BCR16G</v>
      </c>
      <c r="C44" s="57" t="s">
        <v>741</v>
      </c>
      <c r="D44" s="58">
        <f>Invoice!B48</f>
        <v>3</v>
      </c>
      <c r="E44" s="59">
        <f>'Shipping Invoice'!J48*$N$1</f>
        <v>0.14000000000000001</v>
      </c>
      <c r="F44" s="59">
        <f t="shared" si="0"/>
        <v>0.42000000000000004</v>
      </c>
      <c r="G44" s="60">
        <f t="shared" si="1"/>
        <v>5.3186000000000009</v>
      </c>
      <c r="H44" s="63">
        <f t="shared" si="2"/>
        <v>15.955800000000004</v>
      </c>
    </row>
    <row r="45" spans="1:8" s="62" customFormat="1" ht="24">
      <c r="A45" s="56" t="str">
        <f>IF((LEN('Copy paste to Here'!G49))&gt;5,((CONCATENATE('Copy paste to Here'!G49," &amp; ",'Copy paste to Here'!D49,"  &amp;  ",'Copy paste to Here'!E49))),"Empty Cell")</f>
        <v xml:space="preserve">316L Surgical steel ball closure ring, 16g (1.2mm) with a 4mm ball &amp; Length: 12mm  &amp;  </v>
      </c>
      <c r="B45" s="57" t="str">
        <f>'Copy paste to Here'!C49</f>
        <v>BCR16G</v>
      </c>
      <c r="C45" s="57" t="s">
        <v>741</v>
      </c>
      <c r="D45" s="58">
        <f>Invoice!B49</f>
        <v>4</v>
      </c>
      <c r="E45" s="59">
        <f>'Shipping Invoice'!J49*$N$1</f>
        <v>0.14000000000000001</v>
      </c>
      <c r="F45" s="59">
        <f t="shared" si="0"/>
        <v>0.56000000000000005</v>
      </c>
      <c r="G45" s="60">
        <f t="shared" si="1"/>
        <v>5.3186000000000009</v>
      </c>
      <c r="H45" s="63">
        <f t="shared" si="2"/>
        <v>21.274400000000004</v>
      </c>
    </row>
    <row r="46" spans="1:8" s="62" customFormat="1" ht="24">
      <c r="A46" s="56" t="str">
        <f>IF((LEN('Copy paste to Here'!G50))&gt;5,((CONCATENATE('Copy paste to Here'!G50," &amp; ",'Copy paste to Here'!D50,"  &amp;  ",'Copy paste to Here'!E50))),"Empty Cell")</f>
        <v xml:space="preserve">316L Surgical steel ball closure ring, 16g (1.2mm) with a 4mm ball &amp; Length: 14mm  &amp;  </v>
      </c>
      <c r="B46" s="57" t="str">
        <f>'Copy paste to Here'!C50</f>
        <v>BCR16G</v>
      </c>
      <c r="C46" s="57" t="s">
        <v>741</v>
      </c>
      <c r="D46" s="58">
        <f>Invoice!B50</f>
        <v>4</v>
      </c>
      <c r="E46" s="59">
        <f>'Shipping Invoice'!J50*$N$1</f>
        <v>0.14000000000000001</v>
      </c>
      <c r="F46" s="59">
        <f t="shared" si="0"/>
        <v>0.56000000000000005</v>
      </c>
      <c r="G46" s="60">
        <f t="shared" si="1"/>
        <v>5.3186000000000009</v>
      </c>
      <c r="H46" s="63">
        <f t="shared" si="2"/>
        <v>21.274400000000004</v>
      </c>
    </row>
    <row r="47" spans="1:8" s="62" customFormat="1" ht="36">
      <c r="A47" s="56" t="str">
        <f>IF((LEN('Copy paste to Here'!G51))&gt;5,((CONCATENATE('Copy paste to Here'!G51," &amp; ",'Copy paste to Here'!D51,"  &amp;  ",'Copy paste to Here'!E51))),"Empty Cell")</f>
        <v>Clear bio flexible labret, 16g (1.2mm) with push in silver top with 1.5mm - 3mm crystal &amp; Length: 6mm with 2mm top part  &amp;  Crystal Color: Clear</v>
      </c>
      <c r="B47" s="57" t="str">
        <f>'Copy paste to Here'!C51</f>
        <v>BILR</v>
      </c>
      <c r="C47" s="57" t="s">
        <v>952</v>
      </c>
      <c r="D47" s="58">
        <f>Invoice!B51</f>
        <v>6</v>
      </c>
      <c r="E47" s="59">
        <f>'Shipping Invoice'!J51*$N$1</f>
        <v>0.64</v>
      </c>
      <c r="F47" s="59">
        <f t="shared" si="0"/>
        <v>3.84</v>
      </c>
      <c r="G47" s="60">
        <f t="shared" si="1"/>
        <v>24.313600000000001</v>
      </c>
      <c r="H47" s="63">
        <f t="shared" si="2"/>
        <v>145.88159999999999</v>
      </c>
    </row>
    <row r="48" spans="1:8" s="62" customFormat="1" ht="36">
      <c r="A48" s="56" t="str">
        <f>IF((LEN('Copy paste to Here'!G52))&gt;5,((CONCATENATE('Copy paste to Here'!G52," &amp; ",'Copy paste to Here'!D52,"  &amp;  ",'Copy paste to Here'!E52))),"Empty Cell")</f>
        <v>Clear bio flexible labret, 16g (1.2mm) with push in silver top with 1.5mm - 3mm crystal &amp; Length: 8mm with 2mm top part  &amp;  Crystal Color: Clear</v>
      </c>
      <c r="B48" s="57" t="str">
        <f>'Copy paste to Here'!C52</f>
        <v>BILR</v>
      </c>
      <c r="C48" s="57" t="s">
        <v>952</v>
      </c>
      <c r="D48" s="58">
        <f>Invoice!B52</f>
        <v>6</v>
      </c>
      <c r="E48" s="59">
        <f>'Shipping Invoice'!J52*$N$1</f>
        <v>0.64</v>
      </c>
      <c r="F48" s="59">
        <f t="shared" si="0"/>
        <v>3.84</v>
      </c>
      <c r="G48" s="60">
        <f t="shared" si="1"/>
        <v>24.313600000000001</v>
      </c>
      <c r="H48" s="63">
        <f t="shared" si="2"/>
        <v>145.88159999999999</v>
      </c>
    </row>
    <row r="49" spans="1:8" s="62" customFormat="1" ht="36">
      <c r="A49" s="56" t="str">
        <f>IF((LEN('Copy paste to Here'!G53))&gt;5,((CONCATENATE('Copy paste to Here'!G53," &amp; ",'Copy paste to Here'!D53,"  &amp;  ",'Copy paste to Here'!E53))),"Empty Cell")</f>
        <v>Clear bio flexible labret, 16g (1.2mm) with push in silver top with 1.5mm - 3mm crystal &amp; Length: 8mm with 3mm top part  &amp;  Crystal Color: Clear</v>
      </c>
      <c r="B49" s="57" t="str">
        <f>'Copy paste to Here'!C53</f>
        <v>BILR</v>
      </c>
      <c r="C49" s="57" t="s">
        <v>953</v>
      </c>
      <c r="D49" s="58">
        <f>Invoice!B53</f>
        <v>6</v>
      </c>
      <c r="E49" s="59">
        <f>'Shipping Invoice'!J53*$N$1</f>
        <v>0.64</v>
      </c>
      <c r="F49" s="59">
        <f t="shared" si="0"/>
        <v>3.84</v>
      </c>
      <c r="G49" s="60">
        <f t="shared" si="1"/>
        <v>24.313600000000001</v>
      </c>
      <c r="H49" s="63">
        <f t="shared" si="2"/>
        <v>145.88159999999999</v>
      </c>
    </row>
    <row r="50" spans="1:8" s="62" customFormat="1" ht="36">
      <c r="A50" s="56" t="str">
        <f>IF((LEN('Copy paste to Here'!G54))&gt;5,((CONCATENATE('Copy paste to Here'!G54," &amp; ",'Copy paste to Here'!D54,"  &amp;  ",'Copy paste to Here'!E54))),"Empty Cell")</f>
        <v xml:space="preserve">Wholesale silver nose ring bulk of 1000, 500, 250 or 100 pcs. of 925 Silver nose hoops with ball, 22g (0.6mm), with an outer diameter &amp; Quantity In Bulk: Size 8mm Quantity 100 pcs  &amp;  </v>
      </c>
      <c r="B50" s="57" t="str">
        <f>'Copy paste to Here'!C54</f>
        <v>BLK290</v>
      </c>
      <c r="C50" s="57" t="s">
        <v>954</v>
      </c>
      <c r="D50" s="58">
        <f>Invoice!B54</f>
        <v>1</v>
      </c>
      <c r="E50" s="59">
        <f>'Shipping Invoice'!J54*$N$1</f>
        <v>41.33</v>
      </c>
      <c r="F50" s="59">
        <f t="shared" si="0"/>
        <v>41.33</v>
      </c>
      <c r="G50" s="60">
        <f t="shared" si="1"/>
        <v>1570.1267</v>
      </c>
      <c r="H50" s="63">
        <f t="shared" si="2"/>
        <v>1570.1267</v>
      </c>
    </row>
    <row r="51" spans="1:8" s="62" customFormat="1" ht="36">
      <c r="A51" s="56" t="str">
        <f>IF((LEN('Copy paste to Here'!G55))&gt;5,((CONCATENATE('Copy paste to Here'!G55," &amp; ",'Copy paste to Here'!D55,"  &amp;  ",'Copy paste to Here'!E55))),"Empty Cell")</f>
        <v xml:space="preserve">Wholesale silver nose piercing bulk of 1000, 500, 250 or 100 pcs. of 925 sterling silver ''Bend it yourself'' nose studs, 22g (0.6mm) with a 1.5mm ball shaped top &amp; Quantity In Bulk: 100 pcs.  &amp;  </v>
      </c>
      <c r="B51" s="57" t="str">
        <f>'Copy paste to Here'!C55</f>
        <v>BLK445</v>
      </c>
      <c r="C51" s="57" t="s">
        <v>955</v>
      </c>
      <c r="D51" s="58">
        <f>Invoice!B55</f>
        <v>1</v>
      </c>
      <c r="E51" s="59">
        <f>'Shipping Invoice'!J55*$N$1</f>
        <v>23.41</v>
      </c>
      <c r="F51" s="59">
        <f t="shared" si="0"/>
        <v>23.41</v>
      </c>
      <c r="G51" s="60">
        <f t="shared" si="1"/>
        <v>889.34590000000003</v>
      </c>
      <c r="H51" s="63">
        <f t="shared" si="2"/>
        <v>889.34590000000003</v>
      </c>
    </row>
    <row r="52" spans="1:8" s="62" customFormat="1" ht="36">
      <c r="A52" s="56" t="str">
        <f>IF((LEN('Copy paste to Here'!G56))&gt;5,((CONCATENATE('Copy paste to Here'!G56," &amp; ",'Copy paste to Here'!D56,"  &amp;  ",'Copy paste to Here'!E56))),"Empty Cell")</f>
        <v>316L steel belly banana, 14g (1.6m) with a 8mm and a 5mm bezel set jewel ball using original Czech Preciosa crystals. &amp; Length: 8mm  &amp;  Crystal Color: Clear</v>
      </c>
      <c r="B52" s="57" t="str">
        <f>'Copy paste to Here'!C56</f>
        <v>BN2CG</v>
      </c>
      <c r="C52" s="57" t="s">
        <v>668</v>
      </c>
      <c r="D52" s="58">
        <f>Invoice!B56</f>
        <v>12</v>
      </c>
      <c r="E52" s="59">
        <f>'Shipping Invoice'!J56*$N$1</f>
        <v>0.85</v>
      </c>
      <c r="F52" s="59">
        <f t="shared" si="0"/>
        <v>10.199999999999999</v>
      </c>
      <c r="G52" s="60">
        <f t="shared" si="1"/>
        <v>32.291499999999999</v>
      </c>
      <c r="H52" s="63">
        <f t="shared" si="2"/>
        <v>387.49799999999999</v>
      </c>
    </row>
    <row r="53" spans="1:8" s="62" customFormat="1" ht="36">
      <c r="A53" s="56" t="str">
        <f>IF((LEN('Copy paste to Here'!G57))&gt;5,((CONCATENATE('Copy paste to Here'!G57," &amp; ",'Copy paste to Here'!D57,"  &amp;  ",'Copy paste to Here'!E57))),"Empty Cell")</f>
        <v>316L steel belly banana, 14g (1.6m) with a 8mm and a 5mm bezel set jewel ball using original Czech Preciosa crystals. &amp; Length: 8mm  &amp;  Crystal Color: Rose</v>
      </c>
      <c r="B53" s="57" t="str">
        <f>'Copy paste to Here'!C57</f>
        <v>BN2CG</v>
      </c>
      <c r="C53" s="57" t="s">
        <v>668</v>
      </c>
      <c r="D53" s="58">
        <f>Invoice!B57</f>
        <v>5</v>
      </c>
      <c r="E53" s="59">
        <f>'Shipping Invoice'!J57*$N$1</f>
        <v>0.85</v>
      </c>
      <c r="F53" s="59">
        <f t="shared" si="0"/>
        <v>4.25</v>
      </c>
      <c r="G53" s="60">
        <f t="shared" si="1"/>
        <v>32.291499999999999</v>
      </c>
      <c r="H53" s="63">
        <f t="shared" si="2"/>
        <v>161.45749999999998</v>
      </c>
    </row>
    <row r="54" spans="1:8" s="62" customFormat="1" ht="36">
      <c r="A54" s="56" t="str">
        <f>IF((LEN('Copy paste to Here'!G58))&gt;5,((CONCATENATE('Copy paste to Here'!G58," &amp; ",'Copy paste to Here'!D58,"  &amp;  ",'Copy paste to Here'!E58))),"Empty Cell")</f>
        <v>316L steel belly banana, 14g (1.6m) with a 8mm and a 5mm bezel set jewel ball using original Czech Preciosa crystals. &amp; Length: 8mm  &amp;  Crystal Color: Light Sapphire</v>
      </c>
      <c r="B54" s="57" t="str">
        <f>'Copy paste to Here'!C58</f>
        <v>BN2CG</v>
      </c>
      <c r="C54" s="57" t="s">
        <v>668</v>
      </c>
      <c r="D54" s="58">
        <f>Invoice!B58</f>
        <v>3</v>
      </c>
      <c r="E54" s="59">
        <f>'Shipping Invoice'!J58*$N$1</f>
        <v>0.85</v>
      </c>
      <c r="F54" s="59">
        <f t="shared" si="0"/>
        <v>2.5499999999999998</v>
      </c>
      <c r="G54" s="60">
        <f t="shared" si="1"/>
        <v>32.291499999999999</v>
      </c>
      <c r="H54" s="63">
        <f t="shared" si="2"/>
        <v>96.874499999999998</v>
      </c>
    </row>
    <row r="55" spans="1:8" s="62" customFormat="1" ht="36">
      <c r="A55" s="56" t="str">
        <f>IF((LEN('Copy paste to Here'!G59))&gt;5,((CONCATENATE('Copy paste to Here'!G59," &amp; ",'Copy paste to Here'!D59,"  &amp;  ",'Copy paste to Here'!E59))),"Empty Cell")</f>
        <v>316L steel belly banana, 14g (1.6m) with a 8mm and a 5mm bezel set jewel ball using original Czech Preciosa crystals. &amp; Length: 8mm  &amp;  Crystal Color: Sapphire</v>
      </c>
      <c r="B55" s="57" t="str">
        <f>'Copy paste to Here'!C59</f>
        <v>BN2CG</v>
      </c>
      <c r="C55" s="57" t="s">
        <v>668</v>
      </c>
      <c r="D55" s="58">
        <f>Invoice!B59</f>
        <v>5</v>
      </c>
      <c r="E55" s="59">
        <f>'Shipping Invoice'!J59*$N$1</f>
        <v>0.85</v>
      </c>
      <c r="F55" s="59">
        <f t="shared" si="0"/>
        <v>4.25</v>
      </c>
      <c r="G55" s="60">
        <f t="shared" si="1"/>
        <v>32.291499999999999</v>
      </c>
      <c r="H55" s="63">
        <f t="shared" si="2"/>
        <v>161.45749999999998</v>
      </c>
    </row>
    <row r="56" spans="1:8" s="62" customFormat="1" ht="36">
      <c r="A56" s="56" t="str">
        <f>IF((LEN('Copy paste to Here'!G60))&gt;5,((CONCATENATE('Copy paste to Here'!G60," &amp; ",'Copy paste to Here'!D60,"  &amp;  ",'Copy paste to Here'!E60))),"Empty Cell")</f>
        <v>316L steel belly banana, 14g (1.6m) with a 8mm and a 5mm bezel set jewel ball using original Czech Preciosa crystals. &amp; Length: 8mm  &amp;  Crystal Color: Aquamarine</v>
      </c>
      <c r="B56" s="57" t="str">
        <f>'Copy paste to Here'!C60</f>
        <v>BN2CG</v>
      </c>
      <c r="C56" s="57" t="s">
        <v>668</v>
      </c>
      <c r="D56" s="58">
        <f>Invoice!B60</f>
        <v>3</v>
      </c>
      <c r="E56" s="59">
        <f>'Shipping Invoice'!J60*$N$1</f>
        <v>0.85</v>
      </c>
      <c r="F56" s="59">
        <f t="shared" si="0"/>
        <v>2.5499999999999998</v>
      </c>
      <c r="G56" s="60">
        <f t="shared" si="1"/>
        <v>32.291499999999999</v>
      </c>
      <c r="H56" s="63">
        <f t="shared" si="2"/>
        <v>96.874499999999998</v>
      </c>
    </row>
    <row r="57" spans="1:8" s="62" customFormat="1" ht="36">
      <c r="A57" s="56" t="str">
        <f>IF((LEN('Copy paste to Here'!G61))&gt;5,((CONCATENATE('Copy paste to Here'!G61," &amp; ",'Copy paste to Here'!D61,"  &amp;  ",'Copy paste to Here'!E61))),"Empty Cell")</f>
        <v>316L steel belly banana, 14g (1.6m) with a 8mm and a 5mm bezel set jewel ball using original Czech Preciosa crystals. &amp; Length: 8mm  &amp;  Crystal Color: Blue Zircon</v>
      </c>
      <c r="B57" s="57" t="str">
        <f>'Copy paste to Here'!C61</f>
        <v>BN2CG</v>
      </c>
      <c r="C57" s="57" t="s">
        <v>668</v>
      </c>
      <c r="D57" s="58">
        <f>Invoice!B61</f>
        <v>5</v>
      </c>
      <c r="E57" s="59">
        <f>'Shipping Invoice'!J61*$N$1</f>
        <v>0.85</v>
      </c>
      <c r="F57" s="59">
        <f t="shared" si="0"/>
        <v>4.25</v>
      </c>
      <c r="G57" s="60">
        <f t="shared" si="1"/>
        <v>32.291499999999999</v>
      </c>
      <c r="H57" s="63">
        <f t="shared" si="2"/>
        <v>161.45749999999998</v>
      </c>
    </row>
    <row r="58" spans="1:8" s="62" customFormat="1" ht="36">
      <c r="A58" s="56" t="str">
        <f>IF((LEN('Copy paste to Here'!G62))&gt;5,((CONCATENATE('Copy paste to Here'!G62," &amp; ",'Copy paste to Here'!D62,"  &amp;  ",'Copy paste to Here'!E62))),"Empty Cell")</f>
        <v>316L steel belly banana, 14g (1.6m) with a 8mm and a 5mm bezel set jewel ball using original Czech Preciosa crystals. &amp; Length: 8mm  &amp;  Crystal Color: Fuchsia</v>
      </c>
      <c r="B58" s="57" t="str">
        <f>'Copy paste to Here'!C62</f>
        <v>BN2CG</v>
      </c>
      <c r="C58" s="57" t="s">
        <v>668</v>
      </c>
      <c r="D58" s="58">
        <f>Invoice!B62</f>
        <v>5</v>
      </c>
      <c r="E58" s="59">
        <f>'Shipping Invoice'!J62*$N$1</f>
        <v>0.85</v>
      </c>
      <c r="F58" s="59">
        <f t="shared" si="0"/>
        <v>4.25</v>
      </c>
      <c r="G58" s="60">
        <f t="shared" si="1"/>
        <v>32.291499999999999</v>
      </c>
      <c r="H58" s="63">
        <f t="shared" si="2"/>
        <v>161.45749999999998</v>
      </c>
    </row>
    <row r="59" spans="1:8" s="62" customFormat="1" ht="36">
      <c r="A59" s="56" t="str">
        <f>IF((LEN('Copy paste to Here'!G63))&gt;5,((CONCATENATE('Copy paste to Here'!G63," &amp; ",'Copy paste to Here'!D63,"  &amp;  ",'Copy paste to Here'!E63))),"Empty Cell")</f>
        <v>316L steel belly banana, 14g (1.6m) with a 8mm and a 5mm bezel set jewel ball using original Czech Preciosa crystals. &amp; Length: 8mm  &amp;  Crystal Color: Hyacinth</v>
      </c>
      <c r="B59" s="57" t="str">
        <f>'Copy paste to Here'!C63</f>
        <v>BN2CG</v>
      </c>
      <c r="C59" s="57" t="s">
        <v>668</v>
      </c>
      <c r="D59" s="58">
        <f>Invoice!B63</f>
        <v>3</v>
      </c>
      <c r="E59" s="59">
        <f>'Shipping Invoice'!J63*$N$1</f>
        <v>0.85</v>
      </c>
      <c r="F59" s="59">
        <f t="shared" si="0"/>
        <v>2.5499999999999998</v>
      </c>
      <c r="G59" s="60">
        <f t="shared" si="1"/>
        <v>32.291499999999999</v>
      </c>
      <c r="H59" s="63">
        <f t="shared" si="2"/>
        <v>96.874499999999998</v>
      </c>
    </row>
    <row r="60" spans="1:8" s="62" customFormat="1" ht="36">
      <c r="A60" s="56" t="str">
        <f>IF((LEN('Copy paste to Here'!G64))&gt;5,((CONCATENATE('Copy paste to Here'!G64," &amp; ",'Copy paste to Here'!D64,"  &amp;  ",'Copy paste to Here'!E64))),"Empty Cell")</f>
        <v>316L steel belly banana, 14g (1.6m) with a 8mm and a 5mm bezel set jewel ball using original Czech Preciosa crystals. &amp; Length: 10mm  &amp;  Crystal Color: Clear</v>
      </c>
      <c r="B60" s="57" t="str">
        <f>'Copy paste to Here'!C64</f>
        <v>BN2CG</v>
      </c>
      <c r="C60" s="57" t="s">
        <v>668</v>
      </c>
      <c r="D60" s="58">
        <f>Invoice!B64</f>
        <v>15</v>
      </c>
      <c r="E60" s="59">
        <f>'Shipping Invoice'!J64*$N$1</f>
        <v>0.85</v>
      </c>
      <c r="F60" s="59">
        <f t="shared" si="0"/>
        <v>12.75</v>
      </c>
      <c r="G60" s="60">
        <f t="shared" si="1"/>
        <v>32.291499999999999</v>
      </c>
      <c r="H60" s="63">
        <f t="shared" si="2"/>
        <v>484.3725</v>
      </c>
    </row>
    <row r="61" spans="1:8" s="62" customFormat="1" ht="36">
      <c r="A61" s="56" t="str">
        <f>IF((LEN('Copy paste to Here'!G65))&gt;5,((CONCATENATE('Copy paste to Here'!G65," &amp; ",'Copy paste to Here'!D65,"  &amp;  ",'Copy paste to Here'!E65))),"Empty Cell")</f>
        <v>316L steel belly banana, 14g (1.6m) with a 8mm and a 5mm bezel set jewel ball using original Czech Preciosa crystals. &amp; Length: 10mm  &amp;  Crystal Color: Rose</v>
      </c>
      <c r="B61" s="57" t="str">
        <f>'Copy paste to Here'!C65</f>
        <v>BN2CG</v>
      </c>
      <c r="C61" s="57" t="s">
        <v>668</v>
      </c>
      <c r="D61" s="58">
        <f>Invoice!B65</f>
        <v>5</v>
      </c>
      <c r="E61" s="59">
        <f>'Shipping Invoice'!J65*$N$1</f>
        <v>0.85</v>
      </c>
      <c r="F61" s="59">
        <f t="shared" si="0"/>
        <v>4.25</v>
      </c>
      <c r="G61" s="60">
        <f t="shared" si="1"/>
        <v>32.291499999999999</v>
      </c>
      <c r="H61" s="63">
        <f t="shared" si="2"/>
        <v>161.45749999999998</v>
      </c>
    </row>
    <row r="62" spans="1:8" s="62" customFormat="1" ht="36">
      <c r="A62" s="56" t="str">
        <f>IF((LEN('Copy paste to Here'!G66))&gt;5,((CONCATENATE('Copy paste to Here'!G66," &amp; ",'Copy paste to Here'!D66,"  &amp;  ",'Copy paste to Here'!E66))),"Empty Cell")</f>
        <v>316L steel belly banana, 14g (1.6m) with a 8mm and a 5mm bezel set jewel ball using original Czech Preciosa crystals. &amp; Length: 10mm  &amp;  Crystal Color: Sapphire</v>
      </c>
      <c r="B62" s="57" t="str">
        <f>'Copy paste to Here'!C66</f>
        <v>BN2CG</v>
      </c>
      <c r="C62" s="57" t="s">
        <v>668</v>
      </c>
      <c r="D62" s="58">
        <f>Invoice!B66</f>
        <v>3</v>
      </c>
      <c r="E62" s="59">
        <f>'Shipping Invoice'!J66*$N$1</f>
        <v>0.85</v>
      </c>
      <c r="F62" s="59">
        <f t="shared" si="0"/>
        <v>2.5499999999999998</v>
      </c>
      <c r="G62" s="60">
        <f t="shared" si="1"/>
        <v>32.291499999999999</v>
      </c>
      <c r="H62" s="63">
        <f t="shared" si="2"/>
        <v>96.874499999999998</v>
      </c>
    </row>
    <row r="63" spans="1:8" s="62" customFormat="1" ht="36">
      <c r="A63" s="56" t="str">
        <f>IF((LEN('Copy paste to Here'!G67))&gt;5,((CONCATENATE('Copy paste to Here'!G67," &amp; ",'Copy paste to Here'!D67,"  &amp;  ",'Copy paste to Here'!E67))),"Empty Cell")</f>
        <v>316L steel belly banana, 14g (1.6m) with a 8mm and a 5mm bezel set jewel ball using original Czech Preciosa crystals. &amp; Length: 10mm  &amp;  Crystal Color: Blue Zircon</v>
      </c>
      <c r="B63" s="57" t="str">
        <f>'Copy paste to Here'!C67</f>
        <v>BN2CG</v>
      </c>
      <c r="C63" s="57" t="s">
        <v>668</v>
      </c>
      <c r="D63" s="58">
        <f>Invoice!B67</f>
        <v>5</v>
      </c>
      <c r="E63" s="59">
        <f>'Shipping Invoice'!J67*$N$1</f>
        <v>0.85</v>
      </c>
      <c r="F63" s="59">
        <f t="shared" si="0"/>
        <v>4.25</v>
      </c>
      <c r="G63" s="60">
        <f t="shared" si="1"/>
        <v>32.291499999999999</v>
      </c>
      <c r="H63" s="63">
        <f t="shared" si="2"/>
        <v>161.45749999999998</v>
      </c>
    </row>
    <row r="64" spans="1:8" s="62" customFormat="1" ht="36">
      <c r="A64" s="56" t="str">
        <f>IF((LEN('Copy paste to Here'!G68))&gt;5,((CONCATENATE('Copy paste to Here'!G68," &amp; ",'Copy paste to Here'!D68,"  &amp;  ",'Copy paste to Here'!E68))),"Empty Cell")</f>
        <v>316L steel belly banana, 14g (1.6m) with a 8mm and a 5mm bezel set jewel ball using original Czech Preciosa crystals. &amp; Length: 10mm  &amp;  Crystal Color: Fuchsia</v>
      </c>
      <c r="B64" s="57" t="str">
        <f>'Copy paste to Here'!C68</f>
        <v>BN2CG</v>
      </c>
      <c r="C64" s="57" t="s">
        <v>668</v>
      </c>
      <c r="D64" s="58">
        <f>Invoice!B68</f>
        <v>5</v>
      </c>
      <c r="E64" s="59">
        <f>'Shipping Invoice'!J68*$N$1</f>
        <v>0.85</v>
      </c>
      <c r="F64" s="59">
        <f t="shared" si="0"/>
        <v>4.25</v>
      </c>
      <c r="G64" s="60">
        <f t="shared" si="1"/>
        <v>32.291499999999999</v>
      </c>
      <c r="H64" s="63">
        <f t="shared" si="2"/>
        <v>161.45749999999998</v>
      </c>
    </row>
    <row r="65" spans="1:8" s="62" customFormat="1" ht="36">
      <c r="A65" s="56" t="str">
        <f>IF((LEN('Copy paste to Here'!G69))&gt;5,((CONCATENATE('Copy paste to Here'!G69," &amp; ",'Copy paste to Here'!D69,"  &amp;  ",'Copy paste to Here'!E69))),"Empty Cell")</f>
        <v>316L steel belly banana, 14g (1.6m) with a 8mm and a 5mm bezel set jewel ball using original Czech Preciosa crystals. &amp; Length: 10mm  &amp;  Crystal Color: Hyacinth</v>
      </c>
      <c r="B65" s="57" t="str">
        <f>'Copy paste to Here'!C69</f>
        <v>BN2CG</v>
      </c>
      <c r="C65" s="57" t="s">
        <v>668</v>
      </c>
      <c r="D65" s="58">
        <f>Invoice!B69</f>
        <v>3</v>
      </c>
      <c r="E65" s="59">
        <f>'Shipping Invoice'!J69*$N$1</f>
        <v>0.85</v>
      </c>
      <c r="F65" s="59">
        <f t="shared" si="0"/>
        <v>2.5499999999999998</v>
      </c>
      <c r="G65" s="60">
        <f t="shared" si="1"/>
        <v>32.291499999999999</v>
      </c>
      <c r="H65" s="63">
        <f t="shared" si="2"/>
        <v>96.874499999999998</v>
      </c>
    </row>
    <row r="66" spans="1:8" s="62" customFormat="1" ht="24">
      <c r="A66" s="56" t="str">
        <f>IF((LEN('Copy paste to Here'!G70))&gt;5,((CONCATENATE('Copy paste to Here'!G70," &amp; ",'Copy paste to Here'!D70,"  &amp;  ",'Copy paste to Here'!E70))),"Empty Cell")</f>
        <v>Anodized surgical steel eyebrow banana, 20g (0.8mm) with two 3mm balls &amp; Length: 6mm  &amp;  Color: Gold</v>
      </c>
      <c r="B66" s="57" t="str">
        <f>'Copy paste to Here'!C70</f>
        <v>BNET20B</v>
      </c>
      <c r="C66" s="57" t="s">
        <v>752</v>
      </c>
      <c r="D66" s="58">
        <f>Invoice!B70</f>
        <v>6</v>
      </c>
      <c r="E66" s="59">
        <f>'Shipping Invoice'!J70*$N$1</f>
        <v>0.57999999999999996</v>
      </c>
      <c r="F66" s="59">
        <f t="shared" si="0"/>
        <v>3.4799999999999995</v>
      </c>
      <c r="G66" s="60">
        <f t="shared" si="1"/>
        <v>22.034199999999998</v>
      </c>
      <c r="H66" s="63">
        <f t="shared" si="2"/>
        <v>132.20519999999999</v>
      </c>
    </row>
    <row r="67" spans="1:8" s="62" customFormat="1" ht="24">
      <c r="A67" s="56" t="str">
        <f>IF((LEN('Copy paste to Here'!G71))&gt;5,((CONCATENATE('Copy paste to Here'!G71," &amp; ",'Copy paste to Here'!D71,"  &amp;  ",'Copy paste to Here'!E71))),"Empty Cell")</f>
        <v>Anodized surgical steel eyebrow banana, 20g (0.8mm) with two 3mm balls &amp; Length: 8mm  &amp;  Color: Gold</v>
      </c>
      <c r="B67" s="57" t="str">
        <f>'Copy paste to Here'!C71</f>
        <v>BNET20B</v>
      </c>
      <c r="C67" s="57" t="s">
        <v>752</v>
      </c>
      <c r="D67" s="58">
        <f>Invoice!B71</f>
        <v>6</v>
      </c>
      <c r="E67" s="59">
        <f>'Shipping Invoice'!J71*$N$1</f>
        <v>0.57999999999999996</v>
      </c>
      <c r="F67" s="59">
        <f t="shared" si="0"/>
        <v>3.4799999999999995</v>
      </c>
      <c r="G67" s="60">
        <f t="shared" si="1"/>
        <v>22.034199999999998</v>
      </c>
      <c r="H67" s="63">
        <f t="shared" si="2"/>
        <v>132.20519999999999</v>
      </c>
    </row>
    <row r="68" spans="1:8" s="62" customFormat="1" ht="24">
      <c r="A68" s="56" t="str">
        <f>IF((LEN('Copy paste to Here'!G72))&gt;5,((CONCATENATE('Copy paste to Here'!G72," &amp; ",'Copy paste to Here'!D72,"  &amp;  ",'Copy paste to Here'!E72))),"Empty Cell")</f>
        <v>Premium PVD plated surgical steel eyebrow banana, 16g (1.2mm) with two 3mm balls &amp; Length: 8mm  &amp;  Color: Gold</v>
      </c>
      <c r="B68" s="57" t="str">
        <f>'Copy paste to Here'!C72</f>
        <v>BNETB</v>
      </c>
      <c r="C68" s="57" t="s">
        <v>754</v>
      </c>
      <c r="D68" s="58">
        <f>Invoice!B72</f>
        <v>6</v>
      </c>
      <c r="E68" s="59">
        <f>'Shipping Invoice'!J72*$N$1</f>
        <v>0.57999999999999996</v>
      </c>
      <c r="F68" s="59">
        <f t="shared" si="0"/>
        <v>3.4799999999999995</v>
      </c>
      <c r="G68" s="60">
        <f t="shared" si="1"/>
        <v>22.034199999999998</v>
      </c>
      <c r="H68" s="63">
        <f t="shared" si="2"/>
        <v>132.20519999999999</v>
      </c>
    </row>
    <row r="69" spans="1:8" s="62" customFormat="1" ht="24">
      <c r="A69" s="56" t="str">
        <f>IF((LEN('Copy paste to Here'!G73))&gt;5,((CONCATENATE('Copy paste to Here'!G73," &amp; ",'Copy paste to Here'!D73,"  &amp;  ",'Copy paste to Here'!E73))),"Empty Cell")</f>
        <v>Premium PVD plated surgical steel eyebrow banana, 16g (1.2mm) with two 3mm balls &amp; Length: 10mm  &amp;  Color: Gold</v>
      </c>
      <c r="B69" s="57" t="str">
        <f>'Copy paste to Here'!C73</f>
        <v>BNETB</v>
      </c>
      <c r="C69" s="57" t="s">
        <v>754</v>
      </c>
      <c r="D69" s="58">
        <f>Invoice!B73</f>
        <v>4</v>
      </c>
      <c r="E69" s="59">
        <f>'Shipping Invoice'!J73*$N$1</f>
        <v>0.57999999999999996</v>
      </c>
      <c r="F69" s="59">
        <f t="shared" si="0"/>
        <v>2.3199999999999998</v>
      </c>
      <c r="G69" s="60">
        <f t="shared" si="1"/>
        <v>22.034199999999998</v>
      </c>
      <c r="H69" s="63">
        <f t="shared" si="2"/>
        <v>88.136799999999994</v>
      </c>
    </row>
    <row r="70" spans="1:8" s="62" customFormat="1" ht="24">
      <c r="A70" s="56" t="str">
        <f>IF((LEN('Copy paste to Here'!G74))&gt;5,((CONCATENATE('Copy paste to Here'!G74," &amp; ",'Copy paste to Here'!D74,"  &amp;  ",'Copy paste to Here'!E74))),"Empty Cell")</f>
        <v xml:space="preserve">Surgical Steel belly Banana, 14g (1.6mm) with an upper 5mm and a lower 8mm plain steel ball &amp; Length: 6mm  &amp;  </v>
      </c>
      <c r="B70" s="57" t="str">
        <f>'Copy paste to Here'!C74</f>
        <v>BNG</v>
      </c>
      <c r="C70" s="57" t="s">
        <v>756</v>
      </c>
      <c r="D70" s="58">
        <f>Invoice!B74</f>
        <v>8</v>
      </c>
      <c r="E70" s="59">
        <f>'Shipping Invoice'!J74*$N$1</f>
        <v>0.26</v>
      </c>
      <c r="F70" s="59">
        <f t="shared" si="0"/>
        <v>2.08</v>
      </c>
      <c r="G70" s="60">
        <f t="shared" si="1"/>
        <v>9.8774000000000015</v>
      </c>
      <c r="H70" s="63">
        <f t="shared" si="2"/>
        <v>79.019200000000012</v>
      </c>
    </row>
    <row r="71" spans="1:8" s="62" customFormat="1" ht="24">
      <c r="A71" s="56" t="str">
        <f>IF((LEN('Copy paste to Here'!G75))&gt;5,((CONCATENATE('Copy paste to Here'!G75," &amp; ",'Copy paste to Here'!D75,"  &amp;  ",'Copy paste to Here'!E75))),"Empty Cell")</f>
        <v xml:space="preserve">Surgical Steel belly Banana, 14g (1.6mm) with an upper 5mm and a lower 8mm plain steel ball &amp; Length: 8mm  &amp;  </v>
      </c>
      <c r="B71" s="57" t="str">
        <f>'Copy paste to Here'!C75</f>
        <v>BNG</v>
      </c>
      <c r="C71" s="57" t="s">
        <v>756</v>
      </c>
      <c r="D71" s="58">
        <f>Invoice!B75</f>
        <v>10</v>
      </c>
      <c r="E71" s="59">
        <f>'Shipping Invoice'!J75*$N$1</f>
        <v>0.26</v>
      </c>
      <c r="F71" s="59">
        <f t="shared" si="0"/>
        <v>2.6</v>
      </c>
      <c r="G71" s="60">
        <f t="shared" si="1"/>
        <v>9.8774000000000015</v>
      </c>
      <c r="H71" s="63">
        <f t="shared" si="2"/>
        <v>98.774000000000015</v>
      </c>
    </row>
    <row r="72" spans="1:8" s="62" customFormat="1" ht="24">
      <c r="A72" s="56" t="str">
        <f>IF((LEN('Copy paste to Here'!G76))&gt;5,((CONCATENATE('Copy paste to Here'!G76," &amp; ",'Copy paste to Here'!D76,"  &amp;  ",'Copy paste to Here'!E76))),"Empty Cell")</f>
        <v xml:space="preserve">Surgical Steel belly Banana, 14g (1.6mm) with an upper 5mm and a lower 8mm plain steel ball &amp; Length: 10mm  &amp;  </v>
      </c>
      <c r="B72" s="57" t="str">
        <f>'Copy paste to Here'!C76</f>
        <v>BNG</v>
      </c>
      <c r="C72" s="57" t="s">
        <v>756</v>
      </c>
      <c r="D72" s="58">
        <f>Invoice!B76</f>
        <v>5</v>
      </c>
      <c r="E72" s="59">
        <f>'Shipping Invoice'!J76*$N$1</f>
        <v>0.26</v>
      </c>
      <c r="F72" s="59">
        <f t="shared" si="0"/>
        <v>1.3</v>
      </c>
      <c r="G72" s="60">
        <f t="shared" si="1"/>
        <v>9.8774000000000015</v>
      </c>
      <c r="H72" s="63">
        <f t="shared" si="2"/>
        <v>49.387000000000008</v>
      </c>
    </row>
    <row r="73" spans="1:8" s="62" customFormat="1" ht="24">
      <c r="A73" s="56" t="str">
        <f>IF((LEN('Copy paste to Here'!G77))&gt;5,((CONCATENATE('Copy paste to Here'!G77," &amp; ",'Copy paste to Here'!D77,"  &amp;  ",'Copy paste to Here'!E77))),"Empty Cell")</f>
        <v xml:space="preserve">Surgical Steel belly Banana, 14g (1.6mm) with an upper 5mm and a lower 8mm plain steel ball &amp; Length: 12mm  &amp;  </v>
      </c>
      <c r="B73" s="57" t="str">
        <f>'Copy paste to Here'!C77</f>
        <v>BNG</v>
      </c>
      <c r="C73" s="57" t="s">
        <v>756</v>
      </c>
      <c r="D73" s="58">
        <f>Invoice!B77</f>
        <v>5</v>
      </c>
      <c r="E73" s="59">
        <f>'Shipping Invoice'!J77*$N$1</f>
        <v>0.26</v>
      </c>
      <c r="F73" s="59">
        <f t="shared" si="0"/>
        <v>1.3</v>
      </c>
      <c r="G73" s="60">
        <f t="shared" si="1"/>
        <v>9.8774000000000015</v>
      </c>
      <c r="H73" s="63">
        <f t="shared" si="2"/>
        <v>49.387000000000008</v>
      </c>
    </row>
    <row r="74" spans="1:8" s="62" customFormat="1" ht="24">
      <c r="A74" s="56" t="str">
        <f>IF((LEN('Copy paste to Here'!G78))&gt;5,((CONCATENATE('Copy paste to Here'!G78," &amp; ",'Copy paste to Here'!D78,"  &amp;  ",'Copy paste to Here'!E78))),"Empty Cell")</f>
        <v xml:space="preserve">Surgical steel belly bananas, 14g (1.6mm) with 5 &amp; 8mm solid acrylic color balls - length 3/8'' (10mm) &amp; Color: Pink  &amp;  </v>
      </c>
      <c r="B74" s="57" t="str">
        <f>'Copy paste to Here'!C78</f>
        <v>BNSA</v>
      </c>
      <c r="C74" s="57" t="s">
        <v>758</v>
      </c>
      <c r="D74" s="58">
        <f>Invoice!B78</f>
        <v>8</v>
      </c>
      <c r="E74" s="59">
        <f>'Shipping Invoice'!J78*$N$1</f>
        <v>0.18</v>
      </c>
      <c r="F74" s="59">
        <f t="shared" si="0"/>
        <v>1.44</v>
      </c>
      <c r="G74" s="60">
        <f t="shared" si="1"/>
        <v>6.8382000000000005</v>
      </c>
      <c r="H74" s="63">
        <f t="shared" si="2"/>
        <v>54.705600000000004</v>
      </c>
    </row>
    <row r="75" spans="1:8" s="62" customFormat="1" ht="36">
      <c r="A75" s="56" t="str">
        <f>IF((LEN('Copy paste to Here'!G79))&gt;5,((CONCATENATE('Copy paste to Here'!G79," &amp; ",'Copy paste to Here'!D79,"  &amp;  ",'Copy paste to Here'!E79))),"Empty Cell")</f>
        <v xml:space="preserve">PVD plated surgical steel belly banana, 14g (1.6mm) with 5 &amp; 8mm bezel set jewel balls - length 3/8'' (10mm) &amp; Color: Black Anodized w/ Clear crystal  &amp;  </v>
      </c>
      <c r="B75" s="57" t="str">
        <f>'Copy paste to Here'!C79</f>
        <v>BNT2CG</v>
      </c>
      <c r="C75" s="57" t="s">
        <v>760</v>
      </c>
      <c r="D75" s="58">
        <f>Invoice!B79</f>
        <v>2</v>
      </c>
      <c r="E75" s="59">
        <f>'Shipping Invoice'!J79*$N$1</f>
        <v>1.27</v>
      </c>
      <c r="F75" s="59">
        <f t="shared" si="0"/>
        <v>2.54</v>
      </c>
      <c r="G75" s="60">
        <f t="shared" si="1"/>
        <v>48.247300000000003</v>
      </c>
      <c r="H75" s="63">
        <f t="shared" si="2"/>
        <v>96.494600000000005</v>
      </c>
    </row>
    <row r="76" spans="1:8" s="62" customFormat="1" ht="36">
      <c r="A76" s="56" t="str">
        <f>IF((LEN('Copy paste to Here'!G80))&gt;5,((CONCATENATE('Copy paste to Here'!G80," &amp; ",'Copy paste to Here'!D80,"  &amp;  ",'Copy paste to Here'!E80))),"Empty Cell")</f>
        <v xml:space="preserve">PVD plated surgical steel belly banana, 14g (1.6mm) with 5 &amp; 8mm bezel set jewel balls - length 3/8'' (10mm) &amp; Color: Black Anodized w/ Sapphire crystal  &amp;  </v>
      </c>
      <c r="B76" s="57" t="str">
        <f>'Copy paste to Here'!C80</f>
        <v>BNT2CG</v>
      </c>
      <c r="C76" s="57" t="s">
        <v>760</v>
      </c>
      <c r="D76" s="58">
        <f>Invoice!B80</f>
        <v>2</v>
      </c>
      <c r="E76" s="59">
        <f>'Shipping Invoice'!J80*$N$1</f>
        <v>1.27</v>
      </c>
      <c r="F76" s="59">
        <f t="shared" si="0"/>
        <v>2.54</v>
      </c>
      <c r="G76" s="60">
        <f t="shared" si="1"/>
        <v>48.247300000000003</v>
      </c>
      <c r="H76" s="63">
        <f t="shared" si="2"/>
        <v>96.494600000000005</v>
      </c>
    </row>
    <row r="77" spans="1:8" s="62" customFormat="1" ht="36">
      <c r="A77" s="56" t="str">
        <f>IF((LEN('Copy paste to Here'!G81))&gt;5,((CONCATENATE('Copy paste to Here'!G81," &amp; ",'Copy paste to Here'!D81,"  &amp;  ",'Copy paste to Here'!E81))),"Empty Cell")</f>
        <v xml:space="preserve">PVD plated surgical steel belly banana, 14g (1.6mm) with 5 &amp; 8mm bezel set jewel balls - length 3/8'' (10mm) &amp; Color: Gold Anodized w/ Clear crystal  &amp;  </v>
      </c>
      <c r="B77" s="57" t="str">
        <f>'Copy paste to Here'!C81</f>
        <v>BNT2CG</v>
      </c>
      <c r="C77" s="57" t="s">
        <v>760</v>
      </c>
      <c r="D77" s="58">
        <f>Invoice!B81</f>
        <v>2</v>
      </c>
      <c r="E77" s="59">
        <f>'Shipping Invoice'!J81*$N$1</f>
        <v>1.27</v>
      </c>
      <c r="F77" s="59">
        <f t="shared" si="0"/>
        <v>2.54</v>
      </c>
      <c r="G77" s="60">
        <f t="shared" si="1"/>
        <v>48.247300000000003</v>
      </c>
      <c r="H77" s="63">
        <f t="shared" si="2"/>
        <v>96.494600000000005</v>
      </c>
    </row>
    <row r="78" spans="1:8" s="62" customFormat="1" ht="36">
      <c r="A78" s="56" t="str">
        <f>IF((LEN('Copy paste to Here'!G82))&gt;5,((CONCATENATE('Copy paste to Here'!G82," &amp; ",'Copy paste to Here'!D82,"  &amp;  ",'Copy paste to Here'!E82))),"Empty Cell")</f>
        <v xml:space="preserve">PVD plated surgical steel belly banana, 14g (1.6mm) with 5 &amp; 8mm bezel set jewel balls - length 3/8'' (10mm) &amp; Color: Gold Anodized w/ Rose crystal  &amp;  </v>
      </c>
      <c r="B78" s="57" t="str">
        <f>'Copy paste to Here'!C82</f>
        <v>BNT2CG</v>
      </c>
      <c r="C78" s="57" t="s">
        <v>760</v>
      </c>
      <c r="D78" s="58">
        <f>Invoice!B82</f>
        <v>2</v>
      </c>
      <c r="E78" s="59">
        <f>'Shipping Invoice'!J82*$N$1</f>
        <v>1.27</v>
      </c>
      <c r="F78" s="59">
        <f t="shared" si="0"/>
        <v>2.54</v>
      </c>
      <c r="G78" s="60">
        <f t="shared" si="1"/>
        <v>48.247300000000003</v>
      </c>
      <c r="H78" s="63">
        <f t="shared" si="2"/>
        <v>96.494600000000005</v>
      </c>
    </row>
    <row r="79" spans="1:8" s="62" customFormat="1" ht="24">
      <c r="A79" s="56" t="str">
        <f>IF((LEN('Copy paste to Here'!G83))&gt;5,((CONCATENATE('Copy paste to Here'!G83," &amp; ",'Copy paste to Here'!D83,"  &amp;  ",'Copy paste to Here'!E83))),"Empty Cell")</f>
        <v>Anodized 316L steel belly banana, 14g (1.6mm) with 5 &amp; 8mm balls &amp; Length: 8mm  &amp;  Color: Black</v>
      </c>
      <c r="B79" s="57" t="str">
        <f>'Copy paste to Here'!C83</f>
        <v>BNTG</v>
      </c>
      <c r="C79" s="57" t="s">
        <v>765</v>
      </c>
      <c r="D79" s="58">
        <f>Invoice!B83</f>
        <v>3</v>
      </c>
      <c r="E79" s="59">
        <f>'Shipping Invoice'!J83*$N$1</f>
        <v>0.75</v>
      </c>
      <c r="F79" s="59">
        <f t="shared" si="0"/>
        <v>2.25</v>
      </c>
      <c r="G79" s="60">
        <f t="shared" si="1"/>
        <v>28.4925</v>
      </c>
      <c r="H79" s="63">
        <f t="shared" si="2"/>
        <v>85.477499999999992</v>
      </c>
    </row>
    <row r="80" spans="1:8" s="62" customFormat="1" ht="24">
      <c r="A80" s="56" t="str">
        <f>IF((LEN('Copy paste to Here'!G84))&gt;5,((CONCATENATE('Copy paste to Here'!G84," &amp; ",'Copy paste to Here'!D84,"  &amp;  ",'Copy paste to Here'!E84))),"Empty Cell")</f>
        <v>Anodized 316L steel belly banana, 14g (1.6mm) with 5 &amp; 8mm balls &amp; Length: 8mm  &amp;  Color: Rainbow</v>
      </c>
      <c r="B80" s="57" t="str">
        <f>'Copy paste to Here'!C84</f>
        <v>BNTG</v>
      </c>
      <c r="C80" s="57" t="s">
        <v>765</v>
      </c>
      <c r="D80" s="58">
        <f>Invoice!B84</f>
        <v>3</v>
      </c>
      <c r="E80" s="59">
        <f>'Shipping Invoice'!J84*$N$1</f>
        <v>0.75</v>
      </c>
      <c r="F80" s="59">
        <f t="shared" si="0"/>
        <v>2.25</v>
      </c>
      <c r="G80" s="60">
        <f t="shared" si="1"/>
        <v>28.4925</v>
      </c>
      <c r="H80" s="63">
        <f t="shared" si="2"/>
        <v>85.477499999999992</v>
      </c>
    </row>
    <row r="81" spans="1:8" s="62" customFormat="1" ht="24">
      <c r="A81" s="56" t="str">
        <f>IF((LEN('Copy paste to Here'!G85))&gt;5,((CONCATENATE('Copy paste to Here'!G85," &amp; ",'Copy paste to Here'!D85,"  &amp;  ",'Copy paste to Here'!E85))),"Empty Cell")</f>
        <v>Anodized 316L steel belly banana, 14g (1.6mm) with 5 &amp; 8mm balls &amp; Length: 8mm  &amp;  Color: Gold</v>
      </c>
      <c r="B81" s="57" t="str">
        <f>'Copy paste to Here'!C85</f>
        <v>BNTG</v>
      </c>
      <c r="C81" s="57" t="s">
        <v>765</v>
      </c>
      <c r="D81" s="58">
        <f>Invoice!B85</f>
        <v>8</v>
      </c>
      <c r="E81" s="59">
        <f>'Shipping Invoice'!J85*$N$1</f>
        <v>0.75</v>
      </c>
      <c r="F81" s="59">
        <f t="shared" si="0"/>
        <v>6</v>
      </c>
      <c r="G81" s="60">
        <f t="shared" si="1"/>
        <v>28.4925</v>
      </c>
      <c r="H81" s="63">
        <f t="shared" si="2"/>
        <v>227.94</v>
      </c>
    </row>
    <row r="82" spans="1:8" s="62" customFormat="1" ht="24">
      <c r="A82" s="56" t="str">
        <f>IF((LEN('Copy paste to Here'!G86))&gt;5,((CONCATENATE('Copy paste to Here'!G86," &amp; ",'Copy paste to Here'!D86,"  &amp;  ",'Copy paste to Here'!E86))),"Empty Cell")</f>
        <v>Anodized 316L steel belly banana, 14g (1.6mm) with 5 &amp; 8mm balls &amp; Length: 10mm  &amp;  Color: Black</v>
      </c>
      <c r="B82" s="57" t="str">
        <f>'Copy paste to Here'!C86</f>
        <v>BNTG</v>
      </c>
      <c r="C82" s="57" t="s">
        <v>765</v>
      </c>
      <c r="D82" s="58">
        <f>Invoice!B86</f>
        <v>6</v>
      </c>
      <c r="E82" s="59">
        <f>'Shipping Invoice'!J86*$N$1</f>
        <v>0.75</v>
      </c>
      <c r="F82" s="59">
        <f t="shared" si="0"/>
        <v>4.5</v>
      </c>
      <c r="G82" s="60">
        <f t="shared" si="1"/>
        <v>28.4925</v>
      </c>
      <c r="H82" s="63">
        <f t="shared" si="2"/>
        <v>170.95499999999998</v>
      </c>
    </row>
    <row r="83" spans="1:8" s="62" customFormat="1" ht="24">
      <c r="A83" s="56" t="str">
        <f>IF((LEN('Copy paste to Here'!G87))&gt;5,((CONCATENATE('Copy paste to Here'!G87," &amp; ",'Copy paste to Here'!D87,"  &amp;  ",'Copy paste to Here'!E87))),"Empty Cell")</f>
        <v>Anodized 316L steel belly banana, 14g (1.6mm) with 5 &amp; 8mm balls &amp; Length: 10mm  &amp;  Color: Rainbow</v>
      </c>
      <c r="B83" s="57" t="str">
        <f>'Copy paste to Here'!C87</f>
        <v>BNTG</v>
      </c>
      <c r="C83" s="57" t="s">
        <v>765</v>
      </c>
      <c r="D83" s="58">
        <f>Invoice!B87</f>
        <v>5</v>
      </c>
      <c r="E83" s="59">
        <f>'Shipping Invoice'!J87*$N$1</f>
        <v>0.75</v>
      </c>
      <c r="F83" s="59">
        <f t="shared" ref="F83:F146" si="3">D83*E83</f>
        <v>3.75</v>
      </c>
      <c r="G83" s="60">
        <f t="shared" ref="G83:G146" si="4">E83*$E$14</f>
        <v>28.4925</v>
      </c>
      <c r="H83" s="63">
        <f t="shared" ref="H83:H146" si="5">D83*G83</f>
        <v>142.46250000000001</v>
      </c>
    </row>
    <row r="84" spans="1:8" s="62" customFormat="1" ht="24">
      <c r="A84" s="56" t="str">
        <f>IF((LEN('Copy paste to Here'!G88))&gt;5,((CONCATENATE('Copy paste to Here'!G88," &amp; ",'Copy paste to Here'!D88,"  &amp;  ",'Copy paste to Here'!E88))),"Empty Cell")</f>
        <v>Anodized 316L steel belly banana, 14g (1.6mm) with 5 &amp; 8mm balls &amp; Length: 10mm  &amp;  Color: Gold</v>
      </c>
      <c r="B84" s="57" t="str">
        <f>'Copy paste to Here'!C88</f>
        <v>BNTG</v>
      </c>
      <c r="C84" s="57" t="s">
        <v>765</v>
      </c>
      <c r="D84" s="58">
        <f>Invoice!B88</f>
        <v>5</v>
      </c>
      <c r="E84" s="59">
        <f>'Shipping Invoice'!J88*$N$1</f>
        <v>0.75</v>
      </c>
      <c r="F84" s="59">
        <f t="shared" si="3"/>
        <v>3.75</v>
      </c>
      <c r="G84" s="60">
        <f t="shared" si="4"/>
        <v>28.4925</v>
      </c>
      <c r="H84" s="63">
        <f t="shared" si="5"/>
        <v>142.46250000000001</v>
      </c>
    </row>
    <row r="85" spans="1:8" s="62" customFormat="1" ht="24">
      <c r="A85" s="56" t="str">
        <f>IF((LEN('Copy paste to Here'!G89))&gt;5,((CONCATENATE('Copy paste to Here'!G89," &amp; ",'Copy paste to Here'!D89,"  &amp;  ",'Copy paste to Here'!E89))),"Empty Cell")</f>
        <v xml:space="preserve">Surgical steel circular barbell, 18g (1mm) with two 3mm balls &amp; Length: 8mm  &amp;  </v>
      </c>
      <c r="B85" s="57" t="str">
        <f>'Copy paste to Here'!C89</f>
        <v>CB18B3</v>
      </c>
      <c r="C85" s="57" t="s">
        <v>767</v>
      </c>
      <c r="D85" s="58">
        <f>Invoice!B89</f>
        <v>15</v>
      </c>
      <c r="E85" s="59">
        <f>'Shipping Invoice'!J89*$N$1</f>
        <v>0.28999999999999998</v>
      </c>
      <c r="F85" s="59">
        <f t="shared" si="3"/>
        <v>4.3499999999999996</v>
      </c>
      <c r="G85" s="60">
        <f t="shared" si="4"/>
        <v>11.017099999999999</v>
      </c>
      <c r="H85" s="63">
        <f t="shared" si="5"/>
        <v>165.25649999999999</v>
      </c>
    </row>
    <row r="86" spans="1:8" s="62" customFormat="1" ht="24">
      <c r="A86" s="56" t="str">
        <f>IF((LEN('Copy paste to Here'!G90))&gt;5,((CONCATENATE('Copy paste to Here'!G90," &amp; ",'Copy paste to Here'!D90,"  &amp;  ",'Copy paste to Here'!E90))),"Empty Cell")</f>
        <v xml:space="preserve">Surgical steel circular barbell, 20g (0.8mm) with two 3mm balls &amp; Length: 6mm  &amp;  </v>
      </c>
      <c r="B86" s="57" t="str">
        <f>'Copy paste to Here'!C90</f>
        <v>CB20B</v>
      </c>
      <c r="C86" s="57" t="s">
        <v>769</v>
      </c>
      <c r="D86" s="58">
        <f>Invoice!B90</f>
        <v>8</v>
      </c>
      <c r="E86" s="59">
        <f>'Shipping Invoice'!J90*$N$1</f>
        <v>0.38</v>
      </c>
      <c r="F86" s="59">
        <f t="shared" si="3"/>
        <v>3.04</v>
      </c>
      <c r="G86" s="60">
        <f t="shared" si="4"/>
        <v>14.436200000000001</v>
      </c>
      <c r="H86" s="63">
        <f t="shared" si="5"/>
        <v>115.48960000000001</v>
      </c>
    </row>
    <row r="87" spans="1:8" s="62" customFormat="1" ht="24">
      <c r="A87" s="56" t="str">
        <f>IF((LEN('Copy paste to Here'!G91))&gt;5,((CONCATENATE('Copy paste to Here'!G91," &amp; ",'Copy paste to Here'!D91,"  &amp;  ",'Copy paste to Here'!E91))),"Empty Cell")</f>
        <v xml:space="preserve">Surgical steel circular barbell, 20g (0.8mm) with two 3mm balls &amp; Length: 7mm  &amp;  </v>
      </c>
      <c r="B87" s="57" t="str">
        <f>'Copy paste to Here'!C91</f>
        <v>CB20B</v>
      </c>
      <c r="C87" s="57" t="s">
        <v>769</v>
      </c>
      <c r="D87" s="58">
        <f>Invoice!B91</f>
        <v>13</v>
      </c>
      <c r="E87" s="59">
        <f>'Shipping Invoice'!J91*$N$1</f>
        <v>0.38</v>
      </c>
      <c r="F87" s="59">
        <f t="shared" si="3"/>
        <v>4.9400000000000004</v>
      </c>
      <c r="G87" s="60">
        <f t="shared" si="4"/>
        <v>14.436200000000001</v>
      </c>
      <c r="H87" s="63">
        <f t="shared" si="5"/>
        <v>187.67060000000001</v>
      </c>
    </row>
    <row r="88" spans="1:8" s="62" customFormat="1" ht="24">
      <c r="A88" s="56" t="str">
        <f>IF((LEN('Copy paste to Here'!G92))&gt;5,((CONCATENATE('Copy paste to Here'!G92," &amp; ",'Copy paste to Here'!D92,"  &amp;  ",'Copy paste to Here'!E92))),"Empty Cell")</f>
        <v xml:space="preserve">Surgical steel circular barbell, 20g (0.8mm) with two 3mm balls &amp; Length: 8mm  &amp;  </v>
      </c>
      <c r="B88" s="57" t="str">
        <f>'Copy paste to Here'!C92</f>
        <v>CB20B</v>
      </c>
      <c r="C88" s="57" t="s">
        <v>769</v>
      </c>
      <c r="D88" s="58">
        <f>Invoice!B92</f>
        <v>20</v>
      </c>
      <c r="E88" s="59">
        <f>'Shipping Invoice'!J92*$N$1</f>
        <v>0.38</v>
      </c>
      <c r="F88" s="59">
        <f t="shared" si="3"/>
        <v>7.6</v>
      </c>
      <c r="G88" s="60">
        <f t="shared" si="4"/>
        <v>14.436200000000001</v>
      </c>
      <c r="H88" s="63">
        <f t="shared" si="5"/>
        <v>288.72400000000005</v>
      </c>
    </row>
    <row r="89" spans="1:8" s="62" customFormat="1" ht="24">
      <c r="A89" s="56" t="str">
        <f>IF((LEN('Copy paste to Here'!G93))&gt;5,((CONCATENATE('Copy paste to Here'!G93," &amp; ",'Copy paste to Here'!D93,"  &amp;  ",'Copy paste to Here'!E93))),"Empty Cell")</f>
        <v xml:space="preserve">Surgical steel circular barbell, 20g (0.8mm) with two 3mm balls &amp; Length: 9mm  &amp;  </v>
      </c>
      <c r="B89" s="57" t="str">
        <f>'Copy paste to Here'!C93</f>
        <v>CB20B</v>
      </c>
      <c r="C89" s="57" t="s">
        <v>769</v>
      </c>
      <c r="D89" s="58">
        <f>Invoice!B93</f>
        <v>14</v>
      </c>
      <c r="E89" s="59">
        <f>'Shipping Invoice'!J93*$N$1</f>
        <v>0.38</v>
      </c>
      <c r="F89" s="59">
        <f t="shared" si="3"/>
        <v>5.32</v>
      </c>
      <c r="G89" s="60">
        <f t="shared" si="4"/>
        <v>14.436200000000001</v>
      </c>
      <c r="H89" s="63">
        <f t="shared" si="5"/>
        <v>202.10680000000002</v>
      </c>
    </row>
    <row r="90" spans="1:8" s="62" customFormat="1" ht="24">
      <c r="A90" s="56" t="str">
        <f>IF((LEN('Copy paste to Here'!G94))&gt;5,((CONCATENATE('Copy paste to Here'!G94," &amp; ",'Copy paste to Here'!D94,"  &amp;  ",'Copy paste to Here'!E94))),"Empty Cell")</f>
        <v xml:space="preserve">Surgical steel circular barbell, 20g (0.8mm) with two 3mm balls &amp; Length: 10mm  &amp;  </v>
      </c>
      <c r="B90" s="57" t="str">
        <f>'Copy paste to Here'!C94</f>
        <v>CB20B</v>
      </c>
      <c r="C90" s="57" t="s">
        <v>769</v>
      </c>
      <c r="D90" s="58">
        <f>Invoice!B94</f>
        <v>10</v>
      </c>
      <c r="E90" s="59">
        <f>'Shipping Invoice'!J94*$N$1</f>
        <v>0.38</v>
      </c>
      <c r="F90" s="59">
        <f t="shared" si="3"/>
        <v>3.8</v>
      </c>
      <c r="G90" s="60">
        <f t="shared" si="4"/>
        <v>14.436200000000001</v>
      </c>
      <c r="H90" s="63">
        <f t="shared" si="5"/>
        <v>144.36200000000002</v>
      </c>
    </row>
    <row r="91" spans="1:8" s="62" customFormat="1" ht="24">
      <c r="A91" s="56" t="str">
        <f>IF((LEN('Copy paste to Here'!G95))&gt;5,((CONCATENATE('Copy paste to Here'!G95," &amp; ",'Copy paste to Here'!D95,"  &amp;  ",'Copy paste to Here'!E95))),"Empty Cell")</f>
        <v xml:space="preserve">Surgical steel circular barbell, 16g (1.2mm) with two 3mm balls &amp; Length: 7mm  &amp;  </v>
      </c>
      <c r="B91" s="57" t="str">
        <f>'Copy paste to Here'!C95</f>
        <v>CBEB</v>
      </c>
      <c r="C91" s="57" t="s">
        <v>771</v>
      </c>
      <c r="D91" s="58">
        <f>Invoice!B95</f>
        <v>20</v>
      </c>
      <c r="E91" s="59">
        <f>'Shipping Invoice'!J95*$N$1</f>
        <v>0.24</v>
      </c>
      <c r="F91" s="59">
        <f t="shared" si="3"/>
        <v>4.8</v>
      </c>
      <c r="G91" s="60">
        <f t="shared" si="4"/>
        <v>9.1175999999999995</v>
      </c>
      <c r="H91" s="63">
        <f t="shared" si="5"/>
        <v>182.35199999999998</v>
      </c>
    </row>
    <row r="92" spans="1:8" s="62" customFormat="1" ht="24">
      <c r="A92" s="56" t="str">
        <f>IF((LEN('Copy paste to Here'!G96))&gt;5,((CONCATENATE('Copy paste to Here'!G96," &amp; ",'Copy paste to Here'!D96,"  &amp;  ",'Copy paste to Here'!E96))),"Empty Cell")</f>
        <v xml:space="preserve">Surgical steel circular barbell, 16g (1.2mm) with two 3mm balls &amp; Length: 8mm  &amp;  </v>
      </c>
      <c r="B92" s="57" t="str">
        <f>'Copy paste to Here'!C96</f>
        <v>CBEB</v>
      </c>
      <c r="C92" s="57" t="s">
        <v>771</v>
      </c>
      <c r="D92" s="58">
        <f>Invoice!B96</f>
        <v>20</v>
      </c>
      <c r="E92" s="59">
        <f>'Shipping Invoice'!J96*$N$1</f>
        <v>0.24</v>
      </c>
      <c r="F92" s="59">
        <f t="shared" si="3"/>
        <v>4.8</v>
      </c>
      <c r="G92" s="60">
        <f t="shared" si="4"/>
        <v>9.1175999999999995</v>
      </c>
      <c r="H92" s="63">
        <f t="shared" si="5"/>
        <v>182.35199999999998</v>
      </c>
    </row>
    <row r="93" spans="1:8" s="62" customFormat="1" ht="24">
      <c r="A93" s="56" t="str">
        <f>IF((LEN('Copy paste to Here'!G97))&gt;5,((CONCATENATE('Copy paste to Here'!G97," &amp; ",'Copy paste to Here'!D97,"  &amp;  ",'Copy paste to Here'!E97))),"Empty Cell")</f>
        <v xml:space="preserve">Surgical steel circular barbell, 16g (1.2mm) with two 3mm balls &amp; Length: 9mm  &amp;  </v>
      </c>
      <c r="B93" s="57" t="str">
        <f>'Copy paste to Here'!C97</f>
        <v>CBEB</v>
      </c>
      <c r="C93" s="57" t="s">
        <v>771</v>
      </c>
      <c r="D93" s="58">
        <f>Invoice!B97</f>
        <v>20</v>
      </c>
      <c r="E93" s="59">
        <f>'Shipping Invoice'!J97*$N$1</f>
        <v>0.24</v>
      </c>
      <c r="F93" s="59">
        <f t="shared" si="3"/>
        <v>4.8</v>
      </c>
      <c r="G93" s="60">
        <f t="shared" si="4"/>
        <v>9.1175999999999995</v>
      </c>
      <c r="H93" s="63">
        <f t="shared" si="5"/>
        <v>182.35199999999998</v>
      </c>
    </row>
    <row r="94" spans="1:8" s="62" customFormat="1" ht="24">
      <c r="A94" s="56" t="str">
        <f>IF((LEN('Copy paste to Here'!G98))&gt;5,((CONCATENATE('Copy paste to Here'!G98," &amp; ",'Copy paste to Here'!D98,"  &amp;  ",'Copy paste to Here'!E98))),"Empty Cell")</f>
        <v xml:space="preserve">Surgical steel circular barbell, 16g (1.2mm) with two 3mm balls &amp; Length: 10mm  &amp;  </v>
      </c>
      <c r="B94" s="57" t="str">
        <f>'Copy paste to Here'!C98</f>
        <v>CBEB</v>
      </c>
      <c r="C94" s="57" t="s">
        <v>771</v>
      </c>
      <c r="D94" s="58">
        <f>Invoice!B98</f>
        <v>10</v>
      </c>
      <c r="E94" s="59">
        <f>'Shipping Invoice'!J98*$N$1</f>
        <v>0.24</v>
      </c>
      <c r="F94" s="59">
        <f t="shared" si="3"/>
        <v>2.4</v>
      </c>
      <c r="G94" s="60">
        <f t="shared" si="4"/>
        <v>9.1175999999999995</v>
      </c>
      <c r="H94" s="63">
        <f t="shared" si="5"/>
        <v>91.175999999999988</v>
      </c>
    </row>
    <row r="95" spans="1:8" s="62" customFormat="1" ht="24">
      <c r="A95" s="56" t="str">
        <f>IF((LEN('Copy paste to Here'!G99))&gt;5,((CONCATENATE('Copy paste to Here'!G99," &amp; ",'Copy paste to Here'!D99,"  &amp;  ",'Copy paste to Here'!E99))),"Empty Cell")</f>
        <v>Premium PVD plated surgical steel circular barbell, 16g (1.2mm) with two 3mm balls &amp; Length: 7mm  &amp;  Color: Black</v>
      </c>
      <c r="B95" s="57" t="str">
        <f>'Copy paste to Here'!C99</f>
        <v>CBETB</v>
      </c>
      <c r="C95" s="57" t="s">
        <v>773</v>
      </c>
      <c r="D95" s="58">
        <f>Invoice!B99</f>
        <v>7</v>
      </c>
      <c r="E95" s="59">
        <f>'Shipping Invoice'!J99*$N$1</f>
        <v>0.57999999999999996</v>
      </c>
      <c r="F95" s="59">
        <f t="shared" si="3"/>
        <v>4.0599999999999996</v>
      </c>
      <c r="G95" s="60">
        <f t="shared" si="4"/>
        <v>22.034199999999998</v>
      </c>
      <c r="H95" s="63">
        <f t="shared" si="5"/>
        <v>154.23939999999999</v>
      </c>
    </row>
    <row r="96" spans="1:8" s="62" customFormat="1" ht="24">
      <c r="A96" s="56" t="str">
        <f>IF((LEN('Copy paste to Here'!G100))&gt;5,((CONCATENATE('Copy paste to Here'!G100," &amp; ",'Copy paste to Here'!D100,"  &amp;  ",'Copy paste to Here'!E100))),"Empty Cell")</f>
        <v>Premium PVD plated surgical steel circular barbell, 16g (1.2mm) with two 3mm balls &amp; Length: 7mm  &amp;  Color: Gold</v>
      </c>
      <c r="B96" s="57" t="str">
        <f>'Copy paste to Here'!C100</f>
        <v>CBETB</v>
      </c>
      <c r="C96" s="57" t="s">
        <v>773</v>
      </c>
      <c r="D96" s="58">
        <f>Invoice!B100</f>
        <v>8</v>
      </c>
      <c r="E96" s="59">
        <f>'Shipping Invoice'!J100*$N$1</f>
        <v>0.57999999999999996</v>
      </c>
      <c r="F96" s="59">
        <f t="shared" si="3"/>
        <v>4.6399999999999997</v>
      </c>
      <c r="G96" s="60">
        <f t="shared" si="4"/>
        <v>22.034199999999998</v>
      </c>
      <c r="H96" s="63">
        <f t="shared" si="5"/>
        <v>176.27359999999999</v>
      </c>
    </row>
    <row r="97" spans="1:8" s="62" customFormat="1" ht="24">
      <c r="A97" s="56" t="str">
        <f>IF((LEN('Copy paste to Here'!G101))&gt;5,((CONCATENATE('Copy paste to Here'!G101," &amp; ",'Copy paste to Here'!D101,"  &amp;  ",'Copy paste to Here'!E101))),"Empty Cell")</f>
        <v>Premium PVD plated surgical steel circular barbell, 16g (1.2mm) with two 3mm balls &amp; Length: 8mm  &amp;  Color: Black</v>
      </c>
      <c r="B97" s="57" t="str">
        <f>'Copy paste to Here'!C101</f>
        <v>CBETB</v>
      </c>
      <c r="C97" s="57" t="s">
        <v>773</v>
      </c>
      <c r="D97" s="58">
        <f>Invoice!B101</f>
        <v>7</v>
      </c>
      <c r="E97" s="59">
        <f>'Shipping Invoice'!J101*$N$1</f>
        <v>0.57999999999999996</v>
      </c>
      <c r="F97" s="59">
        <f t="shared" si="3"/>
        <v>4.0599999999999996</v>
      </c>
      <c r="G97" s="60">
        <f t="shared" si="4"/>
        <v>22.034199999999998</v>
      </c>
      <c r="H97" s="63">
        <f t="shared" si="5"/>
        <v>154.23939999999999</v>
      </c>
    </row>
    <row r="98" spans="1:8" s="62" customFormat="1" ht="24">
      <c r="A98" s="56" t="str">
        <f>IF((LEN('Copy paste to Here'!G102))&gt;5,((CONCATENATE('Copy paste to Here'!G102," &amp; ",'Copy paste to Here'!D102,"  &amp;  ",'Copy paste to Here'!E102))),"Empty Cell")</f>
        <v>Premium PVD plated surgical steel circular barbell, 16g (1.2mm) with two 3mm balls &amp; Length: 8mm  &amp;  Color: Gold</v>
      </c>
      <c r="B98" s="57" t="str">
        <f>'Copy paste to Here'!C102</f>
        <v>CBETB</v>
      </c>
      <c r="C98" s="57" t="s">
        <v>773</v>
      </c>
      <c r="D98" s="58">
        <f>Invoice!B102</f>
        <v>8</v>
      </c>
      <c r="E98" s="59">
        <f>'Shipping Invoice'!J102*$N$1</f>
        <v>0.57999999999999996</v>
      </c>
      <c r="F98" s="59">
        <f t="shared" si="3"/>
        <v>4.6399999999999997</v>
      </c>
      <c r="G98" s="60">
        <f t="shared" si="4"/>
        <v>22.034199999999998</v>
      </c>
      <c r="H98" s="63">
        <f t="shared" si="5"/>
        <v>176.27359999999999</v>
      </c>
    </row>
    <row r="99" spans="1:8" s="62" customFormat="1" ht="24">
      <c r="A99" s="56" t="str">
        <f>IF((LEN('Copy paste to Here'!G103))&gt;5,((CONCATENATE('Copy paste to Here'!G103," &amp; ",'Copy paste to Here'!D103,"  &amp;  ",'Copy paste to Here'!E103))),"Empty Cell")</f>
        <v>Premium PVD plated surgical steel circular barbell, 16g (1.2mm) with two 3mm balls &amp; Length: 9mm  &amp;  Color: Black</v>
      </c>
      <c r="B99" s="57" t="str">
        <f>'Copy paste to Here'!C103</f>
        <v>CBETB</v>
      </c>
      <c r="C99" s="57" t="s">
        <v>773</v>
      </c>
      <c r="D99" s="58">
        <f>Invoice!B103</f>
        <v>7</v>
      </c>
      <c r="E99" s="59">
        <f>'Shipping Invoice'!J103*$N$1</f>
        <v>0.57999999999999996</v>
      </c>
      <c r="F99" s="59">
        <f t="shared" si="3"/>
        <v>4.0599999999999996</v>
      </c>
      <c r="G99" s="60">
        <f t="shared" si="4"/>
        <v>22.034199999999998</v>
      </c>
      <c r="H99" s="63">
        <f t="shared" si="5"/>
        <v>154.23939999999999</v>
      </c>
    </row>
    <row r="100" spans="1:8" s="62" customFormat="1" ht="24">
      <c r="A100" s="56" t="str">
        <f>IF((LEN('Copy paste to Here'!G104))&gt;5,((CONCATENATE('Copy paste to Here'!G104," &amp; ",'Copy paste to Here'!D104,"  &amp;  ",'Copy paste to Here'!E104))),"Empty Cell")</f>
        <v>Premium PVD plated surgical steel circular barbell, 16g (1.2mm) with two 3mm balls &amp; Length: 9mm  &amp;  Color: Gold</v>
      </c>
      <c r="B100" s="57" t="str">
        <f>'Copy paste to Here'!C104</f>
        <v>CBETB</v>
      </c>
      <c r="C100" s="57" t="s">
        <v>773</v>
      </c>
      <c r="D100" s="58">
        <f>Invoice!B104</f>
        <v>8</v>
      </c>
      <c r="E100" s="59">
        <f>'Shipping Invoice'!J104*$N$1</f>
        <v>0.57999999999999996</v>
      </c>
      <c r="F100" s="59">
        <f t="shared" si="3"/>
        <v>4.6399999999999997</v>
      </c>
      <c r="G100" s="60">
        <f t="shared" si="4"/>
        <v>22.034199999999998</v>
      </c>
      <c r="H100" s="63">
        <f t="shared" si="5"/>
        <v>176.27359999999999</v>
      </c>
    </row>
    <row r="101" spans="1:8" s="62" customFormat="1" ht="24">
      <c r="A101" s="56" t="str">
        <f>IF((LEN('Copy paste to Here'!G105))&gt;5,((CONCATENATE('Copy paste to Here'!G105," &amp; ",'Copy paste to Here'!D105,"  &amp;  ",'Copy paste to Here'!E105))),"Empty Cell")</f>
        <v>Premium PVD plated surgical steel circular barbell, 16g (1.2mm) with two 3mm balls &amp; Length: 10mm  &amp;  Color: Black</v>
      </c>
      <c r="B101" s="57" t="str">
        <f>'Copy paste to Here'!C105</f>
        <v>CBETB</v>
      </c>
      <c r="C101" s="57" t="s">
        <v>773</v>
      </c>
      <c r="D101" s="58">
        <f>Invoice!B105</f>
        <v>6</v>
      </c>
      <c r="E101" s="59">
        <f>'Shipping Invoice'!J105*$N$1</f>
        <v>0.57999999999999996</v>
      </c>
      <c r="F101" s="59">
        <f t="shared" si="3"/>
        <v>3.4799999999999995</v>
      </c>
      <c r="G101" s="60">
        <f t="shared" si="4"/>
        <v>22.034199999999998</v>
      </c>
      <c r="H101" s="63">
        <f t="shared" si="5"/>
        <v>132.20519999999999</v>
      </c>
    </row>
    <row r="102" spans="1:8" s="62" customFormat="1" ht="24">
      <c r="A102" s="56" t="str">
        <f>IF((LEN('Copy paste to Here'!G106))&gt;5,((CONCATENATE('Copy paste to Here'!G106," &amp; ",'Copy paste to Here'!D106,"  &amp;  ",'Copy paste to Here'!E106))),"Empty Cell")</f>
        <v>Premium PVD plated surgical steel circular barbell, 16g (1.2mm) with two 3mm balls &amp; Length: 10mm  &amp;  Color: Gold</v>
      </c>
      <c r="B102" s="57" t="str">
        <f>'Copy paste to Here'!C106</f>
        <v>CBETB</v>
      </c>
      <c r="C102" s="57" t="s">
        <v>773</v>
      </c>
      <c r="D102" s="58">
        <f>Invoice!B106</f>
        <v>6</v>
      </c>
      <c r="E102" s="59">
        <f>'Shipping Invoice'!J106*$N$1</f>
        <v>0.57999999999999996</v>
      </c>
      <c r="F102" s="59">
        <f t="shared" si="3"/>
        <v>3.4799999999999995</v>
      </c>
      <c r="G102" s="60">
        <f t="shared" si="4"/>
        <v>22.034199999999998</v>
      </c>
      <c r="H102" s="63">
        <f t="shared" si="5"/>
        <v>132.20519999999999</v>
      </c>
    </row>
    <row r="103" spans="1:8" s="62" customFormat="1" ht="24">
      <c r="A103" s="56" t="str">
        <f>IF((LEN('Copy paste to Here'!G107))&gt;5,((CONCATENATE('Copy paste to Here'!G107," &amp; ",'Copy paste to Here'!D107,"  &amp;  ",'Copy paste to Here'!E107))),"Empty Cell")</f>
        <v xml:space="preserve">Surgical steel circular barbell, 12g (2mm) with two externally threaded 5mm balls &amp; Length: 12mm  &amp;  </v>
      </c>
      <c r="B103" s="57" t="str">
        <f>'Copy paste to Here'!C107</f>
        <v>CBR12S</v>
      </c>
      <c r="C103" s="57" t="s">
        <v>775</v>
      </c>
      <c r="D103" s="58">
        <f>Invoice!B107</f>
        <v>3</v>
      </c>
      <c r="E103" s="59">
        <f>'Shipping Invoice'!J107*$N$1</f>
        <v>0.48</v>
      </c>
      <c r="F103" s="59">
        <f t="shared" si="3"/>
        <v>1.44</v>
      </c>
      <c r="G103" s="60">
        <f t="shared" si="4"/>
        <v>18.235199999999999</v>
      </c>
      <c r="H103" s="63">
        <f t="shared" si="5"/>
        <v>54.705599999999997</v>
      </c>
    </row>
    <row r="104" spans="1:8" s="62" customFormat="1" ht="24">
      <c r="A104" s="56" t="str">
        <f>IF((LEN('Copy paste to Here'!G108))&gt;5,((CONCATENATE('Copy paste to Here'!G108," &amp; ",'Copy paste to Here'!D108,"  &amp;  ",'Copy paste to Here'!E108))),"Empty Cell")</f>
        <v xml:space="preserve">PVD plated 316L steel circular barbell, 12g (2mm) with two externally threaded 5mm balls &amp; Length: 10mm  &amp;  </v>
      </c>
      <c r="B104" s="57" t="str">
        <f>'Copy paste to Here'!C108</f>
        <v>CBRT12S</v>
      </c>
      <c r="C104" s="57" t="s">
        <v>777</v>
      </c>
      <c r="D104" s="58">
        <f>Invoice!B108</f>
        <v>4</v>
      </c>
      <c r="E104" s="59">
        <f>'Shipping Invoice'!J108*$N$1</f>
        <v>0.97</v>
      </c>
      <c r="F104" s="59">
        <f t="shared" si="3"/>
        <v>3.88</v>
      </c>
      <c r="G104" s="60">
        <f t="shared" si="4"/>
        <v>36.850300000000004</v>
      </c>
      <c r="H104" s="63">
        <f t="shared" si="5"/>
        <v>147.40120000000002</v>
      </c>
    </row>
    <row r="105" spans="1:8" s="62" customFormat="1" ht="24">
      <c r="A105" s="56" t="str">
        <f>IF((LEN('Copy paste to Here'!G109))&gt;5,((CONCATENATE('Copy paste to Here'!G109," &amp; ",'Copy paste to Here'!D109,"  &amp;  ",'Copy paste to Here'!E109))),"Empty Cell")</f>
        <v xml:space="preserve">PVD plated 316L steel circular barbell, 12g (2mm) with two externally threaded 5mm balls &amp; Length: 12mm  &amp;  </v>
      </c>
      <c r="B105" s="57" t="str">
        <f>'Copy paste to Here'!C109</f>
        <v>CBRT12S</v>
      </c>
      <c r="C105" s="57" t="s">
        <v>777</v>
      </c>
      <c r="D105" s="58">
        <f>Invoice!B109</f>
        <v>4</v>
      </c>
      <c r="E105" s="59">
        <f>'Shipping Invoice'!J109*$N$1</f>
        <v>0.97</v>
      </c>
      <c r="F105" s="59">
        <f t="shared" si="3"/>
        <v>3.88</v>
      </c>
      <c r="G105" s="60">
        <f t="shared" si="4"/>
        <v>36.850300000000004</v>
      </c>
      <c r="H105" s="63">
        <f t="shared" si="5"/>
        <v>147.40120000000002</v>
      </c>
    </row>
    <row r="106" spans="1:8" s="62" customFormat="1" ht="24">
      <c r="A106" s="56" t="str">
        <f>IF((LEN('Copy paste to Here'!G110))&gt;5,((CONCATENATE('Copy paste to Here'!G110," &amp; ",'Copy paste to Here'!D110,"  &amp;  ",'Copy paste to Here'!E110))),"Empty Cell")</f>
        <v>PVD plated surgical steel circular barbell 18g (1mm) with two 3mm balls &amp; Length: 8mm  &amp;  Color: Gold</v>
      </c>
      <c r="B106" s="57" t="str">
        <f>'Copy paste to Here'!C110</f>
        <v>CBT18B3</v>
      </c>
      <c r="C106" s="57" t="s">
        <v>779</v>
      </c>
      <c r="D106" s="58">
        <f>Invoice!B110</f>
        <v>8</v>
      </c>
      <c r="E106" s="59">
        <f>'Shipping Invoice'!J110*$N$1</f>
        <v>0.65</v>
      </c>
      <c r="F106" s="59">
        <f t="shared" si="3"/>
        <v>5.2</v>
      </c>
      <c r="G106" s="60">
        <f t="shared" si="4"/>
        <v>24.693500000000004</v>
      </c>
      <c r="H106" s="63">
        <f t="shared" si="5"/>
        <v>197.54800000000003</v>
      </c>
    </row>
    <row r="107" spans="1:8" s="62" customFormat="1" ht="24">
      <c r="A107" s="56" t="str">
        <f>IF((LEN('Copy paste to Here'!G111))&gt;5,((CONCATENATE('Copy paste to Here'!G111," &amp; ",'Copy paste to Here'!D111,"  &amp;  ",'Copy paste to Here'!E111))),"Empty Cell")</f>
        <v>PVD plated surgical steel circular barbell 20g (0.8mm) with two 3mm balls &amp; Length: 8mm  &amp;  Color: Black</v>
      </c>
      <c r="B107" s="57" t="str">
        <f>'Copy paste to Here'!C111</f>
        <v>CBT20B</v>
      </c>
      <c r="C107" s="57" t="s">
        <v>781</v>
      </c>
      <c r="D107" s="58">
        <f>Invoice!B111</f>
        <v>15</v>
      </c>
      <c r="E107" s="59">
        <f>'Shipping Invoice'!J111*$N$1</f>
        <v>0.68</v>
      </c>
      <c r="F107" s="59">
        <f t="shared" si="3"/>
        <v>10.200000000000001</v>
      </c>
      <c r="G107" s="60">
        <f t="shared" si="4"/>
        <v>25.833200000000001</v>
      </c>
      <c r="H107" s="63">
        <f t="shared" si="5"/>
        <v>387.49800000000005</v>
      </c>
    </row>
    <row r="108" spans="1:8" s="62" customFormat="1" ht="24">
      <c r="A108" s="56" t="str">
        <f>IF((LEN('Copy paste to Here'!G112))&gt;5,((CONCATENATE('Copy paste to Here'!G112," &amp; ",'Copy paste to Here'!D112,"  &amp;  ",'Copy paste to Here'!E112))),"Empty Cell")</f>
        <v>Anodized surgical steel circular barbell, 14g (1.6mm) with two 5mm balls &amp; Length: 10mm  &amp;  Color: Gold</v>
      </c>
      <c r="B108" s="57" t="str">
        <f>'Copy paste to Here'!C112</f>
        <v>CBTB</v>
      </c>
      <c r="C108" s="57" t="s">
        <v>783</v>
      </c>
      <c r="D108" s="58">
        <f>Invoice!B112</f>
        <v>4</v>
      </c>
      <c r="E108" s="59">
        <f>'Shipping Invoice'!J112*$N$1</f>
        <v>0.63</v>
      </c>
      <c r="F108" s="59">
        <f t="shared" si="3"/>
        <v>2.52</v>
      </c>
      <c r="G108" s="60">
        <f t="shared" si="4"/>
        <v>23.933700000000002</v>
      </c>
      <c r="H108" s="63">
        <f t="shared" si="5"/>
        <v>95.734800000000007</v>
      </c>
    </row>
    <row r="109" spans="1:8" s="62" customFormat="1" ht="24">
      <c r="A109" s="56" t="str">
        <f>IF((LEN('Copy paste to Here'!G113))&gt;5,((CONCATENATE('Copy paste to Here'!G113," &amp; ",'Copy paste to Here'!D113,"  &amp;  ",'Copy paste to Here'!E113))),"Empty Cell")</f>
        <v xml:space="preserve">Surgical steel flat back nose ring hoop, 0.8mm (20g) &amp; Length: 8mm  &amp;  </v>
      </c>
      <c r="B109" s="57" t="str">
        <f>'Copy paste to Here'!C113</f>
        <v>CLNS20</v>
      </c>
      <c r="C109" s="57" t="s">
        <v>634</v>
      </c>
      <c r="D109" s="58">
        <f>Invoice!B113</f>
        <v>8</v>
      </c>
      <c r="E109" s="59">
        <f>'Shipping Invoice'!J113*$N$1</f>
        <v>0.48</v>
      </c>
      <c r="F109" s="59">
        <f t="shared" si="3"/>
        <v>3.84</v>
      </c>
      <c r="G109" s="60">
        <f t="shared" si="4"/>
        <v>18.235199999999999</v>
      </c>
      <c r="H109" s="63">
        <f t="shared" si="5"/>
        <v>145.88159999999999</v>
      </c>
    </row>
    <row r="110" spans="1:8" s="62" customFormat="1" ht="25.5">
      <c r="A110" s="56" t="str">
        <f>IF((LEN('Copy paste to Here'!G114))&gt;5,((CONCATENATE('Copy paste to Here'!G114," &amp; ",'Copy paste to Here'!D114,"  &amp;  ",'Copy paste to Here'!E114))),"Empty Cell")</f>
        <v xml:space="preserve">Black plated 925 silver seamless ring, 22g (0.6mm) &amp; Length: 7mm  &amp;  </v>
      </c>
      <c r="B110" s="57" t="str">
        <f>'Copy paste to Here'!C114</f>
        <v>CPSEL22</v>
      </c>
      <c r="C110" s="57" t="s">
        <v>956</v>
      </c>
      <c r="D110" s="58">
        <f>Invoice!B114</f>
        <v>8</v>
      </c>
      <c r="E110" s="59">
        <f>'Shipping Invoice'!J114*$N$1</f>
        <v>0.49</v>
      </c>
      <c r="F110" s="59">
        <f t="shared" si="3"/>
        <v>3.92</v>
      </c>
      <c r="G110" s="60">
        <f t="shared" si="4"/>
        <v>18.615100000000002</v>
      </c>
      <c r="H110" s="63">
        <f t="shared" si="5"/>
        <v>148.92080000000001</v>
      </c>
    </row>
    <row r="111" spans="1:8" s="62" customFormat="1" ht="25.5">
      <c r="A111" s="56" t="str">
        <f>IF((LEN('Copy paste to Here'!G115))&gt;5,((CONCATENATE('Copy paste to Here'!G115," &amp; ",'Copy paste to Here'!D115,"  &amp;  ",'Copy paste to Here'!E115))),"Empty Cell")</f>
        <v xml:space="preserve">Black plated 925 silver seamless ring, 22g (0.6mm) &amp; Length: 8mm  &amp;  </v>
      </c>
      <c r="B111" s="57" t="str">
        <f>'Copy paste to Here'!C115</f>
        <v>CPSEL22</v>
      </c>
      <c r="C111" s="57" t="s">
        <v>957</v>
      </c>
      <c r="D111" s="58">
        <f>Invoice!B115</f>
        <v>10</v>
      </c>
      <c r="E111" s="59">
        <f>'Shipping Invoice'!J115*$N$1</f>
        <v>0.53</v>
      </c>
      <c r="F111" s="59">
        <f t="shared" si="3"/>
        <v>5.3000000000000007</v>
      </c>
      <c r="G111" s="60">
        <f t="shared" si="4"/>
        <v>20.134700000000002</v>
      </c>
      <c r="H111" s="63">
        <f t="shared" si="5"/>
        <v>201.34700000000004</v>
      </c>
    </row>
    <row r="112" spans="1:8" s="62" customFormat="1" ht="25.5">
      <c r="A112" s="56" t="str">
        <f>IF((LEN('Copy paste to Here'!G116))&gt;5,((CONCATENATE('Copy paste to Here'!G116," &amp; ",'Copy paste to Here'!D116,"  &amp;  ",'Copy paste to Here'!E116))),"Empty Cell")</f>
        <v xml:space="preserve">Black plated 925 silver seamless ring, 22g (0.6mm) &amp; Length: 9mm  &amp;  </v>
      </c>
      <c r="B112" s="57" t="str">
        <f>'Copy paste to Here'!C116</f>
        <v>CPSEL22</v>
      </c>
      <c r="C112" s="57" t="s">
        <v>958</v>
      </c>
      <c r="D112" s="58">
        <f>Invoice!B116</f>
        <v>8</v>
      </c>
      <c r="E112" s="59">
        <f>'Shipping Invoice'!J116*$N$1</f>
        <v>0.54</v>
      </c>
      <c r="F112" s="59">
        <f t="shared" si="3"/>
        <v>4.32</v>
      </c>
      <c r="G112" s="60">
        <f t="shared" si="4"/>
        <v>20.514600000000002</v>
      </c>
      <c r="H112" s="63">
        <f t="shared" si="5"/>
        <v>164.11680000000001</v>
      </c>
    </row>
    <row r="113" spans="1:8" s="62" customFormat="1" ht="24">
      <c r="A113" s="56" t="str">
        <f>IF((LEN('Copy paste to Here'!G117))&gt;5,((CONCATENATE('Copy paste to Here'!G117," &amp; ",'Copy paste to Here'!D117,"  &amp;  ",'Copy paste to Here'!E117))),"Empty Cell")</f>
        <v>One pair of ball shaped Pvd plated surgical steel ear studs &amp; Size: 4mm  &amp;  Color: Gold</v>
      </c>
      <c r="B113" s="57" t="str">
        <f>'Copy paste to Here'!C117</f>
        <v>ERBT</v>
      </c>
      <c r="C113" s="57" t="s">
        <v>959</v>
      </c>
      <c r="D113" s="58">
        <f>Invoice!B117</f>
        <v>12</v>
      </c>
      <c r="E113" s="59">
        <f>'Shipping Invoice'!J117*$N$1</f>
        <v>0.72</v>
      </c>
      <c r="F113" s="59">
        <f t="shared" si="3"/>
        <v>8.64</v>
      </c>
      <c r="G113" s="60">
        <f t="shared" si="4"/>
        <v>27.352800000000002</v>
      </c>
      <c r="H113" s="63">
        <f t="shared" si="5"/>
        <v>328.23360000000002</v>
      </c>
    </row>
    <row r="114" spans="1:8" s="62" customFormat="1" ht="24">
      <c r="A114" s="56" t="str">
        <f>IF((LEN('Copy paste to Here'!G118))&gt;5,((CONCATENATE('Copy paste to Here'!G118," &amp; ",'Copy paste to Here'!D118,"  &amp;  ",'Copy paste to Here'!E118))),"Empty Cell")</f>
        <v>One pair of ball shaped Pvd plated surgical steel ear studs &amp; Size: 5mm  &amp;  Color: Gold</v>
      </c>
      <c r="B114" s="57" t="str">
        <f>'Copy paste to Here'!C118</f>
        <v>ERBT</v>
      </c>
      <c r="C114" s="57" t="s">
        <v>960</v>
      </c>
      <c r="D114" s="58">
        <f>Invoice!B118</f>
        <v>6</v>
      </c>
      <c r="E114" s="59">
        <f>'Shipping Invoice'!J118*$N$1</f>
        <v>0.79</v>
      </c>
      <c r="F114" s="59">
        <f t="shared" si="3"/>
        <v>4.74</v>
      </c>
      <c r="G114" s="60">
        <f t="shared" si="4"/>
        <v>30.012100000000004</v>
      </c>
      <c r="H114" s="63">
        <f t="shared" si="5"/>
        <v>180.07260000000002</v>
      </c>
    </row>
    <row r="115" spans="1:8" s="62" customFormat="1" ht="24">
      <c r="A115" s="56" t="str">
        <f>IF((LEN('Copy paste to Here'!G119))&gt;5,((CONCATENATE('Copy paste to Here'!G119," &amp; ",'Copy paste to Here'!D119,"  &amp;  ",'Copy paste to Here'!E119))),"Empty Cell")</f>
        <v>One pair of ball shaped Pvd plated surgical steel ear studs &amp; Size: 6mm  &amp;  Color: Gold</v>
      </c>
      <c r="B115" s="57" t="str">
        <f>'Copy paste to Here'!C119</f>
        <v>ERBT</v>
      </c>
      <c r="C115" s="57" t="s">
        <v>961</v>
      </c>
      <c r="D115" s="58">
        <f>Invoice!B119</f>
        <v>6</v>
      </c>
      <c r="E115" s="59">
        <f>'Shipping Invoice'!J119*$N$1</f>
        <v>0.81</v>
      </c>
      <c r="F115" s="59">
        <f t="shared" si="3"/>
        <v>4.8600000000000003</v>
      </c>
      <c r="G115" s="60">
        <f t="shared" si="4"/>
        <v>30.771900000000002</v>
      </c>
      <c r="H115" s="63">
        <f t="shared" si="5"/>
        <v>184.63140000000001</v>
      </c>
    </row>
    <row r="116" spans="1:8" s="62" customFormat="1" ht="24">
      <c r="A116" s="56" t="str">
        <f>IF((LEN('Copy paste to Here'!G120))&gt;5,((CONCATENATE('Copy paste to Here'!G120," &amp; ",'Copy paste to Here'!D120,"  &amp;  ",'Copy paste to Here'!E120))),"Empty Cell")</f>
        <v>One pair of ball shaped Pvd plated surgical steel ear studs &amp; Size: 8mm  &amp;  Color: Gold</v>
      </c>
      <c r="B116" s="57" t="str">
        <f>'Copy paste to Here'!C120</f>
        <v>ERBT</v>
      </c>
      <c r="C116" s="57" t="s">
        <v>962</v>
      </c>
      <c r="D116" s="58">
        <f>Invoice!B120</f>
        <v>6</v>
      </c>
      <c r="E116" s="59">
        <f>'Shipping Invoice'!J120*$N$1</f>
        <v>0.88</v>
      </c>
      <c r="F116" s="59">
        <f t="shared" si="3"/>
        <v>5.28</v>
      </c>
      <c r="G116" s="60">
        <f t="shared" si="4"/>
        <v>33.431200000000004</v>
      </c>
      <c r="H116" s="63">
        <f t="shared" si="5"/>
        <v>200.58720000000002</v>
      </c>
    </row>
    <row r="117" spans="1:8" s="62" customFormat="1" ht="25.5">
      <c r="A117" s="56" t="str">
        <f>IF((LEN('Copy paste to Here'!G121))&gt;5,((CONCATENATE('Copy paste to Here'!G121," &amp; ",'Copy paste to Here'!D121,"  &amp;  ",'Copy paste to Here'!E121))),"Empty Cell")</f>
        <v>Pair of 925 silver ear studs with flat top with ferido glued crystals with resin cover &amp; Size: 3mm  &amp;  Crystal Color: Clear</v>
      </c>
      <c r="B117" s="57" t="str">
        <f>'Copy paste to Here'!C121</f>
        <v>ERVFR</v>
      </c>
      <c r="C117" s="57" t="s">
        <v>963</v>
      </c>
      <c r="D117" s="58">
        <f>Invoice!B121</f>
        <v>3</v>
      </c>
      <c r="E117" s="59">
        <f>'Shipping Invoice'!J121*$N$1</f>
        <v>1.69</v>
      </c>
      <c r="F117" s="59">
        <f t="shared" si="3"/>
        <v>5.07</v>
      </c>
      <c r="G117" s="60">
        <f t="shared" si="4"/>
        <v>64.203100000000006</v>
      </c>
      <c r="H117" s="63">
        <f t="shared" si="5"/>
        <v>192.60930000000002</v>
      </c>
    </row>
    <row r="118" spans="1:8" s="62" customFormat="1" ht="24">
      <c r="A118" s="56" t="str">
        <f>IF((LEN('Copy paste to Here'!G122))&gt;5,((CONCATENATE('Copy paste to Here'!G122," &amp; ",'Copy paste to Here'!D122,"  &amp;  ",'Copy paste to Here'!E122))),"Empty Cell")</f>
        <v>Pair of 925 silver ear studs with flat top with ferido glued crystals with resin cover &amp; Size: 6mm  &amp;  Crystal Color: Clear</v>
      </c>
      <c r="B118" s="57" t="str">
        <f>'Copy paste to Here'!C122</f>
        <v>ERVFR</v>
      </c>
      <c r="C118" s="57" t="s">
        <v>964</v>
      </c>
      <c r="D118" s="58">
        <f>Invoice!B122</f>
        <v>5</v>
      </c>
      <c r="E118" s="59">
        <f>'Shipping Invoice'!J122*$N$1</f>
        <v>2.48</v>
      </c>
      <c r="F118" s="59">
        <f t="shared" si="3"/>
        <v>12.4</v>
      </c>
      <c r="G118" s="60">
        <f t="shared" si="4"/>
        <v>94.21520000000001</v>
      </c>
      <c r="H118" s="63">
        <f t="shared" si="5"/>
        <v>471.07600000000002</v>
      </c>
    </row>
    <row r="119" spans="1:8" s="62" customFormat="1" ht="24">
      <c r="A119" s="56" t="str">
        <f>IF((LEN('Copy paste to Here'!G123))&gt;5,((CONCATENATE('Copy paste to Here'!G123," &amp; ",'Copy paste to Here'!D123,"  &amp;  ",'Copy paste to Here'!E123))),"Empty Cell")</f>
        <v>Pair of 925 silver ear studs with flat top with ferido glued crystals with resin cover &amp; Size: 6mm  &amp;  Crystal Color: Jet</v>
      </c>
      <c r="B119" s="57" t="str">
        <f>'Copy paste to Here'!C123</f>
        <v>ERVFR</v>
      </c>
      <c r="C119" s="57" t="s">
        <v>964</v>
      </c>
      <c r="D119" s="58">
        <f>Invoice!B123</f>
        <v>2</v>
      </c>
      <c r="E119" s="59">
        <f>'Shipping Invoice'!J123*$N$1</f>
        <v>2.48</v>
      </c>
      <c r="F119" s="59">
        <f t="shared" si="3"/>
        <v>4.96</v>
      </c>
      <c r="G119" s="60">
        <f t="shared" si="4"/>
        <v>94.21520000000001</v>
      </c>
      <c r="H119" s="63">
        <f t="shared" si="5"/>
        <v>188.43040000000002</v>
      </c>
    </row>
    <row r="120" spans="1:8" s="62" customFormat="1" ht="24">
      <c r="A120" s="56" t="str">
        <f>IF((LEN('Copy paste to Here'!G124))&gt;5,((CONCATENATE('Copy paste to Here'!G124," &amp; ",'Copy paste to Here'!D124,"  &amp;  ",'Copy paste to Here'!E124))),"Empty Cell")</f>
        <v>Pair of 925 silver ear studs with flat top with ferido glued crystals with resin cover &amp; Size: 3.5mm  &amp;  Crystal Color: Clear</v>
      </c>
      <c r="B120" s="57" t="str">
        <f>'Copy paste to Here'!C124</f>
        <v>ERVFR</v>
      </c>
      <c r="C120" s="57" t="s">
        <v>965</v>
      </c>
      <c r="D120" s="58">
        <f>Invoice!B124</f>
        <v>3</v>
      </c>
      <c r="E120" s="59">
        <f>'Shipping Invoice'!J124*$N$1</f>
        <v>1.83</v>
      </c>
      <c r="F120" s="59">
        <f t="shared" si="3"/>
        <v>5.49</v>
      </c>
      <c r="G120" s="60">
        <f t="shared" si="4"/>
        <v>69.52170000000001</v>
      </c>
      <c r="H120" s="63">
        <f t="shared" si="5"/>
        <v>208.56510000000003</v>
      </c>
    </row>
    <row r="121" spans="1:8" s="62" customFormat="1" ht="24">
      <c r="A121" s="56" t="str">
        <f>IF((LEN('Copy paste to Here'!G125))&gt;5,((CONCATENATE('Copy paste to Here'!G125," &amp; ",'Copy paste to Here'!D125,"  &amp;  ",'Copy paste to Here'!E125))),"Empty Cell")</f>
        <v>Pair of 925 silver ear studs with flat top with ferido glued crystals with resin cover &amp; Size: 4.5mm  &amp;  Crystal Color: Clear</v>
      </c>
      <c r="B121" s="57" t="str">
        <f>'Copy paste to Here'!C125</f>
        <v>ERVFR</v>
      </c>
      <c r="C121" s="57" t="s">
        <v>966</v>
      </c>
      <c r="D121" s="58">
        <f>Invoice!B125</f>
        <v>3</v>
      </c>
      <c r="E121" s="59">
        <f>'Shipping Invoice'!J125*$N$1</f>
        <v>1.88</v>
      </c>
      <c r="F121" s="59">
        <f t="shared" si="3"/>
        <v>5.64</v>
      </c>
      <c r="G121" s="60">
        <f t="shared" si="4"/>
        <v>71.421199999999999</v>
      </c>
      <c r="H121" s="63">
        <f t="shared" si="5"/>
        <v>214.2636</v>
      </c>
    </row>
    <row r="122" spans="1:8" s="62" customFormat="1" ht="24">
      <c r="A122" s="56" t="str">
        <f>IF((LEN('Copy paste to Here'!G126))&gt;5,((CONCATENATE('Copy paste to Here'!G126," &amp; ",'Copy paste to Here'!D126,"  &amp;  ",'Copy paste to Here'!E126))),"Empty Cell")</f>
        <v>Pair of 925 silver ear studs with flat top with ferido glued crystals with resin cover &amp; Size: 4.5mm  &amp;  Crystal Color: Jet</v>
      </c>
      <c r="B122" s="57" t="str">
        <f>'Copy paste to Here'!C126</f>
        <v>ERVFR</v>
      </c>
      <c r="C122" s="57" t="s">
        <v>966</v>
      </c>
      <c r="D122" s="58">
        <f>Invoice!B126</f>
        <v>3</v>
      </c>
      <c r="E122" s="59">
        <f>'Shipping Invoice'!J126*$N$1</f>
        <v>1.88</v>
      </c>
      <c r="F122" s="59">
        <f t="shared" si="3"/>
        <v>5.64</v>
      </c>
      <c r="G122" s="60">
        <f t="shared" si="4"/>
        <v>71.421199999999999</v>
      </c>
      <c r="H122" s="63">
        <f t="shared" si="5"/>
        <v>214.2636</v>
      </c>
    </row>
    <row r="123" spans="1:8" s="62" customFormat="1" ht="24">
      <c r="A123" s="56" t="str">
        <f>IF((LEN('Copy paste to Here'!G127))&gt;5,((CONCATENATE('Copy paste to Here'!G127," &amp; ",'Copy paste to Here'!D127,"  &amp;  ",'Copy paste to Here'!E127))),"Empty Cell")</f>
        <v>Pair of 925 silver ear studs with flat top with ferido glued crystals with resin cover &amp; Size: 5.5mm  &amp;  Crystal Color: Clear</v>
      </c>
      <c r="B123" s="57" t="str">
        <f>'Copy paste to Here'!C127</f>
        <v>ERVFR</v>
      </c>
      <c r="C123" s="57" t="s">
        <v>967</v>
      </c>
      <c r="D123" s="58">
        <f>Invoice!B127</f>
        <v>3</v>
      </c>
      <c r="E123" s="59">
        <f>'Shipping Invoice'!J127*$N$1</f>
        <v>2</v>
      </c>
      <c r="F123" s="59">
        <f t="shared" si="3"/>
        <v>6</v>
      </c>
      <c r="G123" s="60">
        <f t="shared" si="4"/>
        <v>75.98</v>
      </c>
      <c r="H123" s="63">
        <f t="shared" si="5"/>
        <v>227.94</v>
      </c>
    </row>
    <row r="124" spans="1:8" s="62" customFormat="1" ht="24">
      <c r="A124" s="56" t="str">
        <f>IF((LEN('Copy paste to Here'!G128))&gt;5,((CONCATENATE('Copy paste to Here'!G128," &amp; ",'Copy paste to Here'!D128,"  &amp;  ",'Copy paste to Here'!E128))),"Empty Cell")</f>
        <v xml:space="preserve">Pair of 925 silver ear studs with 5mm square top with ferido glued multi crystals &amp; Crystal Color: Clear  &amp;  </v>
      </c>
      <c r="B124" s="57" t="str">
        <f>'Copy paste to Here'!C128</f>
        <v>ESFD6M</v>
      </c>
      <c r="C124" s="57" t="s">
        <v>796</v>
      </c>
      <c r="D124" s="58">
        <f>Invoice!B128</f>
        <v>5</v>
      </c>
      <c r="E124" s="59">
        <f>'Shipping Invoice'!J128*$N$1</f>
        <v>2.14</v>
      </c>
      <c r="F124" s="59">
        <f t="shared" si="3"/>
        <v>10.700000000000001</v>
      </c>
      <c r="G124" s="60">
        <f t="shared" si="4"/>
        <v>81.298600000000008</v>
      </c>
      <c r="H124" s="63">
        <f t="shared" si="5"/>
        <v>406.49300000000005</v>
      </c>
    </row>
    <row r="125" spans="1:8" s="62" customFormat="1">
      <c r="A125" s="56" t="str">
        <f>IF((LEN('Copy paste to Here'!G129))&gt;5,((CONCATENATE('Copy paste to Here'!G129," &amp; ",'Copy paste to Here'!D129,"  &amp;  ",'Copy paste to Here'!E129))),"Empty Cell")</f>
        <v>Silicone double flared flesh tunnel &amp; Gauge: 8mm  &amp;  Color: Black</v>
      </c>
      <c r="B125" s="57" t="str">
        <f>'Copy paste to Here'!C129</f>
        <v>FTSI</v>
      </c>
      <c r="C125" s="57" t="s">
        <v>968</v>
      </c>
      <c r="D125" s="58">
        <f>Invoice!B129</f>
        <v>4</v>
      </c>
      <c r="E125" s="59">
        <f>'Shipping Invoice'!J129*$N$1</f>
        <v>0.47</v>
      </c>
      <c r="F125" s="59">
        <f t="shared" si="3"/>
        <v>1.88</v>
      </c>
      <c r="G125" s="60">
        <f t="shared" si="4"/>
        <v>17.8553</v>
      </c>
      <c r="H125" s="63">
        <f t="shared" si="5"/>
        <v>71.421199999999999</v>
      </c>
    </row>
    <row r="126" spans="1:8" s="62" customFormat="1" ht="25.5">
      <c r="A126" s="56" t="str">
        <f>IF((LEN('Copy paste to Here'!G130))&gt;5,((CONCATENATE('Copy paste to Here'!G130," &amp; ",'Copy paste to Here'!D130,"  &amp;  ",'Copy paste to Here'!E130))),"Empty Cell")</f>
        <v>Silicone double flared flesh tunnel &amp; Gauge: 18mm  &amp;  Color: Black</v>
      </c>
      <c r="B126" s="57" t="str">
        <f>'Copy paste to Here'!C130</f>
        <v>FTSI</v>
      </c>
      <c r="C126" s="57" t="s">
        <v>969</v>
      </c>
      <c r="D126" s="58">
        <f>Invoice!B130</f>
        <v>2</v>
      </c>
      <c r="E126" s="59">
        <f>'Shipping Invoice'!J130*$N$1</f>
        <v>0.69</v>
      </c>
      <c r="F126" s="59">
        <f t="shared" si="3"/>
        <v>1.38</v>
      </c>
      <c r="G126" s="60">
        <f t="shared" si="4"/>
        <v>26.213100000000001</v>
      </c>
      <c r="H126" s="63">
        <f t="shared" si="5"/>
        <v>52.426200000000001</v>
      </c>
    </row>
    <row r="127" spans="1:8" s="62" customFormat="1" ht="25.5">
      <c r="A127" s="56" t="str">
        <f>IF((LEN('Copy paste to Here'!G131))&gt;5,((CONCATENATE('Copy paste to Here'!G131," &amp; ",'Copy paste to Here'!D131,"  &amp;  ",'Copy paste to Here'!E131))),"Empty Cell")</f>
        <v xml:space="preserve">Sterling silver spiral nose ring, 22g (0.6mm) with 18k gold plating &amp; Size: 8mm  &amp;  </v>
      </c>
      <c r="B127" s="57" t="str">
        <f>'Copy paste to Here'!C131</f>
        <v>GPSPR22</v>
      </c>
      <c r="C127" s="57" t="s">
        <v>970</v>
      </c>
      <c r="D127" s="58">
        <f>Invoice!B131</f>
        <v>14</v>
      </c>
      <c r="E127" s="59">
        <f>'Shipping Invoice'!J131*$N$1</f>
        <v>1.1100000000000001</v>
      </c>
      <c r="F127" s="59">
        <f t="shared" si="3"/>
        <v>15.540000000000001</v>
      </c>
      <c r="G127" s="60">
        <f t="shared" si="4"/>
        <v>42.168900000000008</v>
      </c>
      <c r="H127" s="63">
        <f t="shared" si="5"/>
        <v>590.36460000000011</v>
      </c>
    </row>
    <row r="128" spans="1:8" s="62" customFormat="1" ht="25.5">
      <c r="A128" s="56" t="str">
        <f>IF((LEN('Copy paste to Here'!G132))&gt;5,((CONCATENATE('Copy paste to Here'!G132," &amp; ",'Copy paste to Here'!D132,"  &amp;  ",'Copy paste to Here'!E132))),"Empty Cell")</f>
        <v xml:space="preserve">Sterling silver spiral nose ring, 22g (0.6mm) with 18k gold plating &amp; Size: 10mm  &amp;  </v>
      </c>
      <c r="B128" s="57" t="str">
        <f>'Copy paste to Here'!C132</f>
        <v>GPSPR22</v>
      </c>
      <c r="C128" s="57" t="s">
        <v>971</v>
      </c>
      <c r="D128" s="58">
        <f>Invoice!B132</f>
        <v>8</v>
      </c>
      <c r="E128" s="59">
        <f>'Shipping Invoice'!J132*$N$1</f>
        <v>1.27</v>
      </c>
      <c r="F128" s="59">
        <f t="shared" si="3"/>
        <v>10.16</v>
      </c>
      <c r="G128" s="60">
        <f t="shared" si="4"/>
        <v>48.247300000000003</v>
      </c>
      <c r="H128" s="63">
        <f t="shared" si="5"/>
        <v>385.97840000000002</v>
      </c>
    </row>
    <row r="129" spans="1:8" s="62" customFormat="1" ht="25.5">
      <c r="A129" s="56" t="str">
        <f>IF((LEN('Copy paste to Here'!G133))&gt;5,((CONCATENATE('Copy paste to Here'!G133," &amp; ",'Copy paste to Here'!D133,"  &amp;  ",'Copy paste to Here'!E133))),"Empty Cell")</f>
        <v xml:space="preserve">High polished surgical steel hinged ball closure ring, 16g (1.2mm) with 3mm ball &amp; Length: 6mm  &amp;  </v>
      </c>
      <c r="B129" s="57" t="str">
        <f>'Copy paste to Here'!C133</f>
        <v>HBCRB16</v>
      </c>
      <c r="C129" s="57" t="s">
        <v>804</v>
      </c>
      <c r="D129" s="58">
        <f>Invoice!B133</f>
        <v>6</v>
      </c>
      <c r="E129" s="59">
        <f>'Shipping Invoice'!J133*$N$1</f>
        <v>2.06</v>
      </c>
      <c r="F129" s="59">
        <f t="shared" si="3"/>
        <v>12.36</v>
      </c>
      <c r="G129" s="60">
        <f t="shared" si="4"/>
        <v>78.259399999999999</v>
      </c>
      <c r="H129" s="63">
        <f t="shared" si="5"/>
        <v>469.5564</v>
      </c>
    </row>
    <row r="130" spans="1:8" s="62" customFormat="1" ht="25.5">
      <c r="A130" s="56" t="str">
        <f>IF((LEN('Copy paste to Here'!G134))&gt;5,((CONCATENATE('Copy paste to Here'!G134," &amp; ",'Copy paste to Here'!D134,"  &amp;  ",'Copy paste to Here'!E134))),"Empty Cell")</f>
        <v xml:space="preserve">High polished surgical steel hinged ball closure ring, 16g (1.2mm) with 3mm ball &amp; Length: 8mm  &amp;  </v>
      </c>
      <c r="B130" s="57" t="str">
        <f>'Copy paste to Here'!C134</f>
        <v>HBCRB16</v>
      </c>
      <c r="C130" s="57" t="s">
        <v>804</v>
      </c>
      <c r="D130" s="58">
        <f>Invoice!B134</f>
        <v>6</v>
      </c>
      <c r="E130" s="59">
        <f>'Shipping Invoice'!J134*$N$1</f>
        <v>2.06</v>
      </c>
      <c r="F130" s="59">
        <f t="shared" si="3"/>
        <v>12.36</v>
      </c>
      <c r="G130" s="60">
        <f t="shared" si="4"/>
        <v>78.259399999999999</v>
      </c>
      <c r="H130" s="63">
        <f t="shared" si="5"/>
        <v>469.5564</v>
      </c>
    </row>
    <row r="131" spans="1:8" s="62" customFormat="1" ht="25.5">
      <c r="A131" s="56" t="str">
        <f>IF((LEN('Copy paste to Here'!G135))&gt;5,((CONCATENATE('Copy paste to Here'!G135," &amp; ",'Copy paste to Here'!D135,"  &amp;  ",'Copy paste to Here'!E135))),"Empty Cell")</f>
        <v>Anodized 316L steel hinged ball closure ring, 16g (1.2mm) with 3mm ball &amp; Length: 6mm  &amp;  Color: Black</v>
      </c>
      <c r="B131" s="57" t="str">
        <f>'Copy paste to Here'!C135</f>
        <v>HBCRBT16</v>
      </c>
      <c r="C131" s="57" t="s">
        <v>806</v>
      </c>
      <c r="D131" s="58">
        <f>Invoice!B135</f>
        <v>5</v>
      </c>
      <c r="E131" s="59">
        <f>'Shipping Invoice'!J135*$N$1</f>
        <v>2.35</v>
      </c>
      <c r="F131" s="59">
        <f t="shared" si="3"/>
        <v>11.75</v>
      </c>
      <c r="G131" s="60">
        <f t="shared" si="4"/>
        <v>89.276500000000013</v>
      </c>
      <c r="H131" s="63">
        <f t="shared" si="5"/>
        <v>446.38250000000005</v>
      </c>
    </row>
    <row r="132" spans="1:8" s="62" customFormat="1" ht="25.5">
      <c r="A132" s="56" t="str">
        <f>IF((LEN('Copy paste to Here'!G136))&gt;5,((CONCATENATE('Copy paste to Here'!G136," &amp; ",'Copy paste to Here'!D136,"  &amp;  ",'Copy paste to Here'!E136))),"Empty Cell")</f>
        <v>Anodized 316L steel hinged ball closure ring, 16g (1.2mm) with 3mm ball &amp; Length: 8mm  &amp;  Color: Black</v>
      </c>
      <c r="B132" s="57" t="str">
        <f>'Copy paste to Here'!C136</f>
        <v>HBCRBT16</v>
      </c>
      <c r="C132" s="57" t="s">
        <v>806</v>
      </c>
      <c r="D132" s="58">
        <f>Invoice!B136</f>
        <v>5</v>
      </c>
      <c r="E132" s="59">
        <f>'Shipping Invoice'!J136*$N$1</f>
        <v>2.35</v>
      </c>
      <c r="F132" s="59">
        <f t="shared" si="3"/>
        <v>11.75</v>
      </c>
      <c r="G132" s="60">
        <f t="shared" si="4"/>
        <v>89.276500000000013</v>
      </c>
      <c r="H132" s="63">
        <f t="shared" si="5"/>
        <v>446.38250000000005</v>
      </c>
    </row>
    <row r="133" spans="1:8" s="62" customFormat="1" ht="25.5">
      <c r="A133" s="56" t="str">
        <f>IF((LEN('Copy paste to Here'!G137))&gt;5,((CONCATENATE('Copy paste to Here'!G137," &amp; ",'Copy paste to Here'!D137,"  &amp;  ",'Copy paste to Here'!E137))),"Empty Cell")</f>
        <v>Anodized 316L steel hinged ball closure ring, 16g (1.2mm) with 3mm ball &amp; Length: 8mm  &amp;  Color: Gold</v>
      </c>
      <c r="B133" s="57" t="str">
        <f>'Copy paste to Here'!C137</f>
        <v>HBCRBT16</v>
      </c>
      <c r="C133" s="57" t="s">
        <v>806</v>
      </c>
      <c r="D133" s="58">
        <f>Invoice!B137</f>
        <v>10</v>
      </c>
      <c r="E133" s="59">
        <f>'Shipping Invoice'!J137*$N$1</f>
        <v>2.35</v>
      </c>
      <c r="F133" s="59">
        <f t="shared" si="3"/>
        <v>23.5</v>
      </c>
      <c r="G133" s="60">
        <f t="shared" si="4"/>
        <v>89.276500000000013</v>
      </c>
      <c r="H133" s="63">
        <f t="shared" si="5"/>
        <v>892.7650000000001</v>
      </c>
    </row>
    <row r="134" spans="1:8" s="62" customFormat="1" ht="25.5">
      <c r="A134" s="56" t="str">
        <f>IF((LEN('Copy paste to Here'!G138))&gt;5,((CONCATENATE('Copy paste to Here'!G138," &amp; ",'Copy paste to Here'!D138,"  &amp;  ",'Copy paste to Here'!E138))),"Empty Cell")</f>
        <v>Anodized 316L steel hinged ball closure ring, 16g (1.2mm) with 3mm ball &amp; Length: 10mm  &amp;  Color: Gold</v>
      </c>
      <c r="B134" s="57" t="str">
        <f>'Copy paste to Here'!C138</f>
        <v>HBCRBT16</v>
      </c>
      <c r="C134" s="57" t="s">
        <v>806</v>
      </c>
      <c r="D134" s="58">
        <f>Invoice!B138</f>
        <v>15</v>
      </c>
      <c r="E134" s="59">
        <f>'Shipping Invoice'!J138*$N$1</f>
        <v>2.35</v>
      </c>
      <c r="F134" s="59">
        <f t="shared" si="3"/>
        <v>35.25</v>
      </c>
      <c r="G134" s="60">
        <f t="shared" si="4"/>
        <v>89.276500000000013</v>
      </c>
      <c r="H134" s="63">
        <f t="shared" si="5"/>
        <v>1339.1475000000003</v>
      </c>
    </row>
    <row r="135" spans="1:8" s="62" customFormat="1" ht="36">
      <c r="A135" s="56" t="str">
        <f>IF((LEN('Copy paste to Here'!G139))&gt;5,((CONCATENATE('Copy paste to Here'!G139," &amp; ",'Copy paste to Here'!D139,"  &amp;  ",'Copy paste to Here'!E139))),"Empty Cell")</f>
        <v>High polished surgical steel hinged ball closure ring, 16g (1.2mm) with 3mm ball with bezel set crystal &amp; Length: 8mm  &amp;  Crystal Color: Clear</v>
      </c>
      <c r="B135" s="57" t="str">
        <f>'Copy paste to Here'!C139</f>
        <v>HBCRC16</v>
      </c>
      <c r="C135" s="57" t="s">
        <v>808</v>
      </c>
      <c r="D135" s="58">
        <f>Invoice!B139</f>
        <v>5</v>
      </c>
      <c r="E135" s="59">
        <f>'Shipping Invoice'!J139*$N$1</f>
        <v>2.35</v>
      </c>
      <c r="F135" s="59">
        <f t="shared" si="3"/>
        <v>11.75</v>
      </c>
      <c r="G135" s="60">
        <f t="shared" si="4"/>
        <v>89.276500000000013</v>
      </c>
      <c r="H135" s="63">
        <f t="shared" si="5"/>
        <v>446.38250000000005</v>
      </c>
    </row>
    <row r="136" spans="1:8" s="62" customFormat="1" ht="36">
      <c r="A136" s="56" t="str">
        <f>IF((LEN('Copy paste to Here'!G140))&gt;5,((CONCATENATE('Copy paste to Here'!G140," &amp; ",'Copy paste to Here'!D140,"  &amp;  ",'Copy paste to Here'!E140))),"Empty Cell")</f>
        <v>High polished surgical steel hinged ball closure ring, 16g (1.2mm) with 3mm ball with bezel set crystal &amp; Length: 8mm  &amp;  Crystal Color: Rose</v>
      </c>
      <c r="B136" s="57" t="str">
        <f>'Copy paste to Here'!C140</f>
        <v>HBCRC16</v>
      </c>
      <c r="C136" s="57" t="s">
        <v>808</v>
      </c>
      <c r="D136" s="58">
        <f>Invoice!B140</f>
        <v>5</v>
      </c>
      <c r="E136" s="59">
        <f>'Shipping Invoice'!J140*$N$1</f>
        <v>2.35</v>
      </c>
      <c r="F136" s="59">
        <f t="shared" si="3"/>
        <v>11.75</v>
      </c>
      <c r="G136" s="60">
        <f t="shared" si="4"/>
        <v>89.276500000000013</v>
      </c>
      <c r="H136" s="63">
        <f t="shared" si="5"/>
        <v>446.38250000000005</v>
      </c>
    </row>
    <row r="137" spans="1:8" s="62" customFormat="1" ht="36">
      <c r="A137" s="56" t="str">
        <f>IF((LEN('Copy paste to Here'!G141))&gt;5,((CONCATENATE('Copy paste to Here'!G141," &amp; ",'Copy paste to Here'!D141,"  &amp;  ",'Copy paste to Here'!E141))),"Empty Cell")</f>
        <v>High polished surgical steel hinged ball closure ring, 16g (1.2mm) with 3mm ball with bezel set crystal &amp; Length: 8mm  &amp;  Crystal Color: Blue Zircon</v>
      </c>
      <c r="B137" s="57" t="str">
        <f>'Copy paste to Here'!C141</f>
        <v>HBCRC16</v>
      </c>
      <c r="C137" s="57" t="s">
        <v>808</v>
      </c>
      <c r="D137" s="58">
        <f>Invoice!B141</f>
        <v>2</v>
      </c>
      <c r="E137" s="59">
        <f>'Shipping Invoice'!J141*$N$1</f>
        <v>2.35</v>
      </c>
      <c r="F137" s="59">
        <f t="shared" si="3"/>
        <v>4.7</v>
      </c>
      <c r="G137" s="60">
        <f t="shared" si="4"/>
        <v>89.276500000000013</v>
      </c>
      <c r="H137" s="63">
        <f t="shared" si="5"/>
        <v>178.55300000000003</v>
      </c>
    </row>
    <row r="138" spans="1:8" s="62" customFormat="1" ht="36">
      <c r="A138" s="56" t="str">
        <f>IF((LEN('Copy paste to Here'!G142))&gt;5,((CONCATENATE('Copy paste to Here'!G142," &amp; ",'Copy paste to Here'!D142,"  &amp;  ",'Copy paste to Here'!E142))),"Empty Cell")</f>
        <v>High polished surgical steel hinged ball closure ring, 16g (1.2mm) with 3mm ball with bezel set crystal &amp; Length: 10mm  &amp;  Crystal Color: Clear</v>
      </c>
      <c r="B138" s="57" t="str">
        <f>'Copy paste to Here'!C142</f>
        <v>HBCRC16</v>
      </c>
      <c r="C138" s="57" t="s">
        <v>808</v>
      </c>
      <c r="D138" s="58">
        <f>Invoice!B142</f>
        <v>6</v>
      </c>
      <c r="E138" s="59">
        <f>'Shipping Invoice'!J142*$N$1</f>
        <v>2.35</v>
      </c>
      <c r="F138" s="59">
        <f t="shared" si="3"/>
        <v>14.100000000000001</v>
      </c>
      <c r="G138" s="60">
        <f t="shared" si="4"/>
        <v>89.276500000000013</v>
      </c>
      <c r="H138" s="63">
        <f t="shared" si="5"/>
        <v>535.65900000000011</v>
      </c>
    </row>
    <row r="139" spans="1:8" s="62" customFormat="1" ht="36">
      <c r="A139" s="56" t="str">
        <f>IF((LEN('Copy paste to Here'!G143))&gt;5,((CONCATENATE('Copy paste to Here'!G143," &amp; ",'Copy paste to Here'!D143,"  &amp;  ",'Copy paste to Here'!E143))),"Empty Cell")</f>
        <v>High polished surgical steel hinged ball closure ring, 16g (1.2mm) with 3mm ball with bezel set crystal &amp; Length: 10mm  &amp;  Crystal Color: Blue Zircon</v>
      </c>
      <c r="B139" s="57" t="str">
        <f>'Copy paste to Here'!C143</f>
        <v>HBCRC16</v>
      </c>
      <c r="C139" s="57" t="s">
        <v>808</v>
      </c>
      <c r="D139" s="58">
        <f>Invoice!B143</f>
        <v>2</v>
      </c>
      <c r="E139" s="59">
        <f>'Shipping Invoice'!J143*$N$1</f>
        <v>2.35</v>
      </c>
      <c r="F139" s="59">
        <f t="shared" si="3"/>
        <v>4.7</v>
      </c>
      <c r="G139" s="60">
        <f t="shared" si="4"/>
        <v>89.276500000000013</v>
      </c>
      <c r="H139" s="63">
        <f t="shared" si="5"/>
        <v>178.55300000000003</v>
      </c>
    </row>
    <row r="140" spans="1:8" s="62" customFormat="1" ht="36">
      <c r="A140" s="56" t="str">
        <f>IF((LEN('Copy paste to Here'!G144))&gt;5,((CONCATENATE('Copy paste to Here'!G144," &amp; ",'Copy paste to Here'!D144,"  &amp;  ",'Copy paste to Here'!E144))),"Empty Cell")</f>
        <v>Anodized 316L steel hinged ball closure ring, 16g (1.2mm) with 3mm ball with bezel set crystal &amp; Length: 6mm  &amp;  Color: Black Anodized w/ Clear crystal</v>
      </c>
      <c r="B140" s="57" t="str">
        <f>'Copy paste to Here'!C144</f>
        <v>HBCRCT16</v>
      </c>
      <c r="C140" s="57" t="s">
        <v>810</v>
      </c>
      <c r="D140" s="58">
        <f>Invoice!B144</f>
        <v>4</v>
      </c>
      <c r="E140" s="59">
        <f>'Shipping Invoice'!J144*$N$1</f>
        <v>2.8</v>
      </c>
      <c r="F140" s="59">
        <f t="shared" si="3"/>
        <v>11.2</v>
      </c>
      <c r="G140" s="60">
        <f t="shared" si="4"/>
        <v>106.372</v>
      </c>
      <c r="H140" s="63">
        <f t="shared" si="5"/>
        <v>425.488</v>
      </c>
    </row>
    <row r="141" spans="1:8" s="62" customFormat="1" ht="36">
      <c r="A141" s="56" t="str">
        <f>IF((LEN('Copy paste to Here'!G145))&gt;5,((CONCATENATE('Copy paste to Here'!G145," &amp; ",'Copy paste to Here'!D145,"  &amp;  ",'Copy paste to Here'!E145))),"Empty Cell")</f>
        <v>Anodized 316L steel hinged ball closure ring, 16g (1.2mm) with 3mm ball with bezel set crystal &amp; Length: 6mm  &amp;  Color: Gold Anodized w/ Clear crystal</v>
      </c>
      <c r="B141" s="57" t="str">
        <f>'Copy paste to Here'!C145</f>
        <v>HBCRCT16</v>
      </c>
      <c r="C141" s="57" t="s">
        <v>810</v>
      </c>
      <c r="D141" s="58">
        <f>Invoice!B145</f>
        <v>4</v>
      </c>
      <c r="E141" s="59">
        <f>'Shipping Invoice'!J145*$N$1</f>
        <v>2.8</v>
      </c>
      <c r="F141" s="59">
        <f t="shared" si="3"/>
        <v>11.2</v>
      </c>
      <c r="G141" s="60">
        <f t="shared" si="4"/>
        <v>106.372</v>
      </c>
      <c r="H141" s="63">
        <f t="shared" si="5"/>
        <v>425.488</v>
      </c>
    </row>
    <row r="142" spans="1:8" s="62" customFormat="1" ht="36">
      <c r="A142" s="56" t="str">
        <f>IF((LEN('Copy paste to Here'!G146))&gt;5,((CONCATENATE('Copy paste to Here'!G146," &amp; ",'Copy paste to Here'!D146,"  &amp;  ",'Copy paste to Here'!E146))),"Empty Cell")</f>
        <v>Anodized 316L steel hinged ball closure ring, 16g (1.2mm) with 3mm ball with bezel set crystal &amp; Length: 8mm  &amp;  Color: Black Anodized w/ Clear crystal</v>
      </c>
      <c r="B142" s="57" t="str">
        <f>'Copy paste to Here'!C146</f>
        <v>HBCRCT16</v>
      </c>
      <c r="C142" s="57" t="s">
        <v>810</v>
      </c>
      <c r="D142" s="58">
        <f>Invoice!B146</f>
        <v>6</v>
      </c>
      <c r="E142" s="59">
        <f>'Shipping Invoice'!J146*$N$1</f>
        <v>2.8</v>
      </c>
      <c r="F142" s="59">
        <f t="shared" si="3"/>
        <v>16.799999999999997</v>
      </c>
      <c r="G142" s="60">
        <f t="shared" si="4"/>
        <v>106.372</v>
      </c>
      <c r="H142" s="63">
        <f t="shared" si="5"/>
        <v>638.23199999999997</v>
      </c>
    </row>
    <row r="143" spans="1:8" s="62" customFormat="1" ht="36">
      <c r="A143" s="56" t="str">
        <f>IF((LEN('Copy paste to Here'!G147))&gt;5,((CONCATENATE('Copy paste to Here'!G147," &amp; ",'Copy paste to Here'!D147,"  &amp;  ",'Copy paste to Here'!E147))),"Empty Cell")</f>
        <v>Anodized 316L steel hinged ball closure ring, 16g (1.2mm) with 3mm ball with bezel set crystal &amp; Length: 8mm  &amp;  Color: Gold Anodized w/ Clear crystal</v>
      </c>
      <c r="B143" s="57" t="str">
        <f>'Copy paste to Here'!C147</f>
        <v>HBCRCT16</v>
      </c>
      <c r="C143" s="57" t="s">
        <v>810</v>
      </c>
      <c r="D143" s="58">
        <f>Invoice!B147</f>
        <v>6</v>
      </c>
      <c r="E143" s="59">
        <f>'Shipping Invoice'!J147*$N$1</f>
        <v>2.8</v>
      </c>
      <c r="F143" s="59">
        <f t="shared" si="3"/>
        <v>16.799999999999997</v>
      </c>
      <c r="G143" s="60">
        <f t="shared" si="4"/>
        <v>106.372</v>
      </c>
      <c r="H143" s="63">
        <f t="shared" si="5"/>
        <v>638.23199999999997</v>
      </c>
    </row>
    <row r="144" spans="1:8" s="62" customFormat="1" ht="36">
      <c r="A144" s="56" t="str">
        <f>IF((LEN('Copy paste to Here'!G148))&gt;5,((CONCATENATE('Copy paste to Here'!G148," &amp; ",'Copy paste to Here'!D148,"  &amp;  ",'Copy paste to Here'!E148))),"Empty Cell")</f>
        <v>Anodized 316L steel hinged ball closure ring, 16g (1.2mm) with 3mm ball with bezel set crystal &amp; Length: 10mm  &amp;  Color: Black Anodized w/ Clear crystal</v>
      </c>
      <c r="B144" s="57" t="str">
        <f>'Copy paste to Here'!C148</f>
        <v>HBCRCT16</v>
      </c>
      <c r="C144" s="57" t="s">
        <v>810</v>
      </c>
      <c r="D144" s="58">
        <f>Invoice!B148</f>
        <v>3</v>
      </c>
      <c r="E144" s="59">
        <f>'Shipping Invoice'!J148*$N$1</f>
        <v>2.8</v>
      </c>
      <c r="F144" s="59">
        <f t="shared" si="3"/>
        <v>8.3999999999999986</v>
      </c>
      <c r="G144" s="60">
        <f t="shared" si="4"/>
        <v>106.372</v>
      </c>
      <c r="H144" s="63">
        <f t="shared" si="5"/>
        <v>319.11599999999999</v>
      </c>
    </row>
    <row r="145" spans="1:8" s="62" customFormat="1" ht="36">
      <c r="A145" s="56" t="str">
        <f>IF((LEN('Copy paste to Here'!G149))&gt;5,((CONCATENATE('Copy paste to Here'!G149," &amp; ",'Copy paste to Here'!D149,"  &amp;  ",'Copy paste to Here'!E149))),"Empty Cell")</f>
        <v>Anodized 316L steel hinged ball closure ring, 16g (1.2mm) with 3mm ball with bezel set crystal &amp; Length: 10mm  &amp;  Color: Gold Anodized w/ Clear crystal</v>
      </c>
      <c r="B145" s="57" t="str">
        <f>'Copy paste to Here'!C149</f>
        <v>HBCRCT16</v>
      </c>
      <c r="C145" s="57" t="s">
        <v>810</v>
      </c>
      <c r="D145" s="58">
        <f>Invoice!B149</f>
        <v>3</v>
      </c>
      <c r="E145" s="59">
        <f>'Shipping Invoice'!J149*$N$1</f>
        <v>2.8</v>
      </c>
      <c r="F145" s="59">
        <f t="shared" si="3"/>
        <v>8.3999999999999986</v>
      </c>
      <c r="G145" s="60">
        <f t="shared" si="4"/>
        <v>106.372</v>
      </c>
      <c r="H145" s="63">
        <f t="shared" si="5"/>
        <v>319.11599999999999</v>
      </c>
    </row>
    <row r="146" spans="1:8" s="62" customFormat="1" ht="36">
      <c r="A146" s="56" t="str">
        <f>IF((LEN('Copy paste to Here'!G150))&gt;5,((CONCATENATE('Copy paste to Here'!G150," &amp; ",'Copy paste to Here'!D150,"  &amp;  ",'Copy paste to Here'!E150))),"Empty Cell")</f>
        <v>316L steel hinged ball closure ring, 1.2mm (16g) with a 3mm crystal ball, inner diameter 6mm. The crystal is not bezel set, it is glued in very high quality. &amp; Crystal Color: Clear  &amp;  Length: 6mm</v>
      </c>
      <c r="B146" s="57" t="str">
        <f>'Copy paste to Here'!C150</f>
        <v>HBCRJ16</v>
      </c>
      <c r="C146" s="57" t="s">
        <v>812</v>
      </c>
      <c r="D146" s="58">
        <f>Invoice!B150</f>
        <v>4</v>
      </c>
      <c r="E146" s="59">
        <f>'Shipping Invoice'!J150*$N$1</f>
        <v>1.76</v>
      </c>
      <c r="F146" s="59">
        <f t="shared" si="3"/>
        <v>7.04</v>
      </c>
      <c r="G146" s="60">
        <f t="shared" si="4"/>
        <v>66.862400000000008</v>
      </c>
      <c r="H146" s="63">
        <f t="shared" si="5"/>
        <v>267.44960000000003</v>
      </c>
    </row>
    <row r="147" spans="1:8" s="62" customFormat="1" ht="36">
      <c r="A147" s="56" t="str">
        <f>IF((LEN('Copy paste to Here'!G151))&gt;5,((CONCATENATE('Copy paste to Here'!G151," &amp; ",'Copy paste to Here'!D151,"  &amp;  ",'Copy paste to Here'!E151))),"Empty Cell")</f>
        <v>316L steel hinged ball closure ring, 1.2mm (16g) with a 3mm crystal ball, inner diameter 6mm. The crystal is not bezel set, it is glued in very high quality. &amp; Crystal Color: Rose  &amp;  Length: 6mm</v>
      </c>
      <c r="B147" s="57" t="str">
        <f>'Copy paste to Here'!C151</f>
        <v>HBCRJ16</v>
      </c>
      <c r="C147" s="57" t="s">
        <v>812</v>
      </c>
      <c r="D147" s="58">
        <f>Invoice!B151</f>
        <v>2</v>
      </c>
      <c r="E147" s="59">
        <f>'Shipping Invoice'!J151*$N$1</f>
        <v>1.76</v>
      </c>
      <c r="F147" s="59">
        <f t="shared" ref="F147:F156" si="6">D147*E147</f>
        <v>3.52</v>
      </c>
      <c r="G147" s="60">
        <f t="shared" ref="G147:G210" si="7">E147*$E$14</f>
        <v>66.862400000000008</v>
      </c>
      <c r="H147" s="63">
        <f t="shared" ref="H147:H210" si="8">D147*G147</f>
        <v>133.72480000000002</v>
      </c>
    </row>
    <row r="148" spans="1:8" s="62" customFormat="1" ht="48">
      <c r="A148" s="56" t="str">
        <f>IF((LEN('Copy paste to Here'!G152))&gt;5,((CONCATENATE('Copy paste to Here'!G152," &amp; ",'Copy paste to Here'!D152,"  &amp;  ",'Copy paste to Here'!E152))),"Empty Cell")</f>
        <v>316L steel hinged ball closure ring, 1.2mm (16g) with a 3mm crystal ball, inner diameter 6mm. The crystal is not bezel set, it is glued in very high quality. &amp; Crystal Color: Aquamarine  &amp;  Length: 6mm</v>
      </c>
      <c r="B148" s="57" t="str">
        <f>'Copy paste to Here'!C152</f>
        <v>HBCRJ16</v>
      </c>
      <c r="C148" s="57" t="s">
        <v>812</v>
      </c>
      <c r="D148" s="58">
        <f>Invoice!B152</f>
        <v>2</v>
      </c>
      <c r="E148" s="59">
        <f>'Shipping Invoice'!J152*$N$1</f>
        <v>1.76</v>
      </c>
      <c r="F148" s="59">
        <f t="shared" si="6"/>
        <v>3.52</v>
      </c>
      <c r="G148" s="60">
        <f t="shared" si="7"/>
        <v>66.862400000000008</v>
      </c>
      <c r="H148" s="63">
        <f t="shared" si="8"/>
        <v>133.72480000000002</v>
      </c>
    </row>
    <row r="149" spans="1:8" s="62" customFormat="1" ht="36">
      <c r="A149" s="56" t="str">
        <f>IF((LEN('Copy paste to Here'!G153))&gt;5,((CONCATENATE('Copy paste to Here'!G153," &amp; ",'Copy paste to Here'!D153,"  &amp;  ",'Copy paste to Here'!E153))),"Empty Cell")</f>
        <v>High polished surgical steel fake flesh tunnel with ferido glued multi crystal studded rim without resin cover and flat back &amp; Size: 8mm  &amp;  Crystal Color: Clear</v>
      </c>
      <c r="B149" s="57" t="str">
        <f>'Copy paste to Here'!C153</f>
        <v>IFF</v>
      </c>
      <c r="C149" s="57" t="s">
        <v>972</v>
      </c>
      <c r="D149" s="58">
        <f>Invoice!B153</f>
        <v>4</v>
      </c>
      <c r="E149" s="59">
        <f>'Shipping Invoice'!J153*$N$1</f>
        <v>1.57</v>
      </c>
      <c r="F149" s="59">
        <f t="shared" si="6"/>
        <v>6.28</v>
      </c>
      <c r="G149" s="60">
        <f t="shared" si="7"/>
        <v>59.644300000000008</v>
      </c>
      <c r="H149" s="63">
        <f t="shared" si="8"/>
        <v>238.57720000000003</v>
      </c>
    </row>
    <row r="150" spans="1:8" s="62" customFormat="1" ht="36">
      <c r="A150" s="56" t="str">
        <f>IF((LEN('Copy paste to Here'!G154))&gt;5,((CONCATENATE('Copy paste to Here'!G154," &amp; ",'Copy paste to Here'!D154,"  &amp;  ",'Copy paste to Here'!E154))),"Empty Cell")</f>
        <v>PVD plated surgical steel fake flesh tunnels with ferido glued multi crystal studded rim without resin cover and flat back &amp; Size: 8mm  &amp;  Color: Black</v>
      </c>
      <c r="B150" s="57" t="str">
        <f>'Copy paste to Here'!C154</f>
        <v>IFTF</v>
      </c>
      <c r="C150" s="57" t="s">
        <v>973</v>
      </c>
      <c r="D150" s="58">
        <f>Invoice!B154</f>
        <v>2</v>
      </c>
      <c r="E150" s="59">
        <f>'Shipping Invoice'!J154*$N$1</f>
        <v>1.66</v>
      </c>
      <c r="F150" s="59">
        <f t="shared" si="6"/>
        <v>3.32</v>
      </c>
      <c r="G150" s="60">
        <f t="shared" si="7"/>
        <v>63.063400000000001</v>
      </c>
      <c r="H150" s="63">
        <f t="shared" si="8"/>
        <v>126.1268</v>
      </c>
    </row>
    <row r="151" spans="1:8" s="62" customFormat="1" ht="36">
      <c r="A151" s="56" t="str">
        <f>IF((LEN('Copy paste to Here'!G155))&gt;5,((CONCATENATE('Copy paste to Here'!G155," &amp; ",'Copy paste to Here'!D155,"  &amp;  ",'Copy paste to Here'!E155))),"Empty Cell")</f>
        <v>PVD plated surgical steel fake flesh tunnels with ferido glued multi crystal studded rim without resin cover and flat back &amp; Size: 8mm  &amp;  Color: Gold</v>
      </c>
      <c r="B151" s="57" t="str">
        <f>'Copy paste to Here'!C155</f>
        <v>IFTF</v>
      </c>
      <c r="C151" s="57" t="s">
        <v>973</v>
      </c>
      <c r="D151" s="58">
        <f>Invoice!B155</f>
        <v>4</v>
      </c>
      <c r="E151" s="59">
        <f>'Shipping Invoice'!J155*$N$1</f>
        <v>1.66</v>
      </c>
      <c r="F151" s="59">
        <f t="shared" si="6"/>
        <v>6.64</v>
      </c>
      <c r="G151" s="60">
        <f t="shared" si="7"/>
        <v>63.063400000000001</v>
      </c>
      <c r="H151" s="63">
        <f t="shared" si="8"/>
        <v>252.25360000000001</v>
      </c>
    </row>
    <row r="152" spans="1:8" s="62" customFormat="1" ht="24">
      <c r="A152" s="56" t="str">
        <f>IF((LEN('Copy paste to Here'!G156))&gt;5,((CONCATENATE('Copy paste to Here'!G156," &amp; ",'Copy paste to Here'!D156,"  &amp;  ",'Copy paste to Here'!E156))),"Empty Cell")</f>
        <v>PVD plated surgical steel fake flesh tunnel &amp; Size: 8mm  &amp;  Color: Gold</v>
      </c>
      <c r="B152" s="57" t="str">
        <f>'Copy paste to Here'!C156</f>
        <v>IFTRD</v>
      </c>
      <c r="C152" s="57" t="s">
        <v>974</v>
      </c>
      <c r="D152" s="58">
        <f>Invoice!B156</f>
        <v>4</v>
      </c>
      <c r="E152" s="59">
        <f>'Shipping Invoice'!J156*$N$1</f>
        <v>1.17</v>
      </c>
      <c r="F152" s="59">
        <f t="shared" si="6"/>
        <v>4.68</v>
      </c>
      <c r="G152" s="60">
        <f t="shared" si="7"/>
        <v>44.448299999999996</v>
      </c>
      <c r="H152" s="63">
        <f t="shared" si="8"/>
        <v>177.79319999999998</v>
      </c>
    </row>
    <row r="153" spans="1:8" s="62" customFormat="1" ht="36">
      <c r="A153" s="56" t="str">
        <f>IF((LEN('Copy paste to Here'!G157))&gt;5,((CONCATENATE('Copy paste to Here'!G157," &amp; ",'Copy paste to Here'!D157,"  &amp;  ",'Copy paste to Here'!E157))),"Empty Cell")</f>
        <v xml:space="preserve">316L steel 3mm dermal anchor top part with bezel set flat crystal for 1.6mm (14g) posts with 1.2mm internal threading &amp; Crystal Color: Clear  &amp;  </v>
      </c>
      <c r="B153" s="57" t="str">
        <f>'Copy paste to Here'!C157</f>
        <v>IJF3</v>
      </c>
      <c r="C153" s="57" t="s">
        <v>820</v>
      </c>
      <c r="D153" s="58">
        <f>Invoice!B157</f>
        <v>2</v>
      </c>
      <c r="E153" s="59">
        <f>'Shipping Invoice'!J157*$N$1</f>
        <v>0.48</v>
      </c>
      <c r="F153" s="59">
        <f t="shared" si="6"/>
        <v>0.96</v>
      </c>
      <c r="G153" s="60">
        <f t="shared" si="7"/>
        <v>18.235199999999999</v>
      </c>
      <c r="H153" s="63">
        <f t="shared" si="8"/>
        <v>36.470399999999998</v>
      </c>
    </row>
    <row r="154" spans="1:8" s="62" customFormat="1" ht="36">
      <c r="A154" s="56" t="str">
        <f>IF((LEN('Copy paste to Here'!G158))&gt;5,((CONCATENATE('Copy paste to Here'!G158," &amp; ",'Copy paste to Here'!D158,"  &amp;  ",'Copy paste to Here'!E158))),"Empty Cell")</f>
        <v xml:space="preserve">316L steel 4mm dermal anchor top part with bezel set flat crystal for 1.6mm (14g) posts with 1.2mm internal threading &amp; Crystal Color: Clear  &amp;  </v>
      </c>
      <c r="B154" s="57" t="str">
        <f>'Copy paste to Here'!C158</f>
        <v>IJF4</v>
      </c>
      <c r="C154" s="57" t="s">
        <v>822</v>
      </c>
      <c r="D154" s="58">
        <f>Invoice!B158</f>
        <v>2</v>
      </c>
      <c r="E154" s="59">
        <f>'Shipping Invoice'!J158*$N$1</f>
        <v>0.53</v>
      </c>
      <c r="F154" s="59">
        <f t="shared" si="6"/>
        <v>1.06</v>
      </c>
      <c r="G154" s="60">
        <f t="shared" si="7"/>
        <v>20.134700000000002</v>
      </c>
      <c r="H154" s="63">
        <f t="shared" si="8"/>
        <v>40.269400000000005</v>
      </c>
    </row>
    <row r="155" spans="1:8" s="62" customFormat="1" ht="24">
      <c r="A155" s="56" t="str">
        <f>IF((LEN('Copy paste to Here'!G159))&gt;5,((CONCATENATE('Copy paste to Here'!G159," &amp; ",'Copy paste to Here'!D159,"  &amp;  ",'Copy paste to Here'!E159))),"Empty Cell")</f>
        <v>Anodized surgical steel fake plug with rubber O-Rings &amp; Size: 8mm  &amp;  Color: Black</v>
      </c>
      <c r="B155" s="57" t="str">
        <f>'Copy paste to Here'!C159</f>
        <v>IPTR</v>
      </c>
      <c r="C155" s="57" t="s">
        <v>975</v>
      </c>
      <c r="D155" s="58">
        <f>Invoice!B159</f>
        <v>18</v>
      </c>
      <c r="E155" s="59">
        <f>'Shipping Invoice'!J159*$N$1</f>
        <v>0.68</v>
      </c>
      <c r="F155" s="59">
        <f t="shared" si="6"/>
        <v>12.24</v>
      </c>
      <c r="G155" s="60">
        <f t="shared" si="7"/>
        <v>25.833200000000001</v>
      </c>
      <c r="H155" s="63">
        <f t="shared" si="8"/>
        <v>464.99760000000003</v>
      </c>
    </row>
    <row r="156" spans="1:8" s="62" customFormat="1" ht="24">
      <c r="A156" s="56" t="str">
        <f>IF((LEN('Copy paste to Here'!G160))&gt;5,((CONCATENATE('Copy paste to Here'!G160," &amp; ",'Copy paste to Here'!D160,"  &amp;  ",'Copy paste to Here'!E160))),"Empty Cell")</f>
        <v>Anodized surgical steel fake plug in black and gold without O-Rings &amp; Size: 10mm  &amp;  Color: Black</v>
      </c>
      <c r="B156" s="57" t="str">
        <f>'Copy paste to Here'!C160</f>
        <v>IPTRD</v>
      </c>
      <c r="C156" s="57" t="s">
        <v>976</v>
      </c>
      <c r="D156" s="58">
        <f>Invoice!B160</f>
        <v>12</v>
      </c>
      <c r="E156" s="59">
        <f>'Shipping Invoice'!J160*$N$1</f>
        <v>0.73</v>
      </c>
      <c r="F156" s="59">
        <f t="shared" si="6"/>
        <v>8.76</v>
      </c>
      <c r="G156" s="60">
        <f t="shared" si="7"/>
        <v>27.732700000000001</v>
      </c>
      <c r="H156" s="63">
        <f t="shared" si="8"/>
        <v>332.79240000000004</v>
      </c>
    </row>
    <row r="157" spans="1:8" s="62" customFormat="1" ht="24">
      <c r="A157" s="56" t="str">
        <f>IF((LEN('Copy paste to Here'!G161))&gt;5,((CONCATENATE('Copy paste to Here'!G161," &amp; ",'Copy paste to Here'!D161,"  &amp;  ",'Copy paste to Here'!E161))),"Empty Cell")</f>
        <v xml:space="preserve">Surgical steel labret, 16g (1.2mm) with a 3mm ball &amp; Length: 6mm  &amp;  </v>
      </c>
      <c r="B157" s="57" t="str">
        <f>'Copy paste to Here'!C161</f>
        <v>LBB3</v>
      </c>
      <c r="C157" s="57" t="s">
        <v>662</v>
      </c>
      <c r="D157" s="58">
        <f>Invoice!B161</f>
        <v>10</v>
      </c>
      <c r="E157" s="59">
        <f>'Shipping Invoice'!J161*$N$1</f>
        <v>0.17</v>
      </c>
      <c r="F157" s="59">
        <f t="shared" ref="F157:F210" si="9">D157*E157</f>
        <v>1.7000000000000002</v>
      </c>
      <c r="G157" s="60">
        <f t="shared" si="7"/>
        <v>6.4583000000000004</v>
      </c>
      <c r="H157" s="63">
        <f t="shared" si="8"/>
        <v>64.582999999999998</v>
      </c>
    </row>
    <row r="158" spans="1:8" s="62" customFormat="1" ht="24">
      <c r="A158" s="56" t="str">
        <f>IF((LEN('Copy paste to Here'!G162))&gt;5,((CONCATENATE('Copy paste to Here'!G162," &amp; ",'Copy paste to Here'!D162,"  &amp;  ",'Copy paste to Here'!E162))),"Empty Cell")</f>
        <v xml:space="preserve">Surgical steel labret, 16g (1.2mm) with a 3mm ball &amp; Length: 8mm  &amp;  </v>
      </c>
      <c r="B158" s="57" t="str">
        <f>'Copy paste to Here'!C162</f>
        <v>LBB3</v>
      </c>
      <c r="C158" s="57" t="s">
        <v>662</v>
      </c>
      <c r="D158" s="58">
        <f>Invoice!B162</f>
        <v>15</v>
      </c>
      <c r="E158" s="59">
        <f>'Shipping Invoice'!J162*$N$1</f>
        <v>0.17</v>
      </c>
      <c r="F158" s="59">
        <f t="shared" si="9"/>
        <v>2.5500000000000003</v>
      </c>
      <c r="G158" s="60">
        <f t="shared" si="7"/>
        <v>6.4583000000000004</v>
      </c>
      <c r="H158" s="63">
        <f t="shared" si="8"/>
        <v>96.874500000000012</v>
      </c>
    </row>
    <row r="159" spans="1:8" s="62" customFormat="1" ht="36">
      <c r="A159" s="56" t="str">
        <f>IF((LEN('Copy paste to Here'!G163))&gt;5,((CONCATENATE('Copy paste to Here'!G163," &amp; ",'Copy paste to Here'!D163,"  &amp;  ",'Copy paste to Here'!E163))),"Empty Cell")</f>
        <v>Surgical steel labret, 16g (1.2mm) with a 3mm ferido glued multi-crystal ball with resin cover &amp; Length: 6mm  &amp;  Crystal Color: Clear</v>
      </c>
      <c r="B159" s="57" t="str">
        <f>'Copy paste to Here'!C163</f>
        <v>LBFR3</v>
      </c>
      <c r="C159" s="57" t="s">
        <v>591</v>
      </c>
      <c r="D159" s="58">
        <f>Invoice!B163</f>
        <v>4</v>
      </c>
      <c r="E159" s="59">
        <f>'Shipping Invoice'!J163*$N$1</f>
        <v>1.68</v>
      </c>
      <c r="F159" s="59">
        <f t="shared" si="9"/>
        <v>6.72</v>
      </c>
      <c r="G159" s="60">
        <f t="shared" si="7"/>
        <v>63.8232</v>
      </c>
      <c r="H159" s="63">
        <f t="shared" si="8"/>
        <v>255.2928</v>
      </c>
    </row>
    <row r="160" spans="1:8" s="62" customFormat="1" ht="36">
      <c r="A160" s="56" t="str">
        <f>IF((LEN('Copy paste to Here'!G164))&gt;5,((CONCATENATE('Copy paste to Here'!G164," &amp; ",'Copy paste to Here'!D164,"  &amp;  ",'Copy paste to Here'!E164))),"Empty Cell")</f>
        <v>Surgical steel labret, 16g (1.2mm) with a 3mm ferido glued multi-crystal ball with resin cover &amp; Length: 8mm  &amp;  Crystal Color: Clear</v>
      </c>
      <c r="B160" s="57" t="str">
        <f>'Copy paste to Here'!C164</f>
        <v>LBFR3</v>
      </c>
      <c r="C160" s="57" t="s">
        <v>591</v>
      </c>
      <c r="D160" s="58">
        <f>Invoice!B164</f>
        <v>8</v>
      </c>
      <c r="E160" s="59">
        <f>'Shipping Invoice'!J164*$N$1</f>
        <v>1.68</v>
      </c>
      <c r="F160" s="59">
        <f t="shared" si="9"/>
        <v>13.44</v>
      </c>
      <c r="G160" s="60">
        <f t="shared" si="7"/>
        <v>63.8232</v>
      </c>
      <c r="H160" s="63">
        <f t="shared" si="8"/>
        <v>510.5856</v>
      </c>
    </row>
    <row r="161" spans="1:8" s="62" customFormat="1" ht="24">
      <c r="A161" s="56" t="str">
        <f>IF((LEN('Copy paste to Here'!G165))&gt;5,((CONCATENATE('Copy paste to Here'!G165," &amp; ",'Copy paste to Here'!D165,"  &amp;  ",'Copy paste to Here'!E165))),"Empty Cell")</f>
        <v>Clear bio flexible labret, 16g (1.2mm) with a 316L steel push in 2.5mm flat crystal top &amp; Length: 8mm  &amp;  Crystal Color: Clear</v>
      </c>
      <c r="B161" s="57" t="str">
        <f>'Copy paste to Here'!C165</f>
        <v>LBIJY</v>
      </c>
      <c r="C161" s="57" t="s">
        <v>598</v>
      </c>
      <c r="D161" s="58">
        <f>Invoice!B165</f>
        <v>4</v>
      </c>
      <c r="E161" s="59">
        <f>'Shipping Invoice'!J165*$N$1</f>
        <v>0.33</v>
      </c>
      <c r="F161" s="59">
        <f t="shared" si="9"/>
        <v>1.32</v>
      </c>
      <c r="G161" s="60">
        <f t="shared" si="7"/>
        <v>12.536700000000002</v>
      </c>
      <c r="H161" s="63">
        <f t="shared" si="8"/>
        <v>50.146800000000006</v>
      </c>
    </row>
    <row r="162" spans="1:8" s="62" customFormat="1" ht="24">
      <c r="A162" s="56" t="str">
        <f>IF((LEN('Copy paste to Here'!G166))&gt;5,((CONCATENATE('Copy paste to Here'!G166," &amp; ",'Copy paste to Here'!D166,"  &amp;  ",'Copy paste to Here'!E166))),"Empty Cell")</f>
        <v>Anodized surgical steel labret, 16g (1.2mm) with a 4mm ball &amp; Length: 6mm  &amp;  Color: Black</v>
      </c>
      <c r="B162" s="57" t="str">
        <f>'Copy paste to Here'!C166</f>
        <v>LBTB4S</v>
      </c>
      <c r="C162" s="57" t="s">
        <v>828</v>
      </c>
      <c r="D162" s="58">
        <f>Invoice!B166</f>
        <v>3</v>
      </c>
      <c r="E162" s="59">
        <f>'Shipping Invoice'!J166*$N$1</f>
        <v>0.57999999999999996</v>
      </c>
      <c r="F162" s="59">
        <f t="shared" si="9"/>
        <v>1.7399999999999998</v>
      </c>
      <c r="G162" s="60">
        <f t="shared" si="7"/>
        <v>22.034199999999998</v>
      </c>
      <c r="H162" s="63">
        <f t="shared" si="8"/>
        <v>66.102599999999995</v>
      </c>
    </row>
    <row r="163" spans="1:8" s="62" customFormat="1" ht="24">
      <c r="A163" s="56" t="str">
        <f>IF((LEN('Copy paste to Here'!G167))&gt;5,((CONCATENATE('Copy paste to Here'!G167," &amp; ",'Copy paste to Here'!D167,"  &amp;  ",'Copy paste to Here'!E167))),"Empty Cell")</f>
        <v>Anodized surgical steel labret, 16g (1.2mm) with a 4mm ball &amp; Length: 6mm  &amp;  Color: Gold</v>
      </c>
      <c r="B163" s="57" t="str">
        <f>'Copy paste to Here'!C167</f>
        <v>LBTB4S</v>
      </c>
      <c r="C163" s="57" t="s">
        <v>828</v>
      </c>
      <c r="D163" s="58">
        <f>Invoice!B167</f>
        <v>8</v>
      </c>
      <c r="E163" s="59">
        <f>'Shipping Invoice'!J167*$N$1</f>
        <v>0.57999999999999996</v>
      </c>
      <c r="F163" s="59">
        <f t="shared" si="9"/>
        <v>4.6399999999999997</v>
      </c>
      <c r="G163" s="60">
        <f t="shared" si="7"/>
        <v>22.034199999999998</v>
      </c>
      <c r="H163" s="63">
        <f t="shared" si="8"/>
        <v>176.27359999999999</v>
      </c>
    </row>
    <row r="164" spans="1:8" s="62" customFormat="1" ht="24">
      <c r="A164" s="56" t="str">
        <f>IF((LEN('Copy paste to Here'!G168))&gt;5,((CONCATENATE('Copy paste to Here'!G168," &amp; ",'Copy paste to Here'!D168,"  &amp;  ",'Copy paste to Here'!E168))),"Empty Cell")</f>
        <v>Anodized surgical steel labret, 16g (1.2mm) with a 4mm ball &amp; Length: 8mm  &amp;  Color: Black</v>
      </c>
      <c r="B164" s="57" t="str">
        <f>'Copy paste to Here'!C168</f>
        <v>LBTB4S</v>
      </c>
      <c r="C164" s="57" t="s">
        <v>828</v>
      </c>
      <c r="D164" s="58">
        <f>Invoice!B168</f>
        <v>8</v>
      </c>
      <c r="E164" s="59">
        <f>'Shipping Invoice'!J168*$N$1</f>
        <v>0.57999999999999996</v>
      </c>
      <c r="F164" s="59">
        <f t="shared" si="9"/>
        <v>4.6399999999999997</v>
      </c>
      <c r="G164" s="60">
        <f t="shared" si="7"/>
        <v>22.034199999999998</v>
      </c>
      <c r="H164" s="63">
        <f t="shared" si="8"/>
        <v>176.27359999999999</v>
      </c>
    </row>
    <row r="165" spans="1:8" s="62" customFormat="1" ht="24">
      <c r="A165" s="56" t="str">
        <f>IF((LEN('Copy paste to Here'!G169))&gt;5,((CONCATENATE('Copy paste to Here'!G169," &amp; ",'Copy paste to Here'!D169,"  &amp;  ",'Copy paste to Here'!E169))),"Empty Cell")</f>
        <v>Anodized surgical steel labret, 16g (1.2mm) with a 4mm ball &amp; Length: 8mm  &amp;  Color: Gold</v>
      </c>
      <c r="B165" s="57" t="str">
        <f>'Copy paste to Here'!C169</f>
        <v>LBTB4S</v>
      </c>
      <c r="C165" s="57" t="s">
        <v>828</v>
      </c>
      <c r="D165" s="58">
        <f>Invoice!B169</f>
        <v>8</v>
      </c>
      <c r="E165" s="59">
        <f>'Shipping Invoice'!J169*$N$1</f>
        <v>0.57999999999999996</v>
      </c>
      <c r="F165" s="59">
        <f t="shared" si="9"/>
        <v>4.6399999999999997</v>
      </c>
      <c r="G165" s="60">
        <f t="shared" si="7"/>
        <v>22.034199999999998</v>
      </c>
      <c r="H165" s="63">
        <f t="shared" si="8"/>
        <v>176.27359999999999</v>
      </c>
    </row>
    <row r="166" spans="1:8" s="62" customFormat="1" ht="36">
      <c r="A166" s="56" t="str">
        <f>IF((LEN('Copy paste to Here'!G170))&gt;5,((CONCATENATE('Copy paste to Here'!G170," &amp; ",'Copy paste to Here'!D170,"  &amp;  ",'Copy paste to Here'!E170))),"Empty Cell")</f>
        <v>Surgical steel belly banana, 14g (1.6mm) with an 8mm bezel set jewel ball and a dangling small drop with crystals &amp; Length: 8mm  &amp;  Crystal Color: Clear</v>
      </c>
      <c r="B166" s="57" t="str">
        <f>'Copy paste to Here'!C170</f>
        <v>MCD245S</v>
      </c>
      <c r="C166" s="57" t="s">
        <v>830</v>
      </c>
      <c r="D166" s="58">
        <f>Invoice!B170</f>
        <v>1</v>
      </c>
      <c r="E166" s="59">
        <f>'Shipping Invoice'!J170*$N$1</f>
        <v>1.01</v>
      </c>
      <c r="F166" s="59">
        <f t="shared" si="9"/>
        <v>1.01</v>
      </c>
      <c r="G166" s="60">
        <f t="shared" si="7"/>
        <v>38.369900000000001</v>
      </c>
      <c r="H166" s="63">
        <f t="shared" si="8"/>
        <v>38.369900000000001</v>
      </c>
    </row>
    <row r="167" spans="1:8" s="62" customFormat="1" ht="36">
      <c r="A167" s="56" t="str">
        <f>IF((LEN('Copy paste to Here'!G171))&gt;5,((CONCATENATE('Copy paste to Here'!G171," &amp; ",'Copy paste to Here'!D171,"  &amp;  ",'Copy paste to Here'!E171))),"Empty Cell")</f>
        <v>Surgical steel belly banana, 14g (1.6mm) with an 8mm bezel set jewel ball and a dangling small drop with crystals &amp; Length: 8mm  &amp;  Crystal Color: Rose</v>
      </c>
      <c r="B167" s="57" t="str">
        <f>'Copy paste to Here'!C171</f>
        <v>MCD245S</v>
      </c>
      <c r="C167" s="57" t="s">
        <v>830</v>
      </c>
      <c r="D167" s="58">
        <f>Invoice!B171</f>
        <v>1</v>
      </c>
      <c r="E167" s="59">
        <f>'Shipping Invoice'!J171*$N$1</f>
        <v>1.01</v>
      </c>
      <c r="F167" s="59">
        <f t="shared" si="9"/>
        <v>1.01</v>
      </c>
      <c r="G167" s="60">
        <f t="shared" si="7"/>
        <v>38.369900000000001</v>
      </c>
      <c r="H167" s="63">
        <f t="shared" si="8"/>
        <v>38.369900000000001</v>
      </c>
    </row>
    <row r="168" spans="1:8" s="62" customFormat="1" ht="36">
      <c r="A168" s="56" t="str">
        <f>IF((LEN('Copy paste to Here'!G172))&gt;5,((CONCATENATE('Copy paste to Here'!G172," &amp; ",'Copy paste to Here'!D172,"  &amp;  ",'Copy paste to Here'!E172))),"Empty Cell")</f>
        <v>Surgical steel belly banana, 14g (1.6mm) with an 8mm bezel set jewel ball and a dangling small drop with crystals &amp; Length: 8mm  &amp;  Crystal Color: Blue Zircon</v>
      </c>
      <c r="B168" s="57" t="str">
        <f>'Copy paste to Here'!C172</f>
        <v>MCD245S</v>
      </c>
      <c r="C168" s="57" t="s">
        <v>830</v>
      </c>
      <c r="D168" s="58">
        <f>Invoice!B172</f>
        <v>1</v>
      </c>
      <c r="E168" s="59">
        <f>'Shipping Invoice'!J172*$N$1</f>
        <v>1.01</v>
      </c>
      <c r="F168" s="59">
        <f t="shared" si="9"/>
        <v>1.01</v>
      </c>
      <c r="G168" s="60">
        <f t="shared" si="7"/>
        <v>38.369900000000001</v>
      </c>
      <c r="H168" s="63">
        <f t="shared" si="8"/>
        <v>38.369900000000001</v>
      </c>
    </row>
    <row r="169" spans="1:8" s="62" customFormat="1" ht="36">
      <c r="A169" s="56" t="str">
        <f>IF((LEN('Copy paste to Here'!G173))&gt;5,((CONCATENATE('Copy paste to Here'!G173," &amp; ",'Copy paste to Here'!D173,"  &amp;  ",'Copy paste to Here'!E173))),"Empty Cell")</f>
        <v>Surgical steel belly banana, 14g (1.6mm) with an 8mm bezel set jewel ball and a dangling small drop with crystals &amp; Length: 10mm  &amp;  Crystal Color: Clear</v>
      </c>
      <c r="B169" s="57" t="str">
        <f>'Copy paste to Here'!C173</f>
        <v>MCD245S</v>
      </c>
      <c r="C169" s="57" t="s">
        <v>830</v>
      </c>
      <c r="D169" s="58">
        <f>Invoice!B173</f>
        <v>1</v>
      </c>
      <c r="E169" s="59">
        <f>'Shipping Invoice'!J173*$N$1</f>
        <v>1.01</v>
      </c>
      <c r="F169" s="59">
        <f t="shared" si="9"/>
        <v>1.01</v>
      </c>
      <c r="G169" s="60">
        <f t="shared" si="7"/>
        <v>38.369900000000001</v>
      </c>
      <c r="H169" s="63">
        <f t="shared" si="8"/>
        <v>38.369900000000001</v>
      </c>
    </row>
    <row r="170" spans="1:8" s="62" customFormat="1" ht="36">
      <c r="A170" s="56" t="str">
        <f>IF((LEN('Copy paste to Here'!G174))&gt;5,((CONCATENATE('Copy paste to Here'!G174," &amp; ",'Copy paste to Here'!D174,"  &amp;  ",'Copy paste to Here'!E174))),"Empty Cell")</f>
        <v>Surgical steel belly banana, 14g (1.6mm) with an 8mm bezel set jewel ball and a dangling small drop with crystals &amp; Length: 10mm  &amp;  Crystal Color: Rose</v>
      </c>
      <c r="B170" s="57" t="str">
        <f>'Copy paste to Here'!C174</f>
        <v>MCD245S</v>
      </c>
      <c r="C170" s="57" t="s">
        <v>830</v>
      </c>
      <c r="D170" s="58">
        <f>Invoice!B174</f>
        <v>1</v>
      </c>
      <c r="E170" s="59">
        <f>'Shipping Invoice'!J174*$N$1</f>
        <v>1.01</v>
      </c>
      <c r="F170" s="59">
        <f t="shared" si="9"/>
        <v>1.01</v>
      </c>
      <c r="G170" s="60">
        <f t="shared" si="7"/>
        <v>38.369900000000001</v>
      </c>
      <c r="H170" s="63">
        <f t="shared" si="8"/>
        <v>38.369900000000001</v>
      </c>
    </row>
    <row r="171" spans="1:8" s="62" customFormat="1" ht="36">
      <c r="A171" s="56" t="str">
        <f>IF((LEN('Copy paste to Here'!G175))&gt;5,((CONCATENATE('Copy paste to Here'!G175," &amp; ",'Copy paste to Here'!D175,"  &amp;  ",'Copy paste to Here'!E175))),"Empty Cell")</f>
        <v>Surgical steel belly banana, 14g (1.6mm) with an 8mm bezel set jewel ball and a dangling small drop with crystals &amp; Length: 10mm  &amp;  Crystal Color: Blue Zircon</v>
      </c>
      <c r="B171" s="57" t="str">
        <f>'Copy paste to Here'!C175</f>
        <v>MCD245S</v>
      </c>
      <c r="C171" s="57" t="s">
        <v>830</v>
      </c>
      <c r="D171" s="58">
        <f>Invoice!B175</f>
        <v>1</v>
      </c>
      <c r="E171" s="59">
        <f>'Shipping Invoice'!J175*$N$1</f>
        <v>1.01</v>
      </c>
      <c r="F171" s="59">
        <f t="shared" si="9"/>
        <v>1.01</v>
      </c>
      <c r="G171" s="60">
        <f t="shared" si="7"/>
        <v>38.369900000000001</v>
      </c>
      <c r="H171" s="63">
        <f t="shared" si="8"/>
        <v>38.369900000000001</v>
      </c>
    </row>
    <row r="172" spans="1:8" s="62" customFormat="1" ht="24">
      <c r="A172" s="56" t="str">
        <f>IF((LEN('Copy paste to Here'!G176))&gt;5,((CONCATENATE('Copy paste to Here'!G176," &amp; ",'Copy paste to Here'!D176,"  &amp;  ",'Copy paste to Here'!E176))),"Empty Cell")</f>
        <v xml:space="preserve">3mm multi-crystal ferido glued ball with resin cover and 16g (1.2mm) threading (sold per pcs) &amp; Crystal Color: Clear  &amp;  </v>
      </c>
      <c r="B172" s="57" t="str">
        <f>'Copy paste to Here'!C176</f>
        <v>MFR3</v>
      </c>
      <c r="C172" s="57" t="s">
        <v>832</v>
      </c>
      <c r="D172" s="58">
        <f>Invoice!B176</f>
        <v>15</v>
      </c>
      <c r="E172" s="59">
        <f>'Shipping Invoice'!J176*$N$1</f>
        <v>1.66</v>
      </c>
      <c r="F172" s="59">
        <f t="shared" si="9"/>
        <v>24.9</v>
      </c>
      <c r="G172" s="60">
        <f t="shared" si="7"/>
        <v>63.063400000000001</v>
      </c>
      <c r="H172" s="63">
        <f t="shared" si="8"/>
        <v>945.95100000000002</v>
      </c>
    </row>
    <row r="173" spans="1:8" s="62" customFormat="1" ht="48">
      <c r="A173" s="56" t="str">
        <f>IF((LEN('Copy paste to Here'!G177))&gt;5,((CONCATENATE('Copy paste to Here'!G177," &amp; ",'Copy paste to Here'!D177,"  &amp;  ",'Copy paste to Here'!E177))),"Empty Cell")</f>
        <v xml:space="preserve">Display box with 52 pcs. of 925 silver nose bones, 22g (0.6mm) with 2mm clear round crystal tops (in standard packing or in vacuum sealed packing to prevent tarnishing) &amp; Packing Option: Standard Package  &amp;  </v>
      </c>
      <c r="B173" s="57" t="str">
        <f>'Copy paste to Here'!C177</f>
        <v>NB14CX</v>
      </c>
      <c r="C173" s="57" t="s">
        <v>834</v>
      </c>
      <c r="D173" s="58">
        <f>Invoice!B177</f>
        <v>1</v>
      </c>
      <c r="E173" s="59">
        <f>'Shipping Invoice'!J177*$N$1</f>
        <v>12.78</v>
      </c>
      <c r="F173" s="59">
        <f t="shared" si="9"/>
        <v>12.78</v>
      </c>
      <c r="G173" s="60">
        <f t="shared" si="7"/>
        <v>485.51220000000001</v>
      </c>
      <c r="H173" s="63">
        <f t="shared" si="8"/>
        <v>485.51220000000001</v>
      </c>
    </row>
    <row r="174" spans="1:8" s="62" customFormat="1" ht="48">
      <c r="A174" s="56" t="str">
        <f>IF((LEN('Copy paste to Here'!G178))&gt;5,((CONCATENATE('Copy paste to Here'!G178," &amp; ",'Copy paste to Here'!D178,"  &amp;  ",'Copy paste to Here'!E178))),"Empty Cell")</f>
        <v xml:space="preserve">Display box with 52 pcs. of 925 sterling silver nose bones, 22g (0.6mm) with big 2.5mm clear crystal tops (in standard packing or in vacuum sealed packing to prevent tarnishing) &amp; Packing Option: Standard Package  &amp;  </v>
      </c>
      <c r="B174" s="57" t="str">
        <f>'Copy paste to Here'!C178</f>
        <v>NB19CX</v>
      </c>
      <c r="C174" s="57" t="s">
        <v>836</v>
      </c>
      <c r="D174" s="58">
        <f>Invoice!B178</f>
        <v>1</v>
      </c>
      <c r="E174" s="59">
        <f>'Shipping Invoice'!J178*$N$1</f>
        <v>14.2</v>
      </c>
      <c r="F174" s="59">
        <f t="shared" si="9"/>
        <v>14.2</v>
      </c>
      <c r="G174" s="60">
        <f t="shared" si="7"/>
        <v>539.45799999999997</v>
      </c>
      <c r="H174" s="63">
        <f t="shared" si="8"/>
        <v>539.45799999999997</v>
      </c>
    </row>
    <row r="175" spans="1:8" s="62" customFormat="1" ht="48">
      <c r="A175" s="56" t="str">
        <f>IF((LEN('Copy paste to Here'!G179))&gt;5,((CONCATENATE('Copy paste to Here'!G179," &amp; ",'Copy paste to Here'!D179,"  &amp;  ",'Copy paste to Here'!E179))),"Empty Cell")</f>
        <v xml:space="preserve">Display box with 52 pcs. of 925 sterling silver nose bones, 22g (0.6mm) with 2mm round prong set clear CZ stones (in standard packing or in vacuum sealed packing to prevent tarnishing) &amp; Packing Option: Standard Package  &amp;  </v>
      </c>
      <c r="B175" s="57" t="str">
        <f>'Copy paste to Here'!C179</f>
        <v>NBCZBXC</v>
      </c>
      <c r="C175" s="57" t="s">
        <v>838</v>
      </c>
      <c r="D175" s="58">
        <f>Invoice!B179</f>
        <v>1</v>
      </c>
      <c r="E175" s="59">
        <f>'Shipping Invoice'!J179*$N$1</f>
        <v>14.54</v>
      </c>
      <c r="F175" s="59">
        <f t="shared" si="9"/>
        <v>14.54</v>
      </c>
      <c r="G175" s="60">
        <f t="shared" si="7"/>
        <v>552.37459999999999</v>
      </c>
      <c r="H175" s="63">
        <f t="shared" si="8"/>
        <v>552.37459999999999</v>
      </c>
    </row>
    <row r="176" spans="1:8" s="62" customFormat="1" ht="48">
      <c r="A176" s="56" t="str">
        <f>IF((LEN('Copy paste to Here'!G180))&gt;5,((CONCATENATE('Copy paste to Here'!G180," &amp; ",'Copy paste to Here'!D180,"  &amp;  ",'Copy paste to Here'!E180))),"Empty Cell")</f>
        <v xml:space="preserve">Display box with 52 pcs. of 925 sterling silver nose bones, 22g (0.6mm) with 2mm plain silver ball shaped top (in standard packing or in vacuum sealed packing to prevent tarnishing) &amp; Packing Option: Standard Package  &amp;  </v>
      </c>
      <c r="B176" s="57" t="str">
        <f>'Copy paste to Here'!C180</f>
        <v>NBSV2BX</v>
      </c>
      <c r="C176" s="57" t="s">
        <v>840</v>
      </c>
      <c r="D176" s="58">
        <f>Invoice!B180</f>
        <v>1</v>
      </c>
      <c r="E176" s="59">
        <f>'Shipping Invoice'!J180*$N$1</f>
        <v>17.52</v>
      </c>
      <c r="F176" s="59">
        <f t="shared" si="9"/>
        <v>17.52</v>
      </c>
      <c r="G176" s="60">
        <f t="shared" si="7"/>
        <v>665.58479999999997</v>
      </c>
      <c r="H176" s="63">
        <f t="shared" si="8"/>
        <v>665.58479999999997</v>
      </c>
    </row>
    <row r="177" spans="1:8" s="62" customFormat="1" ht="48">
      <c r="A177" s="56" t="str">
        <f>IF((LEN('Copy paste to Here'!G181))&gt;5,((CONCATENATE('Copy paste to Here'!G181," &amp; ",'Copy paste to Here'!D181,"  &amp;  ",'Copy paste to Here'!E181))),"Empty Cell")</f>
        <v xml:space="preserve">Display box with 52 pcs. of 925 sterling silver nose bones, 22g (0.6mm) with 1.5mm plain silver ball shaped top (in standard packing or in vacuum sealed packing to prevent tarnishing) &amp; Packing Option: Standard Package  &amp;  </v>
      </c>
      <c r="B177" s="57" t="str">
        <f>'Copy paste to Here'!C181</f>
        <v>NBSVBX</v>
      </c>
      <c r="C177" s="57" t="s">
        <v>842</v>
      </c>
      <c r="D177" s="58">
        <f>Invoice!B181</f>
        <v>1</v>
      </c>
      <c r="E177" s="59">
        <f>'Shipping Invoice'!J181*$N$1</f>
        <v>13.87</v>
      </c>
      <c r="F177" s="59">
        <f t="shared" si="9"/>
        <v>13.87</v>
      </c>
      <c r="G177" s="60">
        <f t="shared" si="7"/>
        <v>526.92129999999997</v>
      </c>
      <c r="H177" s="63">
        <f t="shared" si="8"/>
        <v>526.92129999999997</v>
      </c>
    </row>
    <row r="178" spans="1:8" s="62" customFormat="1" ht="48">
      <c r="A178" s="56" t="str">
        <f>IF((LEN('Copy paste to Here'!G182))&gt;5,((CONCATENATE('Copy paste to Here'!G182," &amp; ",'Copy paste to Here'!D182,"  &amp;  ",'Copy paste to Here'!E182))),"Empty Cell")</f>
        <v xml:space="preserve">Display box with 52 pcs. of 925 sterling silver nose bones, 22g (0.6mm) with 1.5mm round clear prong set CZ stones (in standard packing or in vacuum sealed packing to prevent tarnishing)   &amp; Packing Option: Standard Package  &amp;  </v>
      </c>
      <c r="B178" s="57" t="str">
        <f>'Copy paste to Here'!C182</f>
        <v>NBZBXC</v>
      </c>
      <c r="C178" s="57" t="s">
        <v>844</v>
      </c>
      <c r="D178" s="58">
        <f>Invoice!B182</f>
        <v>1</v>
      </c>
      <c r="E178" s="59">
        <f>'Shipping Invoice'!J182*$N$1</f>
        <v>13.36</v>
      </c>
      <c r="F178" s="59">
        <f t="shared" si="9"/>
        <v>13.36</v>
      </c>
      <c r="G178" s="60">
        <f t="shared" si="7"/>
        <v>507.54640000000001</v>
      </c>
      <c r="H178" s="63">
        <f t="shared" si="8"/>
        <v>507.54640000000001</v>
      </c>
    </row>
    <row r="179" spans="1:8" s="62" customFormat="1" ht="24">
      <c r="A179" s="56" t="str">
        <f>IF((LEN('Copy paste to Here'!G183))&gt;5,((CONCATENATE('Copy paste to Here'!G183," &amp; ",'Copy paste to Here'!D183,"  &amp;  ",'Copy paste to Here'!E183))),"Empty Cell")</f>
        <v xml:space="preserve">Sterling Silver endless nose hoop, 22g (0.6mm) with an outer diameter of 5/16'' (8mm) - 1 piece &amp;   &amp;  </v>
      </c>
      <c r="B179" s="57" t="str">
        <f>'Copy paste to Here'!C183</f>
        <v>NS01</v>
      </c>
      <c r="C179" s="57" t="s">
        <v>846</v>
      </c>
      <c r="D179" s="58">
        <f>Invoice!B183</f>
        <v>20</v>
      </c>
      <c r="E179" s="59">
        <f>'Shipping Invoice'!J183*$N$1</f>
        <v>0.52</v>
      </c>
      <c r="F179" s="59">
        <f t="shared" si="9"/>
        <v>10.4</v>
      </c>
      <c r="G179" s="60">
        <f t="shared" si="7"/>
        <v>19.754800000000003</v>
      </c>
      <c r="H179" s="63">
        <f t="shared" si="8"/>
        <v>395.09600000000006</v>
      </c>
    </row>
    <row r="180" spans="1:8" s="62" customFormat="1" ht="24">
      <c r="A180" s="56" t="str">
        <f>IF((LEN('Copy paste to Here'!G184))&gt;5,((CONCATENATE('Copy paste to Here'!G184," &amp; ",'Copy paste to Here'!D184,"  &amp;  ",'Copy paste to Here'!E184))),"Empty Cell")</f>
        <v xml:space="preserve">Color-plated sterling silver endless nose hoop, 22g (0.6mm) with an outer diameter of 5/16'' (8mm) - 1 piece &amp; Color: Black  &amp;  </v>
      </c>
      <c r="B180" s="57" t="str">
        <f>'Copy paste to Here'!C184</f>
        <v>NS01BL</v>
      </c>
      <c r="C180" s="57" t="s">
        <v>847</v>
      </c>
      <c r="D180" s="58">
        <f>Invoice!B184</f>
        <v>12</v>
      </c>
      <c r="E180" s="59">
        <f>'Shipping Invoice'!J184*$N$1</f>
        <v>0.75</v>
      </c>
      <c r="F180" s="59">
        <f t="shared" si="9"/>
        <v>9</v>
      </c>
      <c r="G180" s="60">
        <f t="shared" si="7"/>
        <v>28.4925</v>
      </c>
      <c r="H180" s="63">
        <f t="shared" si="8"/>
        <v>341.90999999999997</v>
      </c>
    </row>
    <row r="181" spans="1:8" s="62" customFormat="1" ht="24">
      <c r="A181" s="56" t="str">
        <f>IF((LEN('Copy paste to Here'!G185))&gt;5,((CONCATENATE('Copy paste to Here'!G185," &amp; ",'Copy paste to Here'!D185,"  &amp;  ",'Copy paste to Here'!E185))),"Empty Cell")</f>
        <v xml:space="preserve">Sterling Silver endless nose hoop with real 18kt gold plating, 22g (0.6mm) with an outer diameter of 5/16'' ( 8mm) - 1 piece &amp;   &amp;  </v>
      </c>
      <c r="B181" s="57" t="str">
        <f>'Copy paste to Here'!C185</f>
        <v>NS01RG</v>
      </c>
      <c r="C181" s="57" t="s">
        <v>848</v>
      </c>
      <c r="D181" s="58">
        <f>Invoice!B185</f>
        <v>10</v>
      </c>
      <c r="E181" s="59">
        <f>'Shipping Invoice'!J185*$N$1</f>
        <v>0.75</v>
      </c>
      <c r="F181" s="59">
        <f t="shared" si="9"/>
        <v>7.5</v>
      </c>
      <c r="G181" s="60">
        <f t="shared" si="7"/>
        <v>28.4925</v>
      </c>
      <c r="H181" s="63">
        <f t="shared" si="8"/>
        <v>284.92500000000001</v>
      </c>
    </row>
    <row r="182" spans="1:8" s="62" customFormat="1" ht="24">
      <c r="A182" s="56" t="str">
        <f>IF((LEN('Copy paste to Here'!G186))&gt;5,((CONCATENATE('Copy paste to Here'!G186," &amp; ",'Copy paste to Here'!D186,"  &amp;  ",'Copy paste to Here'!E186))),"Empty Cell")</f>
        <v xml:space="preserve">Sterling Silver endless nose hoop, 22g (0.6mm) with an outer diameter of 3/8'' (10mm) - 1 piece &amp;   &amp;  </v>
      </c>
      <c r="B182" s="57" t="str">
        <f>'Copy paste to Here'!C186</f>
        <v>NS02</v>
      </c>
      <c r="C182" s="57" t="s">
        <v>849</v>
      </c>
      <c r="D182" s="58">
        <f>Invoice!B186</f>
        <v>15</v>
      </c>
      <c r="E182" s="59">
        <f>'Shipping Invoice'!J186*$N$1</f>
        <v>0.63</v>
      </c>
      <c r="F182" s="59">
        <f t="shared" si="9"/>
        <v>9.4499999999999993</v>
      </c>
      <c r="G182" s="60">
        <f t="shared" si="7"/>
        <v>23.933700000000002</v>
      </c>
      <c r="H182" s="63">
        <f t="shared" si="8"/>
        <v>359.00550000000004</v>
      </c>
    </row>
    <row r="183" spans="1:8" s="62" customFormat="1" ht="24">
      <c r="A183" s="56" t="str">
        <f>IF((LEN('Copy paste to Here'!G187))&gt;5,((CONCATENATE('Copy paste to Here'!G187," &amp; ",'Copy paste to Here'!D187,"  &amp;  ",'Copy paste to Here'!E187))),"Empty Cell")</f>
        <v xml:space="preserve">Color-plated sterling silver endless nose hoop, 22g (0.6mm) with an outer diameter of 3/8'' (10mm) - 1 piece &amp; Color: Black  &amp;  </v>
      </c>
      <c r="B183" s="57" t="str">
        <f>'Copy paste to Here'!C187</f>
        <v>NS02BL</v>
      </c>
      <c r="C183" s="57" t="s">
        <v>850</v>
      </c>
      <c r="D183" s="58">
        <f>Invoice!B187</f>
        <v>12</v>
      </c>
      <c r="E183" s="59">
        <f>'Shipping Invoice'!J187*$N$1</f>
        <v>0.86</v>
      </c>
      <c r="F183" s="59">
        <f t="shared" si="9"/>
        <v>10.32</v>
      </c>
      <c r="G183" s="60">
        <f t="shared" si="7"/>
        <v>32.671399999999998</v>
      </c>
      <c r="H183" s="63">
        <f t="shared" si="8"/>
        <v>392.05679999999995</v>
      </c>
    </row>
    <row r="184" spans="1:8" s="62" customFormat="1" ht="24">
      <c r="A184" s="56" t="str">
        <f>IF((LEN('Copy paste to Here'!G188))&gt;5,((CONCATENATE('Copy paste to Here'!G188," &amp; ",'Copy paste to Here'!D188,"  &amp;  ",'Copy paste to Here'!E188))),"Empty Cell")</f>
        <v xml:space="preserve">High polished surgical steel nose screw, 0.8mm (20g) with 2mm ball shaped top &amp;   &amp;  </v>
      </c>
      <c r="B184" s="57" t="str">
        <f>'Copy paste to Here'!C188</f>
        <v>NSB</v>
      </c>
      <c r="C184" s="57" t="s">
        <v>121</v>
      </c>
      <c r="D184" s="58">
        <f>Invoice!B188</f>
        <v>14</v>
      </c>
      <c r="E184" s="59">
        <f>'Shipping Invoice'!J188*$N$1</f>
        <v>0.19</v>
      </c>
      <c r="F184" s="59">
        <f t="shared" si="9"/>
        <v>2.66</v>
      </c>
      <c r="G184" s="60">
        <f t="shared" si="7"/>
        <v>7.2181000000000006</v>
      </c>
      <c r="H184" s="63">
        <f t="shared" si="8"/>
        <v>101.05340000000001</v>
      </c>
    </row>
    <row r="185" spans="1:8" s="62" customFormat="1" ht="24">
      <c r="A185" s="56" t="str">
        <f>IF((LEN('Copy paste to Here'!G189))&gt;5,((CONCATENATE('Copy paste to Here'!G189," &amp; ",'Copy paste to Here'!D189,"  &amp;  ",'Copy paste to Here'!E189))),"Empty Cell")</f>
        <v xml:space="preserve">Anodized surgical steel nose screw, 20g (0.8mm) with 2mm ball top &amp; Color: Black  &amp;  </v>
      </c>
      <c r="B185" s="57" t="str">
        <f>'Copy paste to Here'!C189</f>
        <v>NSTB</v>
      </c>
      <c r="C185" s="57" t="s">
        <v>631</v>
      </c>
      <c r="D185" s="58">
        <f>Invoice!B189</f>
        <v>8</v>
      </c>
      <c r="E185" s="59">
        <f>'Shipping Invoice'!J189*$N$1</f>
        <v>0.38</v>
      </c>
      <c r="F185" s="59">
        <f t="shared" si="9"/>
        <v>3.04</v>
      </c>
      <c r="G185" s="60">
        <f t="shared" si="7"/>
        <v>14.436200000000001</v>
      </c>
      <c r="H185" s="63">
        <f t="shared" si="8"/>
        <v>115.48960000000001</v>
      </c>
    </row>
    <row r="186" spans="1:8" s="62" customFormat="1" ht="48">
      <c r="A186" s="56" t="str">
        <f>IF((LEN('Copy paste to Here'!G190))&gt;5,((CONCATENATE('Copy paste to Here'!G190," &amp; ",'Copy paste to Here'!D190,"  &amp;  ",'Copy paste to Here'!E190))),"Empty Cell")</f>
        <v xml:space="preserve">Display box with 52 pcs. of 925 sterling silver ''Bend it yourself'' nose studs, 22g (0.6mm) with big 2.5mm clear crystal tops (in standard packing or in vacuum sealed packing to prevent tarnishing) &amp; Packing Option: Standard Package  &amp;  </v>
      </c>
      <c r="B186" s="57" t="str">
        <f>'Copy paste to Here'!C190</f>
        <v>NY19CX</v>
      </c>
      <c r="C186" s="57" t="s">
        <v>853</v>
      </c>
      <c r="D186" s="58">
        <f>Invoice!B190</f>
        <v>1</v>
      </c>
      <c r="E186" s="59">
        <f>'Shipping Invoice'!J190*$N$1</f>
        <v>14.61</v>
      </c>
      <c r="F186" s="59">
        <f t="shared" si="9"/>
        <v>14.61</v>
      </c>
      <c r="G186" s="60">
        <f t="shared" si="7"/>
        <v>555.03390000000002</v>
      </c>
      <c r="H186" s="63">
        <f t="shared" si="8"/>
        <v>555.03390000000002</v>
      </c>
    </row>
    <row r="187" spans="1:8" s="62" customFormat="1" ht="48">
      <c r="A187" s="56" t="str">
        <f>IF((LEN('Copy paste to Here'!G191))&gt;5,((CONCATENATE('Copy paste to Here'!G191," &amp; ",'Copy paste to Here'!D191,"  &amp;  ",'Copy paste to Here'!E191))),"Empty Cell")</f>
        <v xml:space="preserve">Display box with 52 pcs. of 925 silver ''bend it yourself'' nose studs, 22g (0.6mm) with 2mm prong set round crystal tops in assorted color (in standard packing or in vacuum sealed packing to prevent tarnishing) &amp; Packing Option: Standard Package  &amp;  </v>
      </c>
      <c r="B187" s="57" t="str">
        <f>'Copy paste to Here'!C191</f>
        <v>NYP14MX</v>
      </c>
      <c r="C187" s="57" t="s">
        <v>854</v>
      </c>
      <c r="D187" s="58">
        <f>Invoice!B191</f>
        <v>1</v>
      </c>
      <c r="E187" s="59">
        <f>'Shipping Invoice'!J191*$N$1</f>
        <v>15.17</v>
      </c>
      <c r="F187" s="59">
        <f t="shared" si="9"/>
        <v>15.17</v>
      </c>
      <c r="G187" s="60">
        <f t="shared" si="7"/>
        <v>576.30830000000003</v>
      </c>
      <c r="H187" s="63">
        <f t="shared" si="8"/>
        <v>576.30830000000003</v>
      </c>
    </row>
    <row r="188" spans="1:8" s="62" customFormat="1" ht="48">
      <c r="A188" s="56" t="str">
        <f>IF((LEN('Copy paste to Here'!G192))&gt;5,((CONCATENATE('Copy paste to Here'!G192," &amp; ",'Copy paste to Here'!D192,"  &amp;  ",'Copy paste to Here'!E192))),"Empty Cell")</f>
        <v xml:space="preserve">Display box with 52 pcs. of 925 sterling silver ''Bend it yourself'' nose studs, 22g (0.6mm) with 1.5mm round crystals in assorted colors (in standard packing or in vacuum sealed packing to prevent tarnishing) &amp; Packing Option: Standard Package  &amp;  </v>
      </c>
      <c r="B188" s="57" t="str">
        <f>'Copy paste to Here'!C192</f>
        <v>NYRDBXM</v>
      </c>
      <c r="C188" s="57" t="s">
        <v>855</v>
      </c>
      <c r="D188" s="58">
        <f>Invoice!B192</f>
        <v>1</v>
      </c>
      <c r="E188" s="59">
        <f>'Shipping Invoice'!J192*$N$1</f>
        <v>12.98</v>
      </c>
      <c r="F188" s="59">
        <f t="shared" si="9"/>
        <v>12.98</v>
      </c>
      <c r="G188" s="60">
        <f t="shared" si="7"/>
        <v>493.11020000000002</v>
      </c>
      <c r="H188" s="63">
        <f t="shared" si="8"/>
        <v>493.11020000000002</v>
      </c>
    </row>
    <row r="189" spans="1:8" s="62" customFormat="1" ht="48">
      <c r="A189" s="56" t="str">
        <f>IF((LEN('Copy paste to Here'!G193))&gt;5,((CONCATENATE('Copy paste to Here'!G193," &amp; ",'Copy paste to Here'!D193,"  &amp;  ",'Copy paste to Here'!E193))),"Empty Cell")</f>
        <v xml:space="preserve">Display box with 52 pcs. of 925 sterling silver ''Bend it yourself'' nose studs, 22g (0.6mm) with 2mm ball shaped tops (in standard packing or in vacuum sealed packing to prevent tarnishing) &amp; Packing Option: Standard Package  &amp;  </v>
      </c>
      <c r="B189" s="57" t="str">
        <f>'Copy paste to Here'!C193</f>
        <v>NYSV2BX</v>
      </c>
      <c r="C189" s="57" t="s">
        <v>856</v>
      </c>
      <c r="D189" s="58">
        <f>Invoice!B193</f>
        <v>2</v>
      </c>
      <c r="E189" s="59">
        <f>'Shipping Invoice'!J193*$N$1</f>
        <v>17.940000000000001</v>
      </c>
      <c r="F189" s="59">
        <f t="shared" si="9"/>
        <v>35.880000000000003</v>
      </c>
      <c r="G189" s="60">
        <f t="shared" si="7"/>
        <v>681.54060000000004</v>
      </c>
      <c r="H189" s="63">
        <f t="shared" si="8"/>
        <v>1363.0812000000001</v>
      </c>
    </row>
    <row r="190" spans="1:8" s="62" customFormat="1" ht="48">
      <c r="A190" s="56" t="str">
        <f>IF((LEN('Copy paste to Here'!G194))&gt;5,((CONCATENATE('Copy paste to Here'!G194," &amp; ",'Copy paste to Here'!D194,"  &amp;  ",'Copy paste to Here'!E194))),"Empty Cell")</f>
        <v xml:space="preserve">Display box with 52 pcs. of real 18k gold plated 925 silver ''Bend it yourself'' nose studs, 22g (0.6mm) with 1.5mm ball shaped top (in standard packing or in vacuum sealed packing to prevent tarnishing) &amp; Packing Option: Standard Package  &amp;  </v>
      </c>
      <c r="B190" s="57" t="str">
        <f>'Copy paste to Here'!C194</f>
        <v>NYX18B</v>
      </c>
      <c r="C190" s="57" t="s">
        <v>857</v>
      </c>
      <c r="D190" s="58">
        <f>Invoice!B194</f>
        <v>1</v>
      </c>
      <c r="E190" s="59">
        <f>'Shipping Invoice'!J194*$N$1</f>
        <v>25.65</v>
      </c>
      <c r="F190" s="59">
        <f t="shared" si="9"/>
        <v>25.65</v>
      </c>
      <c r="G190" s="60">
        <f t="shared" si="7"/>
        <v>974.44349999999997</v>
      </c>
      <c r="H190" s="63">
        <f t="shared" si="8"/>
        <v>974.44349999999997</v>
      </c>
    </row>
    <row r="191" spans="1:8" s="62" customFormat="1" ht="48">
      <c r="A191" s="56" t="str">
        <f>IF((LEN('Copy paste to Here'!G195))&gt;5,((CONCATENATE('Copy paste to Here'!G195," &amp; ",'Copy paste to Here'!D195,"  &amp;  ",'Copy paste to Here'!E195))),"Empty Cell")</f>
        <v xml:space="preserve">Display box with 52 pcs of 925 sterling silver ''bend it yourself'' nose studs, 22g (0.6mm) with real 18k gold plating and 2mm ball shaped top (in standard packing or in vacuum sealed packing to prevent tarnishing) &amp; Packing Option: Standard Package  &amp;  </v>
      </c>
      <c r="B191" s="57" t="str">
        <f>'Copy paste to Here'!C195</f>
        <v>NYX18B2</v>
      </c>
      <c r="C191" s="57" t="s">
        <v>858</v>
      </c>
      <c r="D191" s="58">
        <f>Invoice!B195</f>
        <v>1</v>
      </c>
      <c r="E191" s="59">
        <f>'Shipping Invoice'!J195*$N$1</f>
        <v>29.55</v>
      </c>
      <c r="F191" s="59">
        <f t="shared" si="9"/>
        <v>29.55</v>
      </c>
      <c r="G191" s="60">
        <f t="shared" si="7"/>
        <v>1122.6045000000001</v>
      </c>
      <c r="H191" s="63">
        <f t="shared" si="8"/>
        <v>1122.6045000000001</v>
      </c>
    </row>
    <row r="192" spans="1:8" s="62" customFormat="1" ht="48">
      <c r="A192" s="56" t="str">
        <f>IF((LEN('Copy paste to Here'!G196))&gt;5,((CONCATENATE('Copy paste to Here'!G196," &amp; ",'Copy paste to Here'!D196,"  &amp;  ",'Copy paste to Here'!E196))),"Empty Cell")</f>
        <v xml:space="preserve">Display box with 52 pcs. of 925 sterling silver ''Bend it yourself'' nose studs, 22g (0.6mm) with plain silver star shaped tops (in standard packing or in vacuum sealed packing to prevent tarnishing) &amp; Packing Option: Standard Package  &amp;  </v>
      </c>
      <c r="B192" s="57" t="str">
        <f>'Copy paste to Here'!C196</f>
        <v>NYXSA</v>
      </c>
      <c r="C192" s="57" t="s">
        <v>859</v>
      </c>
      <c r="D192" s="58">
        <f>Invoice!B196</f>
        <v>1</v>
      </c>
      <c r="E192" s="59">
        <f>'Shipping Invoice'!J196*$N$1</f>
        <v>10.82</v>
      </c>
      <c r="F192" s="59">
        <f t="shared" si="9"/>
        <v>10.82</v>
      </c>
      <c r="G192" s="60">
        <f t="shared" si="7"/>
        <v>411.05180000000001</v>
      </c>
      <c r="H192" s="63">
        <f t="shared" si="8"/>
        <v>411.05180000000001</v>
      </c>
    </row>
    <row r="193" spans="1:8" s="62" customFormat="1" ht="48">
      <c r="A193" s="56" t="str">
        <f>IF((LEN('Copy paste to Here'!G197))&gt;5,((CONCATENATE('Copy paste to Here'!G197," &amp; ",'Copy paste to Here'!D197,"  &amp;  ",'Copy paste to Here'!E197))),"Empty Cell")</f>
        <v xml:space="preserve">Display box with 52 pcs. of 925 sterling silver ''Bend it yourself'' nose studs, 22g (0.6mm) with 1.5mm round clear prong set CZ stones (in standard packing or in vacuum sealed packing to prevent tarnishing) &amp; Packing Option: Standard Package  &amp;  </v>
      </c>
      <c r="B193" s="57" t="str">
        <f>'Copy paste to Here'!C197</f>
        <v>NYZBC</v>
      </c>
      <c r="C193" s="57" t="s">
        <v>860</v>
      </c>
      <c r="D193" s="58">
        <f>Invoice!B197</f>
        <v>1</v>
      </c>
      <c r="E193" s="59">
        <f>'Shipping Invoice'!J197*$N$1</f>
        <v>14.22</v>
      </c>
      <c r="F193" s="59">
        <f t="shared" si="9"/>
        <v>14.22</v>
      </c>
      <c r="G193" s="60">
        <f t="shared" si="7"/>
        <v>540.21780000000001</v>
      </c>
      <c r="H193" s="63">
        <f t="shared" si="8"/>
        <v>540.21780000000001</v>
      </c>
    </row>
    <row r="194" spans="1:8" s="62" customFormat="1" ht="48">
      <c r="A194" s="56" t="str">
        <f>IF((LEN('Copy paste to Here'!G198))&gt;5,((CONCATENATE('Copy paste to Here'!G198," &amp; ",'Copy paste to Here'!D198,"  &amp;  ",'Copy paste to Here'!E198))),"Empty Cell")</f>
        <v>Fake Body Jewelry: 3mm magnetic non piercing monroe stud with crystal with golden magnet backing (1 piece in blister pack or extra thin package to save on shipping cost) &amp; Packing Option: Blister package  &amp;  Crystal Color: Clear</v>
      </c>
      <c r="B194" s="57" t="str">
        <f>'Copy paste to Here'!C198</f>
        <v>PKMR1</v>
      </c>
      <c r="C194" s="57" t="s">
        <v>861</v>
      </c>
      <c r="D194" s="58">
        <f>Invoice!B198</f>
        <v>3</v>
      </c>
      <c r="E194" s="59">
        <f>'Shipping Invoice'!J198*$N$1</f>
        <v>0.57999999999999996</v>
      </c>
      <c r="F194" s="59">
        <f t="shared" si="9"/>
        <v>1.7399999999999998</v>
      </c>
      <c r="G194" s="60">
        <f t="shared" si="7"/>
        <v>22.034199999999998</v>
      </c>
      <c r="H194" s="63">
        <f t="shared" si="8"/>
        <v>66.102599999999995</v>
      </c>
    </row>
    <row r="195" spans="1:8" s="62" customFormat="1" ht="24">
      <c r="A195" s="56" t="str">
        <f>IF((LEN('Copy paste to Here'!G199))&gt;5,((CONCATENATE('Copy paste to Here'!G199," &amp; ",'Copy paste to Here'!D199,"  &amp;  ",'Copy paste to Here'!E199))),"Empty Cell")</f>
        <v xml:space="preserve">High polished surgical steel hinged segment ring, 16g (1.2mm) &amp; Length: 7mm  &amp;  </v>
      </c>
      <c r="B195" s="57" t="str">
        <f>'Copy paste to Here'!C199</f>
        <v>SEGH16</v>
      </c>
      <c r="C195" s="57" t="s">
        <v>70</v>
      </c>
      <c r="D195" s="58">
        <f>Invoice!B199</f>
        <v>18</v>
      </c>
      <c r="E195" s="59">
        <f>'Shipping Invoice'!J199*$N$1</f>
        <v>1.57</v>
      </c>
      <c r="F195" s="59">
        <f t="shared" si="9"/>
        <v>28.26</v>
      </c>
      <c r="G195" s="60">
        <f t="shared" si="7"/>
        <v>59.644300000000008</v>
      </c>
      <c r="H195" s="63">
        <f t="shared" si="8"/>
        <v>1073.5974000000001</v>
      </c>
    </row>
    <row r="196" spans="1:8" s="62" customFormat="1" ht="24">
      <c r="A196" s="56" t="str">
        <f>IF((LEN('Copy paste to Here'!G200))&gt;5,((CONCATENATE('Copy paste to Here'!G200," &amp; ",'Copy paste to Here'!D200,"  &amp;  ",'Copy paste to Here'!E200))),"Empty Cell")</f>
        <v xml:space="preserve">High polished surgical steel hinged segment ring, 16g (1.2mm) &amp; Length: 8mm  &amp;  </v>
      </c>
      <c r="B196" s="57" t="str">
        <f>'Copy paste to Here'!C200</f>
        <v>SEGH16</v>
      </c>
      <c r="C196" s="57" t="s">
        <v>70</v>
      </c>
      <c r="D196" s="58">
        <f>Invoice!B200</f>
        <v>12</v>
      </c>
      <c r="E196" s="59">
        <f>'Shipping Invoice'!J200*$N$1</f>
        <v>1.57</v>
      </c>
      <c r="F196" s="59">
        <f t="shared" si="9"/>
        <v>18.84</v>
      </c>
      <c r="G196" s="60">
        <f t="shared" si="7"/>
        <v>59.644300000000008</v>
      </c>
      <c r="H196" s="63">
        <f t="shared" si="8"/>
        <v>715.73160000000007</v>
      </c>
    </row>
    <row r="197" spans="1:8" s="62" customFormat="1" ht="24">
      <c r="A197" s="56" t="str">
        <f>IF((LEN('Copy paste to Here'!G201))&gt;5,((CONCATENATE('Copy paste to Here'!G201," &amp; ",'Copy paste to Here'!D201,"  &amp;  ",'Copy paste to Here'!E201))),"Empty Cell")</f>
        <v xml:space="preserve">High polished surgical steel hinged segment ring, 16g (1.2mm) &amp; Length: 9mm  &amp;  </v>
      </c>
      <c r="B197" s="57" t="str">
        <f>'Copy paste to Here'!C201</f>
        <v>SEGH16</v>
      </c>
      <c r="C197" s="57" t="s">
        <v>70</v>
      </c>
      <c r="D197" s="58">
        <f>Invoice!B201</f>
        <v>18</v>
      </c>
      <c r="E197" s="59">
        <f>'Shipping Invoice'!J201*$N$1</f>
        <v>1.57</v>
      </c>
      <c r="F197" s="59">
        <f t="shared" si="9"/>
        <v>28.26</v>
      </c>
      <c r="G197" s="60">
        <f t="shared" si="7"/>
        <v>59.644300000000008</v>
      </c>
      <c r="H197" s="63">
        <f t="shared" si="8"/>
        <v>1073.5974000000001</v>
      </c>
    </row>
    <row r="198" spans="1:8" s="62" customFormat="1" ht="24">
      <c r="A198" s="56" t="str">
        <f>IF((LEN('Copy paste to Here'!G202))&gt;5,((CONCATENATE('Copy paste to Here'!G202," &amp; ",'Copy paste to Here'!D202,"  &amp;  ",'Copy paste to Here'!E202))),"Empty Cell")</f>
        <v xml:space="preserve">High polished surgical steel hinged segment ring, 18g (1.0mm) &amp; Length: 7mm  &amp;  </v>
      </c>
      <c r="B198" s="57" t="str">
        <f>'Copy paste to Here'!C202</f>
        <v>SEGH18</v>
      </c>
      <c r="C198" s="57" t="s">
        <v>865</v>
      </c>
      <c r="D198" s="58">
        <f>Invoice!B202</f>
        <v>6</v>
      </c>
      <c r="E198" s="59">
        <f>'Shipping Invoice'!J202*$N$1</f>
        <v>1.66</v>
      </c>
      <c r="F198" s="59">
        <f t="shared" si="9"/>
        <v>9.9599999999999991</v>
      </c>
      <c r="G198" s="60">
        <f t="shared" si="7"/>
        <v>63.063400000000001</v>
      </c>
      <c r="H198" s="63">
        <f t="shared" si="8"/>
        <v>378.38040000000001</v>
      </c>
    </row>
    <row r="199" spans="1:8" s="62" customFormat="1" ht="24">
      <c r="A199" s="56" t="str">
        <f>IF((LEN('Copy paste to Here'!G203))&gt;5,((CONCATENATE('Copy paste to Here'!G203," &amp; ",'Copy paste to Here'!D203,"  &amp;  ",'Copy paste to Here'!E203))),"Empty Cell")</f>
        <v xml:space="preserve">High polished surgical steel hinged segment ring, 18g (1.0mm) &amp; Length: 8mm  &amp;  </v>
      </c>
      <c r="B199" s="57" t="str">
        <f>'Copy paste to Here'!C203</f>
        <v>SEGH18</v>
      </c>
      <c r="C199" s="57" t="s">
        <v>865</v>
      </c>
      <c r="D199" s="58">
        <f>Invoice!B203</f>
        <v>15</v>
      </c>
      <c r="E199" s="59">
        <f>'Shipping Invoice'!J203*$N$1</f>
        <v>1.66</v>
      </c>
      <c r="F199" s="59">
        <f t="shared" si="9"/>
        <v>24.9</v>
      </c>
      <c r="G199" s="60">
        <f t="shared" si="7"/>
        <v>63.063400000000001</v>
      </c>
      <c r="H199" s="63">
        <f t="shared" si="8"/>
        <v>945.95100000000002</v>
      </c>
    </row>
    <row r="200" spans="1:8" s="62" customFormat="1" ht="24">
      <c r="A200" s="56" t="str">
        <f>IF((LEN('Copy paste to Here'!G204))&gt;5,((CONCATENATE('Copy paste to Here'!G204," &amp; ",'Copy paste to Here'!D204,"  &amp;  ",'Copy paste to Here'!E204))),"Empty Cell")</f>
        <v xml:space="preserve">High polished surgical steel hinged segment ring, 18g (1.0mm) &amp; Length: 9mm  &amp;  </v>
      </c>
      <c r="B200" s="57" t="str">
        <f>'Copy paste to Here'!C204</f>
        <v>SEGH18</v>
      </c>
      <c r="C200" s="57" t="s">
        <v>865</v>
      </c>
      <c r="D200" s="58">
        <f>Invoice!B204</f>
        <v>6</v>
      </c>
      <c r="E200" s="59">
        <f>'Shipping Invoice'!J204*$N$1</f>
        <v>1.66</v>
      </c>
      <c r="F200" s="59">
        <f t="shared" si="9"/>
        <v>9.9599999999999991</v>
      </c>
      <c r="G200" s="60">
        <f t="shared" si="7"/>
        <v>63.063400000000001</v>
      </c>
      <c r="H200" s="63">
        <f t="shared" si="8"/>
        <v>378.38040000000001</v>
      </c>
    </row>
    <row r="201" spans="1:8" s="62" customFormat="1" ht="24">
      <c r="A201" s="56" t="str">
        <f>IF((LEN('Copy paste to Here'!G205))&gt;5,((CONCATENATE('Copy paste to Here'!G205," &amp; ",'Copy paste to Here'!D205,"  &amp;  ",'Copy paste to Here'!E205))),"Empty Cell")</f>
        <v xml:space="preserve">High polished surgical steel hinged segment ring, 20g (0.8mm) &amp; Length: 6mm  &amp;  </v>
      </c>
      <c r="B201" s="57" t="str">
        <f>'Copy paste to Here'!C205</f>
        <v>SEGH20</v>
      </c>
      <c r="C201" s="57" t="s">
        <v>867</v>
      </c>
      <c r="D201" s="58">
        <f>Invoice!B205</f>
        <v>7</v>
      </c>
      <c r="E201" s="59">
        <f>'Shipping Invoice'!J205*$N$1</f>
        <v>2.06</v>
      </c>
      <c r="F201" s="59">
        <f t="shared" si="9"/>
        <v>14.42</v>
      </c>
      <c r="G201" s="60">
        <f t="shared" si="7"/>
        <v>78.259399999999999</v>
      </c>
      <c r="H201" s="63">
        <f t="shared" si="8"/>
        <v>547.81579999999997</v>
      </c>
    </row>
    <row r="202" spans="1:8" s="62" customFormat="1" ht="24">
      <c r="A202" s="56" t="str">
        <f>IF((LEN('Copy paste to Here'!G206))&gt;5,((CONCATENATE('Copy paste to Here'!G206," &amp; ",'Copy paste to Here'!D206,"  &amp;  ",'Copy paste to Here'!E206))),"Empty Cell")</f>
        <v xml:space="preserve">High polished surgical steel hinged segment ring, 20g (0.8mm) &amp; Length: 8mm  &amp;  </v>
      </c>
      <c r="B202" s="57" t="str">
        <f>'Copy paste to Here'!C206</f>
        <v>SEGH20</v>
      </c>
      <c r="C202" s="57" t="s">
        <v>867</v>
      </c>
      <c r="D202" s="58">
        <f>Invoice!B206</f>
        <v>17</v>
      </c>
      <c r="E202" s="59">
        <f>'Shipping Invoice'!J206*$N$1</f>
        <v>2.06</v>
      </c>
      <c r="F202" s="59">
        <f t="shared" si="9"/>
        <v>35.020000000000003</v>
      </c>
      <c r="G202" s="60">
        <f t="shared" si="7"/>
        <v>78.259399999999999</v>
      </c>
      <c r="H202" s="63">
        <f t="shared" si="8"/>
        <v>1330.4097999999999</v>
      </c>
    </row>
    <row r="203" spans="1:8" s="62" customFormat="1" ht="24">
      <c r="A203" s="56" t="str">
        <f>IF((LEN('Copy paste to Here'!G207))&gt;5,((CONCATENATE('Copy paste to Here'!G207," &amp; ",'Copy paste to Here'!D207,"  &amp;  ",'Copy paste to Here'!E207))),"Empty Cell")</f>
        <v xml:space="preserve">High polished surgical steel hinged segment ring, 20g (0.8mm) &amp; Length: 9mm  &amp;  </v>
      </c>
      <c r="B203" s="57" t="str">
        <f>'Copy paste to Here'!C207</f>
        <v>SEGH20</v>
      </c>
      <c r="C203" s="57" t="s">
        <v>867</v>
      </c>
      <c r="D203" s="58">
        <f>Invoice!B207</f>
        <v>12</v>
      </c>
      <c r="E203" s="59">
        <f>'Shipping Invoice'!J207*$N$1</f>
        <v>2.06</v>
      </c>
      <c r="F203" s="59">
        <f t="shared" si="9"/>
        <v>24.72</v>
      </c>
      <c r="G203" s="60">
        <f t="shared" si="7"/>
        <v>78.259399999999999</v>
      </c>
      <c r="H203" s="63">
        <f t="shared" si="8"/>
        <v>939.11279999999999</v>
      </c>
    </row>
    <row r="204" spans="1:8" s="62" customFormat="1" ht="25.5">
      <c r="A204" s="56" t="str">
        <f>IF((LEN('Copy paste to Here'!G208))&gt;5,((CONCATENATE('Copy paste to Here'!G208," &amp; ",'Copy paste to Here'!D208,"  &amp;  ",'Copy paste to Here'!E208))),"Empty Cell")</f>
        <v>PVD plated surgical steel hinged segment ring, 14g (1.6mm) &amp; Length: 8mm  &amp;  Color: Black</v>
      </c>
      <c r="B204" s="57" t="str">
        <f>'Copy paste to Here'!C208</f>
        <v>SEGHT14</v>
      </c>
      <c r="C204" s="57" t="s">
        <v>869</v>
      </c>
      <c r="D204" s="58">
        <f>Invoice!B208</f>
        <v>3</v>
      </c>
      <c r="E204" s="59">
        <f>'Shipping Invoice'!J208*$N$1</f>
        <v>1.96</v>
      </c>
      <c r="F204" s="59">
        <f t="shared" si="9"/>
        <v>5.88</v>
      </c>
      <c r="G204" s="60">
        <f t="shared" si="7"/>
        <v>74.460400000000007</v>
      </c>
      <c r="H204" s="63">
        <f t="shared" si="8"/>
        <v>223.38120000000004</v>
      </c>
    </row>
    <row r="205" spans="1:8" s="62" customFormat="1" ht="25.5">
      <c r="A205" s="56" t="str">
        <f>IF((LEN('Copy paste to Here'!G209))&gt;5,((CONCATENATE('Copy paste to Here'!G209," &amp; ",'Copy paste to Here'!D209,"  &amp;  ",'Copy paste to Here'!E209))),"Empty Cell")</f>
        <v>PVD plated surgical steel hinged segment ring, 14g (1.6mm) &amp; Length: 8mm  &amp;  Color: Gold</v>
      </c>
      <c r="B205" s="57" t="str">
        <f>'Copy paste to Here'!C209</f>
        <v>SEGHT14</v>
      </c>
      <c r="C205" s="57" t="s">
        <v>869</v>
      </c>
      <c r="D205" s="58">
        <f>Invoice!B209</f>
        <v>4</v>
      </c>
      <c r="E205" s="59">
        <f>'Shipping Invoice'!J209*$N$1</f>
        <v>1.96</v>
      </c>
      <c r="F205" s="59">
        <f t="shared" si="9"/>
        <v>7.84</v>
      </c>
      <c r="G205" s="60">
        <f t="shared" si="7"/>
        <v>74.460400000000007</v>
      </c>
      <c r="H205" s="63">
        <f t="shared" si="8"/>
        <v>297.84160000000003</v>
      </c>
    </row>
    <row r="206" spans="1:8" s="62" customFormat="1" ht="25.5">
      <c r="A206" s="56" t="str">
        <f>IF((LEN('Copy paste to Here'!G210))&gt;5,((CONCATENATE('Copy paste to Here'!G210," &amp; ",'Copy paste to Here'!D210,"  &amp;  ",'Copy paste to Here'!E210))),"Empty Cell")</f>
        <v>PVD plated surgical steel hinged segment ring, 14g (1.6mm) &amp; Length: 9mm  &amp;  Color: Gold</v>
      </c>
      <c r="B206" s="57" t="str">
        <f>'Copy paste to Here'!C210</f>
        <v>SEGHT14</v>
      </c>
      <c r="C206" s="57" t="s">
        <v>869</v>
      </c>
      <c r="D206" s="58">
        <f>Invoice!B210</f>
        <v>5</v>
      </c>
      <c r="E206" s="59">
        <f>'Shipping Invoice'!J210*$N$1</f>
        <v>1.96</v>
      </c>
      <c r="F206" s="59">
        <f t="shared" si="9"/>
        <v>9.8000000000000007</v>
      </c>
      <c r="G206" s="60">
        <f t="shared" si="7"/>
        <v>74.460400000000007</v>
      </c>
      <c r="H206" s="63">
        <f t="shared" si="8"/>
        <v>372.30200000000002</v>
      </c>
    </row>
    <row r="207" spans="1:8" s="62" customFormat="1" ht="25.5">
      <c r="A207" s="56" t="str">
        <f>IF((LEN('Copy paste to Here'!G211))&gt;5,((CONCATENATE('Copy paste to Here'!G211," &amp; ",'Copy paste to Here'!D211,"  &amp;  ",'Copy paste to Here'!E211))),"Empty Cell")</f>
        <v>PVD plated surgical steel hinged segment ring, 14g (1.6mm) &amp; Length: 10mm  &amp;  Color: Black</v>
      </c>
      <c r="B207" s="57" t="str">
        <f>'Copy paste to Here'!C211</f>
        <v>SEGHT14</v>
      </c>
      <c r="C207" s="57" t="s">
        <v>869</v>
      </c>
      <c r="D207" s="58">
        <f>Invoice!B211</f>
        <v>3</v>
      </c>
      <c r="E207" s="59">
        <f>'Shipping Invoice'!J211*$N$1</f>
        <v>1.96</v>
      </c>
      <c r="F207" s="59">
        <f t="shared" si="9"/>
        <v>5.88</v>
      </c>
      <c r="G207" s="60">
        <f t="shared" si="7"/>
        <v>74.460400000000007</v>
      </c>
      <c r="H207" s="63">
        <f t="shared" si="8"/>
        <v>223.38120000000004</v>
      </c>
    </row>
    <row r="208" spans="1:8" s="62" customFormat="1" ht="25.5">
      <c r="A208" s="56" t="str">
        <f>IF((LEN('Copy paste to Here'!G212))&gt;5,((CONCATENATE('Copy paste to Here'!G212," &amp; ",'Copy paste to Here'!D212,"  &amp;  ",'Copy paste to Here'!E212))),"Empty Cell")</f>
        <v>PVD plated surgical steel hinged segment ring, 14g (1.6mm) &amp; Length: 10mm  &amp;  Color: Gold</v>
      </c>
      <c r="B208" s="57" t="str">
        <f>'Copy paste to Here'!C212</f>
        <v>SEGHT14</v>
      </c>
      <c r="C208" s="57" t="s">
        <v>869</v>
      </c>
      <c r="D208" s="58">
        <f>Invoice!B212</f>
        <v>5</v>
      </c>
      <c r="E208" s="59">
        <f>'Shipping Invoice'!J212*$N$1</f>
        <v>1.96</v>
      </c>
      <c r="F208" s="59">
        <f t="shared" si="9"/>
        <v>9.8000000000000007</v>
      </c>
      <c r="G208" s="60">
        <f t="shared" si="7"/>
        <v>74.460400000000007</v>
      </c>
      <c r="H208" s="63">
        <f t="shared" si="8"/>
        <v>372.30200000000002</v>
      </c>
    </row>
    <row r="209" spans="1:8" s="62" customFormat="1" ht="25.5">
      <c r="A209" s="56" t="str">
        <f>IF((LEN('Copy paste to Here'!G213))&gt;5,((CONCATENATE('Copy paste to Here'!G213," &amp; ",'Copy paste to Here'!D213,"  &amp;  ",'Copy paste to Here'!E213))),"Empty Cell")</f>
        <v>PVD plated surgical steel hinged segment ring, 16g (1.2mm) &amp; Length: 7mm  &amp;  Color: Gold</v>
      </c>
      <c r="B209" s="57" t="str">
        <f>'Copy paste to Here'!C213</f>
        <v>SEGHT16</v>
      </c>
      <c r="C209" s="57" t="s">
        <v>73</v>
      </c>
      <c r="D209" s="58">
        <f>Invoice!B213</f>
        <v>10</v>
      </c>
      <c r="E209" s="59">
        <f>'Shipping Invoice'!J213*$N$1</f>
        <v>1.91</v>
      </c>
      <c r="F209" s="59">
        <f t="shared" si="9"/>
        <v>19.099999999999998</v>
      </c>
      <c r="G209" s="60">
        <f t="shared" si="7"/>
        <v>72.560900000000004</v>
      </c>
      <c r="H209" s="63">
        <f t="shared" si="8"/>
        <v>725.60900000000004</v>
      </c>
    </row>
    <row r="210" spans="1:8" s="62" customFormat="1" ht="25.5">
      <c r="A210" s="56" t="str">
        <f>IF((LEN('Copy paste to Here'!G214))&gt;5,((CONCATENATE('Copy paste to Here'!G214," &amp; ",'Copy paste to Here'!D214,"  &amp;  ",'Copy paste to Here'!E214))),"Empty Cell")</f>
        <v>PVD plated surgical steel hinged segment ring, 16g (1.2mm) &amp; Length: 8mm  &amp;  Color: Black</v>
      </c>
      <c r="B210" s="57" t="str">
        <f>'Copy paste to Here'!C214</f>
        <v>SEGHT16</v>
      </c>
      <c r="C210" s="57" t="s">
        <v>73</v>
      </c>
      <c r="D210" s="58">
        <f>Invoice!B214</f>
        <v>12</v>
      </c>
      <c r="E210" s="59">
        <f>'Shipping Invoice'!J214*$N$1</f>
        <v>1.91</v>
      </c>
      <c r="F210" s="59">
        <f t="shared" si="9"/>
        <v>22.919999999999998</v>
      </c>
      <c r="G210" s="60">
        <f t="shared" si="7"/>
        <v>72.560900000000004</v>
      </c>
      <c r="H210" s="63">
        <f t="shared" si="8"/>
        <v>870.73080000000004</v>
      </c>
    </row>
    <row r="211" spans="1:8" s="62" customFormat="1" ht="25.5">
      <c r="A211" s="56" t="str">
        <f>IF((LEN('Copy paste to Here'!G215))&gt;5,((CONCATENATE('Copy paste to Here'!G215," &amp; ",'Copy paste to Here'!D215,"  &amp;  ",'Copy paste to Here'!E215))),"Empty Cell")</f>
        <v>PVD plated surgical steel hinged segment ring, 16g (1.2mm) &amp; Length: 8mm  &amp;  Color: Gold</v>
      </c>
      <c r="B211" s="57" t="str">
        <f>'Copy paste to Here'!C215</f>
        <v>SEGHT16</v>
      </c>
      <c r="C211" s="57" t="s">
        <v>73</v>
      </c>
      <c r="D211" s="58">
        <f>Invoice!B215</f>
        <v>15</v>
      </c>
      <c r="E211" s="59">
        <f>'Shipping Invoice'!J215*$N$1</f>
        <v>1.91</v>
      </c>
      <c r="F211" s="59">
        <f t="shared" ref="F211:F274" si="10">D211*E211</f>
        <v>28.65</v>
      </c>
      <c r="G211" s="60">
        <f t="shared" ref="G211:G274" si="11">E211*$E$14</f>
        <v>72.560900000000004</v>
      </c>
      <c r="H211" s="63">
        <f t="shared" ref="H211:H274" si="12">D211*G211</f>
        <v>1088.4135000000001</v>
      </c>
    </row>
    <row r="212" spans="1:8" s="62" customFormat="1" ht="25.5">
      <c r="A212" s="56" t="str">
        <f>IF((LEN('Copy paste to Here'!G216))&gt;5,((CONCATENATE('Copy paste to Here'!G216," &amp; ",'Copy paste to Here'!D216,"  &amp;  ",'Copy paste to Here'!E216))),"Empty Cell")</f>
        <v>PVD plated surgical steel hinged segment ring, 16g (1.2mm) &amp; Length: 10mm  &amp;  Color: Gold</v>
      </c>
      <c r="B212" s="57" t="str">
        <f>'Copy paste to Here'!C216</f>
        <v>SEGHT16</v>
      </c>
      <c r="C212" s="57" t="s">
        <v>73</v>
      </c>
      <c r="D212" s="58">
        <f>Invoice!B216</f>
        <v>8</v>
      </c>
      <c r="E212" s="59">
        <f>'Shipping Invoice'!J216*$N$1</f>
        <v>1.91</v>
      </c>
      <c r="F212" s="59">
        <f t="shared" si="10"/>
        <v>15.28</v>
      </c>
      <c r="G212" s="60">
        <f t="shared" si="11"/>
        <v>72.560900000000004</v>
      </c>
      <c r="H212" s="63">
        <f t="shared" si="12"/>
        <v>580.48720000000003</v>
      </c>
    </row>
    <row r="213" spans="1:8" s="62" customFormat="1" ht="25.5">
      <c r="A213" s="56" t="str">
        <f>IF((LEN('Copy paste to Here'!G217))&gt;5,((CONCATENATE('Copy paste to Here'!G217," &amp; ",'Copy paste to Here'!D217,"  &amp;  ",'Copy paste to Here'!E217))),"Empty Cell")</f>
        <v>PVD plated surgical steel hinged segment ring, 18g (1.0mm)  &amp; Length: 6mm  &amp;  Color: Gold</v>
      </c>
      <c r="B213" s="57" t="str">
        <f>'Copy paste to Here'!C217</f>
        <v>SEGHT18</v>
      </c>
      <c r="C213" s="57" t="s">
        <v>872</v>
      </c>
      <c r="D213" s="58">
        <f>Invoice!B217</f>
        <v>8</v>
      </c>
      <c r="E213" s="59">
        <f>'Shipping Invoice'!J217*$N$1</f>
        <v>2.06</v>
      </c>
      <c r="F213" s="59">
        <f t="shared" si="10"/>
        <v>16.48</v>
      </c>
      <c r="G213" s="60">
        <f t="shared" si="11"/>
        <v>78.259399999999999</v>
      </c>
      <c r="H213" s="63">
        <f t="shared" si="12"/>
        <v>626.0752</v>
      </c>
    </row>
    <row r="214" spans="1:8" s="62" customFormat="1" ht="25.5">
      <c r="A214" s="56" t="str">
        <f>IF((LEN('Copy paste to Here'!G218))&gt;5,((CONCATENATE('Copy paste to Here'!G218," &amp; ",'Copy paste to Here'!D218,"  &amp;  ",'Copy paste to Here'!E218))),"Empty Cell")</f>
        <v>PVD plated surgical steel hinged segment ring, 18g (1.0mm)  &amp; Length: 7mm  &amp;  Color: Black</v>
      </c>
      <c r="B214" s="57" t="str">
        <f>'Copy paste to Here'!C218</f>
        <v>SEGHT18</v>
      </c>
      <c r="C214" s="57" t="s">
        <v>872</v>
      </c>
      <c r="D214" s="58">
        <f>Invoice!B218</f>
        <v>8</v>
      </c>
      <c r="E214" s="59">
        <f>'Shipping Invoice'!J218*$N$1</f>
        <v>2.06</v>
      </c>
      <c r="F214" s="59">
        <f t="shared" si="10"/>
        <v>16.48</v>
      </c>
      <c r="G214" s="60">
        <f t="shared" si="11"/>
        <v>78.259399999999999</v>
      </c>
      <c r="H214" s="63">
        <f t="shared" si="12"/>
        <v>626.0752</v>
      </c>
    </row>
    <row r="215" spans="1:8" s="62" customFormat="1" ht="25.5">
      <c r="A215" s="56" t="str">
        <f>IF((LEN('Copy paste to Here'!G219))&gt;5,((CONCATENATE('Copy paste to Here'!G219," &amp; ",'Copy paste to Here'!D219,"  &amp;  ",'Copy paste to Here'!E219))),"Empty Cell")</f>
        <v>PVD plated surgical steel hinged segment ring, 18g (1.0mm)  &amp; Length: 7mm  &amp;  Color: Gold</v>
      </c>
      <c r="B215" s="57" t="str">
        <f>'Copy paste to Here'!C219</f>
        <v>SEGHT18</v>
      </c>
      <c r="C215" s="57" t="s">
        <v>872</v>
      </c>
      <c r="D215" s="58">
        <f>Invoice!B219</f>
        <v>0</v>
      </c>
      <c r="E215" s="59">
        <f>'Shipping Invoice'!J219*$N$1</f>
        <v>2.06</v>
      </c>
      <c r="F215" s="59">
        <f t="shared" si="10"/>
        <v>0</v>
      </c>
      <c r="G215" s="60">
        <f t="shared" si="11"/>
        <v>78.259399999999999</v>
      </c>
      <c r="H215" s="63">
        <f t="shared" si="12"/>
        <v>0</v>
      </c>
    </row>
    <row r="216" spans="1:8" s="62" customFormat="1" ht="25.5">
      <c r="A216" s="56" t="str">
        <f>IF((LEN('Copy paste to Here'!G220))&gt;5,((CONCATENATE('Copy paste to Here'!G220," &amp; ",'Copy paste to Here'!D220,"  &amp;  ",'Copy paste to Here'!E220))),"Empty Cell")</f>
        <v>PVD plated surgical steel hinged segment ring, 18g (1.0mm)  &amp; Length: 8mm  &amp;  Color: Gold</v>
      </c>
      <c r="B216" s="57" t="str">
        <f>'Copy paste to Here'!C220</f>
        <v>SEGHT18</v>
      </c>
      <c r="C216" s="57" t="s">
        <v>872</v>
      </c>
      <c r="D216" s="58">
        <f>Invoice!B220</f>
        <v>8</v>
      </c>
      <c r="E216" s="59">
        <f>'Shipping Invoice'!J220*$N$1</f>
        <v>2.06</v>
      </c>
      <c r="F216" s="59">
        <f t="shared" si="10"/>
        <v>16.48</v>
      </c>
      <c r="G216" s="60">
        <f t="shared" si="11"/>
        <v>78.259399999999999</v>
      </c>
      <c r="H216" s="63">
        <f t="shared" si="12"/>
        <v>626.0752</v>
      </c>
    </row>
    <row r="217" spans="1:8" s="62" customFormat="1" ht="25.5">
      <c r="A217" s="56" t="str">
        <f>IF((LEN('Copy paste to Here'!G221))&gt;5,((CONCATENATE('Copy paste to Here'!G221," &amp; ",'Copy paste to Here'!D221,"  &amp;  ",'Copy paste to Here'!E221))),"Empty Cell")</f>
        <v>PVD plated surgical steel hinged segment ring, 18g (1.0mm)  &amp; Length: 9mm  &amp;  Color: Black</v>
      </c>
      <c r="B217" s="57" t="str">
        <f>'Copy paste to Here'!C221</f>
        <v>SEGHT18</v>
      </c>
      <c r="C217" s="57" t="s">
        <v>872</v>
      </c>
      <c r="D217" s="58">
        <f>Invoice!B221</f>
        <v>8</v>
      </c>
      <c r="E217" s="59">
        <f>'Shipping Invoice'!J221*$N$1</f>
        <v>2.06</v>
      </c>
      <c r="F217" s="59">
        <f t="shared" si="10"/>
        <v>16.48</v>
      </c>
      <c r="G217" s="60">
        <f t="shared" si="11"/>
        <v>78.259399999999999</v>
      </c>
      <c r="H217" s="63">
        <f t="shared" si="12"/>
        <v>626.0752</v>
      </c>
    </row>
    <row r="218" spans="1:8" s="62" customFormat="1" ht="25.5">
      <c r="A218" s="56" t="str">
        <f>IF((LEN('Copy paste to Here'!G222))&gt;5,((CONCATENATE('Copy paste to Here'!G222," &amp; ",'Copy paste to Here'!D222,"  &amp;  ",'Copy paste to Here'!E222))),"Empty Cell")</f>
        <v>PVD plated surgical steel hinged segment ring, 18g (1.0mm)  &amp; Length: 9mm  &amp;  Color: Gold</v>
      </c>
      <c r="B218" s="57" t="str">
        <f>'Copy paste to Here'!C222</f>
        <v>SEGHT18</v>
      </c>
      <c r="C218" s="57" t="s">
        <v>872</v>
      </c>
      <c r="D218" s="58">
        <f>Invoice!B222</f>
        <v>8</v>
      </c>
      <c r="E218" s="59">
        <f>'Shipping Invoice'!J222*$N$1</f>
        <v>2.06</v>
      </c>
      <c r="F218" s="59">
        <f t="shared" si="10"/>
        <v>16.48</v>
      </c>
      <c r="G218" s="60">
        <f t="shared" si="11"/>
        <v>78.259399999999999</v>
      </c>
      <c r="H218" s="63">
        <f t="shared" si="12"/>
        <v>626.0752</v>
      </c>
    </row>
    <row r="219" spans="1:8" s="62" customFormat="1" ht="25.5">
      <c r="A219" s="56" t="str">
        <f>IF((LEN('Copy paste to Here'!G223))&gt;5,((CONCATENATE('Copy paste to Here'!G223," &amp; ",'Copy paste to Here'!D223,"  &amp;  ",'Copy paste to Here'!E223))),"Empty Cell")</f>
        <v>PVD plated surgical steel hinged segment ring, 20g (0.8mm) &amp; Length: 7mm  &amp;  Color: Black</v>
      </c>
      <c r="B219" s="57" t="str">
        <f>'Copy paste to Here'!C223</f>
        <v>SEGHT20</v>
      </c>
      <c r="C219" s="57" t="s">
        <v>479</v>
      </c>
      <c r="D219" s="58">
        <f>Invoice!B223</f>
        <v>6</v>
      </c>
      <c r="E219" s="59">
        <f>'Shipping Invoice'!J223*$N$1</f>
        <v>2.21</v>
      </c>
      <c r="F219" s="59">
        <f t="shared" si="10"/>
        <v>13.26</v>
      </c>
      <c r="G219" s="60">
        <f t="shared" si="11"/>
        <v>83.957900000000009</v>
      </c>
      <c r="H219" s="63">
        <f t="shared" si="12"/>
        <v>503.74740000000008</v>
      </c>
    </row>
    <row r="220" spans="1:8" s="62" customFormat="1" ht="25.5">
      <c r="A220" s="56" t="str">
        <f>IF((LEN('Copy paste to Here'!G224))&gt;5,((CONCATENATE('Copy paste to Here'!G224," &amp; ",'Copy paste to Here'!D224,"  &amp;  ",'Copy paste to Here'!E224))),"Empty Cell")</f>
        <v>PVD plated surgical steel hinged segment ring, 20g (0.8mm) &amp; Length: 9mm  &amp;  Color: Black</v>
      </c>
      <c r="B220" s="57" t="str">
        <f>'Copy paste to Here'!C224</f>
        <v>SEGHT20</v>
      </c>
      <c r="C220" s="57" t="s">
        <v>479</v>
      </c>
      <c r="D220" s="58">
        <f>Invoice!B224</f>
        <v>6</v>
      </c>
      <c r="E220" s="59">
        <f>'Shipping Invoice'!J224*$N$1</f>
        <v>2.21</v>
      </c>
      <c r="F220" s="59">
        <f t="shared" si="10"/>
        <v>13.26</v>
      </c>
      <c r="G220" s="60">
        <f t="shared" si="11"/>
        <v>83.957900000000009</v>
      </c>
      <c r="H220" s="63">
        <f t="shared" si="12"/>
        <v>503.74740000000008</v>
      </c>
    </row>
    <row r="221" spans="1:8" s="62" customFormat="1" ht="25.5">
      <c r="A221" s="56" t="str">
        <f>IF((LEN('Copy paste to Here'!G225))&gt;5,((CONCATENATE('Copy paste to Here'!G225," &amp; ",'Copy paste to Here'!D225,"  &amp;  ",'Copy paste to Here'!E225))),"Empty Cell")</f>
        <v>PVD plated surgical steel hinged segment ring, 20g (0.8mm) &amp; Size: 6mm  &amp;  Color: Black</v>
      </c>
      <c r="B221" s="57" t="str">
        <f>'Copy paste to Here'!C225</f>
        <v>SEGHT20</v>
      </c>
      <c r="C221" s="57" t="s">
        <v>479</v>
      </c>
      <c r="D221" s="58">
        <f>Invoice!B225</f>
        <v>6</v>
      </c>
      <c r="E221" s="59">
        <f>'Shipping Invoice'!J225*$N$1</f>
        <v>2.21</v>
      </c>
      <c r="F221" s="59">
        <f t="shared" si="10"/>
        <v>13.26</v>
      </c>
      <c r="G221" s="60">
        <f t="shared" si="11"/>
        <v>83.957900000000009</v>
      </c>
      <c r="H221" s="63">
        <f t="shared" si="12"/>
        <v>503.74740000000008</v>
      </c>
    </row>
    <row r="222" spans="1:8" s="62" customFormat="1" ht="25.5">
      <c r="A222" s="56" t="str">
        <f>IF((LEN('Copy paste to Here'!G226))&gt;5,((CONCATENATE('Copy paste to Here'!G226," &amp; ",'Copy paste to Here'!D226,"  &amp;  ",'Copy paste to Here'!E226))),"Empty Cell")</f>
        <v>PVD plated surgical steel hinged segment ring, 20g (0.8mm) &amp; Size: 6mm  &amp;  Color: Gold</v>
      </c>
      <c r="B222" s="57" t="str">
        <f>'Copy paste to Here'!C226</f>
        <v>SEGHT20</v>
      </c>
      <c r="C222" s="57" t="s">
        <v>479</v>
      </c>
      <c r="D222" s="58">
        <f>Invoice!B226</f>
        <v>5</v>
      </c>
      <c r="E222" s="59">
        <f>'Shipping Invoice'!J226*$N$1</f>
        <v>2.21</v>
      </c>
      <c r="F222" s="59">
        <f t="shared" si="10"/>
        <v>11.05</v>
      </c>
      <c r="G222" s="60">
        <f t="shared" si="11"/>
        <v>83.957900000000009</v>
      </c>
      <c r="H222" s="63">
        <f t="shared" si="12"/>
        <v>419.78950000000003</v>
      </c>
    </row>
    <row r="223" spans="1:8" s="62" customFormat="1" ht="25.5">
      <c r="A223" s="56" t="str">
        <f>IF((LEN('Copy paste to Here'!G227))&gt;5,((CONCATENATE('Copy paste to Here'!G227," &amp; ",'Copy paste to Here'!D227,"  &amp;  ",'Copy paste to Here'!E227))),"Empty Cell")</f>
        <v>PVD plated surgical steel hinged segment ring, 20g (0.8mm) &amp; Size: 8mm  &amp;  Color: Black</v>
      </c>
      <c r="B223" s="57" t="str">
        <f>'Copy paste to Here'!C227</f>
        <v>SEGHT20</v>
      </c>
      <c r="C223" s="57" t="s">
        <v>479</v>
      </c>
      <c r="D223" s="58">
        <f>Invoice!B227</f>
        <v>6</v>
      </c>
      <c r="E223" s="59">
        <f>'Shipping Invoice'!J227*$N$1</f>
        <v>2.21</v>
      </c>
      <c r="F223" s="59">
        <f t="shared" si="10"/>
        <v>13.26</v>
      </c>
      <c r="G223" s="60">
        <f t="shared" si="11"/>
        <v>83.957900000000009</v>
      </c>
      <c r="H223" s="63">
        <f t="shared" si="12"/>
        <v>503.74740000000008</v>
      </c>
    </row>
    <row r="224" spans="1:8" s="62" customFormat="1" ht="24">
      <c r="A224" s="56" t="str">
        <f>IF((LEN('Copy paste to Here'!G228))&gt;5,((CONCATENATE('Copy paste to Here'!G228," &amp; ",'Copy paste to Here'!D228,"  &amp;  ",'Copy paste to Here'!E228))),"Empty Cell")</f>
        <v xml:space="preserve">High polished annealed 316L steel seamless hoop ring, 20g (0.8mm) &amp; Length: 6mm  &amp;  </v>
      </c>
      <c r="B224" s="57" t="str">
        <f>'Copy paste to Here'!C228</f>
        <v>SEL20</v>
      </c>
      <c r="C224" s="57" t="s">
        <v>874</v>
      </c>
      <c r="D224" s="58">
        <f>Invoice!B228</f>
        <v>5</v>
      </c>
      <c r="E224" s="59">
        <f>'Shipping Invoice'!J228*$N$1</f>
        <v>0.24</v>
      </c>
      <c r="F224" s="59">
        <f t="shared" si="10"/>
        <v>1.2</v>
      </c>
      <c r="G224" s="60">
        <f t="shared" si="11"/>
        <v>9.1175999999999995</v>
      </c>
      <c r="H224" s="63">
        <f t="shared" si="12"/>
        <v>45.587999999999994</v>
      </c>
    </row>
    <row r="225" spans="1:8" s="62" customFormat="1" ht="24">
      <c r="A225" s="56" t="str">
        <f>IF((LEN('Copy paste to Here'!G229))&gt;5,((CONCATENATE('Copy paste to Here'!G229," &amp; ",'Copy paste to Here'!D229,"  &amp;  ",'Copy paste to Here'!E229))),"Empty Cell")</f>
        <v xml:space="preserve">High polished annealed 316L steel seamless hoop ring, 20g (0.8mm) &amp; Length: 7mm  &amp;  </v>
      </c>
      <c r="B225" s="57" t="str">
        <f>'Copy paste to Here'!C229</f>
        <v>SEL20</v>
      </c>
      <c r="C225" s="57" t="s">
        <v>874</v>
      </c>
      <c r="D225" s="58">
        <f>Invoice!B229</f>
        <v>5</v>
      </c>
      <c r="E225" s="59">
        <f>'Shipping Invoice'!J229*$N$1</f>
        <v>0.24</v>
      </c>
      <c r="F225" s="59">
        <f t="shared" si="10"/>
        <v>1.2</v>
      </c>
      <c r="G225" s="60">
        <f t="shared" si="11"/>
        <v>9.1175999999999995</v>
      </c>
      <c r="H225" s="63">
        <f t="shared" si="12"/>
        <v>45.587999999999994</v>
      </c>
    </row>
    <row r="226" spans="1:8" s="62" customFormat="1" ht="24">
      <c r="A226" s="56" t="str">
        <f>IF((LEN('Copy paste to Here'!G230))&gt;5,((CONCATENATE('Copy paste to Here'!G230," &amp; ",'Copy paste to Here'!D230,"  &amp;  ",'Copy paste to Here'!E230))),"Empty Cell")</f>
        <v xml:space="preserve">High polished annealed 316L steel seamless hoop ring, 20g (0.8mm) &amp; Length: 8mm  &amp;  </v>
      </c>
      <c r="B226" s="57" t="str">
        <f>'Copy paste to Here'!C230</f>
        <v>SEL20</v>
      </c>
      <c r="C226" s="57" t="s">
        <v>874</v>
      </c>
      <c r="D226" s="58">
        <f>Invoice!B230</f>
        <v>15</v>
      </c>
      <c r="E226" s="59">
        <f>'Shipping Invoice'!J230*$N$1</f>
        <v>0.24</v>
      </c>
      <c r="F226" s="59">
        <f t="shared" si="10"/>
        <v>3.5999999999999996</v>
      </c>
      <c r="G226" s="60">
        <f t="shared" si="11"/>
        <v>9.1175999999999995</v>
      </c>
      <c r="H226" s="63">
        <f t="shared" si="12"/>
        <v>136.76399999999998</v>
      </c>
    </row>
    <row r="227" spans="1:8" s="62" customFormat="1" ht="24">
      <c r="A227" s="56" t="str">
        <f>IF((LEN('Copy paste to Here'!G231))&gt;5,((CONCATENATE('Copy paste to Here'!G231," &amp; ",'Copy paste to Here'!D231,"  &amp;  ",'Copy paste to Here'!E231))),"Empty Cell")</f>
        <v>PVD plated annealed 316L steel seamless hoop ring, 18g (1mm) &amp; Length: 8mm  &amp;  Color: Gold</v>
      </c>
      <c r="B227" s="57" t="str">
        <f>'Copy paste to Here'!C231</f>
        <v>SELT18</v>
      </c>
      <c r="C227" s="57" t="s">
        <v>876</v>
      </c>
      <c r="D227" s="58">
        <f>Invoice!B231</f>
        <v>8</v>
      </c>
      <c r="E227" s="59">
        <f>'Shipping Invoice'!J231*$N$1</f>
        <v>0.57999999999999996</v>
      </c>
      <c r="F227" s="59">
        <f t="shared" si="10"/>
        <v>4.6399999999999997</v>
      </c>
      <c r="G227" s="60">
        <f t="shared" si="11"/>
        <v>22.034199999999998</v>
      </c>
      <c r="H227" s="63">
        <f t="shared" si="12"/>
        <v>176.27359999999999</v>
      </c>
    </row>
    <row r="228" spans="1:8" s="62" customFormat="1" ht="24">
      <c r="A228" s="56" t="str">
        <f>IF((LEN('Copy paste to Here'!G232))&gt;5,((CONCATENATE('Copy paste to Here'!G232," &amp; ",'Copy paste to Here'!D232,"  &amp;  ",'Copy paste to Here'!E232))),"Empty Cell")</f>
        <v>PVD plated annealed 316L steel seamless hoop ring, 20g (0.8mm) &amp; Length: 8mm  &amp;  Color: Black</v>
      </c>
      <c r="B228" s="57" t="str">
        <f>'Copy paste to Here'!C232</f>
        <v>SELT20</v>
      </c>
      <c r="C228" s="57" t="s">
        <v>103</v>
      </c>
      <c r="D228" s="58">
        <f>Invoice!B232</f>
        <v>10</v>
      </c>
      <c r="E228" s="59">
        <f>'Shipping Invoice'!J232*$N$1</f>
        <v>0.57999999999999996</v>
      </c>
      <c r="F228" s="59">
        <f t="shared" si="10"/>
        <v>5.8</v>
      </c>
      <c r="G228" s="60">
        <f t="shared" si="11"/>
        <v>22.034199999999998</v>
      </c>
      <c r="H228" s="63">
        <f t="shared" si="12"/>
        <v>220.34199999999998</v>
      </c>
    </row>
    <row r="229" spans="1:8" s="62" customFormat="1" ht="24">
      <c r="A229" s="56" t="str">
        <f>IF((LEN('Copy paste to Here'!G233))&gt;5,((CONCATENATE('Copy paste to Here'!G233," &amp; ",'Copy paste to Here'!D233,"  &amp;  ",'Copy paste to Here'!E233))),"Empty Cell")</f>
        <v>PVD plated annealed 316L steel seamless hoop ring, 20g (0.8mm) &amp; Length: 8mm  &amp;  Color: Gold</v>
      </c>
      <c r="B229" s="57" t="str">
        <f>'Copy paste to Here'!C233</f>
        <v>SELT20</v>
      </c>
      <c r="C229" s="57" t="s">
        <v>103</v>
      </c>
      <c r="D229" s="58">
        <f>Invoice!B233</f>
        <v>12</v>
      </c>
      <c r="E229" s="59">
        <f>'Shipping Invoice'!J233*$N$1</f>
        <v>0.57999999999999996</v>
      </c>
      <c r="F229" s="59">
        <f t="shared" si="10"/>
        <v>6.9599999999999991</v>
      </c>
      <c r="G229" s="60">
        <f t="shared" si="11"/>
        <v>22.034199999999998</v>
      </c>
      <c r="H229" s="63">
        <f t="shared" si="12"/>
        <v>264.41039999999998</v>
      </c>
    </row>
    <row r="230" spans="1:8" s="62" customFormat="1" ht="24">
      <c r="A230" s="56" t="str">
        <f>IF((LEN('Copy paste to Here'!G234))&gt;5,((CONCATENATE('Copy paste to Here'!G234," &amp; ",'Copy paste to Here'!D234,"  &amp;  ",'Copy paste to Here'!E234))),"Empty Cell")</f>
        <v xml:space="preserve">316L steel hinged segment ring, 1.2mm (16g) with double rings design and inner diameter from 8mm to 12mm &amp; Length: 8mm  &amp;  </v>
      </c>
      <c r="B230" s="57" t="str">
        <f>'Copy paste to Here'!C234</f>
        <v>SGSH8</v>
      </c>
      <c r="C230" s="57" t="s">
        <v>977</v>
      </c>
      <c r="D230" s="58">
        <f>Invoice!B234</f>
        <v>8</v>
      </c>
      <c r="E230" s="59">
        <f>'Shipping Invoice'!J234*$N$1</f>
        <v>1.86</v>
      </c>
      <c r="F230" s="59">
        <f t="shared" si="10"/>
        <v>14.88</v>
      </c>
      <c r="G230" s="60">
        <f t="shared" si="11"/>
        <v>70.6614</v>
      </c>
      <c r="H230" s="63">
        <f t="shared" si="12"/>
        <v>565.2912</v>
      </c>
    </row>
    <row r="231" spans="1:8" s="62" customFormat="1" ht="36">
      <c r="A231" s="56" t="str">
        <f>IF((LEN('Copy paste to Here'!G235))&gt;5,((CONCATENATE('Copy paste to Here'!G235," &amp; ",'Copy paste to Here'!D235,"  &amp;  ",'Copy paste to Here'!E235))),"Empty Cell")</f>
        <v>PVD plated 316L steel hinged segment ring, 1.2mm (16g) with double rings design and inner diameter from 8mm to 12mm &amp; Length: 8mm  &amp;  Color: Black</v>
      </c>
      <c r="B231" s="57" t="str">
        <f>'Copy paste to Here'!C235</f>
        <v>SGTSH8</v>
      </c>
      <c r="C231" s="57" t="s">
        <v>978</v>
      </c>
      <c r="D231" s="58">
        <f>Invoice!B235</f>
        <v>6</v>
      </c>
      <c r="E231" s="59">
        <f>'Shipping Invoice'!J235*$N$1</f>
        <v>2.2599999999999998</v>
      </c>
      <c r="F231" s="59">
        <f t="shared" si="10"/>
        <v>13.559999999999999</v>
      </c>
      <c r="G231" s="60">
        <f t="shared" si="11"/>
        <v>85.857399999999998</v>
      </c>
      <c r="H231" s="63">
        <f t="shared" si="12"/>
        <v>515.14440000000002</v>
      </c>
    </row>
    <row r="232" spans="1:8" s="62" customFormat="1" ht="36">
      <c r="A232" s="56" t="str">
        <f>IF((LEN('Copy paste to Here'!G236))&gt;5,((CONCATENATE('Copy paste to Here'!G236," &amp; ",'Copy paste to Here'!D236,"  &amp;  ",'Copy paste to Here'!E236))),"Empty Cell")</f>
        <v>PVD plated 316L steel hinged segment ring, 1.2mm (16g) with double rings design and inner diameter from 8mm to 12mm &amp; Length: 8mm  &amp;  Color: Gold</v>
      </c>
      <c r="B232" s="57" t="str">
        <f>'Copy paste to Here'!C236</f>
        <v>SGTSH8</v>
      </c>
      <c r="C232" s="57" t="s">
        <v>978</v>
      </c>
      <c r="D232" s="58">
        <f>Invoice!B236</f>
        <v>6</v>
      </c>
      <c r="E232" s="59">
        <f>'Shipping Invoice'!J236*$N$1</f>
        <v>2.2599999999999998</v>
      </c>
      <c r="F232" s="59">
        <f t="shared" si="10"/>
        <v>13.559999999999999</v>
      </c>
      <c r="G232" s="60">
        <f t="shared" si="11"/>
        <v>85.857399999999998</v>
      </c>
      <c r="H232" s="63">
        <f t="shared" si="12"/>
        <v>515.14440000000002</v>
      </c>
    </row>
    <row r="233" spans="1:8" s="62" customFormat="1" ht="24">
      <c r="A233" s="56" t="str">
        <f>IF((LEN('Copy paste to Here'!G237))&gt;5,((CONCATENATE('Copy paste to Here'!G237," &amp; ",'Copy paste to Here'!D237,"  &amp;  ",'Copy paste to Here'!E237))),"Empty Cell")</f>
        <v>Silicone double flared solid plug retainer &amp; Gauge: 6mm  &amp;  Color: # 1 in picture</v>
      </c>
      <c r="B233" s="57" t="str">
        <f>'Copy paste to Here'!C237</f>
        <v>SIPG</v>
      </c>
      <c r="C233" s="57" t="s">
        <v>979</v>
      </c>
      <c r="D233" s="58">
        <f>Invoice!B237</f>
        <v>4</v>
      </c>
      <c r="E233" s="59">
        <f>'Shipping Invoice'!J237*$N$1</f>
        <v>0.48</v>
      </c>
      <c r="F233" s="59">
        <f t="shared" si="10"/>
        <v>1.92</v>
      </c>
      <c r="G233" s="60">
        <f t="shared" si="11"/>
        <v>18.235199999999999</v>
      </c>
      <c r="H233" s="63">
        <f t="shared" si="12"/>
        <v>72.940799999999996</v>
      </c>
    </row>
    <row r="234" spans="1:8" s="62" customFormat="1" ht="24">
      <c r="A234" s="56" t="str">
        <f>IF((LEN('Copy paste to Here'!G238))&gt;5,((CONCATENATE('Copy paste to Here'!G238," &amp; ",'Copy paste to Here'!D238,"  &amp;  ",'Copy paste to Here'!E238))),"Empty Cell")</f>
        <v>Silicone double flared solid plug retainer &amp; Gauge: 8mm  &amp;  Color: # 1 in picture</v>
      </c>
      <c r="B234" s="57" t="str">
        <f>'Copy paste to Here'!C238</f>
        <v>SIPG</v>
      </c>
      <c r="C234" s="57" t="s">
        <v>980</v>
      </c>
      <c r="D234" s="58">
        <f>Invoice!B238</f>
        <v>4</v>
      </c>
      <c r="E234" s="59">
        <f>'Shipping Invoice'!J238*$N$1</f>
        <v>0.52</v>
      </c>
      <c r="F234" s="59">
        <f t="shared" si="10"/>
        <v>2.08</v>
      </c>
      <c r="G234" s="60">
        <f t="shared" si="11"/>
        <v>19.754800000000003</v>
      </c>
      <c r="H234" s="63">
        <f t="shared" si="12"/>
        <v>79.019200000000012</v>
      </c>
    </row>
    <row r="235" spans="1:8" s="62" customFormat="1" ht="24">
      <c r="A235" s="56" t="str">
        <f>IF((LEN('Copy paste to Here'!G239))&gt;5,((CONCATENATE('Copy paste to Here'!G239," &amp; ",'Copy paste to Here'!D239,"  &amp;  ",'Copy paste to Here'!E239))),"Empty Cell")</f>
        <v>Silicone double flared solid plug retainer &amp; Gauge: 14mm  &amp;  Color: # 1 in picture</v>
      </c>
      <c r="B235" s="57" t="str">
        <f>'Copy paste to Here'!C239</f>
        <v>SIPG</v>
      </c>
      <c r="C235" s="57" t="s">
        <v>981</v>
      </c>
      <c r="D235" s="58">
        <f>Invoice!B239</f>
        <v>4</v>
      </c>
      <c r="E235" s="59">
        <f>'Shipping Invoice'!J239*$N$1</f>
        <v>0.64</v>
      </c>
      <c r="F235" s="59">
        <f t="shared" si="10"/>
        <v>2.56</v>
      </c>
      <c r="G235" s="60">
        <f t="shared" si="11"/>
        <v>24.313600000000001</v>
      </c>
      <c r="H235" s="63">
        <f t="shared" si="12"/>
        <v>97.254400000000004</v>
      </c>
    </row>
    <row r="236" spans="1:8" s="62" customFormat="1" ht="24">
      <c r="A236" s="56" t="str">
        <f>IF((LEN('Copy paste to Here'!G240))&gt;5,((CONCATENATE('Copy paste to Here'!G240," &amp; ",'Copy paste to Here'!D240,"  &amp;  ",'Copy paste to Here'!E240))),"Empty Cell")</f>
        <v>Silicone Ultra Thin double flared flesh tunnel &amp; Gauge: 6mm  &amp;  Color: Black</v>
      </c>
      <c r="B236" s="57" t="str">
        <f>'Copy paste to Here'!C240</f>
        <v>SIUT</v>
      </c>
      <c r="C236" s="57" t="s">
        <v>982</v>
      </c>
      <c r="D236" s="58">
        <f>Invoice!B240</f>
        <v>15</v>
      </c>
      <c r="E236" s="59">
        <f>'Shipping Invoice'!J240*$N$1</f>
        <v>0.45</v>
      </c>
      <c r="F236" s="59">
        <f t="shared" si="10"/>
        <v>6.75</v>
      </c>
      <c r="G236" s="60">
        <f t="shared" si="11"/>
        <v>17.095500000000001</v>
      </c>
      <c r="H236" s="63">
        <f t="shared" si="12"/>
        <v>256.4325</v>
      </c>
    </row>
    <row r="237" spans="1:8" s="62" customFormat="1" ht="24">
      <c r="A237" s="56" t="str">
        <f>IF((LEN('Copy paste to Here'!G241))&gt;5,((CONCATENATE('Copy paste to Here'!G241," &amp; ",'Copy paste to Here'!D241,"  &amp;  ",'Copy paste to Here'!E241))),"Empty Cell")</f>
        <v>Silicone Ultra Thin double flared flesh tunnel &amp; Gauge: 8mm  &amp;  Color: Black</v>
      </c>
      <c r="B237" s="57" t="str">
        <f>'Copy paste to Here'!C241</f>
        <v>SIUT</v>
      </c>
      <c r="C237" s="57" t="s">
        <v>983</v>
      </c>
      <c r="D237" s="58">
        <f>Invoice!B241</f>
        <v>15</v>
      </c>
      <c r="E237" s="59">
        <f>'Shipping Invoice'!J241*$N$1</f>
        <v>0.47</v>
      </c>
      <c r="F237" s="59">
        <f t="shared" si="10"/>
        <v>7.05</v>
      </c>
      <c r="G237" s="60">
        <f t="shared" si="11"/>
        <v>17.8553</v>
      </c>
      <c r="H237" s="63">
        <f t="shared" si="12"/>
        <v>267.8295</v>
      </c>
    </row>
    <row r="238" spans="1:8" s="62" customFormat="1" ht="24">
      <c r="A238" s="56" t="str">
        <f>IF((LEN('Copy paste to Here'!G242))&gt;5,((CONCATENATE('Copy paste to Here'!G242," &amp; ",'Copy paste to Here'!D242,"  &amp;  ",'Copy paste to Here'!E242))),"Empty Cell")</f>
        <v>Silicone Ultra Thin double flared flesh tunnel &amp; Gauge: 10mm  &amp;  Color: Black</v>
      </c>
      <c r="B238" s="57" t="str">
        <f>'Copy paste to Here'!C242</f>
        <v>SIUT</v>
      </c>
      <c r="C238" s="57" t="s">
        <v>984</v>
      </c>
      <c r="D238" s="58">
        <f>Invoice!B242</f>
        <v>15</v>
      </c>
      <c r="E238" s="59">
        <f>'Shipping Invoice'!J242*$N$1</f>
        <v>0.51</v>
      </c>
      <c r="F238" s="59">
        <f t="shared" si="10"/>
        <v>7.65</v>
      </c>
      <c r="G238" s="60">
        <f t="shared" si="11"/>
        <v>19.3749</v>
      </c>
      <c r="H238" s="63">
        <f t="shared" si="12"/>
        <v>290.62349999999998</v>
      </c>
    </row>
    <row r="239" spans="1:8" s="62" customFormat="1" ht="24">
      <c r="A239" s="56" t="str">
        <f>IF((LEN('Copy paste to Here'!G243))&gt;5,((CONCATENATE('Copy paste to Here'!G243," &amp; ",'Copy paste to Here'!D243,"  &amp;  ",'Copy paste to Here'!E243))),"Empty Cell")</f>
        <v>Silicone Ultra Thin double flared flesh tunnel &amp; Gauge: 12mm  &amp;  Color: Black</v>
      </c>
      <c r="B239" s="57" t="str">
        <f>'Copy paste to Here'!C243</f>
        <v>SIUT</v>
      </c>
      <c r="C239" s="57" t="s">
        <v>985</v>
      </c>
      <c r="D239" s="58">
        <f>Invoice!B243</f>
        <v>15</v>
      </c>
      <c r="E239" s="59">
        <f>'Shipping Invoice'!J243*$N$1</f>
        <v>0.55000000000000004</v>
      </c>
      <c r="F239" s="59">
        <f t="shared" si="10"/>
        <v>8.25</v>
      </c>
      <c r="G239" s="60">
        <f t="shared" si="11"/>
        <v>20.894500000000004</v>
      </c>
      <c r="H239" s="63">
        <f t="shared" si="12"/>
        <v>313.41750000000008</v>
      </c>
    </row>
    <row r="240" spans="1:8" s="62" customFormat="1" ht="24">
      <c r="A240" s="56" t="str">
        <f>IF((LEN('Copy paste to Here'!G244))&gt;5,((CONCATENATE('Copy paste to Here'!G244," &amp; ",'Copy paste to Here'!D244,"  &amp;  ",'Copy paste to Here'!E244))),"Empty Cell")</f>
        <v>Silicone Ultra Thin double flared flesh tunnel &amp; Gauge: 14mm  &amp;  Color: Black</v>
      </c>
      <c r="B240" s="57" t="str">
        <f>'Copy paste to Here'!C244</f>
        <v>SIUT</v>
      </c>
      <c r="C240" s="57" t="s">
        <v>986</v>
      </c>
      <c r="D240" s="58">
        <f>Invoice!B244</f>
        <v>10</v>
      </c>
      <c r="E240" s="59">
        <f>'Shipping Invoice'!J244*$N$1</f>
        <v>0.61</v>
      </c>
      <c r="F240" s="59">
        <f t="shared" si="10"/>
        <v>6.1</v>
      </c>
      <c r="G240" s="60">
        <f t="shared" si="11"/>
        <v>23.1739</v>
      </c>
      <c r="H240" s="63">
        <f t="shared" si="12"/>
        <v>231.739</v>
      </c>
    </row>
    <row r="241" spans="1:8" s="62" customFormat="1" ht="24">
      <c r="A241" s="56" t="str">
        <f>IF((LEN('Copy paste to Here'!G245))&gt;5,((CONCATENATE('Copy paste to Here'!G245," &amp; ",'Copy paste to Here'!D245,"  &amp;  ",'Copy paste to Here'!E245))),"Empty Cell")</f>
        <v>Silicone Ultra Thin double flared flesh tunnel &amp; Gauge: 16mm  &amp;  Color: Black</v>
      </c>
      <c r="B241" s="57" t="str">
        <f>'Copy paste to Here'!C245</f>
        <v>SIUT</v>
      </c>
      <c r="C241" s="57" t="s">
        <v>987</v>
      </c>
      <c r="D241" s="58">
        <f>Invoice!B245</f>
        <v>10</v>
      </c>
      <c r="E241" s="59">
        <f>'Shipping Invoice'!J245*$N$1</f>
        <v>0.65</v>
      </c>
      <c r="F241" s="59">
        <f t="shared" si="10"/>
        <v>6.5</v>
      </c>
      <c r="G241" s="60">
        <f t="shared" si="11"/>
        <v>24.693500000000004</v>
      </c>
      <c r="H241" s="63">
        <f t="shared" si="12"/>
        <v>246.93500000000003</v>
      </c>
    </row>
    <row r="242" spans="1:8" s="62" customFormat="1" ht="25.5">
      <c r="A242" s="56" t="str">
        <f>IF((LEN('Copy paste to Here'!G246))&gt;5,((CONCATENATE('Copy paste to Here'!G246," &amp; ",'Copy paste to Here'!D246,"  &amp;  ",'Copy paste to Here'!E246))),"Empty Cell")</f>
        <v>Silicone Ultra Thin double flared flesh tunnel &amp; Gauge: 18mm  &amp;  Color: Black</v>
      </c>
      <c r="B242" s="57" t="str">
        <f>'Copy paste to Here'!C246</f>
        <v>SIUT</v>
      </c>
      <c r="C242" s="57" t="s">
        <v>988</v>
      </c>
      <c r="D242" s="58">
        <f>Invoice!B246</f>
        <v>8</v>
      </c>
      <c r="E242" s="59">
        <f>'Shipping Invoice'!J246*$N$1</f>
        <v>0.68</v>
      </c>
      <c r="F242" s="59">
        <f t="shared" si="10"/>
        <v>5.44</v>
      </c>
      <c r="G242" s="60">
        <f t="shared" si="11"/>
        <v>25.833200000000001</v>
      </c>
      <c r="H242" s="63">
        <f t="shared" si="12"/>
        <v>206.66560000000001</v>
      </c>
    </row>
    <row r="243" spans="1:8" s="62" customFormat="1" ht="25.5">
      <c r="A243" s="56" t="str">
        <f>IF((LEN('Copy paste to Here'!G247))&gt;5,((CONCATENATE('Copy paste to Here'!G247," &amp; ",'Copy paste to Here'!D247,"  &amp;  ",'Copy paste to Here'!E247))),"Empty Cell")</f>
        <v>Silicone Ultra Thin double flared flesh tunnel &amp; Gauge: 20mm  &amp;  Color: Black</v>
      </c>
      <c r="B243" s="57" t="str">
        <f>'Copy paste to Here'!C247</f>
        <v>SIUT</v>
      </c>
      <c r="C243" s="57" t="s">
        <v>989</v>
      </c>
      <c r="D243" s="58">
        <f>Invoice!B247</f>
        <v>8</v>
      </c>
      <c r="E243" s="59">
        <f>'Shipping Invoice'!J247*$N$1</f>
        <v>0.71</v>
      </c>
      <c r="F243" s="59">
        <f t="shared" si="10"/>
        <v>5.68</v>
      </c>
      <c r="G243" s="60">
        <f t="shared" si="11"/>
        <v>26.972899999999999</v>
      </c>
      <c r="H243" s="63">
        <f t="shared" si="12"/>
        <v>215.78319999999999</v>
      </c>
    </row>
    <row r="244" spans="1:8" s="62" customFormat="1" ht="24">
      <c r="A244" s="56" t="str">
        <f>IF((LEN('Copy paste to Here'!G248))&gt;5,((CONCATENATE('Copy paste to Here'!G248," &amp; ",'Copy paste to Here'!D248,"  &amp;  ",'Copy paste to Here'!E248))),"Empty Cell")</f>
        <v>Silicone Ultra Thin double flared flesh tunnel &amp; Gauge: 22mm  &amp;  Color: Black</v>
      </c>
      <c r="B244" s="57" t="str">
        <f>'Copy paste to Here'!C248</f>
        <v>SIUT</v>
      </c>
      <c r="C244" s="57" t="s">
        <v>990</v>
      </c>
      <c r="D244" s="58">
        <f>Invoice!B248</f>
        <v>8</v>
      </c>
      <c r="E244" s="59">
        <f>'Shipping Invoice'!J248*$N$1</f>
        <v>0.75</v>
      </c>
      <c r="F244" s="59">
        <f t="shared" si="10"/>
        <v>6</v>
      </c>
      <c r="G244" s="60">
        <f t="shared" si="11"/>
        <v>28.4925</v>
      </c>
      <c r="H244" s="63">
        <f t="shared" si="12"/>
        <v>227.94</v>
      </c>
    </row>
    <row r="245" spans="1:8" s="62" customFormat="1" ht="24">
      <c r="A245" s="56" t="str">
        <f>IF((LEN('Copy paste to Here'!G249))&gt;5,((CONCATENATE('Copy paste to Here'!G249," &amp; ",'Copy paste to Here'!D249,"  &amp;  ",'Copy paste to Here'!E249))),"Empty Cell")</f>
        <v xml:space="preserve">Matte polished stainless steel wide band ring with engravable beveled edge in high polish &amp; Ring Size: 6  &amp;  </v>
      </c>
      <c r="B245" s="57" t="str">
        <f>'Copy paste to Here'!C249</f>
        <v>SR145</v>
      </c>
      <c r="C245" s="57" t="s">
        <v>894</v>
      </c>
      <c r="D245" s="58">
        <f>Invoice!B249</f>
        <v>3</v>
      </c>
      <c r="E245" s="59">
        <f>'Shipping Invoice'!J249*$N$1</f>
        <v>1.17</v>
      </c>
      <c r="F245" s="59">
        <f t="shared" si="10"/>
        <v>3.51</v>
      </c>
      <c r="G245" s="60">
        <f t="shared" si="11"/>
        <v>44.448299999999996</v>
      </c>
      <c r="H245" s="63">
        <f t="shared" si="12"/>
        <v>133.3449</v>
      </c>
    </row>
    <row r="246" spans="1:8" s="62" customFormat="1" ht="24">
      <c r="A246" s="56" t="str">
        <f>IF((LEN('Copy paste to Here'!G250))&gt;5,((CONCATENATE('Copy paste to Here'!G250," &amp; ",'Copy paste to Here'!D250,"  &amp;  ",'Copy paste to Here'!E250))),"Empty Cell")</f>
        <v xml:space="preserve">Matte polished stainless steel wide band ring with engravable beveled edge in high polish &amp; Ring Size: 7  &amp;  </v>
      </c>
      <c r="B246" s="57" t="str">
        <f>'Copy paste to Here'!C250</f>
        <v>SR145</v>
      </c>
      <c r="C246" s="57" t="s">
        <v>894</v>
      </c>
      <c r="D246" s="58">
        <f>Invoice!B250</f>
        <v>0</v>
      </c>
      <c r="E246" s="59">
        <f>'Shipping Invoice'!J250*$N$1</f>
        <v>1.17</v>
      </c>
      <c r="F246" s="59">
        <f t="shared" si="10"/>
        <v>0</v>
      </c>
      <c r="G246" s="60">
        <f t="shared" si="11"/>
        <v>44.448299999999996</v>
      </c>
      <c r="H246" s="63">
        <f t="shared" si="12"/>
        <v>0</v>
      </c>
    </row>
    <row r="247" spans="1:8" s="62" customFormat="1" ht="25.5">
      <c r="A247" s="56" t="str">
        <f>IF((LEN('Copy paste to Here'!G251))&gt;5,((CONCATENATE('Copy paste to Here'!G251," &amp; ",'Copy paste to Here'!D251,"  &amp;  ",'Copy paste to Here'!E251))),"Empty Cell")</f>
        <v>Pack of 10 pcs. of bioflex banana posts with external threading, 14g (1.6mm) &amp; Length: 10mm  &amp;  Color: Black</v>
      </c>
      <c r="B247" s="57" t="str">
        <f>'Copy paste to Here'!C251</f>
        <v>XABN14G</v>
      </c>
      <c r="C247" s="57" t="s">
        <v>898</v>
      </c>
      <c r="D247" s="58">
        <f>Invoice!B251</f>
        <v>1</v>
      </c>
      <c r="E247" s="59">
        <f>'Shipping Invoice'!J251*$N$1</f>
        <v>0.77</v>
      </c>
      <c r="F247" s="59">
        <f t="shared" si="10"/>
        <v>0.77</v>
      </c>
      <c r="G247" s="60">
        <f t="shared" si="11"/>
        <v>29.252300000000002</v>
      </c>
      <c r="H247" s="63">
        <f t="shared" si="12"/>
        <v>29.252300000000002</v>
      </c>
    </row>
    <row r="248" spans="1:8" s="62" customFormat="1" ht="25.5">
      <c r="A248" s="56" t="str">
        <f>IF((LEN('Copy paste to Here'!G252))&gt;5,((CONCATENATE('Copy paste to Here'!G252," &amp; ",'Copy paste to Here'!D252,"  &amp;  ",'Copy paste to Here'!E252))),"Empty Cell")</f>
        <v>Pack of 10 pcs. of bioflex banana posts with external threading, 14g (1.6mm) &amp; Length: 10mm  &amp;  Color: White</v>
      </c>
      <c r="B248" s="57" t="str">
        <f>'Copy paste to Here'!C252</f>
        <v>XABN14G</v>
      </c>
      <c r="C248" s="57" t="s">
        <v>898</v>
      </c>
      <c r="D248" s="58">
        <f>Invoice!B252</f>
        <v>1</v>
      </c>
      <c r="E248" s="59">
        <f>'Shipping Invoice'!J252*$N$1</f>
        <v>0.77</v>
      </c>
      <c r="F248" s="59">
        <f t="shared" si="10"/>
        <v>0.77</v>
      </c>
      <c r="G248" s="60">
        <f t="shared" si="11"/>
        <v>29.252300000000002</v>
      </c>
      <c r="H248" s="63">
        <f t="shared" si="12"/>
        <v>29.252300000000002</v>
      </c>
    </row>
    <row r="249" spans="1:8" s="62" customFormat="1" ht="25.5">
      <c r="A249" s="56" t="str">
        <f>IF((LEN('Copy paste to Here'!G253))&gt;5,((CONCATENATE('Copy paste to Here'!G253," &amp; ",'Copy paste to Here'!D253,"  &amp;  ",'Copy paste to Here'!E253))),"Empty Cell")</f>
        <v>Pack of 10 pcs. of bioflex banana posts with external threading, 14g (1.6mm) &amp; Length: 10mm  &amp;  Color: Clear</v>
      </c>
      <c r="B249" s="57" t="str">
        <f>'Copy paste to Here'!C253</f>
        <v>XABN14G</v>
      </c>
      <c r="C249" s="57" t="s">
        <v>898</v>
      </c>
      <c r="D249" s="58">
        <f>Invoice!B253</f>
        <v>1</v>
      </c>
      <c r="E249" s="59">
        <f>'Shipping Invoice'!J253*$N$1</f>
        <v>0.77</v>
      </c>
      <c r="F249" s="59">
        <f t="shared" si="10"/>
        <v>0.77</v>
      </c>
      <c r="G249" s="60">
        <f t="shared" si="11"/>
        <v>29.252300000000002</v>
      </c>
      <c r="H249" s="63">
        <f t="shared" si="12"/>
        <v>29.252300000000002</v>
      </c>
    </row>
    <row r="250" spans="1:8" s="62" customFormat="1" ht="24">
      <c r="A250" s="56" t="str">
        <f>IF((LEN('Copy paste to Here'!G254))&gt;5,((CONCATENATE('Copy paste to Here'!G254," &amp; ",'Copy paste to Here'!D254,"  &amp;  ",'Copy paste to Here'!E254))),"Empty Cell")</f>
        <v>Pack of 10 pcs. of Flexible acrylic labret with external threading, 16g (1.2mm) &amp; Length: 8mm  &amp;  Color: Clear</v>
      </c>
      <c r="B250" s="57" t="str">
        <f>'Copy paste to Here'!C254</f>
        <v>XALB16G</v>
      </c>
      <c r="C250" s="57" t="s">
        <v>900</v>
      </c>
      <c r="D250" s="58">
        <f>Invoice!B254</f>
        <v>2</v>
      </c>
      <c r="E250" s="59">
        <f>'Shipping Invoice'!J254*$N$1</f>
        <v>0.77</v>
      </c>
      <c r="F250" s="59">
        <f t="shared" si="10"/>
        <v>1.54</v>
      </c>
      <c r="G250" s="60">
        <f t="shared" si="11"/>
        <v>29.252300000000002</v>
      </c>
      <c r="H250" s="63">
        <f t="shared" si="12"/>
        <v>58.504600000000003</v>
      </c>
    </row>
    <row r="251" spans="1:8" s="62" customFormat="1" ht="24">
      <c r="A251" s="56" t="str">
        <f>IF((LEN('Copy paste to Here'!G255))&gt;5,((CONCATENATE('Copy paste to Here'!G255," &amp; ",'Copy paste to Here'!D255,"  &amp;  ",'Copy paste to Here'!E255))),"Empty Cell")</f>
        <v>Pack of 10 pcs. of Flexible acrylic labret with external threading, 16g (1.2mm) &amp; Length: 10mm  &amp;  Color: Clear</v>
      </c>
      <c r="B251" s="57" t="str">
        <f>'Copy paste to Here'!C255</f>
        <v>XALB16G</v>
      </c>
      <c r="C251" s="57" t="s">
        <v>900</v>
      </c>
      <c r="D251" s="58">
        <f>Invoice!B255</f>
        <v>1</v>
      </c>
      <c r="E251" s="59">
        <f>'Shipping Invoice'!J255*$N$1</f>
        <v>0.77</v>
      </c>
      <c r="F251" s="59">
        <f t="shared" si="10"/>
        <v>0.77</v>
      </c>
      <c r="G251" s="60">
        <f t="shared" si="11"/>
        <v>29.252300000000002</v>
      </c>
      <c r="H251" s="63">
        <f t="shared" si="12"/>
        <v>29.252300000000002</v>
      </c>
    </row>
    <row r="252" spans="1:8" s="62" customFormat="1" ht="24">
      <c r="A252" s="56" t="str">
        <f>IF((LEN('Copy paste to Here'!G256))&gt;5,((CONCATENATE('Copy paste to Here'!G256," &amp; ",'Copy paste to Here'!D256,"  &amp;  ",'Copy paste to Here'!E256))),"Empty Cell")</f>
        <v xml:space="preserve">Pack of 10 pcs. of 3mm high polished surgical steel balls with 1.2mm threading (16g) &amp;   &amp;  </v>
      </c>
      <c r="B252" s="57" t="str">
        <f>'Copy paste to Here'!C256</f>
        <v>XBAL3</v>
      </c>
      <c r="C252" s="57" t="s">
        <v>902</v>
      </c>
      <c r="D252" s="58">
        <f>Invoice!B256</f>
        <v>20</v>
      </c>
      <c r="E252" s="59">
        <f>'Shipping Invoice'!J256*$N$1</f>
        <v>0.6</v>
      </c>
      <c r="F252" s="59">
        <f t="shared" si="10"/>
        <v>12</v>
      </c>
      <c r="G252" s="60">
        <f t="shared" si="11"/>
        <v>22.794</v>
      </c>
      <c r="H252" s="63">
        <f t="shared" si="12"/>
        <v>455.88</v>
      </c>
    </row>
    <row r="253" spans="1:8" s="62" customFormat="1" ht="24">
      <c r="A253" s="56" t="str">
        <f>IF((LEN('Copy paste to Here'!G257))&gt;5,((CONCATENATE('Copy paste to Here'!G257," &amp; ",'Copy paste to Here'!D257,"  &amp;  ",'Copy paste to Here'!E257))),"Empty Cell")</f>
        <v xml:space="preserve">Pack of 10 pcs. of 3mm high polished surgical steel balls with 0.8mm threading (20g) &amp;   &amp;  </v>
      </c>
      <c r="B253" s="57" t="str">
        <f>'Copy paste to Here'!C257</f>
        <v>XBAL3XS</v>
      </c>
      <c r="C253" s="57" t="s">
        <v>904</v>
      </c>
      <c r="D253" s="58">
        <f>Invoice!B257</f>
        <v>2</v>
      </c>
      <c r="E253" s="59">
        <f>'Shipping Invoice'!J257*$N$1</f>
        <v>1.71</v>
      </c>
      <c r="F253" s="59">
        <f t="shared" si="10"/>
        <v>3.42</v>
      </c>
      <c r="G253" s="60">
        <f t="shared" si="11"/>
        <v>64.962900000000005</v>
      </c>
      <c r="H253" s="63">
        <f t="shared" si="12"/>
        <v>129.92580000000001</v>
      </c>
    </row>
    <row r="254" spans="1:8" s="62" customFormat="1" ht="24">
      <c r="A254" s="56" t="str">
        <f>IF((LEN('Copy paste to Here'!G258))&gt;5,((CONCATENATE('Copy paste to Here'!G258," &amp; ",'Copy paste to Here'!D258,"  &amp;  ",'Copy paste to Here'!E258))),"Empty Cell")</f>
        <v xml:space="preserve">Pack of 10 pcs. of 4mm high polished surgical steel balls with 1.6mm threading (14g) &amp;   &amp;  </v>
      </c>
      <c r="B254" s="57" t="str">
        <f>'Copy paste to Here'!C258</f>
        <v>XBAL4</v>
      </c>
      <c r="C254" s="57" t="s">
        <v>906</v>
      </c>
      <c r="D254" s="58">
        <f>Invoice!B258</f>
        <v>5</v>
      </c>
      <c r="E254" s="59">
        <f>'Shipping Invoice'!J258*$N$1</f>
        <v>0.71</v>
      </c>
      <c r="F254" s="59">
        <f t="shared" si="10"/>
        <v>3.55</v>
      </c>
      <c r="G254" s="60">
        <f t="shared" si="11"/>
        <v>26.972899999999999</v>
      </c>
      <c r="H254" s="63">
        <f t="shared" si="12"/>
        <v>134.86449999999999</v>
      </c>
    </row>
    <row r="255" spans="1:8" s="62" customFormat="1" ht="24">
      <c r="A255" s="56" t="str">
        <f>IF((LEN('Copy paste to Here'!G259))&gt;5,((CONCATENATE('Copy paste to Here'!G259," &amp; ",'Copy paste to Here'!D259,"  &amp;  ",'Copy paste to Here'!E259))),"Empty Cell")</f>
        <v xml:space="preserve">Pack of 10 pcs. of 2.5mm anodized surgical steel balls with threading 1.2mm (16g) &amp; Color: Black  &amp;  </v>
      </c>
      <c r="B255" s="57" t="str">
        <f>'Copy paste to Here'!C259</f>
        <v>XBT25</v>
      </c>
      <c r="C255" s="57" t="s">
        <v>908</v>
      </c>
      <c r="D255" s="58">
        <f>Invoice!B259</f>
        <v>2</v>
      </c>
      <c r="E255" s="59">
        <f>'Shipping Invoice'!J259*$N$1</f>
        <v>1.91</v>
      </c>
      <c r="F255" s="59">
        <f t="shared" si="10"/>
        <v>3.82</v>
      </c>
      <c r="G255" s="60">
        <f t="shared" si="11"/>
        <v>72.560900000000004</v>
      </c>
      <c r="H255" s="63">
        <f t="shared" si="12"/>
        <v>145.12180000000001</v>
      </c>
    </row>
    <row r="256" spans="1:8" s="62" customFormat="1" ht="24">
      <c r="A256" s="56" t="str">
        <f>IF((LEN('Copy paste to Here'!G260))&gt;5,((CONCATENATE('Copy paste to Here'!G260," &amp; ",'Copy paste to Here'!D260,"  &amp;  ",'Copy paste to Here'!E260))),"Empty Cell")</f>
        <v xml:space="preserve">Pack of 10 pcs. of 3mm anodized surgical steel balls with threading 1.2mm (16g) &amp; Color: Black  &amp;  </v>
      </c>
      <c r="B256" s="57" t="str">
        <f>'Copy paste to Here'!C260</f>
        <v>XBT3S</v>
      </c>
      <c r="C256" s="57" t="s">
        <v>910</v>
      </c>
      <c r="D256" s="58">
        <f>Invoice!B260</f>
        <v>4</v>
      </c>
      <c r="E256" s="59">
        <f>'Shipping Invoice'!J260*$N$1</f>
        <v>1.92</v>
      </c>
      <c r="F256" s="59">
        <f t="shared" si="10"/>
        <v>7.68</v>
      </c>
      <c r="G256" s="60">
        <f t="shared" si="11"/>
        <v>72.940799999999996</v>
      </c>
      <c r="H256" s="63">
        <f t="shared" si="12"/>
        <v>291.76319999999998</v>
      </c>
    </row>
    <row r="257" spans="1:8" s="62" customFormat="1" ht="24">
      <c r="A257" s="56" t="str">
        <f>IF((LEN('Copy paste to Here'!G261))&gt;5,((CONCATENATE('Copy paste to Here'!G261," &amp; ",'Copy paste to Here'!D261,"  &amp;  ",'Copy paste to Here'!E261))),"Empty Cell")</f>
        <v xml:space="preserve">Pack of 10 pcs. of 3mm anodized surgical steel balls with threading 1.2mm (16g) &amp; Color: Gold  &amp;  </v>
      </c>
      <c r="B257" s="57" t="str">
        <f>'Copy paste to Here'!C261</f>
        <v>XBT3S</v>
      </c>
      <c r="C257" s="57" t="s">
        <v>910</v>
      </c>
      <c r="D257" s="58">
        <f>Invoice!B261</f>
        <v>5</v>
      </c>
      <c r="E257" s="59">
        <f>'Shipping Invoice'!J261*$N$1</f>
        <v>1.92</v>
      </c>
      <c r="F257" s="59">
        <f t="shared" si="10"/>
        <v>9.6</v>
      </c>
      <c r="G257" s="60">
        <f t="shared" si="11"/>
        <v>72.940799999999996</v>
      </c>
      <c r="H257" s="63">
        <f t="shared" si="12"/>
        <v>364.70399999999995</v>
      </c>
    </row>
    <row r="258" spans="1:8" s="62" customFormat="1" ht="24">
      <c r="A258" s="56" t="str">
        <f>IF((LEN('Copy paste to Here'!G262))&gt;5,((CONCATENATE('Copy paste to Here'!G262," &amp; ",'Copy paste to Here'!D262,"  &amp;  ",'Copy paste to Here'!E262))),"Empty Cell")</f>
        <v xml:space="preserve">Pack of 10 pcs of 3mm anodized surgical steel balls - threading 20g (0.8mm) &amp; Color: Gold  &amp;  </v>
      </c>
      <c r="B258" s="57" t="str">
        <f>'Copy paste to Here'!C262</f>
        <v>XBT3XS</v>
      </c>
      <c r="C258" s="57" t="s">
        <v>912</v>
      </c>
      <c r="D258" s="58">
        <f>Invoice!B262</f>
        <v>2</v>
      </c>
      <c r="E258" s="59">
        <f>'Shipping Invoice'!J262*$N$1</f>
        <v>3.88</v>
      </c>
      <c r="F258" s="59">
        <f t="shared" si="10"/>
        <v>7.76</v>
      </c>
      <c r="G258" s="60">
        <f t="shared" si="11"/>
        <v>147.40120000000002</v>
      </c>
      <c r="H258" s="63">
        <f t="shared" si="12"/>
        <v>294.80240000000003</v>
      </c>
    </row>
    <row r="259" spans="1:8" s="62" customFormat="1" ht="24">
      <c r="A259" s="56" t="str">
        <f>IF((LEN('Copy paste to Here'!G263))&gt;5,((CONCATENATE('Copy paste to Here'!G263," &amp; ",'Copy paste to Here'!D263,"  &amp;  ",'Copy paste to Here'!E263))),"Empty Cell")</f>
        <v xml:space="preserve">Pack of 10 pcs. of 5mm anodized surgical steel balls with threading 1.6mm (14g) &amp; Color: Gold  &amp;  </v>
      </c>
      <c r="B259" s="57" t="str">
        <f>'Copy paste to Here'!C263</f>
        <v>XBT5G</v>
      </c>
      <c r="C259" s="57" t="s">
        <v>914</v>
      </c>
      <c r="D259" s="58">
        <f>Invoice!B263</f>
        <v>1</v>
      </c>
      <c r="E259" s="59">
        <f>'Shipping Invoice'!J263*$N$1</f>
        <v>2.33</v>
      </c>
      <c r="F259" s="59">
        <f t="shared" si="10"/>
        <v>2.33</v>
      </c>
      <c r="G259" s="60">
        <f t="shared" si="11"/>
        <v>88.516700000000014</v>
      </c>
      <c r="H259" s="63">
        <f t="shared" si="12"/>
        <v>88.516700000000014</v>
      </c>
    </row>
    <row r="260" spans="1:8" s="62" customFormat="1" ht="24">
      <c r="A260" s="56" t="str">
        <f>IF((LEN('Copy paste to Here'!G264))&gt;5,((CONCATENATE('Copy paste to Here'!G264," &amp; ",'Copy paste to Here'!D264,"  &amp;  ",'Copy paste to Here'!E264))),"Empty Cell")</f>
        <v xml:space="preserve">Pack of 10 pcs. of 3mm anodized surgical steel cones with threading 1.2mm (16g) &amp; Color: Black  &amp;  </v>
      </c>
      <c r="B260" s="57" t="str">
        <f>'Copy paste to Here'!C264</f>
        <v>XCNT3S</v>
      </c>
      <c r="C260" s="57" t="s">
        <v>916</v>
      </c>
      <c r="D260" s="58">
        <f>Invoice!B264</f>
        <v>1</v>
      </c>
      <c r="E260" s="59">
        <f>'Shipping Invoice'!J264*$N$1</f>
        <v>1.91</v>
      </c>
      <c r="F260" s="59">
        <f t="shared" si="10"/>
        <v>1.91</v>
      </c>
      <c r="G260" s="60">
        <f t="shared" si="11"/>
        <v>72.560900000000004</v>
      </c>
      <c r="H260" s="63">
        <f t="shared" si="12"/>
        <v>72.560900000000004</v>
      </c>
    </row>
    <row r="261" spans="1:8" s="62" customFormat="1" ht="24">
      <c r="A261" s="56" t="str">
        <f>IF((LEN('Copy paste to Here'!G265))&gt;5,((CONCATENATE('Copy paste to Here'!G265," &amp; ",'Copy paste to Here'!D265,"  &amp;  ",'Copy paste to Here'!E265))),"Empty Cell")</f>
        <v xml:space="preserve">Pack of 10 pcs. of 3mm anodized surgical steel cones with threading 1.2mm (16g) &amp; Color: Gold  &amp;  </v>
      </c>
      <c r="B261" s="57" t="str">
        <f>'Copy paste to Here'!C265</f>
        <v>XCNT3S</v>
      </c>
      <c r="C261" s="57" t="s">
        <v>916</v>
      </c>
      <c r="D261" s="58">
        <f>Invoice!B265</f>
        <v>1</v>
      </c>
      <c r="E261" s="59">
        <f>'Shipping Invoice'!J265*$N$1</f>
        <v>1.91</v>
      </c>
      <c r="F261" s="59">
        <f t="shared" si="10"/>
        <v>1.91</v>
      </c>
      <c r="G261" s="60">
        <f t="shared" si="11"/>
        <v>72.560900000000004</v>
      </c>
      <c r="H261" s="63">
        <f t="shared" si="12"/>
        <v>72.560900000000004</v>
      </c>
    </row>
    <row r="262" spans="1:8" s="62" customFormat="1" ht="24">
      <c r="A262" s="56" t="str">
        <f>IF((LEN('Copy paste to Here'!G266))&gt;5,((CONCATENATE('Copy paste to Here'!G266," &amp; ",'Copy paste to Here'!D266,"  &amp;  ",'Copy paste to Here'!E266))),"Empty Cell")</f>
        <v xml:space="preserve">Pack of 10 pcs. of 5mm anodized surgical steel cones with threading 1.6mm (14g) &amp; Color: Black  &amp;  </v>
      </c>
      <c r="B262" s="57" t="str">
        <f>'Copy paste to Here'!C266</f>
        <v>XCNT5G</v>
      </c>
      <c r="C262" s="57" t="s">
        <v>918</v>
      </c>
      <c r="D262" s="58">
        <f>Invoice!B266</f>
        <v>2</v>
      </c>
      <c r="E262" s="59">
        <f>'Shipping Invoice'!J266*$N$1</f>
        <v>2.27</v>
      </c>
      <c r="F262" s="59">
        <f t="shared" si="10"/>
        <v>4.54</v>
      </c>
      <c r="G262" s="60">
        <f t="shared" si="11"/>
        <v>86.237300000000005</v>
      </c>
      <c r="H262" s="63">
        <f t="shared" si="12"/>
        <v>172.47460000000001</v>
      </c>
    </row>
    <row r="263" spans="1:8" s="62" customFormat="1" ht="24">
      <c r="A263" s="56" t="str">
        <f>IF((LEN('Copy paste to Here'!G267))&gt;5,((CONCATENATE('Copy paste to Here'!G267," &amp; ",'Copy paste to Here'!D267,"  &amp;  ",'Copy paste to Here'!E267))),"Empty Cell")</f>
        <v xml:space="preserve">Pack of 10 pcs. of 3mm high polished surgical steel cones with threading 1.2mm (16g) &amp;   &amp;  </v>
      </c>
      <c r="B263" s="57" t="str">
        <f>'Copy paste to Here'!C267</f>
        <v>XCON3</v>
      </c>
      <c r="C263" s="57" t="s">
        <v>920</v>
      </c>
      <c r="D263" s="58">
        <f>Invoice!B267</f>
        <v>2</v>
      </c>
      <c r="E263" s="59">
        <f>'Shipping Invoice'!J267*$N$1</f>
        <v>0.59</v>
      </c>
      <c r="F263" s="59">
        <f t="shared" si="10"/>
        <v>1.18</v>
      </c>
      <c r="G263" s="60">
        <f t="shared" si="11"/>
        <v>22.414100000000001</v>
      </c>
      <c r="H263" s="63">
        <f t="shared" si="12"/>
        <v>44.828200000000002</v>
      </c>
    </row>
    <row r="264" spans="1:8" s="62" customFormat="1" ht="24">
      <c r="A264" s="56" t="str">
        <f>IF((LEN('Copy paste to Here'!G268))&gt;5,((CONCATENATE('Copy paste to Here'!G268," &amp; ",'Copy paste to Here'!D268,"  &amp;  ",'Copy paste to Here'!E268))),"Empty Cell")</f>
        <v xml:space="preserve">Pack of 10 pcs. of 6mm acrylic glow in the dark balls with 1.6mm (14g) threading &amp; Color: Clear  &amp;  </v>
      </c>
      <c r="B264" s="57" t="str">
        <f>'Copy paste to Here'!C268</f>
        <v>XGLB6</v>
      </c>
      <c r="C264" s="57" t="s">
        <v>922</v>
      </c>
      <c r="D264" s="58">
        <f>Invoice!B268</f>
        <v>2</v>
      </c>
      <c r="E264" s="59">
        <f>'Shipping Invoice'!J268*$N$1</f>
        <v>0.63</v>
      </c>
      <c r="F264" s="59">
        <f t="shared" si="10"/>
        <v>1.26</v>
      </c>
      <c r="G264" s="60">
        <f t="shared" si="11"/>
        <v>23.933700000000002</v>
      </c>
      <c r="H264" s="63">
        <f t="shared" si="12"/>
        <v>47.867400000000004</v>
      </c>
    </row>
    <row r="265" spans="1:8" s="62" customFormat="1" ht="24">
      <c r="A265" s="56" t="str">
        <f>IF((LEN('Copy paste to Here'!G269))&gt;5,((CONCATENATE('Copy paste to Here'!G269," &amp; ",'Copy paste to Here'!D269,"  &amp;  ",'Copy paste to Here'!E269))),"Empty Cell")</f>
        <v xml:space="preserve">Pack of 10 pcs. of 6mm acrylic glow in the dark balls with 1.6mm (14g) threading &amp; Color: Green  &amp;  </v>
      </c>
      <c r="B265" s="57" t="str">
        <f>'Copy paste to Here'!C269</f>
        <v>XGLB6</v>
      </c>
      <c r="C265" s="57" t="s">
        <v>922</v>
      </c>
      <c r="D265" s="58">
        <f>Invoice!B269</f>
        <v>4</v>
      </c>
      <c r="E265" s="59">
        <f>'Shipping Invoice'!J269*$N$1</f>
        <v>0.63</v>
      </c>
      <c r="F265" s="59">
        <f t="shared" si="10"/>
        <v>2.52</v>
      </c>
      <c r="G265" s="60">
        <f t="shared" si="11"/>
        <v>23.933700000000002</v>
      </c>
      <c r="H265" s="63">
        <f t="shared" si="12"/>
        <v>95.734800000000007</v>
      </c>
    </row>
    <row r="266" spans="1:8" s="62" customFormat="1" ht="36">
      <c r="A266" s="56" t="str">
        <f>IF((LEN('Copy paste to Here'!G270))&gt;5,((CONCATENATE('Copy paste to Here'!G270," &amp; ",'Copy paste to Here'!D270,"  &amp;  ",'Copy paste to Here'!E270))),"Empty Cell")</f>
        <v xml:space="preserve">Pack of 10 pcs. of 2.5 mm tiny anodized surgical steel balls with bezel set crystal and with 1.2mm threading (16g) &amp; Color: Black Anodized w/ Clear crystal  &amp;  </v>
      </c>
      <c r="B266" s="57" t="str">
        <f>'Copy paste to Here'!C270</f>
        <v>XJBT25S</v>
      </c>
      <c r="C266" s="57" t="s">
        <v>925</v>
      </c>
      <c r="D266" s="58">
        <f>Invoice!B270</f>
        <v>1</v>
      </c>
      <c r="E266" s="59">
        <f>'Shipping Invoice'!J270*$N$1</f>
        <v>6.19</v>
      </c>
      <c r="F266" s="59">
        <f t="shared" si="10"/>
        <v>6.19</v>
      </c>
      <c r="G266" s="60">
        <f t="shared" si="11"/>
        <v>235.15810000000002</v>
      </c>
      <c r="H266" s="63">
        <f t="shared" si="12"/>
        <v>235.15810000000002</v>
      </c>
    </row>
    <row r="267" spans="1:8" s="62" customFormat="1" ht="36">
      <c r="A267" s="56" t="str">
        <f>IF((LEN('Copy paste to Here'!G271))&gt;5,((CONCATENATE('Copy paste to Here'!G271," &amp; ",'Copy paste to Here'!D271,"  &amp;  ",'Copy paste to Here'!E271))),"Empty Cell")</f>
        <v xml:space="preserve">Pack of 10 steel posts for labrets - 1.2mm threading (16g), selectable length ”body jewelry parts” (4mm base of labret) &amp; Length: 6mm  &amp;  </v>
      </c>
      <c r="B267" s="57" t="str">
        <f>'Copy paste to Here'!C271</f>
        <v>XLB16G</v>
      </c>
      <c r="C267" s="57" t="s">
        <v>927</v>
      </c>
      <c r="D267" s="58">
        <f>Invoice!B271</f>
        <v>2</v>
      </c>
      <c r="E267" s="59">
        <f>'Shipping Invoice'!J271*$N$1</f>
        <v>1.22</v>
      </c>
      <c r="F267" s="59">
        <f t="shared" si="10"/>
        <v>2.44</v>
      </c>
      <c r="G267" s="60">
        <f t="shared" si="11"/>
        <v>46.347799999999999</v>
      </c>
      <c r="H267" s="63">
        <f t="shared" si="12"/>
        <v>92.695599999999999</v>
      </c>
    </row>
    <row r="268" spans="1:8" s="62" customFormat="1" ht="36">
      <c r="A268" s="56" t="str">
        <f>IF((LEN('Copy paste to Here'!G272))&gt;5,((CONCATENATE('Copy paste to Here'!G272," &amp; ",'Copy paste to Here'!D272,"  &amp;  ",'Copy paste to Here'!E272))),"Empty Cell")</f>
        <v xml:space="preserve">Pack of 10 steel posts for labrets - 1.2mm threading (16g), selectable length ”body jewelry parts” (4mm base of labret) &amp; Length: 8mm  &amp;  </v>
      </c>
      <c r="B268" s="57" t="str">
        <f>'Copy paste to Here'!C272</f>
        <v>XLB16G</v>
      </c>
      <c r="C268" s="57" t="s">
        <v>927</v>
      </c>
      <c r="D268" s="58">
        <f>Invoice!B272</f>
        <v>6</v>
      </c>
      <c r="E268" s="59">
        <f>'Shipping Invoice'!J272*$N$1</f>
        <v>1.22</v>
      </c>
      <c r="F268" s="59">
        <f t="shared" si="10"/>
        <v>7.32</v>
      </c>
      <c r="G268" s="60">
        <f t="shared" si="11"/>
        <v>46.347799999999999</v>
      </c>
      <c r="H268" s="63">
        <f t="shared" si="12"/>
        <v>278.08679999999998</v>
      </c>
    </row>
    <row r="269" spans="1:8" s="62" customFormat="1" ht="24">
      <c r="A269" s="56" t="str">
        <f>IF((LEN('Copy paste to Here'!G273))&gt;5,((CONCATENATE('Copy paste to Here'!G273," &amp; ",'Copy paste to Here'!D273,"  &amp;  ",'Copy paste to Here'!E273))),"Empty Cell")</f>
        <v xml:space="preserve">Set of 10 pcs. of 4mm acrylic ball in solid colors with 14g (1.6mm) threading &amp; Color: Pink  &amp;  </v>
      </c>
      <c r="B269" s="57" t="str">
        <f>'Copy paste to Here'!C273</f>
        <v>XSAB4</v>
      </c>
      <c r="C269" s="57" t="s">
        <v>929</v>
      </c>
      <c r="D269" s="58">
        <f>Invoice!B273</f>
        <v>2</v>
      </c>
      <c r="E269" s="59">
        <f>'Shipping Invoice'!J273*$N$1</f>
        <v>0.63</v>
      </c>
      <c r="F269" s="59">
        <f t="shared" si="10"/>
        <v>1.26</v>
      </c>
      <c r="G269" s="60">
        <f t="shared" si="11"/>
        <v>23.933700000000002</v>
      </c>
      <c r="H269" s="63">
        <f t="shared" si="12"/>
        <v>47.867400000000004</v>
      </c>
    </row>
    <row r="270" spans="1:8" s="62" customFormat="1" ht="24">
      <c r="A270" s="56" t="str">
        <f>IF((LEN('Copy paste to Here'!G274))&gt;5,((CONCATENATE('Copy paste to Here'!G274," &amp; ",'Copy paste to Here'!D274,"  &amp;  ",'Copy paste to Here'!E274))),"Empty Cell")</f>
        <v xml:space="preserve">Set of 10 pcs. of 5mm acrylic ball in solid colors with 14g (1.6mm) threading &amp; Color: White  &amp;  </v>
      </c>
      <c r="B270" s="57" t="str">
        <f>'Copy paste to Here'!C274</f>
        <v>XSAB5</v>
      </c>
      <c r="C270" s="57" t="s">
        <v>931</v>
      </c>
      <c r="D270" s="58">
        <f>Invoice!B274</f>
        <v>10</v>
      </c>
      <c r="E270" s="59">
        <f>'Shipping Invoice'!J274*$N$1</f>
        <v>0.63</v>
      </c>
      <c r="F270" s="59">
        <f t="shared" si="10"/>
        <v>6.3</v>
      </c>
      <c r="G270" s="60">
        <f t="shared" si="11"/>
        <v>23.933700000000002</v>
      </c>
      <c r="H270" s="63">
        <f t="shared" si="12"/>
        <v>239.33700000000002</v>
      </c>
    </row>
    <row r="271" spans="1:8" s="62" customFormat="1" ht="24">
      <c r="A271" s="56" t="str">
        <f>IF((LEN('Copy paste to Here'!G275))&gt;5,((CONCATENATE('Copy paste to Here'!G275," &amp; ",'Copy paste to Here'!D275,"  &amp;  ",'Copy paste to Here'!E275))),"Empty Cell")</f>
        <v xml:space="preserve">Set of 10 pcs. of 5mm acrylic ball in solid colors with 14g (1.6mm) threading &amp; Color: Pink  &amp;  </v>
      </c>
      <c r="B271" s="57" t="str">
        <f>'Copy paste to Here'!C275</f>
        <v>XSAB5</v>
      </c>
      <c r="C271" s="57" t="s">
        <v>931</v>
      </c>
      <c r="D271" s="58">
        <f>Invoice!B275</f>
        <v>3</v>
      </c>
      <c r="E271" s="59">
        <f>'Shipping Invoice'!J275*$N$1</f>
        <v>0.63</v>
      </c>
      <c r="F271" s="59">
        <f t="shared" si="10"/>
        <v>1.8900000000000001</v>
      </c>
      <c r="G271" s="60">
        <f t="shared" si="11"/>
        <v>23.933700000000002</v>
      </c>
      <c r="H271" s="63">
        <f t="shared" si="12"/>
        <v>71.801100000000005</v>
      </c>
    </row>
    <row r="272" spans="1:8" s="62" customFormat="1" ht="24">
      <c r="A272" s="56" t="str">
        <f>IF((LEN('Copy paste to Here'!G276))&gt;5,((CONCATENATE('Copy paste to Here'!G276," &amp; ",'Copy paste to Here'!D276,"  &amp;  ",'Copy paste to Here'!E276))),"Empty Cell")</f>
        <v xml:space="preserve">Set of 10 pcs. of 6mm acrylic ball in solid colors with 14g (1.6mm) threading &amp; Color: White  &amp;  </v>
      </c>
      <c r="B272" s="57" t="str">
        <f>'Copy paste to Here'!C276</f>
        <v>XSAB6</v>
      </c>
      <c r="C272" s="57" t="s">
        <v>933</v>
      </c>
      <c r="D272" s="58">
        <f>Invoice!B276</f>
        <v>15</v>
      </c>
      <c r="E272" s="59">
        <f>'Shipping Invoice'!J276*$N$1</f>
        <v>0.63</v>
      </c>
      <c r="F272" s="59">
        <f t="shared" si="10"/>
        <v>9.4499999999999993</v>
      </c>
      <c r="G272" s="60">
        <f t="shared" si="11"/>
        <v>23.933700000000002</v>
      </c>
      <c r="H272" s="63">
        <f t="shared" si="12"/>
        <v>359.00550000000004</v>
      </c>
    </row>
    <row r="273" spans="1:8" s="62" customFormat="1" ht="24">
      <c r="A273" s="56" t="str">
        <f>IF((LEN('Copy paste to Here'!G277))&gt;5,((CONCATENATE('Copy paste to Here'!G277," &amp; ",'Copy paste to Here'!D277,"  &amp;  ",'Copy paste to Here'!E277))),"Empty Cell")</f>
        <v xml:space="preserve">Set of 10 pcs. of 6mm acrylic ball in solid colors with 14g (1.6mm) threading &amp; Color: Pink  &amp;  </v>
      </c>
      <c r="B273" s="57" t="str">
        <f>'Copy paste to Here'!C277</f>
        <v>XSAB6</v>
      </c>
      <c r="C273" s="57" t="s">
        <v>933</v>
      </c>
      <c r="D273" s="58">
        <f>Invoice!B277</f>
        <v>3</v>
      </c>
      <c r="E273" s="59">
        <f>'Shipping Invoice'!J277*$N$1</f>
        <v>0.63</v>
      </c>
      <c r="F273" s="59">
        <f t="shared" si="10"/>
        <v>1.8900000000000001</v>
      </c>
      <c r="G273" s="60">
        <f t="shared" si="11"/>
        <v>23.933700000000002</v>
      </c>
      <c r="H273" s="63">
        <f t="shared" si="12"/>
        <v>71.801100000000005</v>
      </c>
    </row>
    <row r="274" spans="1:8" s="62" customFormat="1" ht="25.5">
      <c r="A274" s="56" t="str">
        <f>IF((LEN('Copy paste to Here'!G278))&gt;5,((CONCATENATE('Copy paste to Here'!G278," &amp; ",'Copy paste to Here'!D278,"  &amp;  ",'Copy paste to Here'!E278))),"Empty Cell")</f>
        <v>Pack of 10 pcs. of anodized 316L steel barbells posts - threading 1.2mm (16g) &amp; Length: 12mm  &amp;  Color: Blue</v>
      </c>
      <c r="B274" s="57" t="str">
        <f>'Copy paste to Here'!C278</f>
        <v>XTBB16G</v>
      </c>
      <c r="C274" s="57" t="s">
        <v>991</v>
      </c>
      <c r="D274" s="58">
        <f>Invoice!B278</f>
        <v>1</v>
      </c>
      <c r="E274" s="59">
        <f>'Shipping Invoice'!J278*$N$1</f>
        <v>2.56</v>
      </c>
      <c r="F274" s="59">
        <f t="shared" si="10"/>
        <v>2.56</v>
      </c>
      <c r="G274" s="60">
        <f t="shared" si="11"/>
        <v>97.254400000000004</v>
      </c>
      <c r="H274" s="63">
        <f t="shared" si="12"/>
        <v>97.254400000000004</v>
      </c>
    </row>
    <row r="275" spans="1:8" s="62" customFormat="1" ht="25.5">
      <c r="A275" s="56" t="str">
        <f>IF((LEN('Copy paste to Here'!G279))&gt;5,((CONCATENATE('Copy paste to Here'!G279," &amp; ",'Copy paste to Here'!D279,"  &amp;  ",'Copy paste to Here'!E279))),"Empty Cell")</f>
        <v>Pack of 10 pcs. of anodized 316L steel barbells posts - threading 1.2mm (16g) &amp; Length: 12mm  &amp;  Color: Gold</v>
      </c>
      <c r="B275" s="57" t="str">
        <f>'Copy paste to Here'!C279</f>
        <v>XTBB16G</v>
      </c>
      <c r="C275" s="57" t="s">
        <v>991</v>
      </c>
      <c r="D275" s="58">
        <f>Invoice!B279</f>
        <v>1</v>
      </c>
      <c r="E275" s="59">
        <f>'Shipping Invoice'!J279*$N$1</f>
        <v>2.56</v>
      </c>
      <c r="F275" s="59">
        <f t="shared" ref="F275:F338" si="13">D275*E275</f>
        <v>2.56</v>
      </c>
      <c r="G275" s="60">
        <f t="shared" ref="G275:G338" si="14">E275*$E$14</f>
        <v>97.254400000000004</v>
      </c>
      <c r="H275" s="63">
        <f t="shared" ref="H275:H338" si="15">D275*G275</f>
        <v>97.254400000000004</v>
      </c>
    </row>
    <row r="276" spans="1:8" s="62" customFormat="1" ht="24">
      <c r="A276" s="56" t="str">
        <f>IF((LEN('Copy paste to Here'!G280))&gt;5,((CONCATENATE('Copy paste to Here'!G280," &amp; ",'Copy paste to Here'!D280,"  &amp;  ",'Copy paste to Here'!E280))),"Empty Cell")</f>
        <v>Pack of 10 pcs. of anodized 316L steel barbells posts - threading 1.2mm (16g) &amp; Length: 14mm  &amp;  Color: Blue</v>
      </c>
      <c r="B276" s="57" t="str">
        <f>'Copy paste to Here'!C280</f>
        <v>XTBB16G</v>
      </c>
      <c r="C276" s="57" t="s">
        <v>935</v>
      </c>
      <c r="D276" s="58">
        <f>Invoice!B280</f>
        <v>1</v>
      </c>
      <c r="E276" s="59">
        <f>'Shipping Invoice'!J280*$N$1</f>
        <v>2.71</v>
      </c>
      <c r="F276" s="59">
        <f t="shared" si="13"/>
        <v>2.71</v>
      </c>
      <c r="G276" s="60">
        <f t="shared" si="14"/>
        <v>102.9529</v>
      </c>
      <c r="H276" s="63">
        <f t="shared" si="15"/>
        <v>102.9529</v>
      </c>
    </row>
    <row r="277" spans="1:8" s="62" customFormat="1" ht="24">
      <c r="A277" s="56" t="str">
        <f>IF((LEN('Copy paste to Here'!G281))&gt;5,((CONCATENATE('Copy paste to Here'!G281," &amp; ",'Copy paste to Here'!D281,"  &amp;  ",'Copy paste to Here'!E281))),"Empty Cell")</f>
        <v>Pack of 10 pcs. of anodized 316L steel barbells posts - threading 1.2mm (16g) &amp; Length: 14mm  &amp;  Color: Gold</v>
      </c>
      <c r="B277" s="57" t="str">
        <f>'Copy paste to Here'!C281</f>
        <v>XTBB16G</v>
      </c>
      <c r="C277" s="57" t="s">
        <v>935</v>
      </c>
      <c r="D277" s="58">
        <f>Invoice!B281</f>
        <v>1</v>
      </c>
      <c r="E277" s="59">
        <f>'Shipping Invoice'!J281*$N$1</f>
        <v>2.71</v>
      </c>
      <c r="F277" s="59">
        <f t="shared" si="13"/>
        <v>2.71</v>
      </c>
      <c r="G277" s="60">
        <f t="shared" si="14"/>
        <v>102.9529</v>
      </c>
      <c r="H277" s="63">
        <f t="shared" si="15"/>
        <v>102.9529</v>
      </c>
    </row>
    <row r="278" spans="1:8" s="62" customFormat="1" ht="24">
      <c r="A278" s="56" t="str">
        <f>IF((LEN('Copy paste to Here'!G282))&gt;5,((CONCATENATE('Copy paste to Here'!G282," &amp; ",'Copy paste to Here'!D282,"  &amp;  ",'Copy paste to Here'!E282))),"Empty Cell")</f>
        <v>Pack of 10 pcs. of anodized 316L steel barbells posts - threading 1.2mm (16g) &amp; Length: 16mm  &amp;  Color: Blue</v>
      </c>
      <c r="B278" s="57" t="str">
        <f>'Copy paste to Here'!C282</f>
        <v>XTBB16G</v>
      </c>
      <c r="C278" s="57" t="s">
        <v>935</v>
      </c>
      <c r="D278" s="58">
        <f>Invoice!B282</f>
        <v>1</v>
      </c>
      <c r="E278" s="59">
        <f>'Shipping Invoice'!J282*$N$1</f>
        <v>2.71</v>
      </c>
      <c r="F278" s="59">
        <f t="shared" si="13"/>
        <v>2.71</v>
      </c>
      <c r="G278" s="60">
        <f t="shared" si="14"/>
        <v>102.9529</v>
      </c>
      <c r="H278" s="63">
        <f t="shared" si="15"/>
        <v>102.9529</v>
      </c>
    </row>
    <row r="279" spans="1:8" s="62" customFormat="1" ht="24">
      <c r="A279" s="56" t="str">
        <f>IF((LEN('Copy paste to Here'!G283))&gt;5,((CONCATENATE('Copy paste to Here'!G283," &amp; ",'Copy paste to Here'!D283,"  &amp;  ",'Copy paste to Here'!E283))),"Empty Cell")</f>
        <v>Pack of 10 pcs. of anodized 316L steel barbells posts - threading 1.2mm (16g) &amp; Length: 16mm  &amp;  Color: Gold</v>
      </c>
      <c r="B279" s="57" t="str">
        <f>'Copy paste to Here'!C283</f>
        <v>XTBB16G</v>
      </c>
      <c r="C279" s="57" t="s">
        <v>935</v>
      </c>
      <c r="D279" s="58">
        <f>Invoice!B283</f>
        <v>1</v>
      </c>
      <c r="E279" s="59">
        <f>'Shipping Invoice'!J283*$N$1</f>
        <v>2.71</v>
      </c>
      <c r="F279" s="59">
        <f t="shared" si="13"/>
        <v>2.71</v>
      </c>
      <c r="G279" s="60">
        <f t="shared" si="14"/>
        <v>102.9529</v>
      </c>
      <c r="H279" s="63">
        <f t="shared" si="15"/>
        <v>102.9529</v>
      </c>
    </row>
    <row r="280" spans="1:8" s="62" customFormat="1" ht="24">
      <c r="A280" s="56" t="str">
        <f>IF((LEN('Copy paste to Here'!G284))&gt;5,((CONCATENATE('Copy paste to Here'!G284," &amp; ",'Copy paste to Here'!D284,"  &amp;  ",'Copy paste to Here'!E284))),"Empty Cell")</f>
        <v>Pack of 10 pcs. of anodized 316L steel belly banana posts - threading 1.6mm (14g) &amp; Length: 8mm  &amp;  Color: Gold</v>
      </c>
      <c r="B280" s="57" t="str">
        <f>'Copy paste to Here'!C284</f>
        <v>XTBN14G</v>
      </c>
      <c r="C280" s="57" t="s">
        <v>937</v>
      </c>
      <c r="D280" s="58">
        <f>Invoice!B284</f>
        <v>1</v>
      </c>
      <c r="E280" s="59">
        <f>'Shipping Invoice'!J284*$N$1</f>
        <v>2.97</v>
      </c>
      <c r="F280" s="59">
        <f t="shared" si="13"/>
        <v>2.97</v>
      </c>
      <c r="G280" s="60">
        <f t="shared" si="14"/>
        <v>112.83030000000001</v>
      </c>
      <c r="H280" s="63">
        <f t="shared" si="15"/>
        <v>112.83030000000001</v>
      </c>
    </row>
    <row r="281" spans="1:8" s="62" customFormat="1" ht="24">
      <c r="A281" s="56" t="str">
        <f>IF((LEN('Copy paste to Here'!G285))&gt;5,((CONCATENATE('Copy paste to Here'!G285," &amp; ",'Copy paste to Here'!D285,"  &amp;  ",'Copy paste to Here'!E285))),"Empty Cell")</f>
        <v>Pack of 10 pcs. of anodized 316L steel belly banana posts - threading 1.6mm (14g) &amp; Length: 10mm  &amp;  Color: Gold</v>
      </c>
      <c r="B281" s="57" t="str">
        <f>'Copy paste to Here'!C285</f>
        <v>XTBN14G</v>
      </c>
      <c r="C281" s="57" t="s">
        <v>937</v>
      </c>
      <c r="D281" s="58">
        <f>Invoice!B285</f>
        <v>1</v>
      </c>
      <c r="E281" s="59">
        <f>'Shipping Invoice'!J285*$N$1</f>
        <v>2.97</v>
      </c>
      <c r="F281" s="59">
        <f t="shared" si="13"/>
        <v>2.97</v>
      </c>
      <c r="G281" s="60">
        <f t="shared" si="14"/>
        <v>112.83030000000001</v>
      </c>
      <c r="H281" s="63">
        <f t="shared" si="15"/>
        <v>112.83030000000001</v>
      </c>
    </row>
    <row r="282" spans="1:8" s="62" customFormat="1" ht="36">
      <c r="A282" s="56" t="str">
        <f>IF((LEN('Copy paste to Here'!G286))&gt;5,((CONCATENATE('Copy paste to Here'!G286," &amp; ",'Copy paste to Here'!D286,"  &amp;  ",'Copy paste to Here'!E286))),"Empty Cell")</f>
        <v>Pack of 10 pcs. of anodized 316L steel eyebrow banana post - threading 1.2mm (16g) - length 6mm - 16mm &amp; Length: 10mm  &amp;  Color: Black</v>
      </c>
      <c r="B282" s="57" t="str">
        <f>'Copy paste to Here'!C286</f>
        <v>XTBN16G</v>
      </c>
      <c r="C282" s="57" t="s">
        <v>939</v>
      </c>
      <c r="D282" s="58">
        <f>Invoice!B286</f>
        <v>1</v>
      </c>
      <c r="E282" s="59">
        <f>'Shipping Invoice'!J286*$N$1</f>
        <v>2.7</v>
      </c>
      <c r="F282" s="59">
        <f t="shared" si="13"/>
        <v>2.7</v>
      </c>
      <c r="G282" s="60">
        <f t="shared" si="14"/>
        <v>102.57300000000001</v>
      </c>
      <c r="H282" s="63">
        <f t="shared" si="15"/>
        <v>102.57300000000001</v>
      </c>
    </row>
    <row r="283" spans="1:8" s="62" customFormat="1" ht="24">
      <c r="A283" s="56" t="str">
        <f>IF((LEN('Copy paste to Here'!G287))&gt;5,((CONCATENATE('Copy paste to Here'!G287," &amp; ",'Copy paste to Here'!D287,"  &amp;  ",'Copy paste to Here'!E287))),"Empty Cell")</f>
        <v>Pack of 10 pcs. of anodized 316L steel posts for labrets - threading 1.2mm (16g) &amp; Length: 6mm  &amp;  Color: Black</v>
      </c>
      <c r="B283" s="57" t="str">
        <f>'Copy paste to Here'!C287</f>
        <v>XTLB16G</v>
      </c>
      <c r="C283" s="57" t="s">
        <v>941</v>
      </c>
      <c r="D283" s="58">
        <f>Invoice!B287</f>
        <v>1</v>
      </c>
      <c r="E283" s="59">
        <f>'Shipping Invoice'!J287*$N$1</f>
        <v>3.35</v>
      </c>
      <c r="F283" s="59">
        <f t="shared" si="13"/>
        <v>3.35</v>
      </c>
      <c r="G283" s="60">
        <f t="shared" si="14"/>
        <v>127.26650000000001</v>
      </c>
      <c r="H283" s="63">
        <f t="shared" si="15"/>
        <v>127.26650000000001</v>
      </c>
    </row>
    <row r="284" spans="1:8" s="62" customFormat="1" ht="24">
      <c r="A284" s="56" t="str">
        <f>IF((LEN('Copy paste to Here'!G288))&gt;5,((CONCATENATE('Copy paste to Here'!G288," &amp; ",'Copy paste to Here'!D288,"  &amp;  ",'Copy paste to Here'!E288))),"Empty Cell")</f>
        <v>Pack of 10 pcs. of anodized 316L steel posts for labrets - threading 1.2mm (16g) &amp; Length: 6mm  &amp;  Color: Gold</v>
      </c>
      <c r="B284" s="57" t="str">
        <f>'Copy paste to Here'!C288</f>
        <v>XTLB16G</v>
      </c>
      <c r="C284" s="57" t="s">
        <v>941</v>
      </c>
      <c r="D284" s="58">
        <f>Invoice!B288</f>
        <v>1</v>
      </c>
      <c r="E284" s="59">
        <f>'Shipping Invoice'!J288*$N$1</f>
        <v>3.35</v>
      </c>
      <c r="F284" s="59">
        <f t="shared" si="13"/>
        <v>3.35</v>
      </c>
      <c r="G284" s="60">
        <f t="shared" si="14"/>
        <v>127.26650000000001</v>
      </c>
      <c r="H284" s="63">
        <f t="shared" si="15"/>
        <v>127.26650000000001</v>
      </c>
    </row>
    <row r="285" spans="1:8" s="62" customFormat="1" ht="24">
      <c r="A285" s="56" t="str">
        <f>IF((LEN('Copy paste to Here'!G289))&gt;5,((CONCATENATE('Copy paste to Here'!G289," &amp; ",'Copy paste to Here'!D289,"  &amp;  ",'Copy paste to Here'!E289))),"Empty Cell")</f>
        <v>Pack of 10 pcs. of anodized 316L steel posts for labrets - threading 1.2mm (16g) &amp; Length: 8mm  &amp;  Color: Black</v>
      </c>
      <c r="B285" s="57" t="str">
        <f>'Copy paste to Here'!C289</f>
        <v>XTLB16G</v>
      </c>
      <c r="C285" s="57" t="s">
        <v>941</v>
      </c>
      <c r="D285" s="58">
        <f>Invoice!B289</f>
        <v>1</v>
      </c>
      <c r="E285" s="59">
        <f>'Shipping Invoice'!J289*$N$1</f>
        <v>3.35</v>
      </c>
      <c r="F285" s="59">
        <f t="shared" si="13"/>
        <v>3.35</v>
      </c>
      <c r="G285" s="60">
        <f t="shared" si="14"/>
        <v>127.26650000000001</v>
      </c>
      <c r="H285" s="63">
        <f t="shared" si="15"/>
        <v>127.26650000000001</v>
      </c>
    </row>
    <row r="286" spans="1:8" s="62" customFormat="1" ht="24">
      <c r="A286" s="56" t="str">
        <f>IF((LEN('Copy paste to Here'!G290))&gt;5,((CONCATENATE('Copy paste to Here'!G290," &amp; ",'Copy paste to Here'!D290,"  &amp;  ",'Copy paste to Here'!E290))),"Empty Cell")</f>
        <v>Pack of 10 pcs. of anodized 316L steel posts for labrets - threading 1.2mm (16g) &amp; Length: 8mm  &amp;  Color: Gold</v>
      </c>
      <c r="B286" s="57" t="str">
        <f>'Copy paste to Here'!C290</f>
        <v>XTLB16G</v>
      </c>
      <c r="C286" s="57" t="s">
        <v>941</v>
      </c>
      <c r="D286" s="58">
        <f>Invoice!B290</f>
        <v>1</v>
      </c>
      <c r="E286" s="59">
        <f>'Shipping Invoice'!J290*$N$1</f>
        <v>3.35</v>
      </c>
      <c r="F286" s="59">
        <f t="shared" si="13"/>
        <v>3.35</v>
      </c>
      <c r="G286" s="60">
        <f t="shared" si="14"/>
        <v>127.26650000000001</v>
      </c>
      <c r="H286" s="63">
        <f t="shared" si="15"/>
        <v>127.26650000000001</v>
      </c>
    </row>
    <row r="287" spans="1:8" s="62" customFormat="1" ht="24">
      <c r="A287" s="56" t="str">
        <f>IF((LEN('Copy paste to Here'!G291))&gt;5,((CONCATENATE('Copy paste to Here'!G291," &amp; ",'Copy paste to Here'!D291,"  &amp;  ",'Copy paste to Here'!E291))),"Empty Cell")</f>
        <v xml:space="preserve">Set of 10 pcs. of 4mm acrylic UV balls with 16g (1.2mm) threading &amp; Color: White  &amp;  </v>
      </c>
      <c r="B287" s="57" t="str">
        <f>'Copy paste to Here'!C291</f>
        <v>XUVB4S</v>
      </c>
      <c r="C287" s="57" t="s">
        <v>943</v>
      </c>
      <c r="D287" s="58">
        <f>Invoice!B291</f>
        <v>5</v>
      </c>
      <c r="E287" s="59">
        <f>'Shipping Invoice'!J291*$N$1</f>
        <v>0.63</v>
      </c>
      <c r="F287" s="59">
        <f t="shared" si="13"/>
        <v>3.15</v>
      </c>
      <c r="G287" s="60">
        <f t="shared" si="14"/>
        <v>23.933700000000002</v>
      </c>
      <c r="H287" s="63">
        <f t="shared" si="15"/>
        <v>119.66850000000001</v>
      </c>
    </row>
    <row r="288" spans="1:8" s="62" customFormat="1" ht="24">
      <c r="A288" s="56" t="str">
        <f>IF((LEN('Copy paste to Here'!G292))&gt;5,((CONCATENATE('Copy paste to Here'!G292," &amp; ",'Copy paste to Here'!D292,"  &amp;  ",'Copy paste to Here'!E292))),"Empty Cell")</f>
        <v xml:space="preserve">Set of 10 pcs. 8mm acrylic UV beach balls with 14g (1.6mm) threading &amp; Color: Pink  &amp;  </v>
      </c>
      <c r="B288" s="57" t="str">
        <f>'Copy paste to Here'!C292</f>
        <v>XUVBE8</v>
      </c>
      <c r="C288" s="57" t="s">
        <v>945</v>
      </c>
      <c r="D288" s="58">
        <f>Invoice!B292</f>
        <v>1</v>
      </c>
      <c r="E288" s="59">
        <f>'Shipping Invoice'!J292*$N$1</f>
        <v>0.83</v>
      </c>
      <c r="F288" s="59">
        <f t="shared" si="13"/>
        <v>0.83</v>
      </c>
      <c r="G288" s="60">
        <f t="shared" si="14"/>
        <v>31.531700000000001</v>
      </c>
      <c r="H288" s="63">
        <f t="shared" si="15"/>
        <v>31.531700000000001</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1928.2800000000004</v>
      </c>
      <c r="G1000" s="60"/>
      <c r="H1000" s="61">
        <f t="shared" ref="H1000:H1007" si="49">F1000*$E$14</f>
        <v>73255.357200000013</v>
      </c>
    </row>
    <row r="1001" spans="1:8" s="62" customFormat="1">
      <c r="A1001" s="56" t="str">
        <f>'[2]Copy paste to Here'!T2</f>
        <v>SHIPPING HANDLING</v>
      </c>
      <c r="B1001" s="75"/>
      <c r="C1001" s="75"/>
      <c r="D1001" s="76"/>
      <c r="E1001" s="67"/>
      <c r="F1001" s="59">
        <f>Invoice!J294</f>
        <v>-385.65600000000012</v>
      </c>
      <c r="G1001" s="60"/>
      <c r="H1001" s="61">
        <f t="shared" si="49"/>
        <v>-14651.071440000005</v>
      </c>
    </row>
    <row r="1002" spans="1:8" s="62" customFormat="1" outlineLevel="1">
      <c r="A1002" s="56" t="str">
        <f>'[2]Copy paste to Here'!T3</f>
        <v>DISCOUNT</v>
      </c>
      <c r="B1002" s="75"/>
      <c r="C1002" s="75"/>
      <c r="D1002" s="76"/>
      <c r="E1002" s="67"/>
      <c r="F1002" s="59">
        <f>Invoice!J295</f>
        <v>0</v>
      </c>
      <c r="G1002" s="60"/>
      <c r="H1002" s="61">
        <f t="shared" si="49"/>
        <v>0</v>
      </c>
    </row>
    <row r="1003" spans="1:8" s="62" customFormat="1">
      <c r="A1003" s="56" t="str">
        <f>'[2]Copy paste to Here'!T4</f>
        <v>Total:</v>
      </c>
      <c r="B1003" s="75"/>
      <c r="C1003" s="75"/>
      <c r="D1003" s="76"/>
      <c r="E1003" s="67"/>
      <c r="F1003" s="59">
        <f>SUM(F1000:F1002)</f>
        <v>1542.6240000000003</v>
      </c>
      <c r="G1003" s="60"/>
      <c r="H1003" s="61">
        <f t="shared" si="49"/>
        <v>58604.285760000013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73255.357200000028</v>
      </c>
    </row>
    <row r="1010" spans="1:8" s="21" customFormat="1">
      <c r="A1010" s="22"/>
      <c r="E1010" s="21" t="s">
        <v>182</v>
      </c>
      <c r="H1010" s="84">
        <f>(SUMIF($A$1000:$A$1008,"Total:",$H$1000:$H$1008))</f>
        <v>58604.285760000013</v>
      </c>
    </row>
    <row r="1011" spans="1:8" s="21" customFormat="1">
      <c r="E1011" s="21" t="s">
        <v>183</v>
      </c>
      <c r="H1011" s="85">
        <f>H1013-H1012</f>
        <v>54770.36</v>
      </c>
    </row>
    <row r="1012" spans="1:8" s="21" customFormat="1">
      <c r="E1012" s="21" t="s">
        <v>184</v>
      </c>
      <c r="H1012" s="85">
        <f>ROUND((H1013*7)/107,2)</f>
        <v>3833.93</v>
      </c>
    </row>
    <row r="1013" spans="1:8" s="21" customFormat="1">
      <c r="E1013" s="22" t="s">
        <v>185</v>
      </c>
      <c r="H1013" s="86">
        <f>ROUND((SUMIF($A$1000:$A$1008,"Total:",$H$1000:$H$1008)),2)</f>
        <v>58604.29</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71"/>
  <sheetViews>
    <sheetView workbookViewId="0">
      <selection activeCell="A5" sqref="A5"/>
    </sheetView>
  </sheetViews>
  <sheetFormatPr defaultRowHeight="15"/>
  <sheetData>
    <row r="1" spans="1:1">
      <c r="A1" s="2" t="s">
        <v>724</v>
      </c>
    </row>
    <row r="2" spans="1:1">
      <c r="A2" s="2" t="s">
        <v>947</v>
      </c>
    </row>
    <row r="3" spans="1:1">
      <c r="A3" s="2" t="s">
        <v>948</v>
      </c>
    </row>
    <row r="4" spans="1:1">
      <c r="A4" s="2" t="s">
        <v>949</v>
      </c>
    </row>
    <row r="5" spans="1:1">
      <c r="A5" s="2" t="s">
        <v>950</v>
      </c>
    </row>
    <row r="6" spans="1:1">
      <c r="A6" s="2" t="s">
        <v>951</v>
      </c>
    </row>
    <row r="7" spans="1:1">
      <c r="A7" s="2" t="s">
        <v>730</v>
      </c>
    </row>
    <row r="8" spans="1:1">
      <c r="A8" s="2" t="s">
        <v>730</v>
      </c>
    </row>
    <row r="9" spans="1:1">
      <c r="A9" s="2" t="s">
        <v>732</v>
      </c>
    </row>
    <row r="10" spans="1:1">
      <c r="A10" s="2" t="s">
        <v>733</v>
      </c>
    </row>
    <row r="11" spans="1:1">
      <c r="A11" s="2" t="s">
        <v>733</v>
      </c>
    </row>
    <row r="12" spans="1:1">
      <c r="A12" s="2" t="s">
        <v>733</v>
      </c>
    </row>
    <row r="13" spans="1:1">
      <c r="A13" s="2" t="s">
        <v>733</v>
      </c>
    </row>
    <row r="14" spans="1:1">
      <c r="A14" s="2" t="s">
        <v>733</v>
      </c>
    </row>
    <row r="15" spans="1:1">
      <c r="A15" s="2" t="s">
        <v>733</v>
      </c>
    </row>
    <row r="16" spans="1:1">
      <c r="A16" s="2" t="s">
        <v>735</v>
      </c>
    </row>
    <row r="17" spans="1:1">
      <c r="A17" s="2" t="s">
        <v>735</v>
      </c>
    </row>
    <row r="18" spans="1:1">
      <c r="A18" s="2" t="s">
        <v>737</v>
      </c>
    </row>
    <row r="19" spans="1:1">
      <c r="A19" s="2" t="s">
        <v>737</v>
      </c>
    </row>
    <row r="20" spans="1:1">
      <c r="A20" s="2" t="s">
        <v>737</v>
      </c>
    </row>
    <row r="21" spans="1:1">
      <c r="A21" s="2" t="s">
        <v>738</v>
      </c>
    </row>
    <row r="22" spans="1:1">
      <c r="A22" s="2" t="s">
        <v>738</v>
      </c>
    </row>
    <row r="23" spans="1:1">
      <c r="A23" s="2" t="s">
        <v>738</v>
      </c>
    </row>
    <row r="24" spans="1:1">
      <c r="A24" s="2" t="s">
        <v>739</v>
      </c>
    </row>
    <row r="25" spans="1:1">
      <c r="A25" s="2" t="s">
        <v>741</v>
      </c>
    </row>
    <row r="26" spans="1:1">
      <c r="A26" s="2" t="s">
        <v>741</v>
      </c>
    </row>
    <row r="27" spans="1:1">
      <c r="A27" s="2" t="s">
        <v>741</v>
      </c>
    </row>
    <row r="28" spans="1:1">
      <c r="A28" s="2" t="s">
        <v>741</v>
      </c>
    </row>
    <row r="29" spans="1:1">
      <c r="A29" s="2" t="s">
        <v>741</v>
      </c>
    </row>
    <row r="30" spans="1:1">
      <c r="A30" s="2" t="s">
        <v>952</v>
      </c>
    </row>
    <row r="31" spans="1:1">
      <c r="A31" s="2" t="s">
        <v>952</v>
      </c>
    </row>
    <row r="32" spans="1:1">
      <c r="A32" s="2" t="s">
        <v>953</v>
      </c>
    </row>
    <row r="33" spans="1:1">
      <c r="A33" s="2" t="s">
        <v>954</v>
      </c>
    </row>
    <row r="34" spans="1:1">
      <c r="A34" s="2" t="s">
        <v>955</v>
      </c>
    </row>
    <row r="35" spans="1:1">
      <c r="A35" s="2" t="s">
        <v>668</v>
      </c>
    </row>
    <row r="36" spans="1:1">
      <c r="A36" s="2" t="s">
        <v>668</v>
      </c>
    </row>
    <row r="37" spans="1:1">
      <c r="A37" s="2" t="s">
        <v>668</v>
      </c>
    </row>
    <row r="38" spans="1:1">
      <c r="A38" s="2" t="s">
        <v>668</v>
      </c>
    </row>
    <row r="39" spans="1:1">
      <c r="A39" s="2" t="s">
        <v>668</v>
      </c>
    </row>
    <row r="40" spans="1:1">
      <c r="A40" s="2" t="s">
        <v>668</v>
      </c>
    </row>
    <row r="41" spans="1:1">
      <c r="A41" s="2" t="s">
        <v>668</v>
      </c>
    </row>
    <row r="42" spans="1:1">
      <c r="A42" s="2" t="s">
        <v>668</v>
      </c>
    </row>
    <row r="43" spans="1:1">
      <c r="A43" s="2" t="s">
        <v>668</v>
      </c>
    </row>
    <row r="44" spans="1:1">
      <c r="A44" s="2" t="s">
        <v>668</v>
      </c>
    </row>
    <row r="45" spans="1:1">
      <c r="A45" s="2" t="s">
        <v>668</v>
      </c>
    </row>
    <row r="46" spans="1:1">
      <c r="A46" s="2" t="s">
        <v>668</v>
      </c>
    </row>
    <row r="47" spans="1:1">
      <c r="A47" s="2" t="s">
        <v>668</v>
      </c>
    </row>
    <row r="48" spans="1:1">
      <c r="A48" s="2" t="s">
        <v>668</v>
      </c>
    </row>
    <row r="49" spans="1:1">
      <c r="A49" s="2" t="s">
        <v>752</v>
      </c>
    </row>
    <row r="50" spans="1:1">
      <c r="A50" s="2" t="s">
        <v>752</v>
      </c>
    </row>
    <row r="51" spans="1:1">
      <c r="A51" s="2" t="s">
        <v>754</v>
      </c>
    </row>
    <row r="52" spans="1:1">
      <c r="A52" s="2" t="s">
        <v>754</v>
      </c>
    </row>
    <row r="53" spans="1:1">
      <c r="A53" s="2" t="s">
        <v>756</v>
      </c>
    </row>
    <row r="54" spans="1:1">
      <c r="A54" s="2" t="s">
        <v>756</v>
      </c>
    </row>
    <row r="55" spans="1:1">
      <c r="A55" s="2" t="s">
        <v>756</v>
      </c>
    </row>
    <row r="56" spans="1:1">
      <c r="A56" s="2" t="s">
        <v>756</v>
      </c>
    </row>
    <row r="57" spans="1:1">
      <c r="A57" s="2" t="s">
        <v>758</v>
      </c>
    </row>
    <row r="58" spans="1:1">
      <c r="A58" s="2" t="s">
        <v>760</v>
      </c>
    </row>
    <row r="59" spans="1:1">
      <c r="A59" s="2" t="s">
        <v>760</v>
      </c>
    </row>
    <row r="60" spans="1:1">
      <c r="A60" s="2" t="s">
        <v>760</v>
      </c>
    </row>
    <row r="61" spans="1:1">
      <c r="A61" s="2" t="s">
        <v>760</v>
      </c>
    </row>
    <row r="62" spans="1:1">
      <c r="A62" s="2" t="s">
        <v>765</v>
      </c>
    </row>
    <row r="63" spans="1:1">
      <c r="A63" s="2" t="s">
        <v>765</v>
      </c>
    </row>
    <row r="64" spans="1:1">
      <c r="A64" s="2" t="s">
        <v>765</v>
      </c>
    </row>
    <row r="65" spans="1:1">
      <c r="A65" s="2" t="s">
        <v>765</v>
      </c>
    </row>
    <row r="66" spans="1:1">
      <c r="A66" s="2" t="s">
        <v>765</v>
      </c>
    </row>
    <row r="67" spans="1:1">
      <c r="A67" s="2" t="s">
        <v>765</v>
      </c>
    </row>
    <row r="68" spans="1:1">
      <c r="A68" s="2" t="s">
        <v>767</v>
      </c>
    </row>
    <row r="69" spans="1:1">
      <c r="A69" s="2" t="s">
        <v>769</v>
      </c>
    </row>
    <row r="70" spans="1:1">
      <c r="A70" s="2" t="s">
        <v>769</v>
      </c>
    </row>
    <row r="71" spans="1:1">
      <c r="A71" s="2" t="s">
        <v>769</v>
      </c>
    </row>
    <row r="72" spans="1:1">
      <c r="A72" s="2" t="s">
        <v>769</v>
      </c>
    </row>
    <row r="73" spans="1:1">
      <c r="A73" s="2" t="s">
        <v>769</v>
      </c>
    </row>
    <row r="74" spans="1:1">
      <c r="A74" s="2" t="s">
        <v>771</v>
      </c>
    </row>
    <row r="75" spans="1:1">
      <c r="A75" s="2" t="s">
        <v>771</v>
      </c>
    </row>
    <row r="76" spans="1:1">
      <c r="A76" s="2" t="s">
        <v>771</v>
      </c>
    </row>
    <row r="77" spans="1:1">
      <c r="A77" s="2" t="s">
        <v>771</v>
      </c>
    </row>
    <row r="78" spans="1:1">
      <c r="A78" s="2" t="s">
        <v>773</v>
      </c>
    </row>
    <row r="79" spans="1:1">
      <c r="A79" s="2" t="s">
        <v>773</v>
      </c>
    </row>
    <row r="80" spans="1:1">
      <c r="A80" s="2" t="s">
        <v>773</v>
      </c>
    </row>
    <row r="81" spans="1:1">
      <c r="A81" s="2" t="s">
        <v>773</v>
      </c>
    </row>
    <row r="82" spans="1:1">
      <c r="A82" s="2" t="s">
        <v>773</v>
      </c>
    </row>
    <row r="83" spans="1:1">
      <c r="A83" s="2" t="s">
        <v>773</v>
      </c>
    </row>
    <row r="84" spans="1:1">
      <c r="A84" s="2" t="s">
        <v>773</v>
      </c>
    </row>
    <row r="85" spans="1:1">
      <c r="A85" s="2" t="s">
        <v>773</v>
      </c>
    </row>
    <row r="86" spans="1:1">
      <c r="A86" s="2" t="s">
        <v>775</v>
      </c>
    </row>
    <row r="87" spans="1:1">
      <c r="A87" s="2" t="s">
        <v>777</v>
      </c>
    </row>
    <row r="88" spans="1:1">
      <c r="A88" s="2" t="s">
        <v>777</v>
      </c>
    </row>
    <row r="89" spans="1:1">
      <c r="A89" s="2" t="s">
        <v>779</v>
      </c>
    </row>
    <row r="90" spans="1:1">
      <c r="A90" s="2" t="s">
        <v>781</v>
      </c>
    </row>
    <row r="91" spans="1:1">
      <c r="A91" s="2" t="s">
        <v>783</v>
      </c>
    </row>
    <row r="92" spans="1:1">
      <c r="A92" s="2" t="s">
        <v>634</v>
      </c>
    </row>
    <row r="93" spans="1:1">
      <c r="A93" s="2" t="s">
        <v>956</v>
      </c>
    </row>
    <row r="94" spans="1:1">
      <c r="A94" s="2" t="s">
        <v>957</v>
      </c>
    </row>
    <row r="95" spans="1:1">
      <c r="A95" s="2" t="s">
        <v>958</v>
      </c>
    </row>
    <row r="96" spans="1:1">
      <c r="A96" s="2" t="s">
        <v>959</v>
      </c>
    </row>
    <row r="97" spans="1:1">
      <c r="A97" s="2" t="s">
        <v>960</v>
      </c>
    </row>
    <row r="98" spans="1:1">
      <c r="A98" s="2" t="s">
        <v>961</v>
      </c>
    </row>
    <row r="99" spans="1:1">
      <c r="A99" s="2" t="s">
        <v>962</v>
      </c>
    </row>
    <row r="100" spans="1:1">
      <c r="A100" s="2" t="s">
        <v>963</v>
      </c>
    </row>
    <row r="101" spans="1:1">
      <c r="A101" s="2" t="s">
        <v>964</v>
      </c>
    </row>
    <row r="102" spans="1:1">
      <c r="A102" s="2" t="s">
        <v>964</v>
      </c>
    </row>
    <row r="103" spans="1:1">
      <c r="A103" s="2" t="s">
        <v>965</v>
      </c>
    </row>
    <row r="104" spans="1:1">
      <c r="A104" s="2" t="s">
        <v>966</v>
      </c>
    </row>
    <row r="105" spans="1:1">
      <c r="A105" s="2" t="s">
        <v>966</v>
      </c>
    </row>
    <row r="106" spans="1:1">
      <c r="A106" s="2" t="s">
        <v>967</v>
      </c>
    </row>
    <row r="107" spans="1:1">
      <c r="A107" s="2" t="s">
        <v>796</v>
      </c>
    </row>
    <row r="108" spans="1:1">
      <c r="A108" s="2" t="s">
        <v>968</v>
      </c>
    </row>
    <row r="109" spans="1:1">
      <c r="A109" s="2" t="s">
        <v>969</v>
      </c>
    </row>
    <row r="110" spans="1:1">
      <c r="A110" s="2" t="s">
        <v>970</v>
      </c>
    </row>
    <row r="111" spans="1:1">
      <c r="A111" s="2" t="s">
        <v>971</v>
      </c>
    </row>
    <row r="112" spans="1:1">
      <c r="A112" s="2" t="s">
        <v>804</v>
      </c>
    </row>
    <row r="113" spans="1:1">
      <c r="A113" s="2" t="s">
        <v>804</v>
      </c>
    </row>
    <row r="114" spans="1:1">
      <c r="A114" s="2" t="s">
        <v>806</v>
      </c>
    </row>
    <row r="115" spans="1:1">
      <c r="A115" s="2" t="s">
        <v>806</v>
      </c>
    </row>
    <row r="116" spans="1:1">
      <c r="A116" s="2" t="s">
        <v>806</v>
      </c>
    </row>
    <row r="117" spans="1:1">
      <c r="A117" s="2" t="s">
        <v>806</v>
      </c>
    </row>
    <row r="118" spans="1:1">
      <c r="A118" s="2" t="s">
        <v>808</v>
      </c>
    </row>
    <row r="119" spans="1:1">
      <c r="A119" s="2" t="s">
        <v>808</v>
      </c>
    </row>
    <row r="120" spans="1:1">
      <c r="A120" s="2" t="s">
        <v>808</v>
      </c>
    </row>
    <row r="121" spans="1:1">
      <c r="A121" s="2" t="s">
        <v>808</v>
      </c>
    </row>
    <row r="122" spans="1:1">
      <c r="A122" s="2" t="s">
        <v>808</v>
      </c>
    </row>
    <row r="123" spans="1:1">
      <c r="A123" s="2" t="s">
        <v>810</v>
      </c>
    </row>
    <row r="124" spans="1:1">
      <c r="A124" s="2" t="s">
        <v>810</v>
      </c>
    </row>
    <row r="125" spans="1:1">
      <c r="A125" s="2" t="s">
        <v>810</v>
      </c>
    </row>
    <row r="126" spans="1:1">
      <c r="A126" s="2" t="s">
        <v>810</v>
      </c>
    </row>
    <row r="127" spans="1:1">
      <c r="A127" s="2" t="s">
        <v>810</v>
      </c>
    </row>
    <row r="128" spans="1:1">
      <c r="A128" s="2" t="s">
        <v>810</v>
      </c>
    </row>
    <row r="129" spans="1:1">
      <c r="A129" s="2" t="s">
        <v>812</v>
      </c>
    </row>
    <row r="130" spans="1:1">
      <c r="A130" s="2" t="s">
        <v>812</v>
      </c>
    </row>
    <row r="131" spans="1:1">
      <c r="A131" s="2" t="s">
        <v>812</v>
      </c>
    </row>
    <row r="132" spans="1:1">
      <c r="A132" s="2" t="s">
        <v>972</v>
      </c>
    </row>
    <row r="133" spans="1:1">
      <c r="A133" s="2" t="s">
        <v>973</v>
      </c>
    </row>
    <row r="134" spans="1:1">
      <c r="A134" s="2" t="s">
        <v>973</v>
      </c>
    </row>
    <row r="135" spans="1:1">
      <c r="A135" s="2" t="s">
        <v>974</v>
      </c>
    </row>
    <row r="136" spans="1:1">
      <c r="A136" s="2" t="s">
        <v>820</v>
      </c>
    </row>
    <row r="137" spans="1:1">
      <c r="A137" s="2" t="s">
        <v>822</v>
      </c>
    </row>
    <row r="138" spans="1:1">
      <c r="A138" s="2" t="s">
        <v>975</v>
      </c>
    </row>
    <row r="139" spans="1:1">
      <c r="A139" s="2" t="s">
        <v>976</v>
      </c>
    </row>
    <row r="140" spans="1:1">
      <c r="A140" s="2" t="s">
        <v>662</v>
      </c>
    </row>
    <row r="141" spans="1:1">
      <c r="A141" s="2" t="s">
        <v>662</v>
      </c>
    </row>
    <row r="142" spans="1:1">
      <c r="A142" s="2" t="s">
        <v>591</v>
      </c>
    </row>
    <row r="143" spans="1:1">
      <c r="A143" s="2" t="s">
        <v>591</v>
      </c>
    </row>
    <row r="144" spans="1:1">
      <c r="A144" s="2" t="s">
        <v>598</v>
      </c>
    </row>
    <row r="145" spans="1:1">
      <c r="A145" s="2" t="s">
        <v>828</v>
      </c>
    </row>
    <row r="146" spans="1:1">
      <c r="A146" s="2" t="s">
        <v>828</v>
      </c>
    </row>
    <row r="147" spans="1:1">
      <c r="A147" s="2" t="s">
        <v>828</v>
      </c>
    </row>
    <row r="148" spans="1:1">
      <c r="A148" s="2" t="s">
        <v>828</v>
      </c>
    </row>
    <row r="149" spans="1:1">
      <c r="A149" s="2" t="s">
        <v>830</v>
      </c>
    </row>
    <row r="150" spans="1:1">
      <c r="A150" s="2" t="s">
        <v>830</v>
      </c>
    </row>
    <row r="151" spans="1:1">
      <c r="A151" s="2" t="s">
        <v>830</v>
      </c>
    </row>
    <row r="152" spans="1:1">
      <c r="A152" s="2" t="s">
        <v>830</v>
      </c>
    </row>
    <row r="153" spans="1:1">
      <c r="A153" s="2" t="s">
        <v>830</v>
      </c>
    </row>
    <row r="154" spans="1:1">
      <c r="A154" s="2" t="s">
        <v>830</v>
      </c>
    </row>
    <row r="155" spans="1:1">
      <c r="A155" s="2" t="s">
        <v>832</v>
      </c>
    </row>
    <row r="156" spans="1:1">
      <c r="A156" s="2" t="s">
        <v>834</v>
      </c>
    </row>
    <row r="157" spans="1:1">
      <c r="A157" s="2" t="s">
        <v>836</v>
      </c>
    </row>
    <row r="158" spans="1:1">
      <c r="A158" s="2" t="s">
        <v>838</v>
      </c>
    </row>
    <row r="159" spans="1:1">
      <c r="A159" s="2" t="s">
        <v>840</v>
      </c>
    </row>
    <row r="160" spans="1:1">
      <c r="A160" s="2" t="s">
        <v>842</v>
      </c>
    </row>
    <row r="161" spans="1:1">
      <c r="A161" s="2" t="s">
        <v>844</v>
      </c>
    </row>
    <row r="162" spans="1:1">
      <c r="A162" s="2" t="s">
        <v>846</v>
      </c>
    </row>
    <row r="163" spans="1:1">
      <c r="A163" s="2" t="s">
        <v>847</v>
      </c>
    </row>
    <row r="164" spans="1:1">
      <c r="A164" s="2" t="s">
        <v>848</v>
      </c>
    </row>
    <row r="165" spans="1:1">
      <c r="A165" s="2" t="s">
        <v>849</v>
      </c>
    </row>
    <row r="166" spans="1:1">
      <c r="A166" s="2" t="s">
        <v>850</v>
      </c>
    </row>
    <row r="167" spans="1:1">
      <c r="A167" s="2" t="s">
        <v>121</v>
      </c>
    </row>
    <row r="168" spans="1:1">
      <c r="A168" s="2" t="s">
        <v>631</v>
      </c>
    </row>
    <row r="169" spans="1:1">
      <c r="A169" s="2" t="s">
        <v>853</v>
      </c>
    </row>
    <row r="170" spans="1:1">
      <c r="A170" s="2" t="s">
        <v>854</v>
      </c>
    </row>
    <row r="171" spans="1:1">
      <c r="A171" s="2" t="s">
        <v>855</v>
      </c>
    </row>
    <row r="172" spans="1:1">
      <c r="A172" s="2" t="s">
        <v>856</v>
      </c>
    </row>
    <row r="173" spans="1:1">
      <c r="A173" s="2" t="s">
        <v>857</v>
      </c>
    </row>
    <row r="174" spans="1:1">
      <c r="A174" s="2" t="s">
        <v>858</v>
      </c>
    </row>
    <row r="175" spans="1:1">
      <c r="A175" s="2" t="s">
        <v>859</v>
      </c>
    </row>
    <row r="176" spans="1:1">
      <c r="A176" s="2" t="s">
        <v>860</v>
      </c>
    </row>
    <row r="177" spans="1:1">
      <c r="A177" s="2" t="s">
        <v>861</v>
      </c>
    </row>
    <row r="178" spans="1:1">
      <c r="A178" s="2" t="s">
        <v>70</v>
      </c>
    </row>
    <row r="179" spans="1:1">
      <c r="A179" s="2" t="s">
        <v>70</v>
      </c>
    </row>
    <row r="180" spans="1:1">
      <c r="A180" s="2" t="s">
        <v>70</v>
      </c>
    </row>
    <row r="181" spans="1:1">
      <c r="A181" s="2" t="s">
        <v>865</v>
      </c>
    </row>
    <row r="182" spans="1:1">
      <c r="A182" s="2" t="s">
        <v>865</v>
      </c>
    </row>
    <row r="183" spans="1:1">
      <c r="A183" s="2" t="s">
        <v>865</v>
      </c>
    </row>
    <row r="184" spans="1:1">
      <c r="A184" s="2" t="s">
        <v>867</v>
      </c>
    </row>
    <row r="185" spans="1:1">
      <c r="A185" s="2" t="s">
        <v>867</v>
      </c>
    </row>
    <row r="186" spans="1:1">
      <c r="A186" s="2" t="s">
        <v>867</v>
      </c>
    </row>
    <row r="187" spans="1:1">
      <c r="A187" s="2" t="s">
        <v>869</v>
      </c>
    </row>
    <row r="188" spans="1:1">
      <c r="A188" s="2" t="s">
        <v>869</v>
      </c>
    </row>
    <row r="189" spans="1:1">
      <c r="A189" s="2" t="s">
        <v>869</v>
      </c>
    </row>
    <row r="190" spans="1:1">
      <c r="A190" s="2" t="s">
        <v>869</v>
      </c>
    </row>
    <row r="191" spans="1:1">
      <c r="A191" s="2" t="s">
        <v>869</v>
      </c>
    </row>
    <row r="192" spans="1:1">
      <c r="A192" s="2" t="s">
        <v>73</v>
      </c>
    </row>
    <row r="193" spans="1:1">
      <c r="A193" s="2" t="s">
        <v>73</v>
      </c>
    </row>
    <row r="194" spans="1:1">
      <c r="A194" s="2" t="s">
        <v>73</v>
      </c>
    </row>
    <row r="195" spans="1:1">
      <c r="A195" s="2" t="s">
        <v>73</v>
      </c>
    </row>
    <row r="196" spans="1:1">
      <c r="A196" s="2" t="s">
        <v>872</v>
      </c>
    </row>
    <row r="197" spans="1:1">
      <c r="A197" s="2" t="s">
        <v>872</v>
      </c>
    </row>
    <row r="198" spans="1:1">
      <c r="A198" s="2" t="s">
        <v>872</v>
      </c>
    </row>
    <row r="199" spans="1:1">
      <c r="A199" s="2" t="s">
        <v>872</v>
      </c>
    </row>
    <row r="200" spans="1:1">
      <c r="A200" s="2" t="s">
        <v>872</v>
      </c>
    </row>
    <row r="201" spans="1:1">
      <c r="A201" s="2" t="s">
        <v>872</v>
      </c>
    </row>
    <row r="202" spans="1:1">
      <c r="A202" s="2" t="s">
        <v>479</v>
      </c>
    </row>
    <row r="203" spans="1:1">
      <c r="A203" s="2" t="s">
        <v>479</v>
      </c>
    </row>
    <row r="204" spans="1:1">
      <c r="A204" s="2" t="s">
        <v>479</v>
      </c>
    </row>
    <row r="205" spans="1:1">
      <c r="A205" s="2" t="s">
        <v>479</v>
      </c>
    </row>
    <row r="206" spans="1:1">
      <c r="A206" s="2" t="s">
        <v>479</v>
      </c>
    </row>
    <row r="207" spans="1:1">
      <c r="A207" s="2" t="s">
        <v>874</v>
      </c>
    </row>
    <row r="208" spans="1:1">
      <c r="A208" s="2" t="s">
        <v>874</v>
      </c>
    </row>
    <row r="209" spans="1:1">
      <c r="A209" s="2" t="s">
        <v>874</v>
      </c>
    </row>
    <row r="210" spans="1:1">
      <c r="A210" s="2" t="s">
        <v>876</v>
      </c>
    </row>
    <row r="211" spans="1:1">
      <c r="A211" s="2" t="s">
        <v>103</v>
      </c>
    </row>
    <row r="212" spans="1:1">
      <c r="A212" s="2" t="s">
        <v>103</v>
      </c>
    </row>
    <row r="213" spans="1:1">
      <c r="A213" s="2" t="s">
        <v>977</v>
      </c>
    </row>
    <row r="214" spans="1:1">
      <c r="A214" s="2" t="s">
        <v>978</v>
      </c>
    </row>
    <row r="215" spans="1:1">
      <c r="A215" s="2" t="s">
        <v>978</v>
      </c>
    </row>
    <row r="216" spans="1:1">
      <c r="A216" s="2" t="s">
        <v>979</v>
      </c>
    </row>
    <row r="217" spans="1:1">
      <c r="A217" s="2" t="s">
        <v>980</v>
      </c>
    </row>
    <row r="218" spans="1:1">
      <c r="A218" s="2" t="s">
        <v>981</v>
      </c>
    </row>
    <row r="219" spans="1:1">
      <c r="A219" s="2" t="s">
        <v>982</v>
      </c>
    </row>
    <row r="220" spans="1:1">
      <c r="A220" s="2" t="s">
        <v>983</v>
      </c>
    </row>
    <row r="221" spans="1:1">
      <c r="A221" s="2" t="s">
        <v>984</v>
      </c>
    </row>
    <row r="222" spans="1:1">
      <c r="A222" s="2" t="s">
        <v>985</v>
      </c>
    </row>
    <row r="223" spans="1:1">
      <c r="A223" s="2" t="s">
        <v>986</v>
      </c>
    </row>
    <row r="224" spans="1:1">
      <c r="A224" s="2" t="s">
        <v>987</v>
      </c>
    </row>
    <row r="225" spans="1:1">
      <c r="A225" s="2" t="s">
        <v>988</v>
      </c>
    </row>
    <row r="226" spans="1:1">
      <c r="A226" s="2" t="s">
        <v>989</v>
      </c>
    </row>
    <row r="227" spans="1:1">
      <c r="A227" s="2" t="s">
        <v>990</v>
      </c>
    </row>
    <row r="228" spans="1:1">
      <c r="A228" s="2" t="s">
        <v>894</v>
      </c>
    </row>
    <row r="229" spans="1:1">
      <c r="A229" s="2" t="s">
        <v>894</v>
      </c>
    </row>
    <row r="230" spans="1:1">
      <c r="A230" s="2" t="s">
        <v>898</v>
      </c>
    </row>
    <row r="231" spans="1:1">
      <c r="A231" s="2" t="s">
        <v>898</v>
      </c>
    </row>
    <row r="232" spans="1:1">
      <c r="A232" s="2" t="s">
        <v>898</v>
      </c>
    </row>
    <row r="233" spans="1:1">
      <c r="A233" s="2" t="s">
        <v>900</v>
      </c>
    </row>
    <row r="234" spans="1:1">
      <c r="A234" s="2" t="s">
        <v>900</v>
      </c>
    </row>
    <row r="235" spans="1:1">
      <c r="A235" s="2" t="s">
        <v>902</v>
      </c>
    </row>
    <row r="236" spans="1:1">
      <c r="A236" s="2" t="s">
        <v>904</v>
      </c>
    </row>
    <row r="237" spans="1:1">
      <c r="A237" s="2" t="s">
        <v>906</v>
      </c>
    </row>
    <row r="238" spans="1:1">
      <c r="A238" s="2" t="s">
        <v>908</v>
      </c>
    </row>
    <row r="239" spans="1:1">
      <c r="A239" s="2" t="s">
        <v>910</v>
      </c>
    </row>
    <row r="240" spans="1:1">
      <c r="A240" s="2" t="s">
        <v>910</v>
      </c>
    </row>
    <row r="241" spans="1:1">
      <c r="A241" s="2" t="s">
        <v>912</v>
      </c>
    </row>
    <row r="242" spans="1:1">
      <c r="A242" s="2" t="s">
        <v>914</v>
      </c>
    </row>
    <row r="243" spans="1:1">
      <c r="A243" s="2" t="s">
        <v>916</v>
      </c>
    </row>
    <row r="244" spans="1:1">
      <c r="A244" s="2" t="s">
        <v>916</v>
      </c>
    </row>
    <row r="245" spans="1:1">
      <c r="A245" s="2" t="s">
        <v>918</v>
      </c>
    </row>
    <row r="246" spans="1:1">
      <c r="A246" s="2" t="s">
        <v>920</v>
      </c>
    </row>
    <row r="247" spans="1:1">
      <c r="A247" s="2" t="s">
        <v>922</v>
      </c>
    </row>
    <row r="248" spans="1:1">
      <c r="A248" s="2" t="s">
        <v>922</v>
      </c>
    </row>
    <row r="249" spans="1:1">
      <c r="A249" s="2" t="s">
        <v>925</v>
      </c>
    </row>
    <row r="250" spans="1:1">
      <c r="A250" s="2" t="s">
        <v>927</v>
      </c>
    </row>
    <row r="251" spans="1:1">
      <c r="A251" s="2" t="s">
        <v>927</v>
      </c>
    </row>
    <row r="252" spans="1:1">
      <c r="A252" s="2" t="s">
        <v>929</v>
      </c>
    </row>
    <row r="253" spans="1:1">
      <c r="A253" s="2" t="s">
        <v>931</v>
      </c>
    </row>
    <row r="254" spans="1:1">
      <c r="A254" s="2" t="s">
        <v>931</v>
      </c>
    </row>
    <row r="255" spans="1:1">
      <c r="A255" s="2" t="s">
        <v>933</v>
      </c>
    </row>
    <row r="256" spans="1:1">
      <c r="A256" s="2" t="s">
        <v>933</v>
      </c>
    </row>
    <row r="257" spans="1:1">
      <c r="A257" s="2" t="s">
        <v>991</v>
      </c>
    </row>
    <row r="258" spans="1:1">
      <c r="A258" s="2" t="s">
        <v>991</v>
      </c>
    </row>
    <row r="259" spans="1:1">
      <c r="A259" s="2" t="s">
        <v>935</v>
      </c>
    </row>
    <row r="260" spans="1:1">
      <c r="A260" s="2" t="s">
        <v>935</v>
      </c>
    </row>
    <row r="261" spans="1:1">
      <c r="A261" s="2" t="s">
        <v>935</v>
      </c>
    </row>
    <row r="262" spans="1:1">
      <c r="A262" s="2" t="s">
        <v>935</v>
      </c>
    </row>
    <row r="263" spans="1:1">
      <c r="A263" s="2" t="s">
        <v>937</v>
      </c>
    </row>
    <row r="264" spans="1:1">
      <c r="A264" s="2" t="s">
        <v>937</v>
      </c>
    </row>
    <row r="265" spans="1:1">
      <c r="A265" s="2" t="s">
        <v>939</v>
      </c>
    </row>
    <row r="266" spans="1:1">
      <c r="A266" s="2" t="s">
        <v>941</v>
      </c>
    </row>
    <row r="267" spans="1:1">
      <c r="A267" s="2" t="s">
        <v>941</v>
      </c>
    </row>
    <row r="268" spans="1:1">
      <c r="A268" s="2" t="s">
        <v>941</v>
      </c>
    </row>
    <row r="269" spans="1:1">
      <c r="A269" s="2" t="s">
        <v>941</v>
      </c>
    </row>
    <row r="270" spans="1:1">
      <c r="A270" s="2" t="s">
        <v>943</v>
      </c>
    </row>
    <row r="271" spans="1:1">
      <c r="A271" s="2" t="s">
        <v>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2023-09-25T03:19:45Z</cp:lastPrinted>
  <dcterms:created xsi:type="dcterms:W3CDTF">2009-06-02T18:56:54Z</dcterms:created>
  <dcterms:modified xsi:type="dcterms:W3CDTF">2023-09-25T03:19:46Z</dcterms:modified>
</cp:coreProperties>
</file>