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F3433C4-7A70-4A6B-9ED3-83689EEDB06F}"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Invoice!$A$1:$K$166</definedName>
    <definedName name="_xlnm.Print_Area" localSheetId="2">'Shipping Invoice'!$A$1:$L$160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7" i="7" l="1"/>
  <c r="J158" i="2"/>
  <c r="J156" i="2"/>
  <c r="K158" i="7" l="1"/>
  <c r="E147" i="6"/>
  <c r="E146" i="6"/>
  <c r="E141" i="6"/>
  <c r="E140" i="6"/>
  <c r="E135" i="6"/>
  <c r="E134" i="6"/>
  <c r="E129" i="6"/>
  <c r="E128" i="6"/>
  <c r="E123" i="6"/>
  <c r="E122" i="6"/>
  <c r="E117" i="6"/>
  <c r="E116" i="6"/>
  <c r="E111" i="6"/>
  <c r="E110" i="6"/>
  <c r="E105" i="6"/>
  <c r="E104" i="6"/>
  <c r="E99" i="6"/>
  <c r="E98" i="6"/>
  <c r="E93" i="6"/>
  <c r="E92" i="6"/>
  <c r="E87" i="6"/>
  <c r="E86" i="6"/>
  <c r="E81" i="6"/>
  <c r="E80" i="6"/>
  <c r="E75" i="6"/>
  <c r="E74" i="6"/>
  <c r="E69" i="6"/>
  <c r="E68" i="6"/>
  <c r="E63" i="6"/>
  <c r="E62" i="6"/>
  <c r="E57" i="6"/>
  <c r="E56" i="6"/>
  <c r="E51" i="6"/>
  <c r="E50" i="6"/>
  <c r="E45" i="6"/>
  <c r="E44" i="6"/>
  <c r="E39" i="6"/>
  <c r="E38" i="6"/>
  <c r="E33" i="6"/>
  <c r="E32" i="6"/>
  <c r="E27" i="6"/>
  <c r="E26" i="6"/>
  <c r="E21" i="6"/>
  <c r="E20" i="6"/>
  <c r="K14" i="7"/>
  <c r="K17" i="7"/>
  <c r="K10" i="7"/>
  <c r="B142" i="7"/>
  <c r="B130" i="7"/>
  <c r="B124" i="7"/>
  <c r="B111" i="7"/>
  <c r="B108" i="7"/>
  <c r="B106" i="7"/>
  <c r="B105" i="7"/>
  <c r="B93" i="7"/>
  <c r="B92" i="7"/>
  <c r="B88" i="7"/>
  <c r="B86" i="7"/>
  <c r="B82" i="7"/>
  <c r="B70" i="7"/>
  <c r="B62" i="7"/>
  <c r="B52" i="7"/>
  <c r="B45" i="7"/>
  <c r="B40" i="7"/>
  <c r="B39" i="7"/>
  <c r="B37" i="7"/>
  <c r="N1" i="7"/>
  <c r="I143" i="7" s="1"/>
  <c r="N1" i="6"/>
  <c r="E149" i="6" s="1"/>
  <c r="F1002" i="6"/>
  <c r="F1001" i="6"/>
  <c r="D150" i="6"/>
  <c r="B155" i="7" s="1"/>
  <c r="D149" i="6"/>
  <c r="B154" i="7" s="1"/>
  <c r="D148" i="6"/>
  <c r="B153" i="7" s="1"/>
  <c r="D147" i="6"/>
  <c r="B152" i="7" s="1"/>
  <c r="D146" i="6"/>
  <c r="B151" i="7" s="1"/>
  <c r="D145" i="6"/>
  <c r="B150" i="7" s="1"/>
  <c r="D144" i="6"/>
  <c r="B149" i="7" s="1"/>
  <c r="D143" i="6"/>
  <c r="B148" i="7" s="1"/>
  <c r="D142" i="6"/>
  <c r="B147" i="7" s="1"/>
  <c r="D141" i="6"/>
  <c r="B146" i="7" s="1"/>
  <c r="D140" i="6"/>
  <c r="B145" i="7" s="1"/>
  <c r="D139" i="6"/>
  <c r="B144" i="7" s="1"/>
  <c r="D138" i="6"/>
  <c r="B143" i="7" s="1"/>
  <c r="D137" i="6"/>
  <c r="D136" i="6"/>
  <c r="B141" i="7" s="1"/>
  <c r="D135" i="6"/>
  <c r="B140" i="7" s="1"/>
  <c r="D134" i="6"/>
  <c r="B139" i="7" s="1"/>
  <c r="D133" i="6"/>
  <c r="B138" i="7" s="1"/>
  <c r="D132" i="6"/>
  <c r="B137" i="7" s="1"/>
  <c r="D131" i="6"/>
  <c r="B136" i="7" s="1"/>
  <c r="D130" i="6"/>
  <c r="B135" i="7" s="1"/>
  <c r="D129" i="6"/>
  <c r="B134" i="7" s="1"/>
  <c r="D128" i="6"/>
  <c r="B133" i="7" s="1"/>
  <c r="D127" i="6"/>
  <c r="B132" i="7" s="1"/>
  <c r="D126" i="6"/>
  <c r="B131" i="7" s="1"/>
  <c r="D125" i="6"/>
  <c r="D124" i="6"/>
  <c r="B129" i="7" s="1"/>
  <c r="D123" i="6"/>
  <c r="B128" i="7" s="1"/>
  <c r="D122" i="6"/>
  <c r="B127" i="7" s="1"/>
  <c r="D121" i="6"/>
  <c r="B126" i="7" s="1"/>
  <c r="D120" i="6"/>
  <c r="B125" i="7" s="1"/>
  <c r="D119" i="6"/>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D105" i="6"/>
  <c r="B110" i="7" s="1"/>
  <c r="D104" i="6"/>
  <c r="B109" i="7" s="1"/>
  <c r="D103" i="6"/>
  <c r="D102" i="6"/>
  <c r="B107" i="7" s="1"/>
  <c r="D101" i="6"/>
  <c r="D100" i="6"/>
  <c r="D99" i="6"/>
  <c r="B104" i="7" s="1"/>
  <c r="D98" i="6"/>
  <c r="B103" i="7" s="1"/>
  <c r="D97" i="6"/>
  <c r="B102" i="7" s="1"/>
  <c r="D96" i="6"/>
  <c r="B101" i="7" s="1"/>
  <c r="D95" i="6"/>
  <c r="B100" i="7" s="1"/>
  <c r="D94" i="6"/>
  <c r="B99" i="7" s="1"/>
  <c r="D93" i="6"/>
  <c r="B98" i="7" s="1"/>
  <c r="D92" i="6"/>
  <c r="B97" i="7" s="1"/>
  <c r="D91" i="6"/>
  <c r="B96" i="7" s="1"/>
  <c r="D90" i="6"/>
  <c r="B95" i="7" s="1"/>
  <c r="D89" i="6"/>
  <c r="B94" i="7" s="1"/>
  <c r="D88" i="6"/>
  <c r="D87" i="6"/>
  <c r="D86" i="6"/>
  <c r="B91" i="7" s="1"/>
  <c r="D85" i="6"/>
  <c r="B90" i="7" s="1"/>
  <c r="D84" i="6"/>
  <c r="B89" i="7" s="1"/>
  <c r="D83" i="6"/>
  <c r="D82" i="6"/>
  <c r="B87" i="7" s="1"/>
  <c r="D81" i="6"/>
  <c r="D80" i="6"/>
  <c r="B85" i="7" s="1"/>
  <c r="D79" i="6"/>
  <c r="B84" i="7" s="1"/>
  <c r="D78" i="6"/>
  <c r="B83" i="7" s="1"/>
  <c r="D77" i="6"/>
  <c r="D76" i="6"/>
  <c r="B81" i="7" s="1"/>
  <c r="D75" i="6"/>
  <c r="B80" i="7" s="1"/>
  <c r="D74" i="6"/>
  <c r="B79" i="7" s="1"/>
  <c r="D73" i="6"/>
  <c r="B78" i="7" s="1"/>
  <c r="D72" i="6"/>
  <c r="B77" i="7" s="1"/>
  <c r="D71" i="6"/>
  <c r="B76" i="7" s="1"/>
  <c r="D70" i="6"/>
  <c r="B75" i="7" s="1"/>
  <c r="D69" i="6"/>
  <c r="B74" i="7" s="1"/>
  <c r="D68" i="6"/>
  <c r="B73" i="7" s="1"/>
  <c r="D67" i="6"/>
  <c r="B72" i="7" s="1"/>
  <c r="D66" i="6"/>
  <c r="B71" i="7" s="1"/>
  <c r="D65" i="6"/>
  <c r="D64" i="6"/>
  <c r="B69" i="7" s="1"/>
  <c r="D63" i="6"/>
  <c r="B68" i="7" s="1"/>
  <c r="D62" i="6"/>
  <c r="B67" i="7" s="1"/>
  <c r="D61" i="6"/>
  <c r="B66" i="7" s="1"/>
  <c r="D60" i="6"/>
  <c r="B65" i="7" s="1"/>
  <c r="D59" i="6"/>
  <c r="B64" i="7" s="1"/>
  <c r="D58" i="6"/>
  <c r="B63" i="7" s="1"/>
  <c r="D57" i="6"/>
  <c r="D56" i="6"/>
  <c r="B61" i="7" s="1"/>
  <c r="D55" i="6"/>
  <c r="B60" i="7" s="1"/>
  <c r="D54" i="6"/>
  <c r="B59" i="7" s="1"/>
  <c r="D53" i="6"/>
  <c r="B58" i="7" s="1"/>
  <c r="D52" i="6"/>
  <c r="B57" i="7" s="1"/>
  <c r="D51" i="6"/>
  <c r="B56" i="7" s="1"/>
  <c r="D50" i="6"/>
  <c r="B55" i="7" s="1"/>
  <c r="D49" i="6"/>
  <c r="B54" i="7" s="1"/>
  <c r="D48" i="6"/>
  <c r="B53" i="7" s="1"/>
  <c r="D47" i="6"/>
  <c r="D46" i="6"/>
  <c r="B51" i="7" s="1"/>
  <c r="D45" i="6"/>
  <c r="B50" i="7" s="1"/>
  <c r="D44" i="6"/>
  <c r="B49" i="7" s="1"/>
  <c r="D43" i="6"/>
  <c r="B48" i="7" s="1"/>
  <c r="D42" i="6"/>
  <c r="B47" i="7" s="1"/>
  <c r="D41" i="6"/>
  <c r="B46" i="7" s="1"/>
  <c r="D40" i="6"/>
  <c r="D39" i="6"/>
  <c r="B44" i="7" s="1"/>
  <c r="D38" i="6"/>
  <c r="B43" i="7" s="1"/>
  <c r="D37" i="6"/>
  <c r="B42" i="7" s="1"/>
  <c r="D36" i="6"/>
  <c r="B41" i="7" s="1"/>
  <c r="D35" i="6"/>
  <c r="D34" i="6"/>
  <c r="D33" i="6"/>
  <c r="B38" i="7" s="1"/>
  <c r="D32" i="6"/>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G3" i="6"/>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155" i="2" s="1"/>
  <c r="J22" i="2"/>
  <c r="A1007" i="6"/>
  <c r="A1006" i="6"/>
  <c r="A1005" i="6"/>
  <c r="F1004" i="6"/>
  <c r="A1004" i="6"/>
  <c r="A1003" i="6"/>
  <c r="A1002" i="6"/>
  <c r="A1001" i="6"/>
  <c r="I44" i="7" l="1"/>
  <c r="I101" i="7"/>
  <c r="K64" i="7"/>
  <c r="I23" i="7"/>
  <c r="I39" i="7"/>
  <c r="K39" i="7" s="1"/>
  <c r="I60" i="7"/>
  <c r="K60" i="7" s="1"/>
  <c r="I114" i="7"/>
  <c r="I147" i="7"/>
  <c r="K147" i="7" s="1"/>
  <c r="K101" i="7"/>
  <c r="K137" i="7"/>
  <c r="K149" i="7"/>
  <c r="I24" i="7"/>
  <c r="K24" i="7" s="1"/>
  <c r="I34" i="7"/>
  <c r="K34" i="7" s="1"/>
  <c r="I61" i="7"/>
  <c r="K61" i="7" s="1"/>
  <c r="I67" i="7"/>
  <c r="I76" i="7"/>
  <c r="K76" i="7" s="1"/>
  <c r="I83" i="7"/>
  <c r="K83" i="7" s="1"/>
  <c r="I90" i="7"/>
  <c r="I95" i="7"/>
  <c r="K95" i="7" s="1"/>
  <c r="I103" i="7"/>
  <c r="K103" i="7" s="1"/>
  <c r="I109" i="7"/>
  <c r="K109" i="7" s="1"/>
  <c r="I115" i="7"/>
  <c r="K115" i="7" s="1"/>
  <c r="I131" i="7"/>
  <c r="K131" i="7" s="1"/>
  <c r="I141" i="7"/>
  <c r="K141" i="7" s="1"/>
  <c r="I148" i="7"/>
  <c r="K148" i="7" s="1"/>
  <c r="K90" i="7"/>
  <c r="K102" i="7"/>
  <c r="K114" i="7"/>
  <c r="I25" i="7"/>
  <c r="K25" i="7" s="1"/>
  <c r="I35" i="7"/>
  <c r="K35" i="7" s="1"/>
  <c r="I40" i="7"/>
  <c r="K40" i="7" s="1"/>
  <c r="I48" i="7"/>
  <c r="K48" i="7" s="1"/>
  <c r="I54" i="7"/>
  <c r="K54" i="7" s="1"/>
  <c r="I62" i="7"/>
  <c r="I70" i="7"/>
  <c r="I77" i="7"/>
  <c r="K77" i="7" s="1"/>
  <c r="I86" i="7"/>
  <c r="K86" i="7" s="1"/>
  <c r="I91" i="7"/>
  <c r="K91" i="7" s="1"/>
  <c r="I96" i="7"/>
  <c r="K96" i="7" s="1"/>
  <c r="I110" i="7"/>
  <c r="K110" i="7" s="1"/>
  <c r="I116" i="7"/>
  <c r="K116" i="7" s="1"/>
  <c r="I125" i="7"/>
  <c r="K125" i="7" s="1"/>
  <c r="I132" i="7"/>
  <c r="K132" i="7" s="1"/>
  <c r="I142" i="7"/>
  <c r="K142" i="7" s="1"/>
  <c r="I149" i="7"/>
  <c r="I28" i="7"/>
  <c r="K28" i="7" s="1"/>
  <c r="I36" i="7"/>
  <c r="K36" i="7" s="1"/>
  <c r="I49" i="7"/>
  <c r="K49" i="7" s="1"/>
  <c r="I55" i="7"/>
  <c r="K70" i="7"/>
  <c r="I78" i="7"/>
  <c r="K78" i="7" s="1"/>
  <c r="I92" i="7"/>
  <c r="K92" i="7" s="1"/>
  <c r="I97" i="7"/>
  <c r="K97" i="7" s="1"/>
  <c r="I111" i="7"/>
  <c r="K111" i="7" s="1"/>
  <c r="I119" i="7"/>
  <c r="K119" i="7" s="1"/>
  <c r="I126" i="7"/>
  <c r="K126" i="7" s="1"/>
  <c r="I135" i="7"/>
  <c r="I29" i="7"/>
  <c r="K29" i="7" s="1"/>
  <c r="I37" i="7"/>
  <c r="K37" i="7" s="1"/>
  <c r="I43" i="7"/>
  <c r="K43" i="7" s="1"/>
  <c r="I50" i="7"/>
  <c r="I56" i="7"/>
  <c r="K56" i="7" s="1"/>
  <c r="I64" i="7"/>
  <c r="I71" i="7"/>
  <c r="K71" i="7" s="1"/>
  <c r="I81" i="7"/>
  <c r="K81" i="7" s="1"/>
  <c r="I87" i="7"/>
  <c r="K87" i="7" s="1"/>
  <c r="I100" i="7"/>
  <c r="I106" i="7"/>
  <c r="I120" i="7"/>
  <c r="K120" i="7" s="1"/>
  <c r="I127" i="7"/>
  <c r="K127" i="7" s="1"/>
  <c r="I136" i="7"/>
  <c r="K136" i="7" s="1"/>
  <c r="I155" i="7"/>
  <c r="K155" i="7" s="1"/>
  <c r="I154" i="7"/>
  <c r="K154" i="7" s="1"/>
  <c r="I153" i="7"/>
  <c r="K153" i="7" s="1"/>
  <c r="I152" i="7"/>
  <c r="K152" i="7" s="1"/>
  <c r="I151" i="7"/>
  <c r="K151" i="7" s="1"/>
  <c r="I145" i="7"/>
  <c r="K145" i="7" s="1"/>
  <c r="I140" i="7"/>
  <c r="I134" i="7"/>
  <c r="I129" i="7"/>
  <c r="K129" i="7" s="1"/>
  <c r="I124" i="7"/>
  <c r="K124" i="7" s="1"/>
  <c r="I118" i="7"/>
  <c r="K118" i="7" s="1"/>
  <c r="I112" i="7"/>
  <c r="K112" i="7" s="1"/>
  <c r="I108" i="7"/>
  <c r="K108" i="7" s="1"/>
  <c r="I105" i="7"/>
  <c r="K105" i="7" s="1"/>
  <c r="I99" i="7"/>
  <c r="K99" i="7" s="1"/>
  <c r="I89" i="7"/>
  <c r="K89" i="7" s="1"/>
  <c r="I85" i="7"/>
  <c r="K85" i="7" s="1"/>
  <c r="I80" i="7"/>
  <c r="K80" i="7" s="1"/>
  <c r="I74" i="7"/>
  <c r="K74" i="7" s="1"/>
  <c r="I69" i="7"/>
  <c r="K69" i="7" s="1"/>
  <c r="I63" i="7"/>
  <c r="K63" i="7" s="1"/>
  <c r="I58" i="7"/>
  <c r="I47" i="7"/>
  <c r="K47" i="7" s="1"/>
  <c r="I42" i="7"/>
  <c r="K42" i="7" s="1"/>
  <c r="I38" i="7"/>
  <c r="I33" i="7"/>
  <c r="K33" i="7" s="1"/>
  <c r="I27" i="7"/>
  <c r="K27" i="7" s="1"/>
  <c r="I150" i="7"/>
  <c r="K150" i="7" s="1"/>
  <c r="I144" i="7"/>
  <c r="K144" i="7" s="1"/>
  <c r="I139" i="7"/>
  <c r="K139" i="7" s="1"/>
  <c r="I133" i="7"/>
  <c r="I128" i="7"/>
  <c r="K128" i="7" s="1"/>
  <c r="I123" i="7"/>
  <c r="K123" i="7" s="1"/>
  <c r="I117" i="7"/>
  <c r="K117" i="7" s="1"/>
  <c r="I107" i="7"/>
  <c r="K107" i="7" s="1"/>
  <c r="I104" i="7"/>
  <c r="K104" i="7" s="1"/>
  <c r="I98" i="7"/>
  <c r="I93" i="7"/>
  <c r="K93" i="7" s="1"/>
  <c r="I84" i="7"/>
  <c r="K84" i="7" s="1"/>
  <c r="I79" i="7"/>
  <c r="K79" i="7" s="1"/>
  <c r="I73" i="7"/>
  <c r="I68" i="7"/>
  <c r="K68" i="7" s="1"/>
  <c r="I57" i="7"/>
  <c r="K57" i="7" s="1"/>
  <c r="I52" i="7"/>
  <c r="K52" i="7" s="1"/>
  <c r="I46" i="7"/>
  <c r="K46" i="7" s="1"/>
  <c r="I41" i="7"/>
  <c r="I32" i="7"/>
  <c r="I26" i="7"/>
  <c r="K26" i="7" s="1"/>
  <c r="I51" i="7"/>
  <c r="K51" i="7" s="1"/>
  <c r="I65" i="7"/>
  <c r="I72" i="7"/>
  <c r="K72" i="7" s="1"/>
  <c r="I82" i="7"/>
  <c r="K82" i="7" s="1"/>
  <c r="I88" i="7"/>
  <c r="K88" i="7" s="1"/>
  <c r="K106" i="7"/>
  <c r="I113" i="7"/>
  <c r="K113" i="7" s="1"/>
  <c r="I121" i="7"/>
  <c r="I130" i="7"/>
  <c r="K130" i="7" s="1"/>
  <c r="I137" i="7"/>
  <c r="I146" i="7"/>
  <c r="K146" i="7" s="1"/>
  <c r="K135" i="7"/>
  <c r="I30" i="7"/>
  <c r="K30" i="7" s="1"/>
  <c r="I59" i="7"/>
  <c r="K59" i="7" s="1"/>
  <c r="K58" i="7"/>
  <c r="K100" i="7"/>
  <c r="I31" i="7"/>
  <c r="K31" i="7" s="1"/>
  <c r="I45" i="7"/>
  <c r="K45" i="7" s="1"/>
  <c r="I66" i="7"/>
  <c r="K66" i="7" s="1"/>
  <c r="I75" i="7"/>
  <c r="K75" i="7" s="1"/>
  <c r="I94" i="7"/>
  <c r="K94" i="7" s="1"/>
  <c r="I102" i="7"/>
  <c r="I122" i="7"/>
  <c r="I138" i="7"/>
  <c r="K138" i="7" s="1"/>
  <c r="K41" i="7"/>
  <c r="K65" i="7"/>
  <c r="K143" i="7"/>
  <c r="I53" i="7"/>
  <c r="K53" i="7" s="1"/>
  <c r="K55" i="7"/>
  <c r="K67" i="7"/>
  <c r="K73" i="7"/>
  <c r="K121" i="7"/>
  <c r="K62" i="7"/>
  <c r="K32" i="7"/>
  <c r="K38" i="7"/>
  <c r="K44" i="7"/>
  <c r="K50" i="7"/>
  <c r="K98" i="7"/>
  <c r="K122" i="7"/>
  <c r="K134" i="7"/>
  <c r="K140" i="7"/>
  <c r="K133" i="7"/>
  <c r="E18" i="6"/>
  <c r="E24" i="6"/>
  <c r="E30" i="6"/>
  <c r="E36" i="6"/>
  <c r="E42" i="6"/>
  <c r="E48" i="6"/>
  <c r="E54" i="6"/>
  <c r="E60" i="6"/>
  <c r="E66" i="6"/>
  <c r="E72" i="6"/>
  <c r="E78" i="6"/>
  <c r="E84" i="6"/>
  <c r="E90" i="6"/>
  <c r="E96" i="6"/>
  <c r="E102" i="6"/>
  <c r="E108" i="6"/>
  <c r="E114" i="6"/>
  <c r="E120" i="6"/>
  <c r="E126" i="6"/>
  <c r="E132" i="6"/>
  <c r="E138" i="6"/>
  <c r="E144" i="6"/>
  <c r="E150" i="6"/>
  <c r="E19" i="6"/>
  <c r="E25" i="6"/>
  <c r="E31" i="6"/>
  <c r="E37" i="6"/>
  <c r="E43" i="6"/>
  <c r="E49" i="6"/>
  <c r="E55" i="6"/>
  <c r="E61" i="6"/>
  <c r="E67" i="6"/>
  <c r="E73" i="6"/>
  <c r="E79" i="6"/>
  <c r="E85" i="6"/>
  <c r="E91" i="6"/>
  <c r="E97" i="6"/>
  <c r="E103" i="6"/>
  <c r="E109" i="6"/>
  <c r="E115" i="6"/>
  <c r="E121" i="6"/>
  <c r="E127" i="6"/>
  <c r="E133" i="6"/>
  <c r="E139" i="6"/>
  <c r="E145" i="6"/>
  <c r="E22" i="6"/>
  <c r="E28" i="6"/>
  <c r="E34" i="6"/>
  <c r="E40" i="6"/>
  <c r="E46" i="6"/>
  <c r="E52" i="6"/>
  <c r="E58" i="6"/>
  <c r="E64" i="6"/>
  <c r="E70" i="6"/>
  <c r="E76" i="6"/>
  <c r="E82" i="6"/>
  <c r="E88" i="6"/>
  <c r="E94" i="6"/>
  <c r="E100" i="6"/>
  <c r="E106" i="6"/>
  <c r="E112" i="6"/>
  <c r="E118" i="6"/>
  <c r="E124" i="6"/>
  <c r="E130" i="6"/>
  <c r="E136" i="6"/>
  <c r="E142" i="6"/>
  <c r="E148" i="6"/>
  <c r="E23" i="6"/>
  <c r="E29" i="6"/>
  <c r="E35" i="6"/>
  <c r="E41" i="6"/>
  <c r="E47" i="6"/>
  <c r="E53" i="6"/>
  <c r="E59" i="6"/>
  <c r="E65" i="6"/>
  <c r="E71" i="6"/>
  <c r="E77" i="6"/>
  <c r="E83" i="6"/>
  <c r="E89" i="6"/>
  <c r="E95" i="6"/>
  <c r="E101" i="6"/>
  <c r="E107" i="6"/>
  <c r="E113" i="6"/>
  <c r="E119" i="6"/>
  <c r="E125" i="6"/>
  <c r="E131" i="6"/>
  <c r="E137" i="6"/>
  <c r="E143" i="6"/>
  <c r="B156" i="7"/>
  <c r="K23" i="7"/>
  <c r="M11" i="6"/>
  <c r="I162" i="2" s="1"/>
  <c r="K156" i="7" l="1"/>
  <c r="K15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61" i="2" s="1"/>
  <c r="I165" i="2" l="1"/>
  <c r="I163" i="2" s="1"/>
  <c r="I166" i="2"/>
  <c r="I16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<sst xmlns="http://schemas.openxmlformats.org/spreadsheetml/2006/main" count="3858" uniqueCount="801">
  <si>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</si>
  <si>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</si>
  <si>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</si>
  <si>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</si>
  <si>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</si>
  <si>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</si>
  <si>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</si>
  <si>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</si>
  <si>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</si>
  <si>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</si>
  <si>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</si>
  <si>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</si>
  <si>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</si>
  <si>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</si>
  <si>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</si>
  <si>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</si>
  <si>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</si>
  <si>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</si>
  <si>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</si>
  <si>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</si>
  <si>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</si>
  <si>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</si>
  <si>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</si>
  <si>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</si>
  <si>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</si>
  <si>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</si>
  <si>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</si>
  <si>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</si>
  <si>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</si>
  <si>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</si>
  <si>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</si>
  <si>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</si>
  <si>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</si>
  <si>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</si>
  <si>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</si>
  <si>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</si>
  <si>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</si>
  <si>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</si>
  <si>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</si>
  <si>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</si>
  <si>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</si>
  <si>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</si>
  <si>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</si>
  <si>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</si>
  <si>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</si>
  <si>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</si>
  <si>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</si>
  <si>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</si>
  <si>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</si>
  <si>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</si>
  <si>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</si>
  <si>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</si>
  <si>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</si>
  <si>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</si>
  <si>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</si>
  <si>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</si>
  <si>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</si>
  <si>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</si>
  <si>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</si>
  <si>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</si>
  <si>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</si>
  <si>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</si>
  <si>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</si>
  <si>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</si>
  <si>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</si>
  <si>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</si>
  <si>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</si>
  <si>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</si>
  <si>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</si>
  <si>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</si>
  <si>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</si>
  <si>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</si>
  <si>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</si>
  <si>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</si>
  <si>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</si>
  <si>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</si>
  <si>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</si>
  <si>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</si>
  <si>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</si>
  <si>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</si>
  <si>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</si>
  <si>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</si>
  <si>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</si>
  <si>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</si>
  <si>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</si>
  <si>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</si>
  <si>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</si>
  <si>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</si>
  <si>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</si>
  <si>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</si>
  <si>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</si>
  <si>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</si>
  <si>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</si>
  <si>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</si>
  <si>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</si>
  <si>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</si>
  <si>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</si>
  <si>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</si>
  <si>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</si>
  <si>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</si>
  <si>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</si>
  <si>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</si>
  <si>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</si>
  <si>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</si>
  <si>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</si>
  <si>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</si>
  <si>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</si>
  <si>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</si>
  <si>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</si>
  <si>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</si>
  <si>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</si>
  <si>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</si>
  <si>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</si>
  <si>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</si>
  <si>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</si>
  <si>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</si>
  <si>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</si>
  <si>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</si>
  <si>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</si>
  <si>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</si>
  <si>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</si>
  <si>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</si>
  <si>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</si>
  <si>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</si>
  <si>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</si>
  <si>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</si>
  <si>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</si>
  <si>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</si>
  <si>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</si>
  <si>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</si>
  <si>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</si>
  <si>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</si>
  <si>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</si>
  <si>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</si>
  <si>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</si>
  <si>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</si>
  <si>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</si>
  <si>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</si>
  <si>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</si>
  <si>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</si>
  <si>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</si>
  <si>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</si>
  <si>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</si>
  <si>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</si>
  <si>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</si>
  <si>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</si>
  <si>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</si>
  <si>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</si>
  <si>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</si>
  <si>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</si>
  <si>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</si>
  <si>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</si>
  <si>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</si>
  <si>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</si>
  <si>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</si>
  <si>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</si>
  <si>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</si>
  <si>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</si>
  <si>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</si>
  <si>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</si>
  <si>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</si>
  <si>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</si>
  <si>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</si>
  <si>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</si>
  <si>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</si>
  <si>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</si>
  <si>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</si>
  <si>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</si>
  <si>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</si>
  <si>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</si>
  <si>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</si>
  <si>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</si>
  <si>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</si>
  <si>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</si>
  <si>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</si>
  <si>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</si>
  <si>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</si>
  <si>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</si>
  <si>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</si>
  <si>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</si>
  <si>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</si>
  <si>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</si>
  <si>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</si>
  <si>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</si>
  <si>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</si>
  <si>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</si>
  <si>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</si>
  <si>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</si>
  <si>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</si>
  <si>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</si>
  <si>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</si>
  <si>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</si>
  <si>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</si>
  <si>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</si>
  <si>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</si>
  <si>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</si>
  <si>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</si>
  <si>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</si>
  <si>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</si>
  <si>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</si>
  <si>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</si>
  <si>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</si>
  <si>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</si>
  <si>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</si>
  <si>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</si>
  <si>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</si>
  <si>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</si>
  <si>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</si>
  <si>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</si>
  <si>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</si>
  <si>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</si>
  <si>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</si>
  <si>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</si>
  <si>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</si>
  <si>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</si>
  <si>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</si>
  <si>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</si>
  <si>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</si>
  <si>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</si>
  <si>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</si>
  <si>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</si>
  <si>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</si>
  <si>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</si>
  <si>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</si>
  <si>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</si>
  <si>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</si>
  <si>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</si>
  <si>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</si>
  <si>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</si>
  <si>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</si>
  <si>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</si>
  <si>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</si>
  <si>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</si>
  <si>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</si>
  <si>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</si>
  <si>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</si>
  <si>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</si>
  <si>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</si>
  <si>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</si>
  <si>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</si>
  <si>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</si>
  <si>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</si>
  <si>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</si>
  <si>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</si>
  <si>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</si>
  <si>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</si>
  <si>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</si>
  <si>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</si>
  <si>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</si>
  <si>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</si>
  <si>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</si>
  <si>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</si>
  <si>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</si>
  <si>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</si>
  <si>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</si>
  <si>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</si>
  <si>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</si>
  <si>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</si>
  <si>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</si>
  <si>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</si>
  <si>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</si>
  <si>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</si>
  <si>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</si>
  <si>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</si>
  <si>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</si>
  <si>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</si>
  <si>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</si>
  <si>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</si>
  <si>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</si>
  <si>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</si>
  <si>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</si>
  <si>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</si>
  <si>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</si>
  <si>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</si>
  <si>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</si>
  <si>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</si>
  <si>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</si>
  <si>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</si>
  <si>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</si>
  <si>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</si>
  <si>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</si>
  <si>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</si>
  <si>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</si>
  <si>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</si>
  <si>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</si>
  <si>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</si>
  <si>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</si>
  <si>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</si>
  <si>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</si>
  <si>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</si>
  <si>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</si>
  <si>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</si>
  <si>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</si>
  <si>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</si>
  <si>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</si>
  <si>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</si>
  <si>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</si>
  <si>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</si>
  <si>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</si>
  <si>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</si>
  <si>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</si>
  <si>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</si>
  <si>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</si>
  <si>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</si>
  <si>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</si>
  <si>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</si>
  <si>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</si>
  <si>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</si>
  <si>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</si>
  <si>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</si>
  <si>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</si>
  <si>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</si>
  <si>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</si>
  <si>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</si>
  <si>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</si>
  <si>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</si>
  <si>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</si>
  <si>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</si>
  <si>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</si>
  <si>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</si>
  <si>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</si>
  <si>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</si>
  <si>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</si>
  <si>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</si>
  <si>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</si>
  <si>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</si>
  <si>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</si>
  <si>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</si>
  <si>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</si>
  <si>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</si>
  <si>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</si>
  <si>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</si>
  <si>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</si>
  <si>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</si>
  <si>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</si>
  <si>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</si>
  <si>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</si>
  <si>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</si>
  <si>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</si>
  <si>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</si>
  <si>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</si>
  <si>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</si>
  <si>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</si>
  <si>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</si>
  <si>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</si>
  <si>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</si>
  <si>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</si>
  <si>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</si>
  <si>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</si>
  <si>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</si>
  <si>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</si>
  <si>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</si>
  <si>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</si>
  <si>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</si>
  <si>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</si>
  <si>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</si>
  <si>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</si>
  <si>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</si>
  <si>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</si>
  <si>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</si>
  <si>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</si>
  <si>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</si>
  <si>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</si>
  <si>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</si>
  <si>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</si>
  <si>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</si>
  <si>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</si>
  <si>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</si>
  <si>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</si>
  <si>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</si>
  <si>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</si>
  <si>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</si>
  <si>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</si>
  <si>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</si>
  <si>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</si>
  <si>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</si>
  <si>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</si>
  <si>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</si>
  <si>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</si>
  <si>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</si>
  <si>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</si>
  <si>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</si>
  <si>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</si>
  <si>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</si>
  <si>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</si>
  <si>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</si>
  <si>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</si>
  <si>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</si>
  <si>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</si>
  <si>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</si>
  <si>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</si>
  <si>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</si>
  <si>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</si>
  <si>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</si>
  <si>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</si>
  <si>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</si>
  <si>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</si>
  <si>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</si>
  <si>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</si>
  <si>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</si>
  <si>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</si>
  <si>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</si>
  <si>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</si>
  <si>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</si>
  <si>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</si>
  <si>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</si>
  <si>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</si>
  <si>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</si>
  <si>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</si>
  <si>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</si>
  <si>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</si>
  <si>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</si>
  <si>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</si>
  <si>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</si>
  <si>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</si>
  <si>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</si>
  <si>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</si>
  <si>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</si>
  <si>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</si>
  <si>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</si>
  <si>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</si>
  <si>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</si>
  <si>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</si>
  <si>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</si>
  <si>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</si>
  <si>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</si>
  <si>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</si>
  <si>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</si>
  <si>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</si>
  <si>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</si>
  <si>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</si>
  <si>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</si>
  <si>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</si>
  <si>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</si>
  <si>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</si>
  <si>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</si>
  <si>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</si>
  <si>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</si>
  <si>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</si>
  <si>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</si>
  <si>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</si>
  <si>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</si>
  <si>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</si>
  <si>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</si>
  <si>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</si>
  <si>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</si>
  <si>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</si>
  <si>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</si>
  <si>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</si>
  <si>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</si>
  <si>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</si>
  <si>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</si>
  <si>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</si>
  <si>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</si>
  <si>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</si>
  <si>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</si>
  <si>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</si>
  <si>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</si>
  <si>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</si>
  <si>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</si>
  <si>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</si>
  <si>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</si>
  <si>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</si>
  <si>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</si>
  <si>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</si>
  <si>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</si>
  <si>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</si>
  <si>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</si>
  <si>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</si>
  <si>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</si>
  <si>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</si>
  <si>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</si>
  <si>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</si>
  <si>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</si>
  <si>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</si>
  <si>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</si>
  <si>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</si>
  <si>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</si>
  <si>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</si>
  <si>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</si>
  <si>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</si>
  <si>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</si>
  <si>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</si>
  <si>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</si>
  <si>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</si>
  <si>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</si>
  <si>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</si>
  <si>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</si>
  <si>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</si>
  <si>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</si>
  <si>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</si>
  <si>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</si>
  <si>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</si>
  <si>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</si>
  <si>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</si>
  <si>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</si>
  <si>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</si>
  <si>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</si>
  <si>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</si>
  <si>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</si>
  <si>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</si>
  <si>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</si>
  <si>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</si>
  <si>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</si>
  <si>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</si>
  <si>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</si>
  <si>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</si>
  <si>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</si>
  <si>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</si>
  <si>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</si>
  <si>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</si>
  <si>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</si>
  <si>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</si>
  <si>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</si>
  <si>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</si>
  <si>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</si>
  <si>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</si>
  <si>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</si>
  <si>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</si>
  <si>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</si>
  <si>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</si>
  <si>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</si>
  <si>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</si>
  <si>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</si>
  <si>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</si>
  <si>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</si>
  <si>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</si>
  <si>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</si>
  <si>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</si>
  <si>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</si>
  <si>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</si>
  <si>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</si>
  <si>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</si>
  <si>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</si>
  <si>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</si>
  <si>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</si>
  <si>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</si>
  <si>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</si>
  <si>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</si>
  <si>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</si>
  <si>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</si>
  <si>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</si>
  <si>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</si>
  <si>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</si>
  <si>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</si>
  <si>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</si>
  <si>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</si>
  <si>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</si>
  <si>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</si>
  <si>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</si>
  <si>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</si>
  <si>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</si>
  <si>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</si>
  <si>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</si>
  <si>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</si>
  <si>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</si>
  <si>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</si>
  <si>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</si>
  <si>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</si>
  <si>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</si>
  <si>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</si>
  <si>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</si>
  <si>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</si>
  <si>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</si>
  <si>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</si>
  <si>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</si>
  <si>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</si>
  <si>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</si>
  <si>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</si>
  <si>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</si>
  <si>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</si>
  <si>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</si>
  <si>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</si>
  <si>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</si>
  <si>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</si>
  <si>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</si>
  <si>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</si>
  <si>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</si>
  <si>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</si>
  <si>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</si>
  <si>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</si>
  <si>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</si>
  <si>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</si>
  <si>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</si>
  <si>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</si>
  <si>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</si>
  <si>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</si>
  <si>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</si>
  <si>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</si>
  <si>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</si>
  <si>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</si>
  <si>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</si>
  <si>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</si>
  <si>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</si>
  <si>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</si>
  <si>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</si>
  <si>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</si>
  <si>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</si>
  <si>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</si>
  <si>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</si>
  <si>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</si>
  <si>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</si>
  <si>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</si>
  <si>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</si>
  <si>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</si>
  <si>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</si>
  <si>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</si>
  <si>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</si>
  <si>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</si>
  <si>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</si>
  <si>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</si>
  <si>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</si>
  <si>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</si>
  <si>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</si>
  <si>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</si>
  <si>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</si>
  <si>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</si>
  <si>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</si>
  <si>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</si>
  <si>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</si>
  <si>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</si>
  <si>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</si>
  <si>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</si>
  <si>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</si>
  <si>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</si>
  <si>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</si>
  <si>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</si>
  <si>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</si>
  <si>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</si>
  <si>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</si>
  <si>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</si>
  <si>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</si>
  <si>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</si>
  <si>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</si>
  <si>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</si>
  <si>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</si>
  <si>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</si>
  <si>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</si>
  <si>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</si>
  <si>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</si>
  <si>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</si>
  <si>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</si>
  <si>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</si>
  <si>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</si>
  <si>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</si>
  <si>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</si>
  <si>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</si>
  <si>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</si>
  <si>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</si>
  <si>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</si>
  <si>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</si>
  <si>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</si>
  <si>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</si>
  <si>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</si>
  <si>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</si>
  <si>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</si>
  <si>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</si>
  <si>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</si>
  <si>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</si>
  <si>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</si>
  <si>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</si>
  <si>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</si>
  <si>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</si>
  <si>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</si>
  <si>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</si>
  <si>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</si>
  <si>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</si>
  <si>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</si>
  <si>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</si>
  <si>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</si>
  <si>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</si>
  <si>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</si>
  <si>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</si>
  <si>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</si>
  <si>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</si>
  <si>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</si>
  <si>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</si>
  <si>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</si>
  <si>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</si>
  <si>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</si>
  <si>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</si>
  <si>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</si>
  <si>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</si>
  <si>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</si>
  <si>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</si>
  <si>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</si>
  <si>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</si>
  <si>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</si>
  <si>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</si>
  <si>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</si>
  <si>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</si>
  <si>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</si>
  <si>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</si>
  <si>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</si>
  <si>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</si>
  <si>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</si>
  <si>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</si>
  <si>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</si>
  <si>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</si>
  <si>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</si>
  <si>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</si>
  <si>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</si>
  <si>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</si>
  <si>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</si>
  <si>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</si>
  <si>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</si>
  <si>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</si>
  <si>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</si>
  <si>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Fat Giraffe Ltd</t>
  </si>
  <si>
    <t>Katie Orme</t>
  </si>
  <si>
    <t>38 Hatchett Street</t>
  </si>
  <si>
    <t>B19 3NX Birmingham</t>
  </si>
  <si>
    <t>United Kingdom</t>
  </si>
  <si>
    <t>Tel: +44 7554420228</t>
  </si>
  <si>
    <t>Email: katie@fatgiraffe.co.uk</t>
  </si>
  <si>
    <t>ABBUV</t>
  </si>
  <si>
    <t>Flexible acrylic tongue barbell, 14g (1.6mm) with 6mm acrylic UV balls</t>
  </si>
  <si>
    <t>Color: Green</t>
  </si>
  <si>
    <t>Color: Orange</t>
  </si>
  <si>
    <t>Color: Purple</t>
  </si>
  <si>
    <t>Color: Red</t>
  </si>
  <si>
    <t>316L steel industrial barbell, 14g 1.6mm) with two forward facing 5mm jewel balls</t>
  </si>
  <si>
    <t>BBCHK</t>
  </si>
  <si>
    <t>Color: # 7 in picture</t>
  </si>
  <si>
    <t>BBDXQ</t>
  </si>
  <si>
    <t>BBFC2X</t>
  </si>
  <si>
    <t>BBFC8X</t>
  </si>
  <si>
    <t>BBFC8XB</t>
  </si>
  <si>
    <t>BBGL</t>
  </si>
  <si>
    <t>Color: Light pink</t>
  </si>
  <si>
    <t>316L steel Industrial barbell, 14g (1.6mm) with two 5mm balls</t>
  </si>
  <si>
    <t>BBITB</t>
  </si>
  <si>
    <t>Premium PVD plated surgical steel industrial Barbell, 14g (1.6mm) with two 5mm balls</t>
  </si>
  <si>
    <t>Color: Pink</t>
  </si>
  <si>
    <t>Color: Rose-gold</t>
  </si>
  <si>
    <t>BBITCN</t>
  </si>
  <si>
    <t>Premium PVD plated surgical steel industrial Barbell, 14g (1.6mm) with two 5mm cones</t>
  </si>
  <si>
    <t>BDA14</t>
  </si>
  <si>
    <t>Surgical steel Industrial zig-zag barbell, 14g (1.6mm) with two 5mm balls</t>
  </si>
  <si>
    <t>BDB14</t>
  </si>
  <si>
    <t>Surgical steel Industrial loop barbell, 14g (1.6mm) with two 5mm balls</t>
  </si>
  <si>
    <t>BLK30</t>
  </si>
  <si>
    <t>Quantity In Bulk: 500 pcs.</t>
  </si>
  <si>
    <t>BNEB</t>
  </si>
  <si>
    <t>Surgical steel eyebrow banana, 16g (1.2mm) with two 3mm balls</t>
  </si>
  <si>
    <t>BNEHJB3</t>
  </si>
  <si>
    <t>Surgical steel eyebrow banana, 16g (1.2mm) with two 3mm bezel set half jewel balls</t>
  </si>
  <si>
    <t>BNGT</t>
  </si>
  <si>
    <t>BNHRPE</t>
  </si>
  <si>
    <t>BNUV</t>
  </si>
  <si>
    <t>BNUVAB</t>
  </si>
  <si>
    <t>DACB84</t>
  </si>
  <si>
    <t>DMBNA5</t>
  </si>
  <si>
    <t>FBNEVB</t>
  </si>
  <si>
    <t>Bioflex eyebrow banana, 16g (1.2mm) with two 3mm balls</t>
  </si>
  <si>
    <t>LBCN3</t>
  </si>
  <si>
    <t>Surgical steel labret, 16g (1.2mm) with a 3mm cone</t>
  </si>
  <si>
    <t>LBCN4</t>
  </si>
  <si>
    <t>Surgical steel labret, 14g (1.6mm) with a 4mm cone</t>
  </si>
  <si>
    <t>LBCZIN</t>
  </si>
  <si>
    <t>Internally threaded 316L steel labret, 16g (1.2mm) with a upper 2 -5mm prong set round CZ stone (attachments are made from surgical steel)</t>
  </si>
  <si>
    <t>Cz Color: Garnet</t>
  </si>
  <si>
    <t>Cz Color: AB</t>
  </si>
  <si>
    <t>LBESCW2</t>
  </si>
  <si>
    <t>Surgical steel labret, 16g (1.2mm) with a cross screw top</t>
  </si>
  <si>
    <t>LBIRC</t>
  </si>
  <si>
    <t>Surgical steel internally threaded labret, 16g (1.2mm) with bezel set jewel flat head sized 1.5mm to 4mm for triple tragus piercings</t>
  </si>
  <si>
    <t>BBINDX14A</t>
  </si>
  <si>
    <t>BLK30C</t>
  </si>
  <si>
    <t>LBCZIN3</t>
  </si>
  <si>
    <t>LBIRC4</t>
  </si>
  <si>
    <t>Nine Hundred Forty Seven and 68 cents GBP</t>
  </si>
  <si>
    <t>Flexible acrylic belly banana, 14g (1.6mm) with 5 &amp; 8mm acrylic UV balls - length 3/8'' (10mm)</t>
  </si>
  <si>
    <t>316L steel tongue barbell, 14g (1.6mm) with 6mm acrylic checker balls - length 5/8'' (16mm)</t>
  </si>
  <si>
    <t>316L steel tongue barbell, 14g (1.6mm) with 6mm acrylic balls with a ying yang logo - length 5/8'' (16mm)</t>
  </si>
  <si>
    <t>Surgical steel tongue barbell, 14g (1.6mm) with a lower 5mm steel ball and with 6.2mm flat top with ferido glued crystal and resin cover - length 5/8'' (16mm)</t>
  </si>
  <si>
    <t>Surgical steel tongue barbell, 14g (1.6mm) with 7mm flat top with ferido glued crystal with a big crystal center and resin cover - length 5/8'' (16mm)</t>
  </si>
  <si>
    <t>Surgical steel tongue barbell, 14g (1.6mm) with 7mm flat top with ferido glued crystals with a big crystal center in a different color and resin cover - length 5/8'' (16mm)</t>
  </si>
  <si>
    <t>316L Surgical steel tongue barbell, 14g (1.6mm) with 6mm glow in the dark balls - length 5/8'' (16mm)</t>
  </si>
  <si>
    <t>Bulk body jewelry: Assortment of 500, 250 or 100 pcs. of surgical steel belly bananas, 14g (1.6mm) with 5 &amp; 8mm acrylic glow in the dark balls - length 3/8'' (10mm)</t>
  </si>
  <si>
    <t>Surgical steel belly banana, 14g (1.6mm) with 5 &amp; 8mm acrylic glitter balls - length 3/8'' (10mm)</t>
  </si>
  <si>
    <t>Surgical steel belly banana, 14g (1.6mm) with heart shaped faux pearl lower part and an upper 5mm faux pearl ball - length 3/8'' (10mm)</t>
  </si>
  <si>
    <t>Surgical steel belly banana, 14g (1.6mm) with 5 &amp; 8mm acrylic UV balls - length 3/8'' (10mm)</t>
  </si>
  <si>
    <t>Surgical steel belly banana, 14g (1.6mm) with 5 &amp; 8mm AB coated acrylic balls - length 3/8'' (10mm)</t>
  </si>
  <si>
    <t>Display with 40 pcs. surgical steel tongue barbells, 14g (1.6mm) with 6mm acrylic glow in the dark balls - length 5/8'' (16mm)</t>
  </si>
  <si>
    <t>Display with 40 pcs. of surgical steel belly bananas, 14g (1.6mm) with 5 &amp; 8mm glow in the dark balls - length 3/8'' (10mm)</t>
  </si>
  <si>
    <t>Exchange Rate GBP-THB</t>
  </si>
  <si>
    <t>Total Order USD</t>
  </si>
  <si>
    <t>Total Invoice USD</t>
  </si>
  <si>
    <t>Sura</t>
  </si>
  <si>
    <t>B19 3NX Birmingham, West Midlands</t>
  </si>
  <si>
    <t xml:space="preserve">VAT: 193 166 982 </t>
  </si>
  <si>
    <t>Discount (3% for Orders over 800 USD):</t>
  </si>
  <si>
    <t>Free Shipping to UK via FedEx due to order over 350 USD:</t>
  </si>
  <si>
    <t>Acrylic Tongue Barbell, Steel Tongue Barbell, Steel Eyebrow Banana and other items as invoice attached</t>
  </si>
  <si>
    <t>316L steel tongue barbell, 14g (1.6mm) with 6mm acrylic checker balls - length 5/8'' (14mm)</t>
  </si>
  <si>
    <t>316L steel tongue barbell, 14g (1.6mm) with 6mm acrylic balls with a ying yang logo - length 5/8'' (14mm)</t>
  </si>
  <si>
    <t>316L Surgical steel tongue barbell, 14g (1.6mm) with 6mm glow in the dark balls - length 5/8'' (14mm)</t>
  </si>
  <si>
    <t>Display with 40 pcs. surgical steel tongue barbells, 14g (1.6mm) with 6mm acrylic glow in the dark balls - length 5/8'' (14mm)</t>
  </si>
  <si>
    <r>
      <t xml:space="preserve">Length: </t>
    </r>
    <r>
      <rPr>
        <b/>
        <sz val="9"/>
        <color rgb="FFC00000"/>
        <rFont val="Arial"/>
        <family val="2"/>
      </rPr>
      <t>14mm</t>
    </r>
  </si>
  <si>
    <r>
      <rPr>
        <b/>
        <sz val="10"/>
        <color theme="1"/>
        <rFont val="Arial"/>
        <family val="2"/>
      </rPr>
      <t>Discount</t>
    </r>
    <r>
      <rPr>
        <sz val="10"/>
        <color theme="1"/>
        <rFont val="Arial"/>
        <family val="2"/>
      </rPr>
      <t xml:space="preserve"> (</t>
    </r>
    <r>
      <rPr>
        <b/>
        <sz val="10"/>
        <color theme="1"/>
        <rFont val="Arial"/>
        <family val="2"/>
      </rPr>
      <t>3%</t>
    </r>
    <r>
      <rPr>
        <sz val="10"/>
        <color theme="1"/>
        <rFont val="Arial"/>
        <family val="2"/>
      </rPr>
      <t xml:space="preserve"> for Orders over 800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</si>
</sst>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cellStyleXfs>
  <cellXfs count="15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8" fillId="3" borderId="20" xfId="0" applyFont="1" applyFill="1" applyBorder="1" applyAlignment="1">
      <alignment horizontal="center"/>
    </xf>
    <xf numFmtId="0" fontId="18" fillId="3" borderId="13" xfId="0" applyFont="1" applyFill="1" applyBorder="1" applyAlignment="1">
      <alignment horizontal="center"/>
    </xf>
    <xf numFmtId="0" fontId="18" fillId="3" borderId="18" xfId="0" applyFont="1" applyFill="1" applyBorder="1" applyAlignment="1">
      <alignment horizontal="center"/>
    </xf>
    <xf numFmtId="0" fontId="18" fillId="3" borderId="20" xfId="0" applyFont="1" applyFill="1" applyBorder="1" applyAlignment="1">
      <alignment horizontal="center" vertical="center" wrapText="1"/>
    </xf>
    <xf numFmtId="1" fontId="15" fillId="2" borderId="9" xfId="0" applyNumberFormat="1" applyFont="1" applyFill="1" applyBorder="1" applyAlignment="1">
      <alignment vertical="top" wrapText="1"/>
    </xf>
    <xf numFmtId="1" fontId="15" fillId="2" borderId="13"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horizontal="left" vertical="top" wrapText="1"/>
    </xf>
    <xf numFmtId="1" fontId="3" fillId="2" borderId="17" xfId="0" applyNumberFormat="1" applyFont="1" applyFill="1" applyBorder="1" applyAlignment="1">
      <alignment horizontal="lef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15" fillId="2" borderId="9" xfId="0" applyNumberFormat="1" applyFont="1" applyFill="1" applyBorder="1" applyAlignment="1">
      <alignment vertical="top" wrapText="1"/>
    </xf>
    <xf numFmtId="1" fontId="15" fillId="2" borderId="17" xfId="0" applyNumberFormat="1" applyFont="1" applyFill="1" applyBorder="1" applyAlignment="1">
      <alignment vertical="top" wrapText="1"/>
    </xf>
    <xf numFmtId="1" fontId="15" fillId="2" borderId="13" xfId="0" applyNumberFormat="1" applyFont="1" applyFill="1" applyBorder="1" applyAlignment="1">
      <alignment vertical="top" wrapText="1"/>
    </xf>
    <xf numFmtId="1" fontId="15" fillId="2" borderId="18" xfId="0" applyNumberFormat="1" applyFont="1" applyFill="1" applyBorder="1" applyAlignment="1">
      <alignment vertical="top" wrapText="1"/>
    </xf>
    <xf numFmtId="1" fontId="15" fillId="2" borderId="9" xfId="0" applyNumberFormat="1" applyFont="1" applyFill="1" applyBorder="1" applyAlignment="1">
      <alignment horizontal="left" vertical="top" wrapText="1"/>
    </xf>
    <xf numFmtId="1" fontId="15" fillId="2" borderId="17" xfId="0" applyNumberFormat="1" applyFont="1" applyFill="1" applyBorder="1" applyAlignment="1">
      <alignment horizontal="left" vertical="top" wrapText="1"/>
    </xf>
  </cellXfs>
  <cellStyles count="5320">
    <cellStyle name="Comma 2" xfId="7" xr:uid="{45DD1D96-9283-4C34-A261-56C557F52AE0}"/>
    <cellStyle name="Comma 2 2" xfId="4756" xr:uid="{EC88839F-B6CF-4BC5-9643-FC8072AF7AFA}"/>
    <cellStyle name="Comma 3" xfId="4289" xr:uid="{C0B8AEC8-56AD-4056-96D6-39BB4FD4DEF3}"/>
    <cellStyle name="Comma 3 2" xfId="4757" xr:uid="{10EB9ACF-72D5-45F1-8731-245F2FEA5284}"/>
    <cellStyle name="Currency 10" xfId="8" xr:uid="{A1C5C264-A171-4168-B6C5-DABB14AA34E4}"/>
    <cellStyle name="Currency 10 2" xfId="9" xr:uid="{84077434-78C7-4341-8C38-CC0624B7C09C}"/>
    <cellStyle name="Currency 10 2 2" xfId="3665" xr:uid="{EC07333F-5BC3-4B44-BD7E-A8C325EA718E}"/>
    <cellStyle name="Currency 10 2 2 2" xfId="4483" xr:uid="{35A891F1-D777-43AF-882F-6446DA36EA37}"/>
    <cellStyle name="Currency 10 2 3" xfId="4484" xr:uid="{6BC4FA3E-19BD-4219-B258-64EB4CC64F6C}"/>
    <cellStyle name="Currency 10 3" xfId="10" xr:uid="{F4DE49C2-F1F2-43DC-A768-1EACD6254776}"/>
    <cellStyle name="Currency 10 3 2" xfId="3666" xr:uid="{8C43E043-D932-43AB-8177-63E8CC5C4DAD}"/>
    <cellStyle name="Currency 10 3 2 2" xfId="4485" xr:uid="{5FED79E4-35B6-46AF-86EE-409286B3A257}"/>
    <cellStyle name="Currency 10 3 3" xfId="4486" xr:uid="{43E209E8-008F-473F-99BD-3A11FF143823}"/>
    <cellStyle name="Currency 10 4" xfId="3667" xr:uid="{74516E7F-9702-4565-87AB-542B6DC333F9}"/>
    <cellStyle name="Currency 10 4 2" xfId="4487" xr:uid="{AD7C7B56-3470-4162-9368-453F1C2E4210}"/>
    <cellStyle name="Currency 10 5" xfId="4488" xr:uid="{C1EA90FA-E067-4301-9592-C73186B232DB}"/>
    <cellStyle name="Currency 10 6" xfId="4679" xr:uid="{71A128C9-5DB8-4C4B-8A37-9A2A0660FA4D}"/>
    <cellStyle name="Currency 11" xfId="11" xr:uid="{FD5AC31E-99D3-404C-B9D9-F2F1C3905597}"/>
    <cellStyle name="Currency 11 2" xfId="12" xr:uid="{61DD26F9-71F3-4F2E-80E4-8B4FBBD8F720}"/>
    <cellStyle name="Currency 11 2 2" xfId="3668" xr:uid="{61DA538B-3CDF-460C-85E2-26CE2D38616A}"/>
    <cellStyle name="Currency 11 2 2 2" xfId="4489" xr:uid="{9A3743C4-2F4F-45DA-BFDB-3C0A9B09EC65}"/>
    <cellStyle name="Currency 11 2 3" xfId="4490" xr:uid="{71F4FACE-311A-4329-80BC-EF85B36CBAA3}"/>
    <cellStyle name="Currency 11 3" xfId="13" xr:uid="{29FCC8D7-64E5-412D-9205-98269AB99DC5}"/>
    <cellStyle name="Currency 11 3 2" xfId="3669" xr:uid="{B0184908-4A0B-4D85-B615-51F2888B694B}"/>
    <cellStyle name="Currency 11 3 2 2" xfId="4491" xr:uid="{78F7A739-56B8-4E11-81E0-1B313C3B3C7A}"/>
    <cellStyle name="Currency 11 3 3" xfId="4492" xr:uid="{99F02F8B-168C-4A88-BCA0-D5B8538AC435}"/>
    <cellStyle name="Currency 11 4" xfId="3670" xr:uid="{ECDD740C-BDC8-48C8-AC29-997FCF4B6434}"/>
    <cellStyle name="Currency 11 4 2" xfId="4493" xr:uid="{265E37E6-18E5-469C-8C2B-6E5C31A3C47D}"/>
    <cellStyle name="Currency 11 5" xfId="4290" xr:uid="{D51C7C7A-692D-4113-87EE-CDFA84C373C1}"/>
    <cellStyle name="Currency 11 5 2" xfId="4494" xr:uid="{7FA64440-B373-49E9-924E-F9DC2264A58A}"/>
    <cellStyle name="Currency 11 5 3" xfId="4711" xr:uid="{A7978316-6672-47C2-81FC-5146FAFB3F6C}"/>
    <cellStyle name="Currency 11 5 3 2" xfId="5316" xr:uid="{05B95E2F-74DE-49B3-9BE2-28F747B8D88C}"/>
    <cellStyle name="Currency 11 5 3 3" xfId="4758" xr:uid="{266406F3-0A80-4BE9-919A-F08AF2B1DBA8}"/>
    <cellStyle name="Currency 11 5 4" xfId="4688" xr:uid="{516C0461-1D36-4110-9169-A70C9A23D86F}"/>
    <cellStyle name="Currency 11 6" xfId="4680" xr:uid="{6C4A5EC2-0037-4C67-83B1-25FEBC442DF8}"/>
    <cellStyle name="Currency 12" xfId="14" xr:uid="{C406B646-32D3-4D9E-B2D6-CBC6C42EAA79}"/>
    <cellStyle name="Currency 12 2" xfId="15" xr:uid="{5349BA19-A0F4-41EC-9BB9-67880666CF9D}"/>
    <cellStyle name="Currency 12 2 2" xfId="3671" xr:uid="{D30059AC-45C5-4D85-AC72-5C26FAFD3CFD}"/>
    <cellStyle name="Currency 12 2 2 2" xfId="4495" xr:uid="{2295BC63-5E59-4FD8-9CC0-ADA18BC21E34}"/>
    <cellStyle name="Currency 12 2 3" xfId="4496" xr:uid="{E98B5BB3-29C3-4647-B26A-9C51F2F2162A}"/>
    <cellStyle name="Currency 12 3" xfId="3672" xr:uid="{B451D6C4-59E6-4FDD-BDD3-2E3B9EC44299}"/>
    <cellStyle name="Currency 12 3 2" xfId="4497" xr:uid="{5937E069-A336-4006-ACEC-B6818D6F5A72}"/>
    <cellStyle name="Currency 12 4" xfId="4498" xr:uid="{2D60B19A-54E7-48E8-9184-1E59E18CC1E7}"/>
    <cellStyle name="Currency 13" xfId="16" xr:uid="{ABE9A8ED-9822-4288-9A21-2B0D2BF2CF7D}"/>
    <cellStyle name="Currency 13 2" xfId="4292" xr:uid="{E5A91418-6D8B-47BE-84B8-44173EB9B246}"/>
    <cellStyle name="Currency 13 3" xfId="4293" xr:uid="{359D5136-9433-4D87-9634-C0BED1AAC9FD}"/>
    <cellStyle name="Currency 13 3 2" xfId="4760" xr:uid="{55A1AED5-590F-41C5-9CD8-715020E26199}"/>
    <cellStyle name="Currency 13 4" xfId="4291" xr:uid="{C7F3C9FA-2182-45DB-AA87-289070F008E3}"/>
    <cellStyle name="Currency 13 5" xfId="4759" xr:uid="{BD890B06-CC03-42E1-853E-27FD3E4C47D0}"/>
    <cellStyle name="Currency 14" xfId="17" xr:uid="{D5294B14-3DBF-4ADD-890E-8C7602147979}"/>
    <cellStyle name="Currency 14 2" xfId="3673" xr:uid="{1E0D2C4C-FCAF-4212-A4F5-2BDB597F4C16}"/>
    <cellStyle name="Currency 14 2 2" xfId="4499" xr:uid="{A362ACE3-5482-4A7B-939F-16C119415613}"/>
    <cellStyle name="Currency 14 3" xfId="4500" xr:uid="{EF17A327-03A3-4ABB-8824-2E5CA6D92023}"/>
    <cellStyle name="Currency 15" xfId="4385" xr:uid="{D07AA73F-1C4F-4A7F-841C-3224B0BCFE16}"/>
    <cellStyle name="Currency 17" xfId="4294" xr:uid="{0094B7E8-6947-466D-8910-B1A361DB786D}"/>
    <cellStyle name="Currency 2" xfId="18" xr:uid="{93AE9252-C6F4-47DB-8243-636F3DFD081F}"/>
    <cellStyle name="Currency 2 2" xfId="19" xr:uid="{3DB8F662-5CF0-4F5D-B68E-7B382D5704AD}"/>
    <cellStyle name="Currency 2 2 2" xfId="20" xr:uid="{BEF81FF9-47B0-4EB3-B43F-6D3A1C1AB5AA}"/>
    <cellStyle name="Currency 2 2 2 2" xfId="21" xr:uid="{C370208C-445F-4A28-87F1-74C2DC8BB8BD}"/>
    <cellStyle name="Currency 2 2 2 2 2" xfId="4761" xr:uid="{CAD6E623-F143-4009-9CB8-1039DCD6B1DB}"/>
    <cellStyle name="Currency 2 2 2 3" xfId="22" xr:uid="{5FE2CF7B-E4C3-443C-B327-7E0449A0A5D3}"/>
    <cellStyle name="Currency 2 2 2 3 2" xfId="3674" xr:uid="{78274E8F-879B-4AEC-BF6E-662A87C171D8}"/>
    <cellStyle name="Currency 2 2 2 3 2 2" xfId="4501" xr:uid="{80795674-CB22-4750-A6D7-D67B278FCF8D}"/>
    <cellStyle name="Currency 2 2 2 3 3" xfId="4502" xr:uid="{EDCD4778-D242-4E26-BB9F-9E57194A359F}"/>
    <cellStyle name="Currency 2 2 2 4" xfId="3675" xr:uid="{814EF853-1641-4195-B5D1-58FAA6C79671}"/>
    <cellStyle name="Currency 2 2 2 4 2" xfId="4503" xr:uid="{1CE31633-0950-456F-B49C-E8C8811145E9}"/>
    <cellStyle name="Currency 2 2 2 5" xfId="4504" xr:uid="{74FA457A-9311-42CE-8499-22DE83AA5115}"/>
    <cellStyle name="Currency 2 2 3" xfId="3676" xr:uid="{ADD9B1DB-4742-4358-8BA1-26B3C3255BA3}"/>
    <cellStyle name="Currency 2 2 3 2" xfId="4505" xr:uid="{28F710B3-A2F3-4E6D-848B-2E17894CAFC3}"/>
    <cellStyle name="Currency 2 2 4" xfId="4506" xr:uid="{E7877BA9-852F-4BE7-8401-085D27460C82}"/>
    <cellStyle name="Currency 2 3" xfId="23" xr:uid="{CC5A44DC-B2AD-454C-83A5-0019736756AC}"/>
    <cellStyle name="Currency 2 3 2" xfId="3677" xr:uid="{ABC4AFEC-EDA8-481C-A5DF-333880A93CA2}"/>
    <cellStyle name="Currency 2 3 2 2" xfId="4507" xr:uid="{D204DB9F-C583-4B68-9988-0FAFAAD32887}"/>
    <cellStyle name="Currency 2 3 3" xfId="4508" xr:uid="{83497E13-9411-4E15-81EF-49118223C987}"/>
    <cellStyle name="Currency 2 4" xfId="3678" xr:uid="{2AD2B597-3483-49A8-A65D-3E7FBE66BB16}"/>
    <cellStyle name="Currency 2 4 2" xfId="4418" xr:uid="{E695EED6-59C2-4804-BF79-0702BAFE0AE0}"/>
    <cellStyle name="Currency 2 5" xfId="4419" xr:uid="{5EAF871D-229B-4370-9321-543842FF9915}"/>
    <cellStyle name="Currency 2 5 2" xfId="4420" xr:uid="{C12F10E1-8333-41C0-848E-1F21B1CA499A}"/>
    <cellStyle name="Currency 2 6" xfId="4421" xr:uid="{1C2C31A3-6EBD-4547-BC70-F57F0FF43B7D}"/>
    <cellStyle name="Currency 3" xfId="24" xr:uid="{071AEEE0-EAF7-403A-9FB8-AB0974850445}"/>
    <cellStyle name="Currency 3 2" xfId="25" xr:uid="{2182CFDB-ABA2-43B7-8DFB-B06A1118B59C}"/>
    <cellStyle name="Currency 3 2 2" xfId="3679" xr:uid="{FC425194-41E3-4D76-B12D-12503E23AD1D}"/>
    <cellStyle name="Currency 3 2 2 2" xfId="4509" xr:uid="{33577279-D4FB-4690-A1A8-BF4A7B2E22FA}"/>
    <cellStyle name="Currency 3 2 3" xfId="4510" xr:uid="{3535943C-DCC2-4279-BB45-71F515A160D0}"/>
    <cellStyle name="Currency 3 3" xfId="26" xr:uid="{3B2CC1CF-9572-464B-8732-5BEE7C7220A8}"/>
    <cellStyle name="Currency 3 3 2" xfId="3680" xr:uid="{5E1DBC81-296A-49BC-9C56-82C40BF778F4}"/>
    <cellStyle name="Currency 3 3 2 2" xfId="4511" xr:uid="{10E0C784-778E-4A64-BBF7-E684A2C9168A}"/>
    <cellStyle name="Currency 3 3 3" xfId="4512" xr:uid="{5238D5A2-43A2-4EB7-BDF5-51F3DA23EA72}"/>
    <cellStyle name="Currency 3 4" xfId="27" xr:uid="{9D70B4F6-82C7-411F-958A-6DEBAE3CD534}"/>
    <cellStyle name="Currency 3 4 2" xfId="3681" xr:uid="{A78421A7-C148-4AE3-A272-EA8E297E91B9}"/>
    <cellStyle name="Currency 3 4 2 2" xfId="4513" xr:uid="{23E041C8-C3DC-4A1C-9FF4-8A6979838592}"/>
    <cellStyle name="Currency 3 4 3" xfId="4514" xr:uid="{A0979AE4-9D16-4A94-BCD2-77D68A6F6422}"/>
    <cellStyle name="Currency 3 5" xfId="3682" xr:uid="{65694555-CDF6-4324-9F81-3F3A8BBD2535}"/>
    <cellStyle name="Currency 3 5 2" xfId="4515" xr:uid="{123B5BA9-AD1D-4D34-BDEC-B1CE22F96F49}"/>
    <cellStyle name="Currency 3 6" xfId="4516" xr:uid="{26DE403C-F428-45A9-955F-0F6D263A9C8B}"/>
    <cellStyle name="Currency 4" xfId="28" xr:uid="{B9E6EBE9-4692-46C9-B76A-0B12941C7EEF}"/>
    <cellStyle name="Currency 4 2" xfId="29" xr:uid="{8A446503-7C64-4F3B-A183-3EECEAC2373E}"/>
    <cellStyle name="Currency 4 2 2" xfId="3683" xr:uid="{D0B444F8-D873-4BC5-A0A0-50251C350512}"/>
    <cellStyle name="Currency 4 2 2 2" xfId="4517" xr:uid="{F9226FA4-5800-4EA7-BC60-201DD7CBFF0A}"/>
    <cellStyle name="Currency 4 2 3" xfId="4518" xr:uid="{D6639630-855B-42ED-98E0-971EAE7EA200}"/>
    <cellStyle name="Currency 4 3" xfId="30" xr:uid="{9DA0C9DF-F78B-4556-9B32-87D1B05AEE00}"/>
    <cellStyle name="Currency 4 3 2" xfId="3684" xr:uid="{56DD52DD-4FFF-4835-A54C-C010695CC482}"/>
    <cellStyle name="Currency 4 3 2 2" xfId="4519" xr:uid="{907574F1-FCBE-4DDA-8A83-C7B3C2B39A58}"/>
    <cellStyle name="Currency 4 3 3" xfId="4520" xr:uid="{8EA200E8-35F8-4051-B8BC-E74CEAE222DD}"/>
    <cellStyle name="Currency 4 4" xfId="3685" xr:uid="{7C6BD26B-D01C-4089-83B8-0E57A74DB0A2}"/>
    <cellStyle name="Currency 4 4 2" xfId="4521" xr:uid="{24252D66-12D8-4FD3-816C-E1B25E0FFC2E}"/>
    <cellStyle name="Currency 4 5" xfId="4295" xr:uid="{8AFE699A-4317-43EC-9AFE-93E6ECF1E00C}"/>
    <cellStyle name="Currency 4 5 2" xfId="4522" xr:uid="{4A8C562C-EDE2-476E-AC2B-1BF48EE1C1B1}"/>
    <cellStyle name="Currency 4 5 3" xfId="4712" xr:uid="{FCE60E30-C80D-4337-BD02-F5BFE04585DF}"/>
    <cellStyle name="Currency 4 5 3 2" xfId="5317" xr:uid="{6E3EFDA8-7E57-4D77-90F3-3592A0B735E4}"/>
    <cellStyle name="Currency 4 5 3 3" xfId="4762" xr:uid="{C59B1DC0-7798-4CD5-96AB-82CB04E1FF3F}"/>
    <cellStyle name="Currency 4 5 4" xfId="4689" xr:uid="{4AAC1688-6BC2-497A-B68B-80312125192F}"/>
    <cellStyle name="Currency 4 6" xfId="4681" xr:uid="{1E5F8115-D369-4645-B855-9B7D48454217}"/>
    <cellStyle name="Currency 5" xfId="31" xr:uid="{20EC3C90-AE76-4617-8776-B7D46BEE0D2D}"/>
    <cellStyle name="Currency 5 2" xfId="32" xr:uid="{C633C6F0-5C4B-4F75-A43D-D4499C167B13}"/>
    <cellStyle name="Currency 5 2 2" xfId="3686" xr:uid="{E825F794-AEE2-4330-9ABA-86A80D1FECE8}"/>
    <cellStyle name="Currency 5 2 2 2" xfId="4523" xr:uid="{B852DEF2-E62A-4560-B796-5567BA048D74}"/>
    <cellStyle name="Currency 5 2 3" xfId="4524" xr:uid="{F6A9FC95-56AC-488A-AA9D-8EBCAF9E8F0B}"/>
    <cellStyle name="Currency 5 3" xfId="4296" xr:uid="{7648BE6D-6D4B-48E1-8417-287D4D5C6F64}"/>
    <cellStyle name="Currency 5 3 2" xfId="4620" xr:uid="{993D61A6-23D5-4764-AE1E-11EEE7CF992A}"/>
    <cellStyle name="Currency 5 3 2 2" xfId="5307" xr:uid="{04C9C307-1C3D-4FF3-A8F7-674554698134}"/>
    <cellStyle name="Currency 5 3 2 3" xfId="4764" xr:uid="{0AFA6490-8740-48EC-9AA0-1DF1271E840E}"/>
    <cellStyle name="Currency 5 4" xfId="4763" xr:uid="{CAE4856E-0F34-416D-9623-9F14FAEDC781}"/>
    <cellStyle name="Currency 6" xfId="33" xr:uid="{131E12C3-1F3F-4065-870F-8C9BA20B13AB}"/>
    <cellStyle name="Currency 6 2" xfId="3687" xr:uid="{70232073-CE63-4A8D-A27E-34F36E4CACDE}"/>
    <cellStyle name="Currency 6 2 2" xfId="4525" xr:uid="{3E212AEE-E9D4-4002-A500-BC75FDF78579}"/>
    <cellStyle name="Currency 6 3" xfId="4297" xr:uid="{9563772C-AB47-48B5-8087-7F746009EE47}"/>
    <cellStyle name="Currency 6 3 2" xfId="4526" xr:uid="{E0852E6D-8703-41AD-A337-EE8A5044D40A}"/>
    <cellStyle name="Currency 6 3 3" xfId="4713" xr:uid="{286E8D95-2712-4182-8465-8D7EAE2EF2D8}"/>
    <cellStyle name="Currency 6 3 3 2" xfId="5318" xr:uid="{D99B9834-736D-4804-A562-B5B7ED6E9CF8}"/>
    <cellStyle name="Currency 6 3 3 3" xfId="4765" xr:uid="{843DC9B7-32B6-401D-A348-50FA742660D5}"/>
    <cellStyle name="Currency 6 3 4" xfId="4690" xr:uid="{B9F4ED54-ABCB-4D06-831A-70C3FB2239AF}"/>
    <cellStyle name="Currency 6 4" xfId="4682" xr:uid="{1D67DB21-1638-4A14-A1D5-9F64CD41B973}"/>
    <cellStyle name="Currency 7" xfId="34" xr:uid="{3FC5DDA6-91EF-43CA-8CB3-834E9B64C5BF}"/>
    <cellStyle name="Currency 7 2" xfId="35" xr:uid="{7E21336F-57A9-4384-9786-6D20991E5F09}"/>
    <cellStyle name="Currency 7 2 2" xfId="3688" xr:uid="{8E39ED04-A2C9-46FE-A791-46AFE18339D2}"/>
    <cellStyle name="Currency 7 2 2 2" xfId="4527" xr:uid="{5CF2C61B-48F1-42F9-9EF6-B1B49009B901}"/>
    <cellStyle name="Currency 7 2 3" xfId="4528" xr:uid="{CB406851-F969-48A1-8CE8-AC7B994596FA}"/>
    <cellStyle name="Currency 7 3" xfId="3689" xr:uid="{AB355390-C29D-4771-A77F-21795E4B675F}"/>
    <cellStyle name="Currency 7 3 2" xfId="4529" xr:uid="{0243187A-FD4B-4424-A324-07BE89D46FFB}"/>
    <cellStyle name="Currency 7 4" xfId="4530" xr:uid="{919B3842-098B-4ADE-99DC-2034A426ADE2}"/>
    <cellStyle name="Currency 7 5" xfId="4683" xr:uid="{E650C91A-246E-4620-A44C-9462216C4E8D}"/>
    <cellStyle name="Currency 8" xfId="36" xr:uid="{1E9D2841-ABC8-45EC-89AA-4705A2DDA294}"/>
    <cellStyle name="Currency 8 2" xfId="37" xr:uid="{9F077EDC-3041-4B78-A6A0-42C2E2EECE5F}"/>
    <cellStyle name="Currency 8 2 2" xfId="3690" xr:uid="{8C5FADAA-25AA-4985-B881-38ED41583CE8}"/>
    <cellStyle name="Currency 8 2 2 2" xfId="4531" xr:uid="{4EBB38C3-E16A-4824-8D41-3F9AE5F0D37F}"/>
    <cellStyle name="Currency 8 2 3" xfId="4532" xr:uid="{DA498094-81E4-4ED1-8E07-81393E449B73}"/>
    <cellStyle name="Currency 8 3" xfId="38" xr:uid="{5080F954-5C78-4ACE-97A2-72F0B1C007CE}"/>
    <cellStyle name="Currency 8 3 2" xfId="3691" xr:uid="{420E93BC-9704-4BB7-A724-45630B74D8BC}"/>
    <cellStyle name="Currency 8 3 2 2" xfId="4533" xr:uid="{DA399338-A399-4C2A-9B4C-CD49098050D6}"/>
    <cellStyle name="Currency 8 3 3" xfId="4534" xr:uid="{B677BCB0-3D93-43FB-8BB9-1E1B3DFA70E3}"/>
    <cellStyle name="Currency 8 4" xfId="39" xr:uid="{F2577886-0AE9-4A83-AD40-59DC3EDF5702}"/>
    <cellStyle name="Currency 8 4 2" xfId="3692" xr:uid="{8AFF391C-FF34-4EF9-BB0D-B02BFA51690E}"/>
    <cellStyle name="Currency 8 4 2 2" xfId="4535" xr:uid="{1A87D854-6D76-4BD0-9FFC-0043DE8041CF}"/>
    <cellStyle name="Currency 8 4 3" xfId="4536" xr:uid="{B3CB653F-AE7D-4693-8516-53A672317903}"/>
    <cellStyle name="Currency 8 5" xfId="3693" xr:uid="{8BEF0BA5-7CAB-457D-9FF1-2DB52C09804A}"/>
    <cellStyle name="Currency 8 5 2" xfId="4537" xr:uid="{29D3702C-87F1-41DD-9843-E466F4CBB9BC}"/>
    <cellStyle name="Currency 8 6" xfId="4538" xr:uid="{70FC6514-E305-429D-8871-FDB98195915F}"/>
    <cellStyle name="Currency 8 7" xfId="4684" xr:uid="{56043073-489E-4976-9E2F-EA3E7F425E2D}"/>
    <cellStyle name="Currency 9" xfId="40" xr:uid="{BD58EF68-B9D6-43DC-8A65-F4CB82DD1D26}"/>
    <cellStyle name="Currency 9 2" xfId="41" xr:uid="{E0A38C31-DDD8-4A48-A43E-79891258318D}"/>
    <cellStyle name="Currency 9 2 2" xfId="3694" xr:uid="{C1A8E2BD-6B1E-4CFC-8DE5-E79E37DCBD53}"/>
    <cellStyle name="Currency 9 2 2 2" xfId="4539" xr:uid="{8523E8F4-20A3-44A4-82F2-B687304084D6}"/>
    <cellStyle name="Currency 9 2 3" xfId="4540" xr:uid="{ADBF2A17-409B-4087-B7FA-DE265BEFC06B}"/>
    <cellStyle name="Currency 9 3" xfId="42" xr:uid="{E664099B-E8D8-4F88-BF60-400F3DFD0DE1}"/>
    <cellStyle name="Currency 9 3 2" xfId="3695" xr:uid="{9FBF4D4C-43E7-44BC-BCB8-D00B7312E6CD}"/>
    <cellStyle name="Currency 9 3 2 2" xfId="4541" xr:uid="{9043A47B-37E4-4D60-B50F-E90B6AD92441}"/>
    <cellStyle name="Currency 9 3 3" xfId="4542" xr:uid="{17B6992F-5313-4066-97EF-3F77F020BC0E}"/>
    <cellStyle name="Currency 9 4" xfId="3696" xr:uid="{4F85C454-6694-498D-BCED-39B39DD62AE1}"/>
    <cellStyle name="Currency 9 4 2" xfId="4543" xr:uid="{80EABF81-B3E8-4903-9AFA-F8F6BC4B25B0}"/>
    <cellStyle name="Currency 9 5" xfId="4298" xr:uid="{81D941F0-B413-40DE-9C8D-2EA51753D42A}"/>
    <cellStyle name="Currency 9 5 2" xfId="4544" xr:uid="{DBE1C889-E3FF-469D-9906-17E0098360CD}"/>
    <cellStyle name="Currency 9 5 3" xfId="4714" xr:uid="{049A1F6A-C101-4C29-852A-4B34AFD40C30}"/>
    <cellStyle name="Currency 9 5 4" xfId="4691" xr:uid="{B0A49245-D4A5-4E87-BCC1-49BC6B864C1B}"/>
    <cellStyle name="Currency 9 6" xfId="4685" xr:uid="{8663F24B-FEE3-4DDC-8F6B-F9B564428154}"/>
    <cellStyle name="Hyperlink 2" xfId="6" xr:uid="{6CFFD761-E1C4-4FFC-9C82-FDD569F38491}"/>
    <cellStyle name="Hyperlink 3" xfId="43" xr:uid="{DC80C66E-CC75-4011-A021-F09850B73312}"/>
    <cellStyle name="Hyperlink 3 2" xfId="4386" xr:uid="{2D1D86E7-545C-4528-94FC-56307E3C8D86}"/>
    <cellStyle name="Hyperlink 3 3" xfId="4299" xr:uid="{A3DF6775-830E-466A-8F18-AE94F8B1CC98}"/>
    <cellStyle name="Hyperlink 4" xfId="4300" xr:uid="{AC0425AE-CCD7-49C9-A508-E8A1AEC126D0}"/>
    <cellStyle name="Normal" xfId="0" builtinId="0"/>
    <cellStyle name="Normal 10" xfId="44" xr:uid="{D461BA1D-37CC-47FF-B560-19E515530EF6}"/>
    <cellStyle name="Normal 10 10" xfId="93" xr:uid="{08A125FF-D569-4AB3-B3CA-7C89B8E8E620}"/>
    <cellStyle name="Normal 10 10 2" xfId="94" xr:uid="{5D34CF26-34F6-400E-85A0-E3AF16634CB9}"/>
    <cellStyle name="Normal 10 10 2 2" xfId="4302" xr:uid="{8C97A7A9-8262-49CB-AECD-810632F1686D}"/>
    <cellStyle name="Normal 10 10 2 3" xfId="4598" xr:uid="{E8C971C2-4CB4-452D-A833-2E9CD5DDEBA3}"/>
    <cellStyle name="Normal 10 10 3" xfId="95" xr:uid="{E5283E8F-9682-4A78-ADC8-3BD013C57642}"/>
    <cellStyle name="Normal 10 10 4" xfId="96" xr:uid="{B1864CBD-FC97-442D-8E6C-ED9F6B45B15E}"/>
    <cellStyle name="Normal 10 11" xfId="97" xr:uid="{939502D6-9D26-4B93-BA52-09E3CAEE4056}"/>
    <cellStyle name="Normal 10 11 2" xfId="98" xr:uid="{4AF22C5C-64B7-42E7-BDC7-70556E468BBE}"/>
    <cellStyle name="Normal 10 11 3" xfId="99" xr:uid="{D4B98773-8FC4-4537-96FC-B6BEA9147F4D}"/>
    <cellStyle name="Normal 10 11 4" xfId="100" xr:uid="{9114E311-BC0E-494D-993F-5FD979C8318C}"/>
    <cellStyle name="Normal 10 12" xfId="101" xr:uid="{4BF67BBB-2DC2-402A-BB21-043A13447E72}"/>
    <cellStyle name="Normal 10 12 2" xfId="102" xr:uid="{015F2187-2AE6-49F6-AE3B-8205DDE06186}"/>
    <cellStyle name="Normal 10 13" xfId="103" xr:uid="{DF6986FD-2D85-43A6-A980-82C9B95AA17C}"/>
    <cellStyle name="Normal 10 14" xfId="104" xr:uid="{DB644F70-38BB-4F9B-ACF4-9DC756D2ED23}"/>
    <cellStyle name="Normal 10 15" xfId="105" xr:uid="{CC405C6B-6828-44E0-B3D0-166E318E588A}"/>
    <cellStyle name="Normal 10 2" xfId="45" xr:uid="{2C7C4D99-66BC-4ADE-A757-CA3EA40AB383}"/>
    <cellStyle name="Normal 10 2 10" xfId="106" xr:uid="{6AE95136-6196-4AB6-A4D4-DDA85BF02AA6}"/>
    <cellStyle name="Normal 10 2 11" xfId="107" xr:uid="{97893B86-8626-44D6-92B7-ED9E3A9E6AAE}"/>
    <cellStyle name="Normal 10 2 2" xfId="108" xr:uid="{05B903E3-2513-4FFD-B533-C0FFC7DE1A0F}"/>
    <cellStyle name="Normal 10 2 2 2" xfId="109" xr:uid="{163BF0F6-A5AA-43BD-8E6E-A99F323FB7E5}"/>
    <cellStyle name="Normal 10 2 2 2 2" xfId="110" xr:uid="{360C3E29-2E95-49F6-9EEA-51F303271C10}"/>
    <cellStyle name="Normal 10 2 2 2 2 2" xfId="111" xr:uid="{D39428E7-6D98-4FFA-9DDB-D991482DAC47}"/>
    <cellStyle name="Normal 10 2 2 2 2 2 2" xfId="112" xr:uid="{1B5CE95B-315F-4170-87A6-E28E7D9646B5}"/>
    <cellStyle name="Normal 10 2 2 2 2 2 2 2" xfId="3738" xr:uid="{47D688D3-9CA0-4CDA-966E-22D058DF14A8}"/>
    <cellStyle name="Normal 10 2 2 2 2 2 2 2 2" xfId="3739" xr:uid="{11F83837-5134-4206-AC62-A4E8F1050070}"/>
    <cellStyle name="Normal 10 2 2 2 2 2 2 3" xfId="3740" xr:uid="{413FBE51-8297-4A4E-A5A2-2236DBEDD24E}"/>
    <cellStyle name="Normal 10 2 2 2 2 2 3" xfId="113" xr:uid="{7975FFC3-4073-442F-9165-287FF0C6EB6C}"/>
    <cellStyle name="Normal 10 2 2 2 2 2 3 2" xfId="3741" xr:uid="{1EC50DCD-E5EF-4A50-8BCF-8A2E1AD147DA}"/>
    <cellStyle name="Normal 10 2 2 2 2 2 4" xfId="114" xr:uid="{A875A320-3654-4E9C-BB11-754C4DAA9129}"/>
    <cellStyle name="Normal 10 2 2 2 2 3" xfId="115" xr:uid="{AF50243B-69CE-4BFA-9372-C2259DA6EC2F}"/>
    <cellStyle name="Normal 10 2 2 2 2 3 2" xfId="116" xr:uid="{D545FC0E-09B4-4840-8AA7-43144F7026DA}"/>
    <cellStyle name="Normal 10 2 2 2 2 3 2 2" xfId="3742" xr:uid="{C6D06DFF-BCF1-42A0-8BCE-2CE010E87A6C}"/>
    <cellStyle name="Normal 10 2 2 2 2 3 3" xfId="117" xr:uid="{A5F67724-136A-428A-853E-8F705A10565E}"/>
    <cellStyle name="Normal 10 2 2 2 2 3 4" xfId="118" xr:uid="{AC122C5D-2762-4B53-9980-3866C56E4AE8}"/>
    <cellStyle name="Normal 10 2 2 2 2 4" xfId="119" xr:uid="{7EF15D99-2317-4C7F-8143-B78684EB36D7}"/>
    <cellStyle name="Normal 10 2 2 2 2 4 2" xfId="3743" xr:uid="{D96A4CB7-ACDF-4118-8E1C-745795603831}"/>
    <cellStyle name="Normal 10 2 2 2 2 5" xfId="120" xr:uid="{B24ACD1A-4D34-4622-8E50-423C779069E6}"/>
    <cellStyle name="Normal 10 2 2 2 2 6" xfId="121" xr:uid="{01A85472-3751-418A-B3E6-DBC35286EB0F}"/>
    <cellStyle name="Normal 10 2 2 2 3" xfId="122" xr:uid="{844EF5BD-828F-46BD-BADA-8A57DFA109A9}"/>
    <cellStyle name="Normal 10 2 2 2 3 2" xfId="123" xr:uid="{F6A3D202-3278-46AC-9F62-3E555461B806}"/>
    <cellStyle name="Normal 10 2 2 2 3 2 2" xfId="124" xr:uid="{8C22F4A9-E020-43F3-82E5-25EFDD00005E}"/>
    <cellStyle name="Normal 10 2 2 2 3 2 2 2" xfId="3744" xr:uid="{11DD5E32-E191-43F1-92DF-4B08B81D8591}"/>
    <cellStyle name="Normal 10 2 2 2 3 2 2 2 2" xfId="3745" xr:uid="{FFA8C60C-8579-4D9F-8C7D-0D52DFF49212}"/>
    <cellStyle name="Normal 10 2 2 2 3 2 2 3" xfId="3746" xr:uid="{2A54FBE8-EB34-4520-968E-C3F2E13EA9F5}"/>
    <cellStyle name="Normal 10 2 2 2 3 2 3" xfId="125" xr:uid="{636B04AE-FD88-4FB2-8325-7DA88970E65E}"/>
    <cellStyle name="Normal 10 2 2 2 3 2 3 2" xfId="3747" xr:uid="{0A129A6B-FCBC-4EA2-A901-BF07B21EB8E4}"/>
    <cellStyle name="Normal 10 2 2 2 3 2 4" xfId="126" xr:uid="{793F09EE-EC61-40F5-9D35-F5DA8B2E9FDF}"/>
    <cellStyle name="Normal 10 2 2 2 3 3" xfId="127" xr:uid="{91BCEDEC-0104-4978-B6FF-27CBED94AA4B}"/>
    <cellStyle name="Normal 10 2 2 2 3 3 2" xfId="3748" xr:uid="{375F486D-6BAB-44B1-B041-FF83F31042FD}"/>
    <cellStyle name="Normal 10 2 2 2 3 3 2 2" xfId="3749" xr:uid="{19B88500-412F-49CF-85FC-B2115E5075E3}"/>
    <cellStyle name="Normal 10 2 2 2 3 3 3" xfId="3750" xr:uid="{57B7B48D-E56C-48F6-B3BC-95C37CCE59F1}"/>
    <cellStyle name="Normal 10 2 2 2 3 4" xfId="128" xr:uid="{6BA7EFC3-EE5A-458F-AC85-70A7E09EA726}"/>
    <cellStyle name="Normal 10 2 2 2 3 4 2" xfId="3751" xr:uid="{9DCFF1C4-E163-4313-A466-B9670F83D493}"/>
    <cellStyle name="Normal 10 2 2 2 3 5" xfId="129" xr:uid="{8C85E5F8-748A-46C8-97B2-D51932119FC6}"/>
    <cellStyle name="Normal 10 2 2 2 4" xfId="130" xr:uid="{463F20B3-D126-4183-82F2-7D43DCE59771}"/>
    <cellStyle name="Normal 10 2 2 2 4 2" xfId="131" xr:uid="{447BC9FE-2A90-4EF7-8207-6731D25D356A}"/>
    <cellStyle name="Normal 10 2 2 2 4 2 2" xfId="3752" xr:uid="{06A4D72B-0F4F-4032-9F48-8C58F981B714}"/>
    <cellStyle name="Normal 10 2 2 2 4 2 2 2" xfId="3753" xr:uid="{6B5B13F5-C492-4706-9978-9AB9A3E203B9}"/>
    <cellStyle name="Normal 10 2 2 2 4 2 3" xfId="3754" xr:uid="{D8576757-A8A2-42AB-8BED-3BE09761A58B}"/>
    <cellStyle name="Normal 10 2 2 2 4 3" xfId="132" xr:uid="{6BE7B0FC-BB1D-476B-A952-AC379D907DB6}"/>
    <cellStyle name="Normal 10 2 2 2 4 3 2" xfId="3755" xr:uid="{2C2FD9E1-97B0-479E-96BB-72BA647A33C3}"/>
    <cellStyle name="Normal 10 2 2 2 4 4" xfId="133" xr:uid="{0017535E-109F-46FC-8E1A-076E8BA8CD86}"/>
    <cellStyle name="Normal 10 2 2 2 5" xfId="134" xr:uid="{FDB28061-D2B4-4AE9-966E-B722FAAFD484}"/>
    <cellStyle name="Normal 10 2 2 2 5 2" xfId="135" xr:uid="{074324D0-C141-4A9A-8878-BF7056EE548A}"/>
    <cellStyle name="Normal 10 2 2 2 5 2 2" xfId="3756" xr:uid="{D6E017FD-3155-4B65-BAAB-2E907F0D3C02}"/>
    <cellStyle name="Normal 10 2 2 2 5 3" xfId="136" xr:uid="{38B009A5-5B95-4BC6-A3E7-B945D461479C}"/>
    <cellStyle name="Normal 10 2 2 2 5 4" xfId="137" xr:uid="{60B3A98E-86DC-43D3-932F-49E6BE3EB787}"/>
    <cellStyle name="Normal 10 2 2 2 6" xfId="138" xr:uid="{C31E184A-894A-4D61-8DEA-2B58F49D8C18}"/>
    <cellStyle name="Normal 10 2 2 2 6 2" xfId="3757" xr:uid="{0C8BBB88-E9A3-4E89-AE9A-EE2F49BD01AA}"/>
    <cellStyle name="Normal 10 2 2 2 7" xfId="139" xr:uid="{FD117C60-55A9-40B6-AF0D-27C3579DF131}"/>
    <cellStyle name="Normal 10 2 2 2 8" xfId="140" xr:uid="{BCA9FC4C-5300-4E1B-8552-28031E8FBF9F}"/>
    <cellStyle name="Normal 10 2 2 3" xfId="141" xr:uid="{C1918FF2-AE92-4AFC-950E-5B6436C43B39}"/>
    <cellStyle name="Normal 10 2 2 3 2" xfId="142" xr:uid="{EC210AB7-D77E-4F85-912F-BB52066737ED}"/>
    <cellStyle name="Normal 10 2 2 3 2 2" xfId="143" xr:uid="{80F56D48-8BA5-46FE-8741-A31D932BF33B}"/>
    <cellStyle name="Normal 10 2 2 3 2 2 2" xfId="3758" xr:uid="{0625D481-9887-43E5-9014-93CF5B71ED6C}"/>
    <cellStyle name="Normal 10 2 2 3 2 2 2 2" xfId="3759" xr:uid="{3FA42A9D-285D-4849-A0BA-33646B371B3A}"/>
    <cellStyle name="Normal 10 2 2 3 2 2 3" xfId="3760" xr:uid="{AF7E2C9E-73D8-44A0-9B08-337F82BB2F86}"/>
    <cellStyle name="Normal 10 2 2 3 2 3" xfId="144" xr:uid="{26D25FE0-F18C-4FA9-BC87-4BBFFC561CA8}"/>
    <cellStyle name="Normal 10 2 2 3 2 3 2" xfId="3761" xr:uid="{E3CCEBAE-6C11-41C6-ABF6-F14DD021585D}"/>
    <cellStyle name="Normal 10 2 2 3 2 4" xfId="145" xr:uid="{424BAA23-CB35-4261-8328-5109BD98B16A}"/>
    <cellStyle name="Normal 10 2 2 3 3" xfId="146" xr:uid="{0C6E908D-BF2F-4A4C-BC19-0D704058A100}"/>
    <cellStyle name="Normal 10 2 2 3 3 2" xfId="147" xr:uid="{C7E1F40A-5B1B-40B2-8DCF-63FD5B655793}"/>
    <cellStyle name="Normal 10 2 2 3 3 2 2" xfId="3762" xr:uid="{7647F24B-2700-446B-BE39-CC624299C419}"/>
    <cellStyle name="Normal 10 2 2 3 3 3" xfId="148" xr:uid="{9B8BBFBA-36B5-478C-B925-99D0B3219876}"/>
    <cellStyle name="Normal 10 2 2 3 3 4" xfId="149" xr:uid="{B03AD96F-7B88-45AE-8D94-4E06E6DF7E11}"/>
    <cellStyle name="Normal 10 2 2 3 4" xfId="150" xr:uid="{6F1D0157-E4E6-45F6-A766-F24DA4678358}"/>
    <cellStyle name="Normal 10 2 2 3 4 2" xfId="3763" xr:uid="{E00E0F94-7287-4145-93D4-04E25B23F185}"/>
    <cellStyle name="Normal 10 2 2 3 5" xfId="151" xr:uid="{732B7B8E-F409-4FB8-8508-403CCC26962B}"/>
    <cellStyle name="Normal 10 2 2 3 6" xfId="152" xr:uid="{26E0A36D-190E-4D66-AFED-242A914B7E9E}"/>
    <cellStyle name="Normal 10 2 2 4" xfId="153" xr:uid="{09BBC587-CCC3-429E-B5BA-F4C7EAFFDF49}"/>
    <cellStyle name="Normal 10 2 2 4 2" xfId="154" xr:uid="{ABBF7A7E-8124-4ED5-B794-247577ED9B5D}"/>
    <cellStyle name="Normal 10 2 2 4 2 2" xfId="155" xr:uid="{CEBC8DBB-C810-425E-AEA3-FAFC45A7F433}"/>
    <cellStyle name="Normal 10 2 2 4 2 2 2" xfId="3764" xr:uid="{AA1FA702-3A37-413F-8626-A0DD000863AC}"/>
    <cellStyle name="Normal 10 2 2 4 2 2 2 2" xfId="3765" xr:uid="{3DCC9F96-256A-4734-AC4F-C7F8F4CA6204}"/>
    <cellStyle name="Normal 10 2 2 4 2 2 3" xfId="3766" xr:uid="{BBE9D0E3-CFB4-4195-BB8D-5D6863F3D6EE}"/>
    <cellStyle name="Normal 10 2 2 4 2 3" xfId="156" xr:uid="{A85EEB78-2ECD-43E1-BA87-090121E5134F}"/>
    <cellStyle name="Normal 10 2 2 4 2 3 2" xfId="3767" xr:uid="{1146D30B-5A5D-4B36-A5EC-4CD88310619F}"/>
    <cellStyle name="Normal 10 2 2 4 2 4" xfId="157" xr:uid="{276CED15-CDCC-4698-8478-66C34DC31CD8}"/>
    <cellStyle name="Normal 10 2 2 4 3" xfId="158" xr:uid="{07B10196-8BF5-41A0-8A4F-2F4B3B39ECFB}"/>
    <cellStyle name="Normal 10 2 2 4 3 2" xfId="3768" xr:uid="{FC0F0CEF-5B47-44F4-9E4A-2EB23FD54968}"/>
    <cellStyle name="Normal 10 2 2 4 3 2 2" xfId="3769" xr:uid="{7E5047E7-F100-4861-BD01-95ACA4A2847A}"/>
    <cellStyle name="Normal 10 2 2 4 3 3" xfId="3770" xr:uid="{CA204A00-3EAE-4C8E-8738-721E99809560}"/>
    <cellStyle name="Normal 10 2 2 4 4" xfId="159" xr:uid="{C8F5E5FD-AEB2-4082-8713-11332000E14D}"/>
    <cellStyle name="Normal 10 2 2 4 4 2" xfId="3771" xr:uid="{DF9B889B-1FB2-42F6-8ACF-89679F0FBF07}"/>
    <cellStyle name="Normal 10 2 2 4 5" xfId="160" xr:uid="{7971E412-7A88-4384-834E-9D7D2EC17AB0}"/>
    <cellStyle name="Normal 10 2 2 5" xfId="161" xr:uid="{056D4597-5697-440E-811E-905FB6EAF64C}"/>
    <cellStyle name="Normal 10 2 2 5 2" xfId="162" xr:uid="{B8197F6B-FA62-438E-84EA-00CDC66D5CE5}"/>
    <cellStyle name="Normal 10 2 2 5 2 2" xfId="3772" xr:uid="{A086992F-4C3E-42BF-A26E-A9A3C06AE8CB}"/>
    <cellStyle name="Normal 10 2 2 5 2 2 2" xfId="3773" xr:uid="{2CD7D7AD-7CBF-467D-A7FD-8616A69B84E9}"/>
    <cellStyle name="Normal 10 2 2 5 2 3" xfId="3774" xr:uid="{667263D0-C233-4FFA-A46C-9A42AF810542}"/>
    <cellStyle name="Normal 10 2 2 5 3" xfId="163" xr:uid="{9EB77D5D-D54A-46CA-84D5-9A374F5C7F8E}"/>
    <cellStyle name="Normal 10 2 2 5 3 2" xfId="3775" xr:uid="{C89404D5-3E13-414A-A7C0-FF6B5177E579}"/>
    <cellStyle name="Normal 10 2 2 5 4" xfId="164" xr:uid="{089F4CD4-9026-4C4E-965B-485082567DC2}"/>
    <cellStyle name="Normal 10 2 2 6" xfId="165" xr:uid="{E7D376E8-DE87-4FB3-AF35-E1081BF11ECD}"/>
    <cellStyle name="Normal 10 2 2 6 2" xfId="166" xr:uid="{EA802B94-F138-4526-BE48-B8E5D0DFFE93}"/>
    <cellStyle name="Normal 10 2 2 6 2 2" xfId="3776" xr:uid="{DD0D72F2-CD01-470D-AB9D-659F6A6934D0}"/>
    <cellStyle name="Normal 10 2 2 6 2 3" xfId="4304" xr:uid="{E8E2368B-A9D2-461D-AD66-6A81EECCB13F}"/>
    <cellStyle name="Normal 10 2 2 6 3" xfId="167" xr:uid="{CABDBC98-7AC8-4BF1-BCD7-96E6448A2C71}"/>
    <cellStyle name="Normal 10 2 2 6 4" xfId="168" xr:uid="{62A52B97-D849-4C36-9212-893AF9ABD1F2}"/>
    <cellStyle name="Normal 10 2 2 6 4 2" xfId="4740" xr:uid="{2A827000-58C2-44FD-8146-F811E582D2BC}"/>
    <cellStyle name="Normal 10 2 2 6 4 3" xfId="4599" xr:uid="{80F381FF-6289-4961-80CF-8A30D4CB823E}"/>
    <cellStyle name="Normal 10 2 2 6 4 4" xfId="4447" xr:uid="{1077E769-A7E5-486D-ABDD-EAEDA9B0C5F6}"/>
    <cellStyle name="Normal 10 2 2 7" xfId="169" xr:uid="{C48EF54C-D499-4E9D-97DC-5F0976A3691A}"/>
    <cellStyle name="Normal 10 2 2 7 2" xfId="3777" xr:uid="{FE89AE8B-C420-487A-9B2D-00C38BE10CE2}"/>
    <cellStyle name="Normal 10 2 2 8" xfId="170" xr:uid="{D405F664-31DB-484B-A56C-471595718DD3}"/>
    <cellStyle name="Normal 10 2 2 9" xfId="171" xr:uid="{00E97275-922F-4DE9-89AC-BBC69763D858}"/>
    <cellStyle name="Normal 10 2 3" xfId="172" xr:uid="{45924F8C-9ADA-46D1-BF2E-1B798CD72C4A}"/>
    <cellStyle name="Normal 10 2 3 2" xfId="173" xr:uid="{F2EEE4F9-1759-483B-A36E-0A694B6CC178}"/>
    <cellStyle name="Normal 10 2 3 2 2" xfId="174" xr:uid="{F54B0D8C-8A3A-4E39-A7A9-4130177CEC32}"/>
    <cellStyle name="Normal 10 2 3 2 2 2" xfId="175" xr:uid="{CA14DC1B-D748-405F-A9EF-3DFC9C2D98C7}"/>
    <cellStyle name="Normal 10 2 3 2 2 2 2" xfId="3778" xr:uid="{E0330B70-115E-4A0C-B70C-3EB8D17CB621}"/>
    <cellStyle name="Normal 10 2 3 2 2 2 2 2" xfId="3779" xr:uid="{6A32A582-D00A-42E0-81C9-5495D1D0AC09}"/>
    <cellStyle name="Normal 10 2 3 2 2 2 3" xfId="3780" xr:uid="{2AE74BA2-D110-4911-9067-5AC89E05E914}"/>
    <cellStyle name="Normal 10 2 3 2 2 3" xfId="176" xr:uid="{11B5C9F1-A8AA-4ECE-9D8F-283D04A1F8B2}"/>
    <cellStyle name="Normal 10 2 3 2 2 3 2" xfId="3781" xr:uid="{4EC32013-744D-4041-9525-F7047FD8314D}"/>
    <cellStyle name="Normal 10 2 3 2 2 4" xfId="177" xr:uid="{12968ED0-3645-4520-9BB7-D508CE04970D}"/>
    <cellStyle name="Normal 10 2 3 2 3" xfId="178" xr:uid="{BFC531CC-D7DF-4461-A0EC-6A8F27B60A60}"/>
    <cellStyle name="Normal 10 2 3 2 3 2" xfId="179" xr:uid="{4FC0A459-C6A9-4B01-AA42-67A35AEC10E6}"/>
    <cellStyle name="Normal 10 2 3 2 3 2 2" xfId="3782" xr:uid="{FDF6AB16-A431-4E38-B074-7B39D0A7564F}"/>
    <cellStyle name="Normal 10 2 3 2 3 3" xfId="180" xr:uid="{B8BAB677-5400-4011-B17E-F9B092436A31}"/>
    <cellStyle name="Normal 10 2 3 2 3 4" xfId="181" xr:uid="{16030AF5-0F17-4C2F-A9AD-4F69EFF8B1CF}"/>
    <cellStyle name="Normal 10 2 3 2 4" xfId="182" xr:uid="{79F77A86-6294-445E-9824-600BC0C97684}"/>
    <cellStyle name="Normal 10 2 3 2 4 2" xfId="3783" xr:uid="{9C9FCEC1-DFC3-4E5A-8A2A-F3C1D9331CC0}"/>
    <cellStyle name="Normal 10 2 3 2 5" xfId="183" xr:uid="{12E55857-D2C4-43BD-A637-9AE7803C0748}"/>
    <cellStyle name="Normal 10 2 3 2 6" xfId="184" xr:uid="{E9DC09E6-0911-4B8E-A44C-2A1908CA1A65}"/>
    <cellStyle name="Normal 10 2 3 3" xfId="185" xr:uid="{15F883CF-B398-4950-B47E-0165CC12C872}"/>
    <cellStyle name="Normal 10 2 3 3 2" xfId="186" xr:uid="{4C5270FA-9754-4451-B7E5-12E76248A389}"/>
    <cellStyle name="Normal 10 2 3 3 2 2" xfId="187" xr:uid="{C5690871-B345-4F5C-A5E0-BC206C96A549}"/>
    <cellStyle name="Normal 10 2 3 3 2 2 2" xfId="3784" xr:uid="{C54A66FE-B848-4219-8E76-A639BC9FCB22}"/>
    <cellStyle name="Normal 10 2 3 3 2 2 2 2" xfId="3785" xr:uid="{51DB0E9E-3EEA-4BFD-A2C7-9CC6D1FC9227}"/>
    <cellStyle name="Normal 10 2 3 3 2 2 3" xfId="3786" xr:uid="{2EC8660A-F95A-4755-9D27-2123F010A3EF}"/>
    <cellStyle name="Normal 10 2 3 3 2 3" xfId="188" xr:uid="{9EBB38D8-3CA3-47A8-9A98-C0350BAFEED4}"/>
    <cellStyle name="Normal 10 2 3 3 2 3 2" xfId="3787" xr:uid="{47A3CDAC-334B-4BFE-87D6-5452A60395C0}"/>
    <cellStyle name="Normal 10 2 3 3 2 4" xfId="189" xr:uid="{B27FFAE7-7E70-4625-93FF-605F6B003249}"/>
    <cellStyle name="Normal 10 2 3 3 3" xfId="190" xr:uid="{51B753E9-A3A8-464A-96DE-58F80E7DD5EE}"/>
    <cellStyle name="Normal 10 2 3 3 3 2" xfId="3788" xr:uid="{BD6BFB6B-E445-4312-9D16-1114BE316F80}"/>
    <cellStyle name="Normal 10 2 3 3 3 2 2" xfId="3789" xr:uid="{C6DE61F7-AA6D-47F7-BF90-47A319B06711}"/>
    <cellStyle name="Normal 10 2 3 3 3 3" xfId="3790" xr:uid="{6BE692C5-0899-4D67-A980-107BA61385E3}"/>
    <cellStyle name="Normal 10 2 3 3 4" xfId="191" xr:uid="{3662DD3C-02EF-416A-ABF4-22A319A94B8B}"/>
    <cellStyle name="Normal 10 2 3 3 4 2" xfId="3791" xr:uid="{34314669-5A1E-4141-981C-7C54231D274B}"/>
    <cellStyle name="Normal 10 2 3 3 5" xfId="192" xr:uid="{2D613F14-121A-4E2C-9B48-C5391012327F}"/>
    <cellStyle name="Normal 10 2 3 4" xfId="193" xr:uid="{7C724F45-9CFB-47FC-9FCE-1B29E2A81C76}"/>
    <cellStyle name="Normal 10 2 3 4 2" xfId="194" xr:uid="{50D32068-0790-414F-BC01-B3A7D71B34CF}"/>
    <cellStyle name="Normal 10 2 3 4 2 2" xfId="3792" xr:uid="{1AB15C39-848E-42DE-9EB2-252A9E06554D}"/>
    <cellStyle name="Normal 10 2 3 4 2 2 2" xfId="3793" xr:uid="{DFC526D9-D336-4E56-8F91-8E6FECAE5916}"/>
    <cellStyle name="Normal 10 2 3 4 2 3" xfId="3794" xr:uid="{648347F2-A852-4C84-86C1-A3C3D8B5AF13}"/>
    <cellStyle name="Normal 10 2 3 4 3" xfId="195" xr:uid="{E5FEE5DE-C219-40A6-8352-F41C93A91CD1}"/>
    <cellStyle name="Normal 10 2 3 4 3 2" xfId="3795" xr:uid="{815549CD-9440-41EA-83BE-EDF2E77D3269}"/>
    <cellStyle name="Normal 10 2 3 4 4" xfId="196" xr:uid="{31674A99-DB0B-4ACA-9F79-9BE561879407}"/>
    <cellStyle name="Normal 10 2 3 5" xfId="197" xr:uid="{48982ADB-B0DF-447C-BE1C-CB48BBF75437}"/>
    <cellStyle name="Normal 10 2 3 5 2" xfId="198" xr:uid="{8D57F1C1-A5D0-4BAB-A615-CDE0ADD131DA}"/>
    <cellStyle name="Normal 10 2 3 5 2 2" xfId="3796" xr:uid="{45A35BFA-B25E-4045-9B37-768E156A0A2A}"/>
    <cellStyle name="Normal 10 2 3 5 2 3" xfId="4305" xr:uid="{476F9644-93F2-49F5-AB41-758CE2ACC141}"/>
    <cellStyle name="Normal 10 2 3 5 3" xfId="199" xr:uid="{429EFAEA-925E-412E-9DE7-BABE08618B2A}"/>
    <cellStyle name="Normal 10 2 3 5 4" xfId="200" xr:uid="{7502BF69-227B-41B9-8F6C-E80345EC1983}"/>
    <cellStyle name="Normal 10 2 3 5 4 2" xfId="4741" xr:uid="{A293291F-92D6-44F5-8E19-272C24BF0AB9}"/>
    <cellStyle name="Normal 10 2 3 5 4 3" xfId="4600" xr:uid="{B8F315A9-3CEE-4BAC-A4D2-75783630DBE4}"/>
    <cellStyle name="Normal 10 2 3 5 4 4" xfId="4448" xr:uid="{32284E6B-5E9D-427E-9AF2-A7EDD567AA4E}"/>
    <cellStyle name="Normal 10 2 3 6" xfId="201" xr:uid="{D0F2078F-B027-49D1-B694-2B37949AF52A}"/>
    <cellStyle name="Normal 10 2 3 6 2" xfId="3797" xr:uid="{5182FE9B-FC90-4D75-A502-E46451F85BCF}"/>
    <cellStyle name="Normal 10 2 3 7" xfId="202" xr:uid="{046E6630-60E1-4E8C-BA15-8BF0DC24D984}"/>
    <cellStyle name="Normal 10 2 3 8" xfId="203" xr:uid="{70C32A09-6DA6-4BFD-B1F3-74AA1ADCA95C}"/>
    <cellStyle name="Normal 10 2 4" xfId="204" xr:uid="{53631183-9C12-41CF-8F19-BB43E421E299}"/>
    <cellStyle name="Normal 10 2 4 2" xfId="205" xr:uid="{58089ECD-36E6-4424-A03E-F6F00F979FF5}"/>
    <cellStyle name="Normal 10 2 4 2 2" xfId="206" xr:uid="{F4E11D52-D8B0-4E11-8C44-BEF51913449F}"/>
    <cellStyle name="Normal 10 2 4 2 2 2" xfId="207" xr:uid="{D4479EDB-E34A-4CEC-85E4-79ED682B6C5A}"/>
    <cellStyle name="Normal 10 2 4 2 2 2 2" xfId="3798" xr:uid="{802800BE-1EB5-4E89-AE89-A577BFCB0466}"/>
    <cellStyle name="Normal 10 2 4 2 2 3" xfId="208" xr:uid="{15126F44-701A-4283-AC58-82ADFDFAD1D8}"/>
    <cellStyle name="Normal 10 2 4 2 2 4" xfId="209" xr:uid="{D966E07E-CC50-41EA-B6E0-E308665C0F96}"/>
    <cellStyle name="Normal 10 2 4 2 3" xfId="210" xr:uid="{66E4AA37-C060-4086-835F-B3BFED5B977F}"/>
    <cellStyle name="Normal 10 2 4 2 3 2" xfId="3799" xr:uid="{23EB3971-442E-4D4E-889A-033C90DBFB1E}"/>
    <cellStyle name="Normal 10 2 4 2 4" xfId="211" xr:uid="{02F1CCF8-F780-4940-93AB-EAD5F8E0ED57}"/>
    <cellStyle name="Normal 10 2 4 2 5" xfId="212" xr:uid="{B7F27A80-DADF-420E-9C3E-88731363BECD}"/>
    <cellStyle name="Normal 10 2 4 3" xfId="213" xr:uid="{434ACF8C-AF6A-4292-9E09-171721F35940}"/>
    <cellStyle name="Normal 10 2 4 3 2" xfId="214" xr:uid="{295EC319-B2B0-4F26-BBFF-24308EB55BFA}"/>
    <cellStyle name="Normal 10 2 4 3 2 2" xfId="3800" xr:uid="{65FFDA02-AD38-4D7C-8597-9BA0631CC0DE}"/>
    <cellStyle name="Normal 10 2 4 3 3" xfId="215" xr:uid="{B8EBC83C-D740-4C03-B55C-82D34EBF6025}"/>
    <cellStyle name="Normal 10 2 4 3 4" xfId="216" xr:uid="{3140ED0A-BE11-46FB-A39A-9B030DFEFE55}"/>
    <cellStyle name="Normal 10 2 4 4" xfId="217" xr:uid="{9D925D6F-3D65-488B-8978-856DF2CA55F2}"/>
    <cellStyle name="Normal 10 2 4 4 2" xfId="218" xr:uid="{D73C7AC4-862D-4658-B552-C110BC58EE6C}"/>
    <cellStyle name="Normal 10 2 4 4 3" xfId="219" xr:uid="{FCCDA4DC-3AAA-4689-908E-E83FD8203756}"/>
    <cellStyle name="Normal 10 2 4 4 4" xfId="220" xr:uid="{55A18769-B058-4511-B027-5EA17147EB93}"/>
    <cellStyle name="Normal 10 2 4 5" xfId="221" xr:uid="{D48CF884-CA07-44EF-87E6-045807C8F1AD}"/>
    <cellStyle name="Normal 10 2 4 6" xfId="222" xr:uid="{2F6FF322-44D5-44FD-84E8-5275CD39C447}"/>
    <cellStyle name="Normal 10 2 4 7" xfId="223" xr:uid="{BCCDC9A4-0B9C-41AD-B1E5-39DED6FA0EED}"/>
    <cellStyle name="Normal 10 2 5" xfId="224" xr:uid="{1B0CC4B5-E454-4C35-8967-AE831C4B19E6}"/>
    <cellStyle name="Normal 10 2 5 2" xfId="225" xr:uid="{E7FCAD2F-41D2-400A-9C1F-36CFCE4CD4EE}"/>
    <cellStyle name="Normal 10 2 5 2 2" xfId="226" xr:uid="{7B0B563A-DF1F-4A71-94AF-60336043E9E9}"/>
    <cellStyle name="Normal 10 2 5 2 2 2" xfId="3801" xr:uid="{DD171815-9706-465E-A54A-BA1C6BBD8134}"/>
    <cellStyle name="Normal 10 2 5 2 2 2 2" xfId="3802" xr:uid="{43370AC3-A304-4CDD-8674-ED756107F787}"/>
    <cellStyle name="Normal 10 2 5 2 2 3" xfId="3803" xr:uid="{E6497BE5-E70E-4EC8-BDAE-929333CB34E0}"/>
    <cellStyle name="Normal 10 2 5 2 3" xfId="227" xr:uid="{182714AF-A78B-4732-A40B-7FA06A8D24C3}"/>
    <cellStyle name="Normal 10 2 5 2 3 2" xfId="3804" xr:uid="{36FF3CD2-B127-4E23-8C2D-C886E1BA1B35}"/>
    <cellStyle name="Normal 10 2 5 2 4" xfId="228" xr:uid="{539BABD9-E580-4A2F-86B5-6154E8C68D47}"/>
    <cellStyle name="Normal 10 2 5 3" xfId="229" xr:uid="{FEF0ED8C-C093-42D9-8A51-204601FDDFEB}"/>
    <cellStyle name="Normal 10 2 5 3 2" xfId="230" xr:uid="{C10E49EE-6DB3-49D1-942C-729AC774A346}"/>
    <cellStyle name="Normal 10 2 5 3 2 2" xfId="3805" xr:uid="{467A924D-6429-41AB-93C5-4EF34CC95DBB}"/>
    <cellStyle name="Normal 10 2 5 3 3" xfId="231" xr:uid="{48B459FF-ED5B-48A5-8917-CEA74AB549C4}"/>
    <cellStyle name="Normal 10 2 5 3 4" xfId="232" xr:uid="{DAE0D69E-7D94-4D11-BBC9-8EC11791F305}"/>
    <cellStyle name="Normal 10 2 5 4" xfId="233" xr:uid="{696DFB7E-FFEC-42A1-82F9-560CD5B9F0C2}"/>
    <cellStyle name="Normal 10 2 5 4 2" xfId="3806" xr:uid="{C13436EF-C5CF-4501-96AA-BA24AF1AA084}"/>
    <cellStyle name="Normal 10 2 5 5" xfId="234" xr:uid="{88543A02-A630-4A79-A6C4-F4A22C145B39}"/>
    <cellStyle name="Normal 10 2 5 6" xfId="235" xr:uid="{B9225F92-F175-4BAD-86CB-1E19B9E5E3DF}"/>
    <cellStyle name="Normal 10 2 6" xfId="236" xr:uid="{FCD6D7B9-8E5E-4008-9232-257E30B2CBAF}"/>
    <cellStyle name="Normal 10 2 6 2" xfId="237" xr:uid="{0D0C0AAB-4532-44CF-B880-97F9262D8149}"/>
    <cellStyle name="Normal 10 2 6 2 2" xfId="238" xr:uid="{4F7DD173-403C-4FF2-B502-2185E6F50D03}"/>
    <cellStyle name="Normal 10 2 6 2 2 2" xfId="3807" xr:uid="{9291FD04-D231-497A-9D39-ADA9658478C4}"/>
    <cellStyle name="Normal 10 2 6 2 3" xfId="239" xr:uid="{9D16D78A-6A9C-40BB-BE90-8981E6FF3504}"/>
    <cellStyle name="Normal 10 2 6 2 4" xfId="240" xr:uid="{A25E215D-2F2E-4760-9D9F-D221E12A3C4E}"/>
    <cellStyle name="Normal 10 2 6 3" xfId="241" xr:uid="{78EF6280-9EF6-4476-BCB9-AD8D535CE959}"/>
    <cellStyle name="Normal 10 2 6 3 2" xfId="3808" xr:uid="{3FC87A3D-12F0-473B-ADA0-BD8CC0541111}"/>
    <cellStyle name="Normal 10 2 6 4" xfId="242" xr:uid="{662AF085-FD72-42CB-AA06-8D031B8294EF}"/>
    <cellStyle name="Normal 10 2 6 5" xfId="243" xr:uid="{DD190058-5CC6-480C-90D6-88833130976F}"/>
    <cellStyle name="Normal 10 2 7" xfId="244" xr:uid="{D31EE7BC-EEAD-4366-95E4-E040D3FDC626}"/>
    <cellStyle name="Normal 10 2 7 2" xfId="245" xr:uid="{79D47542-B313-4A0A-8531-B565B381BF08}"/>
    <cellStyle name="Normal 10 2 7 2 2" xfId="3809" xr:uid="{189BCD19-AB86-4C7F-A667-1D2EB6EDBC31}"/>
    <cellStyle name="Normal 10 2 7 2 3" xfId="4303" xr:uid="{DA73D2B1-F429-4D6E-849E-3039C07F5FE7}"/>
    <cellStyle name="Normal 10 2 7 3" xfId="246" xr:uid="{60B0B209-37B6-41FD-9D49-A2296B51C2C0}"/>
    <cellStyle name="Normal 10 2 7 4" xfId="247" xr:uid="{9EA523CD-C069-4390-9973-08ABAE12B26A}"/>
    <cellStyle name="Normal 10 2 7 4 2" xfId="4739" xr:uid="{F1F5B080-44BD-4B7E-86A9-6E8C7A037C4C}"/>
    <cellStyle name="Normal 10 2 7 4 3" xfId="4601" xr:uid="{5140F5D0-1000-4C01-9C17-A220BD95E0A4}"/>
    <cellStyle name="Normal 10 2 7 4 4" xfId="4446" xr:uid="{FE0FCB22-9AE9-4B5D-B31B-3FEB5B1A3564}"/>
    <cellStyle name="Normal 10 2 8" xfId="248" xr:uid="{B348955A-BC5D-4F22-A444-E2200CB713ED}"/>
    <cellStyle name="Normal 10 2 8 2" xfId="249" xr:uid="{C77DC35D-9809-4C89-8BE4-9F6975ECE6FE}"/>
    <cellStyle name="Normal 10 2 8 3" xfId="250" xr:uid="{6F0ED165-5D50-47D3-88CD-C628734CE40F}"/>
    <cellStyle name="Normal 10 2 8 4" xfId="251" xr:uid="{8412D381-AE07-4E9B-9206-A2D946461F1B}"/>
    <cellStyle name="Normal 10 2 9" xfId="252" xr:uid="{9AB0A135-8DB3-46EA-9DE3-C8360CA3A92F}"/>
    <cellStyle name="Normal 10 3" xfId="253" xr:uid="{73FF47F0-33C7-4AE1-805E-E4B3245B077C}"/>
    <cellStyle name="Normal 10 3 10" xfId="254" xr:uid="{CF194E03-AA54-41F6-9805-9AB3BB497757}"/>
    <cellStyle name="Normal 10 3 11" xfId="255" xr:uid="{7456610D-4F71-43C9-9E2A-FA12841DCCE4}"/>
    <cellStyle name="Normal 10 3 2" xfId="256" xr:uid="{E3D68938-C219-46B5-871C-301E6FA62F1C}"/>
    <cellStyle name="Normal 10 3 2 2" xfId="257" xr:uid="{6D12C790-E10A-41AE-867A-78C8C683CCCA}"/>
    <cellStyle name="Normal 10 3 2 2 2" xfId="258" xr:uid="{AFDE0FE7-F833-4F93-81AF-887CF55B595D}"/>
    <cellStyle name="Normal 10 3 2 2 2 2" xfId="259" xr:uid="{3926F229-325A-41EE-9831-FDFEC85243C5}"/>
    <cellStyle name="Normal 10 3 2 2 2 2 2" xfId="260" xr:uid="{ED51E2CE-A191-466D-ABF6-C738A61DA45B}"/>
    <cellStyle name="Normal 10 3 2 2 2 2 2 2" xfId="3810" xr:uid="{7843AEB9-B09A-42F9-8F8F-4CECF64629C9}"/>
    <cellStyle name="Normal 10 3 2 2 2 2 3" xfId="261" xr:uid="{36F77CC5-3E45-41FA-9D81-EFB19A609732}"/>
    <cellStyle name="Normal 10 3 2 2 2 2 4" xfId="262" xr:uid="{D7652F23-A78D-47D5-BE35-37E2CEB46ABA}"/>
    <cellStyle name="Normal 10 3 2 2 2 3" xfId="263" xr:uid="{DF6295A2-40C1-4138-959A-F96FACD606E0}"/>
    <cellStyle name="Normal 10 3 2 2 2 3 2" xfId="264" xr:uid="{BBC06D55-3EAA-476D-BBF7-293B28184246}"/>
    <cellStyle name="Normal 10 3 2 2 2 3 3" xfId="265" xr:uid="{27FAA2C1-A2AC-420F-8232-2BCACD582D7A}"/>
    <cellStyle name="Normal 10 3 2 2 2 3 4" xfId="266" xr:uid="{BF7BE65C-7476-4F9D-BD87-F59A1C5E5A06}"/>
    <cellStyle name="Normal 10 3 2 2 2 4" xfId="267" xr:uid="{A96A277C-CA38-46E6-813F-76035A6F67CF}"/>
    <cellStyle name="Normal 10 3 2 2 2 5" xfId="268" xr:uid="{FE800730-0678-41F6-8651-60DF6BED76E3}"/>
    <cellStyle name="Normal 10 3 2 2 2 6" xfId="269" xr:uid="{9D4BEEB7-7390-48C4-A7F9-1B93012E7D7C}"/>
    <cellStyle name="Normal 10 3 2 2 3" xfId="270" xr:uid="{B4D48327-5601-4429-AFFA-2BD4CFAFF35D}"/>
    <cellStyle name="Normal 10 3 2 2 3 2" xfId="271" xr:uid="{D9E13647-7BAC-47D4-8B90-E355F9F1583E}"/>
    <cellStyle name="Normal 10 3 2 2 3 2 2" xfId="272" xr:uid="{0B871966-BBB6-49E9-99FB-762EAFE3F014}"/>
    <cellStyle name="Normal 10 3 2 2 3 2 3" xfId="273" xr:uid="{E284B7B7-A144-44C2-A9A2-556B409BF0C0}"/>
    <cellStyle name="Normal 10 3 2 2 3 2 4" xfId="274" xr:uid="{3020473C-5F26-40E4-8A1E-E2133FAB231C}"/>
    <cellStyle name="Normal 10 3 2 2 3 3" xfId="275" xr:uid="{23E0EF9D-AA8C-4CD0-A703-E55C7A2D018E}"/>
    <cellStyle name="Normal 10 3 2 2 3 4" xfId="276" xr:uid="{AB07B491-3113-48F5-821D-D28CB0E49111}"/>
    <cellStyle name="Normal 10 3 2 2 3 5" xfId="277" xr:uid="{B20AF16B-70E6-4196-8BF0-7B13859B76FD}"/>
    <cellStyle name="Normal 10 3 2 2 4" xfId="278" xr:uid="{AD2C156D-16FF-48FF-99A8-C39BB75AC2A9}"/>
    <cellStyle name="Normal 10 3 2 2 4 2" xfId="279" xr:uid="{49ACD9F2-426B-4558-93CF-C8889B1630EA}"/>
    <cellStyle name="Normal 10 3 2 2 4 3" xfId="280" xr:uid="{F645674B-867C-46AA-9371-496273BF571D}"/>
    <cellStyle name="Normal 10 3 2 2 4 4" xfId="281" xr:uid="{BA9AD048-CE48-4A20-9569-6D5D7726AC08}"/>
    <cellStyle name="Normal 10 3 2 2 5" xfId="282" xr:uid="{DE802C95-2B08-4E3B-BA2A-1FECBC4D154E}"/>
    <cellStyle name="Normal 10 3 2 2 5 2" xfId="283" xr:uid="{F77B3748-9EED-4821-9C3A-4393BC3C5B40}"/>
    <cellStyle name="Normal 10 3 2 2 5 3" xfId="284" xr:uid="{6777DF43-CA0C-45FF-B41C-B93C93AC1EBE}"/>
    <cellStyle name="Normal 10 3 2 2 5 4" xfId="285" xr:uid="{5985C0D7-2881-4E50-9418-C2E40FE5FD5A}"/>
    <cellStyle name="Normal 10 3 2 2 6" xfId="286" xr:uid="{BB6119B4-A5C9-4CE9-8310-19470615B165}"/>
    <cellStyle name="Normal 10 3 2 2 7" xfId="287" xr:uid="{CA88417B-12AA-4861-81C3-02FC0A3177BE}"/>
    <cellStyle name="Normal 10 3 2 2 8" xfId="288" xr:uid="{0A68FBE5-025D-4E9D-9949-2693D0F93A52}"/>
    <cellStyle name="Normal 10 3 2 3" xfId="289" xr:uid="{E26A3B62-906D-4774-BC46-5E1FC17A8761}"/>
    <cellStyle name="Normal 10 3 2 3 2" xfId="290" xr:uid="{84C88753-2856-473C-9F5A-788705B41870}"/>
    <cellStyle name="Normal 10 3 2 3 2 2" xfId="291" xr:uid="{32838AAD-CEB5-45B1-A6C9-6C2FF600073F}"/>
    <cellStyle name="Normal 10 3 2 3 2 2 2" xfId="3811" xr:uid="{1DBBAD8C-1AD5-455B-BB56-451CB3630583}"/>
    <cellStyle name="Normal 10 3 2 3 2 2 2 2" xfId="3812" xr:uid="{1844B3ED-3FB3-4FE7-8A40-4D6508EF143D}"/>
    <cellStyle name="Normal 10 3 2 3 2 2 3" xfId="3813" xr:uid="{37D93152-F846-4FAD-AEE4-7B478E55C809}"/>
    <cellStyle name="Normal 10 3 2 3 2 3" xfId="292" xr:uid="{2E9FF440-B722-4B31-A9A2-F159E384A7C3}"/>
    <cellStyle name="Normal 10 3 2 3 2 3 2" xfId="3814" xr:uid="{2B3CFADA-C0A8-489E-968B-5E52A59AF77D}"/>
    <cellStyle name="Normal 10 3 2 3 2 4" xfId="293" xr:uid="{904EBC6B-D6EC-46D8-A777-50F80F849F64}"/>
    <cellStyle name="Normal 10 3 2 3 3" xfId="294" xr:uid="{BF92ADE3-F3D7-4AED-8A20-AE40CE3FF9FD}"/>
    <cellStyle name="Normal 10 3 2 3 3 2" xfId="295" xr:uid="{3FCA2402-C140-435B-BB7C-BC55D2C5E3EE}"/>
    <cellStyle name="Normal 10 3 2 3 3 2 2" xfId="3815" xr:uid="{BE854D8C-BB46-45F5-8734-4BB0814B42DB}"/>
    <cellStyle name="Normal 10 3 2 3 3 3" xfId="296" xr:uid="{FA7DEEB3-8516-44E9-8991-0660BAA102EB}"/>
    <cellStyle name="Normal 10 3 2 3 3 4" xfId="297" xr:uid="{E5C49667-85FF-4B50-9745-09AB782B6A9F}"/>
    <cellStyle name="Normal 10 3 2 3 4" xfId="298" xr:uid="{4020C6E8-3783-4A9E-9B6D-C4A76756230B}"/>
    <cellStyle name="Normal 10 3 2 3 4 2" xfId="3816" xr:uid="{0AE4AACA-1455-44BB-9B55-7443AC862F3C}"/>
    <cellStyle name="Normal 10 3 2 3 5" xfId="299" xr:uid="{5B137566-FF4A-482A-8E24-65EB2414A90B}"/>
    <cellStyle name="Normal 10 3 2 3 6" xfId="300" xr:uid="{A20699D4-915D-42FA-A552-9A9F3CA755D6}"/>
    <cellStyle name="Normal 10 3 2 4" xfId="301" xr:uid="{58BB3736-A40A-4515-AD1A-87EC211CB4E0}"/>
    <cellStyle name="Normal 10 3 2 4 2" xfId="302" xr:uid="{7370F7C9-2E47-4CD3-9ABD-40436FD042C9}"/>
    <cellStyle name="Normal 10 3 2 4 2 2" xfId="303" xr:uid="{9BD303B3-87C5-4C1D-8413-B131D5A517C1}"/>
    <cellStyle name="Normal 10 3 2 4 2 2 2" xfId="3817" xr:uid="{5B44B232-FD31-42D5-A510-59C6677F7906}"/>
    <cellStyle name="Normal 10 3 2 4 2 3" xfId="304" xr:uid="{2A74DAD9-0449-4CFF-922F-D0A936861807}"/>
    <cellStyle name="Normal 10 3 2 4 2 4" xfId="305" xr:uid="{FD1B725D-0A9F-46BE-9697-BB3EF450BF9B}"/>
    <cellStyle name="Normal 10 3 2 4 3" xfId="306" xr:uid="{559B2FB6-3F93-41CC-8B98-BD6C01BBAEEC}"/>
    <cellStyle name="Normal 10 3 2 4 3 2" xfId="3818" xr:uid="{343285C8-9B5A-47CB-85DE-3DE1F0F75F5E}"/>
    <cellStyle name="Normal 10 3 2 4 4" xfId="307" xr:uid="{B56903BA-ED97-4BF9-86C3-1C5A754FA8E7}"/>
    <cellStyle name="Normal 10 3 2 4 5" xfId="308" xr:uid="{6B633F1A-7926-4377-9D98-E068D2AF9F6D}"/>
    <cellStyle name="Normal 10 3 2 5" xfId="309" xr:uid="{5329BC1C-AF80-4232-BEB1-35181D50DD78}"/>
    <cellStyle name="Normal 10 3 2 5 2" xfId="310" xr:uid="{15D003C2-C0C3-4801-A6C9-92C6BC3E8BD4}"/>
    <cellStyle name="Normal 10 3 2 5 2 2" xfId="3819" xr:uid="{9CCE59C3-A089-4BDA-ADC6-00DDDAC330FB}"/>
    <cellStyle name="Normal 10 3 2 5 3" xfId="311" xr:uid="{E2A30895-A521-437F-881D-9782A14F48E0}"/>
    <cellStyle name="Normal 10 3 2 5 4" xfId="312" xr:uid="{A54F44C4-751B-487F-829F-3CDB60DBD092}"/>
    <cellStyle name="Normal 10 3 2 6" xfId="313" xr:uid="{51179DC2-702D-47F3-800B-F188C61D1BF0}"/>
    <cellStyle name="Normal 10 3 2 6 2" xfId="314" xr:uid="{9FB361CB-C5F7-4128-B632-19A27FA9B2FD}"/>
    <cellStyle name="Normal 10 3 2 6 3" xfId="315" xr:uid="{4C8B8385-31C9-4DCE-8664-0021AF4DB6DF}"/>
    <cellStyle name="Normal 10 3 2 6 4" xfId="316" xr:uid="{5DFE8F06-876E-4F95-91E2-5368BFF5DBF6}"/>
    <cellStyle name="Normal 10 3 2 7" xfId="317" xr:uid="{B76D8611-F3BF-47F1-B61D-BB88915417B8}"/>
    <cellStyle name="Normal 10 3 2 8" xfId="318" xr:uid="{83D6E342-4643-4F36-B233-A10B4F61EF32}"/>
    <cellStyle name="Normal 10 3 2 9" xfId="319" xr:uid="{1A31CB36-B422-4CCF-BAE5-4D15160E9F0E}"/>
    <cellStyle name="Normal 10 3 3" xfId="320" xr:uid="{F0C9D00F-7E7E-412E-B254-B5C158CCD794}"/>
    <cellStyle name="Normal 10 3 3 2" xfId="321" xr:uid="{47930030-A226-4585-95CD-C7797E390C0C}"/>
    <cellStyle name="Normal 10 3 3 2 2" xfId="322" xr:uid="{A9C82F89-DAD0-4EAC-B8D9-9BDF1D37A9AD}"/>
    <cellStyle name="Normal 10 3 3 2 2 2" xfId="323" xr:uid="{9B6005E1-0869-4B80-918C-3100014EBD8E}"/>
    <cellStyle name="Normal 10 3 3 2 2 2 2" xfId="3820" xr:uid="{D32205B8-5670-4C7C-8378-4A38FE662C05}"/>
    <cellStyle name="Normal 10 3 3 2 2 2 2 2" xfId="4621" xr:uid="{61F04F39-DC8C-4D00-B4E8-77D62BA27F3A}"/>
    <cellStyle name="Normal 10 3 3 2 2 2 3" xfId="4622" xr:uid="{DC43D448-91EA-4414-8AD4-CE36453331E5}"/>
    <cellStyle name="Normal 10 3 3 2 2 3" xfId="324" xr:uid="{8A5341E6-9771-4CF3-AE1E-005B5A125C48}"/>
    <cellStyle name="Normal 10 3 3 2 2 3 2" xfId="4623" xr:uid="{F0486A1D-BEB7-421A-A11B-5794EB74E4AD}"/>
    <cellStyle name="Normal 10 3 3 2 2 4" xfId="325" xr:uid="{788C6A5B-B2B6-4BCF-8335-5D5BCC79CC60}"/>
    <cellStyle name="Normal 10 3 3 2 3" xfId="326" xr:uid="{72490316-BF64-47DA-B8FD-544E5B283308}"/>
    <cellStyle name="Normal 10 3 3 2 3 2" xfId="327" xr:uid="{26C07393-B668-4D21-873D-0FC1819163DB}"/>
    <cellStyle name="Normal 10 3 3 2 3 2 2" xfId="4624" xr:uid="{0449A5E5-852D-44E3-97BB-6B0A976F0578}"/>
    <cellStyle name="Normal 10 3 3 2 3 3" xfId="328" xr:uid="{6ECD0289-87EA-47B4-9CD4-9185E5AF1714}"/>
    <cellStyle name="Normal 10 3 3 2 3 4" xfId="329" xr:uid="{B4C1F14E-D66F-419F-9551-C1770D999A6D}"/>
    <cellStyle name="Normal 10 3 3 2 4" xfId="330" xr:uid="{F52E53C5-5DF3-4CA4-8C38-81107B095A88}"/>
    <cellStyle name="Normal 10 3 3 2 4 2" xfId="4625" xr:uid="{BF99FCF7-9D98-441A-B98D-EF28968128F5}"/>
    <cellStyle name="Normal 10 3 3 2 5" xfId="331" xr:uid="{E8A13489-142E-4F86-88ED-6D0B849EC107}"/>
    <cellStyle name="Normal 10 3 3 2 6" xfId="332" xr:uid="{65874B06-6E67-4F4E-922D-5FF55AEACFA3}"/>
    <cellStyle name="Normal 10 3 3 3" xfId="333" xr:uid="{C6F6F687-7EBB-4094-819A-056559875304}"/>
    <cellStyle name="Normal 10 3 3 3 2" xfId="334" xr:uid="{976A7C6A-4D8D-4906-B13F-403B8B472527}"/>
    <cellStyle name="Normal 10 3 3 3 2 2" xfId="335" xr:uid="{4999B781-62B9-43EA-8AFC-E7B8B0B18214}"/>
    <cellStyle name="Normal 10 3 3 3 2 2 2" xfId="4626" xr:uid="{1E5E4FB7-1D2F-4E09-AF08-2B8273C51D4A}"/>
    <cellStyle name="Normal 10 3 3 3 2 3" xfId="336" xr:uid="{B605A673-B177-484C-AA32-2517E6F6CB6D}"/>
    <cellStyle name="Normal 10 3 3 3 2 4" xfId="337" xr:uid="{7B2813AF-6772-4C8F-AC14-77A000184D1B}"/>
    <cellStyle name="Normal 10 3 3 3 3" xfId="338" xr:uid="{74D06403-1298-4F3C-87E5-9C5AF841C80E}"/>
    <cellStyle name="Normal 10 3 3 3 3 2" xfId="4627" xr:uid="{D06AA6A6-7DB5-44D5-9A4B-74EEB6FE6B12}"/>
    <cellStyle name="Normal 10 3 3 3 4" xfId="339" xr:uid="{D1522A7F-D81F-4C13-82FF-E62E9DFE6D80}"/>
    <cellStyle name="Normal 10 3 3 3 5" xfId="340" xr:uid="{0762011F-2673-4F13-B3D4-7F304EC1FC54}"/>
    <cellStyle name="Normal 10 3 3 4" xfId="341" xr:uid="{4544FB60-A56F-4E79-AE8F-A3437EE3445F}"/>
    <cellStyle name="Normal 10 3 3 4 2" xfId="342" xr:uid="{8DBD7EA1-B51F-4D2A-A613-C72E1B614D7C}"/>
    <cellStyle name="Normal 10 3 3 4 2 2" xfId="4628" xr:uid="{F1314484-F0F0-49EE-B7F1-3B6DC5F4FAC7}"/>
    <cellStyle name="Normal 10 3 3 4 3" xfId="343" xr:uid="{E0B6E396-445A-47AC-97F8-F32BB9C1DDD2}"/>
    <cellStyle name="Normal 10 3 3 4 4" xfId="344" xr:uid="{DC40DF8E-50B6-4D84-9080-37F08EBDC5A0}"/>
    <cellStyle name="Normal 10 3 3 5" xfId="345" xr:uid="{E206336A-365D-4FEA-ADB3-AFC37F7F8FD2}"/>
    <cellStyle name="Normal 10 3 3 5 2" xfId="346" xr:uid="{CECAE838-9241-4ACC-B841-3F67D378AFCD}"/>
    <cellStyle name="Normal 10 3 3 5 3" xfId="347" xr:uid="{5B318EC0-7E08-43AF-B9A3-C288DBB597E8}"/>
    <cellStyle name="Normal 10 3 3 5 4" xfId="348" xr:uid="{2D489C6C-A54B-4703-B3EB-B965E3A2A1D0}"/>
    <cellStyle name="Normal 10 3 3 6" xfId="349" xr:uid="{ED973DE2-9B9D-4B50-B3A1-B20FDEE11E0E}"/>
    <cellStyle name="Normal 10 3 3 7" xfId="350" xr:uid="{6D0DBBC0-A471-4E8A-B70A-158B14C836BD}"/>
    <cellStyle name="Normal 10 3 3 8" xfId="351" xr:uid="{D625E51F-715F-480D-AAA9-381D059BD270}"/>
    <cellStyle name="Normal 10 3 4" xfId="352" xr:uid="{0BEF1E0B-B7BE-4402-A8FE-89FA76A7D000}"/>
    <cellStyle name="Normal 10 3 4 2" xfId="353" xr:uid="{5A1163BA-86B7-4DFF-BC06-3070CE8967F9}"/>
    <cellStyle name="Normal 10 3 4 2 2" xfId="354" xr:uid="{5729A8EE-F6F5-4174-98CD-FF7B7B6463AE}"/>
    <cellStyle name="Normal 10 3 4 2 2 2" xfId="355" xr:uid="{36627490-C96F-4D88-9DB7-4814F0FA1A53}"/>
    <cellStyle name="Normal 10 3 4 2 2 2 2" xfId="3821" xr:uid="{164B7FDE-88B0-4D80-9301-C431D02D343C}"/>
    <cellStyle name="Normal 10 3 4 2 2 3" xfId="356" xr:uid="{DA490AC1-9BDA-4326-BF36-A5C4A27C1F7E}"/>
    <cellStyle name="Normal 10 3 4 2 2 4" xfId="357" xr:uid="{8E847C34-C7B0-4FAF-A6B5-4A9DD9940506}"/>
    <cellStyle name="Normal 10 3 4 2 3" xfId="358" xr:uid="{36B5BF4D-0BB1-4977-90C5-2888363AE408}"/>
    <cellStyle name="Normal 10 3 4 2 3 2" xfId="3822" xr:uid="{A766039C-00FA-44C3-AF0F-FFF841F0875A}"/>
    <cellStyle name="Normal 10 3 4 2 4" xfId="359" xr:uid="{C849F921-B5F6-4252-BA74-0EDD9C277ECC}"/>
    <cellStyle name="Normal 10 3 4 2 5" xfId="360" xr:uid="{B4FEB02E-C034-44CB-B0EA-A8F8F506D848}"/>
    <cellStyle name="Normal 10 3 4 3" xfId="361" xr:uid="{2F112461-5CF7-4AD9-9691-D64DFC2506A3}"/>
    <cellStyle name="Normal 10 3 4 3 2" xfId="362" xr:uid="{592D3947-DFE7-4C0B-92D0-CEEE3A065149}"/>
    <cellStyle name="Normal 10 3 4 3 2 2" xfId="3823" xr:uid="{D9968EC4-D843-4938-A548-AC21219F88D0}"/>
    <cellStyle name="Normal 10 3 4 3 3" xfId="363" xr:uid="{245C0B56-C2B7-4ACA-BF45-574979CEF5E1}"/>
    <cellStyle name="Normal 10 3 4 3 4" xfId="364" xr:uid="{16A12166-EC2F-4C6B-B0C2-43F4F645C696}"/>
    <cellStyle name="Normal 10 3 4 4" xfId="365" xr:uid="{740D86E0-FAE3-4071-9338-1731F6DDFE00}"/>
    <cellStyle name="Normal 10 3 4 4 2" xfId="366" xr:uid="{F11524D8-639E-43C8-9301-90367E75B892}"/>
    <cellStyle name="Normal 10 3 4 4 3" xfId="367" xr:uid="{BAC57DAA-742E-4C36-8BDC-DBD98876A63E}"/>
    <cellStyle name="Normal 10 3 4 4 4" xfId="368" xr:uid="{8D7CA1AA-F250-44F5-BCA2-FD989FB85354}"/>
    <cellStyle name="Normal 10 3 4 5" xfId="369" xr:uid="{9DECEC03-745A-403A-813E-B1B2F593CBF8}"/>
    <cellStyle name="Normal 10 3 4 6" xfId="370" xr:uid="{61852C66-9971-488A-B344-10B19A8DACEE}"/>
    <cellStyle name="Normal 10 3 4 7" xfId="371" xr:uid="{C048030B-1E7B-47B8-8F74-E47903E0D3D8}"/>
    <cellStyle name="Normal 10 3 5" xfId="372" xr:uid="{AC005ACF-9723-4E7E-9250-E7332CE054B1}"/>
    <cellStyle name="Normal 10 3 5 2" xfId="373" xr:uid="{E522E9EE-6EA4-4AA3-B22A-4AF0F66C11DD}"/>
    <cellStyle name="Normal 10 3 5 2 2" xfId="374" xr:uid="{86D7F3A6-508A-46CC-9752-023C082E6A84}"/>
    <cellStyle name="Normal 10 3 5 2 2 2" xfId="3824" xr:uid="{1C907BFB-5BFB-43B5-B728-3937952B2509}"/>
    <cellStyle name="Normal 10 3 5 2 3" xfId="375" xr:uid="{19B6F915-1D39-4E09-9F51-E52452BDD618}"/>
    <cellStyle name="Normal 10 3 5 2 4" xfId="376" xr:uid="{E608604D-B949-4E7E-9D96-F022D72F57B5}"/>
    <cellStyle name="Normal 10 3 5 3" xfId="377" xr:uid="{B81F016D-A3D6-4270-A975-76CDC3CC560D}"/>
    <cellStyle name="Normal 10 3 5 3 2" xfId="378" xr:uid="{31B5990D-6D98-4631-934B-6ABA3C0C2C28}"/>
    <cellStyle name="Normal 10 3 5 3 3" xfId="379" xr:uid="{A5081C95-54C9-46ED-A930-170906F0BBD4}"/>
    <cellStyle name="Normal 10 3 5 3 4" xfId="380" xr:uid="{3DFA9DEB-AB38-4F6E-B749-43F8C14D24EB}"/>
    <cellStyle name="Normal 10 3 5 4" xfId="381" xr:uid="{1D3A3072-95DE-4144-B2F7-D9606B009059}"/>
    <cellStyle name="Normal 10 3 5 5" xfId="382" xr:uid="{4D4AAAFB-62E0-4B22-8601-37E9E123FBC8}"/>
    <cellStyle name="Normal 10 3 5 6" xfId="383" xr:uid="{EA39CA23-C817-4CAD-94EF-429D5E77A05A}"/>
    <cellStyle name="Normal 10 3 6" xfId="384" xr:uid="{A37FCA06-CD5C-4D6C-A40D-77CC278B6312}"/>
    <cellStyle name="Normal 10 3 6 2" xfId="385" xr:uid="{412BAF7B-879B-4BFF-9E5C-30B210FC08F6}"/>
    <cellStyle name="Normal 10 3 6 2 2" xfId="386" xr:uid="{DED9806B-6A1B-4DDA-89CF-ED59A12703DE}"/>
    <cellStyle name="Normal 10 3 6 2 3" xfId="387" xr:uid="{E1084BAC-812F-4DE0-9145-F1DB8A4E52F3}"/>
    <cellStyle name="Normal 10 3 6 2 4" xfId="388" xr:uid="{9475ADF1-10FD-4FF4-B046-29C57EEE0CB2}"/>
    <cellStyle name="Normal 10 3 6 3" xfId="389" xr:uid="{D9E9ADE2-8327-4C66-987E-FA07BC137BB1}"/>
    <cellStyle name="Normal 10 3 6 4" xfId="390" xr:uid="{5E617440-66E0-4C73-A735-19E4805B4CB4}"/>
    <cellStyle name="Normal 10 3 6 5" xfId="391" xr:uid="{43232A1F-E615-49C1-9065-2137A17F0052}"/>
    <cellStyle name="Normal 10 3 7" xfId="392" xr:uid="{322E0C32-BDC3-4ACE-A35F-0AD919212364}"/>
    <cellStyle name="Normal 10 3 7 2" xfId="393" xr:uid="{33931A57-1B01-4461-8962-F5F34CEA5E5B}"/>
    <cellStyle name="Normal 10 3 7 3" xfId="394" xr:uid="{72BA9C02-04F4-4DDE-8A3E-C9C2C1D1C927}"/>
    <cellStyle name="Normal 10 3 7 4" xfId="395" xr:uid="{CB8EC60B-901C-4601-89B4-5989A88390CE}"/>
    <cellStyle name="Normal 10 3 8" xfId="396" xr:uid="{3842EEB5-F78C-4D26-87BE-24B7C3C59EFF}"/>
    <cellStyle name="Normal 10 3 8 2" xfId="397" xr:uid="{D55D99DF-8591-4B7E-B72A-331FA707304B}"/>
    <cellStyle name="Normal 10 3 8 3" xfId="398" xr:uid="{27856CB6-0CEE-4446-A5A5-E2B6A22AB4ED}"/>
    <cellStyle name="Normal 10 3 8 4" xfId="399" xr:uid="{17E92960-F4E5-4E98-99E3-DEA9C965FAA7}"/>
    <cellStyle name="Normal 10 3 9" xfId="400" xr:uid="{F5D904B0-7654-4FC5-BF77-C5C77548D6D3}"/>
    <cellStyle name="Normal 10 4" xfId="401" xr:uid="{78F98F41-745C-4097-80F0-D9385A045A57}"/>
    <cellStyle name="Normal 10 4 10" xfId="402" xr:uid="{905D7A97-1341-4F51-B454-A378566005FD}"/>
    <cellStyle name="Normal 10 4 11" xfId="403" xr:uid="{42A3546F-8166-407D-9AD3-DD594A2DE63E}"/>
    <cellStyle name="Normal 10 4 2" xfId="404" xr:uid="{4E35B38E-5090-4990-AB66-DAFDE407B98C}"/>
    <cellStyle name="Normal 10 4 2 2" xfId="405" xr:uid="{36D969EB-3464-42B1-BA45-F2AE82C3A476}"/>
    <cellStyle name="Normal 10 4 2 2 2" xfId="406" xr:uid="{FA71511B-C545-425E-BDDC-3E0D5EFD0660}"/>
    <cellStyle name="Normal 10 4 2 2 2 2" xfId="407" xr:uid="{B80EF7FC-FEDC-492B-9EB7-76844698687A}"/>
    <cellStyle name="Normal 10 4 2 2 2 2 2" xfId="408" xr:uid="{C6F457BC-8118-4199-9A90-9B3BF82BD147}"/>
    <cellStyle name="Normal 10 4 2 2 2 2 3" xfId="409" xr:uid="{F5541180-C3D6-4803-B5CB-C70AF0462023}"/>
    <cellStyle name="Normal 10 4 2 2 2 2 4" xfId="410" xr:uid="{77E3B085-5EAE-473A-AACB-C7D68E409BF2}"/>
    <cellStyle name="Normal 10 4 2 2 2 3" xfId="411" xr:uid="{788FC77B-FD4B-42C5-8ACC-0D1011996578}"/>
    <cellStyle name="Normal 10 4 2 2 2 3 2" xfId="412" xr:uid="{163BAA9D-F4E7-411A-B070-EBB08CD5714C}"/>
    <cellStyle name="Normal 10 4 2 2 2 3 3" xfId="413" xr:uid="{108626A4-E56F-4F12-B139-D46116F5F7CB}"/>
    <cellStyle name="Normal 10 4 2 2 2 3 4" xfId="414" xr:uid="{43A77992-5B4E-43B7-9F00-4F4AA3734E1F}"/>
    <cellStyle name="Normal 10 4 2 2 2 4" xfId="415" xr:uid="{687895C8-3965-420E-94F7-C2F33D2FCAD4}"/>
    <cellStyle name="Normal 10 4 2 2 2 5" xfId="416" xr:uid="{9A530411-DACD-41AA-A71C-F3EAEA948D77}"/>
    <cellStyle name="Normal 10 4 2 2 2 6" xfId="417" xr:uid="{0569FFD7-7ABE-4D16-9FD8-323E38833159}"/>
    <cellStyle name="Normal 10 4 2 2 3" xfId="418" xr:uid="{EB96BF81-CE01-4019-9C20-B663FA050EC4}"/>
    <cellStyle name="Normal 10 4 2 2 3 2" xfId="419" xr:uid="{8EA8205F-B92A-4213-AA64-25E405F121FF}"/>
    <cellStyle name="Normal 10 4 2 2 3 2 2" xfId="420" xr:uid="{80175402-AC38-4057-A959-ACC8B77E8855}"/>
    <cellStyle name="Normal 10 4 2 2 3 2 3" xfId="421" xr:uid="{EE38517E-438D-4616-9B5D-8E3D167E897E}"/>
    <cellStyle name="Normal 10 4 2 2 3 2 4" xfId="422" xr:uid="{71332127-017A-472A-87D1-E5B471B74762}"/>
    <cellStyle name="Normal 10 4 2 2 3 3" xfId="423" xr:uid="{9628652D-8009-4ED5-9C2C-3F0F9249D312}"/>
    <cellStyle name="Normal 10 4 2 2 3 4" xfId="424" xr:uid="{8F96A733-2FA4-43F8-9C78-1C3830828913}"/>
    <cellStyle name="Normal 10 4 2 2 3 5" xfId="425" xr:uid="{9771ECB7-44B3-4A27-9565-5ED2B1E6337A}"/>
    <cellStyle name="Normal 10 4 2 2 4" xfId="426" xr:uid="{E4E0A67E-E6B7-4C5F-BFFE-EAEFAA20D15C}"/>
    <cellStyle name="Normal 10 4 2 2 4 2" xfId="427" xr:uid="{6DD2E655-FC62-4E45-9C12-7F7BD987547C}"/>
    <cellStyle name="Normal 10 4 2 2 4 3" xfId="428" xr:uid="{155D502B-01E1-4E00-849F-6FF98CDD224D}"/>
    <cellStyle name="Normal 10 4 2 2 4 4" xfId="429" xr:uid="{298AFC1D-8596-4494-94C6-F21F37566286}"/>
    <cellStyle name="Normal 10 4 2 2 5" xfId="430" xr:uid="{1D606896-1868-4035-9CFB-BCF522F35463}"/>
    <cellStyle name="Normal 10 4 2 2 5 2" xfId="431" xr:uid="{4BAC7556-3A01-4E65-AE10-6B4E38800AC0}"/>
    <cellStyle name="Normal 10 4 2 2 5 3" xfId="432" xr:uid="{54558B46-B16B-4A43-8744-EBAA1C36F9B3}"/>
    <cellStyle name="Normal 10 4 2 2 5 4" xfId="433" xr:uid="{D4CA724C-F7E4-4FA4-A1D9-3D138DEBD3CE}"/>
    <cellStyle name="Normal 10 4 2 2 6" xfId="434" xr:uid="{AFFC35E5-28EE-4579-B7CA-7FE202F69EA7}"/>
    <cellStyle name="Normal 10 4 2 2 7" xfId="435" xr:uid="{7484E127-09E0-473D-898E-D167CB169624}"/>
    <cellStyle name="Normal 10 4 2 2 8" xfId="436" xr:uid="{CD3196F7-2834-4B09-A1FF-C66E9E58A2E7}"/>
    <cellStyle name="Normal 10 4 2 3" xfId="437" xr:uid="{96E5958C-2239-4600-970D-461FC612285C}"/>
    <cellStyle name="Normal 10 4 2 3 2" xfId="438" xr:uid="{54BE8274-F795-4FBE-BF7E-4CE6B82D9735}"/>
    <cellStyle name="Normal 10 4 2 3 2 2" xfId="439" xr:uid="{26E6F245-BF56-4DDA-9E94-987EFD7641B3}"/>
    <cellStyle name="Normal 10 4 2 3 2 3" xfId="440" xr:uid="{2A478448-1664-4614-840F-80D0C6AC921C}"/>
    <cellStyle name="Normal 10 4 2 3 2 4" xfId="441" xr:uid="{1242681B-2526-440B-B572-06C502DE162C}"/>
    <cellStyle name="Normal 10 4 2 3 3" xfId="442" xr:uid="{7ECDA08A-857D-4DFD-BCFF-A74A24889F15}"/>
    <cellStyle name="Normal 10 4 2 3 3 2" xfId="443" xr:uid="{E138DB18-565D-412D-8DC8-0A580A8D91D6}"/>
    <cellStyle name="Normal 10 4 2 3 3 3" xfId="444" xr:uid="{CF752937-24A5-4595-A9C2-870D61E1402D}"/>
    <cellStyle name="Normal 10 4 2 3 3 4" xfId="445" xr:uid="{0B5A0A19-AE00-4DA2-949E-AF5F6875D0FB}"/>
    <cellStyle name="Normal 10 4 2 3 4" xfId="446" xr:uid="{1F85EA61-B6EC-4190-A378-500CC7C5A231}"/>
    <cellStyle name="Normal 10 4 2 3 5" xfId="447" xr:uid="{56004728-CC3F-4B36-9899-AFC12DD4497A}"/>
    <cellStyle name="Normal 10 4 2 3 6" xfId="448" xr:uid="{644E3044-F790-4B15-BD47-637125AEB980}"/>
    <cellStyle name="Normal 10 4 2 4" xfId="449" xr:uid="{F0277D38-CDF4-4936-84EA-82B8007C2DA9}"/>
    <cellStyle name="Normal 10 4 2 4 2" xfId="450" xr:uid="{3DFCAFB0-DA50-4268-8BC0-FEAF756444E4}"/>
    <cellStyle name="Normal 10 4 2 4 2 2" xfId="451" xr:uid="{D0BBEE64-C276-4AFD-AE9A-F96F12FE7C64}"/>
    <cellStyle name="Normal 10 4 2 4 2 3" xfId="452" xr:uid="{21A69427-C922-4A04-AF80-0C58C3D308CB}"/>
    <cellStyle name="Normal 10 4 2 4 2 4" xfId="453" xr:uid="{909A4860-8CA3-4A13-A043-9D932A0EBBC8}"/>
    <cellStyle name="Normal 10 4 2 4 3" xfId="454" xr:uid="{A50E783F-8E9E-4079-AE28-14C8B414135B}"/>
    <cellStyle name="Normal 10 4 2 4 4" xfId="455" xr:uid="{7B0A1666-1A8D-4098-A282-997BFBD71D1A}"/>
    <cellStyle name="Normal 10 4 2 4 5" xfId="456" xr:uid="{7B7BA683-3D32-4352-96CA-89EA52E13CEC}"/>
    <cellStyle name="Normal 10 4 2 5" xfId="457" xr:uid="{F39D97D8-84EB-4AFE-A215-B35412505A09}"/>
    <cellStyle name="Normal 10 4 2 5 2" xfId="458" xr:uid="{5EFB2A7D-5A34-4BEF-8152-70FBD182A2B2}"/>
    <cellStyle name="Normal 10 4 2 5 3" xfId="459" xr:uid="{0878AACD-FE6E-4A1C-BD25-6957FC5A40E4}"/>
    <cellStyle name="Normal 10 4 2 5 4" xfId="460" xr:uid="{B258CF9D-055B-40A4-9607-AF35A8A16FC9}"/>
    <cellStyle name="Normal 10 4 2 6" xfId="461" xr:uid="{A602C1F8-AB25-45BC-9B9D-18BB1A6AD181}"/>
    <cellStyle name="Normal 10 4 2 6 2" xfId="462" xr:uid="{F72C43C7-C67B-4054-AB14-3BF96E77A861}"/>
    <cellStyle name="Normal 10 4 2 6 3" xfId="463" xr:uid="{EE3D5DAE-F890-419B-9428-7E2418B7CE07}"/>
    <cellStyle name="Normal 10 4 2 6 4" xfId="464" xr:uid="{2A94B4DB-E2E3-45B7-BA22-FC303B876025}"/>
    <cellStyle name="Normal 10 4 2 7" xfId="465" xr:uid="{7D50171D-EED8-4233-B794-F638B2AC5469}"/>
    <cellStyle name="Normal 10 4 2 8" xfId="466" xr:uid="{E64A7ED9-A2FC-44DB-92B1-E25F5A00BD09}"/>
    <cellStyle name="Normal 10 4 2 9" xfId="467" xr:uid="{4033576F-A1E6-4A82-9F48-26900BCA0AE6}"/>
    <cellStyle name="Normal 10 4 3" xfId="468" xr:uid="{C8930BE8-54F4-4E03-9877-73D44BC33EE8}"/>
    <cellStyle name="Normal 10 4 3 2" xfId="469" xr:uid="{281228F8-7A94-440E-A249-C23665CC75C1}"/>
    <cellStyle name="Normal 10 4 3 2 2" xfId="470" xr:uid="{9219FC07-DF57-439E-9E93-400F388741A1}"/>
    <cellStyle name="Normal 10 4 3 2 2 2" xfId="471" xr:uid="{8BAF3477-7C73-4969-9D14-2A82F8F2E2DC}"/>
    <cellStyle name="Normal 10 4 3 2 2 2 2" xfId="3825" xr:uid="{F804897A-7068-4218-A1EB-3ACA63C506A6}"/>
    <cellStyle name="Normal 10 4 3 2 2 3" xfId="472" xr:uid="{90EB1E05-59C5-497E-8075-B425DE3531A2}"/>
    <cellStyle name="Normal 10 4 3 2 2 4" xfId="473" xr:uid="{CB7B0E63-C851-45C3-BFA7-63F11863E5BC}"/>
    <cellStyle name="Normal 10 4 3 2 3" xfId="474" xr:uid="{66A3565D-2347-4BBA-857A-ECBD3BDE7DEC}"/>
    <cellStyle name="Normal 10 4 3 2 3 2" xfId="475" xr:uid="{5FDB1692-B2C2-4B59-A93C-2F778E2E7A8E}"/>
    <cellStyle name="Normal 10 4 3 2 3 3" xfId="476" xr:uid="{D2139D3F-DA88-43FA-AB60-3BEBDDE906D2}"/>
    <cellStyle name="Normal 10 4 3 2 3 4" xfId="477" xr:uid="{7F1A78ED-3AC2-4B0C-AD4B-E06A2B69D501}"/>
    <cellStyle name="Normal 10 4 3 2 4" xfId="478" xr:uid="{A3AA1C81-9B75-44FD-8F41-A92C00AA4776}"/>
    <cellStyle name="Normal 10 4 3 2 5" xfId="479" xr:uid="{145B848C-E924-47C5-9097-CCFE2A5EFE27}"/>
    <cellStyle name="Normal 10 4 3 2 6" xfId="480" xr:uid="{230320BC-7994-4CC9-BD52-BEA57132F65D}"/>
    <cellStyle name="Normal 10 4 3 3" xfId="481" xr:uid="{1D221262-7543-4B79-A918-B0D73566E3DB}"/>
    <cellStyle name="Normal 10 4 3 3 2" xfId="482" xr:uid="{D46AFB78-F0E1-46D7-97D4-A9740C707E11}"/>
    <cellStyle name="Normal 10 4 3 3 2 2" xfId="483" xr:uid="{2ACD5A10-8306-4823-94D9-3E8E2B0689BA}"/>
    <cellStyle name="Normal 10 4 3 3 2 3" xfId="484" xr:uid="{D5E1C146-E3F2-4816-8B16-AF537E6D652E}"/>
    <cellStyle name="Normal 10 4 3 3 2 4" xfId="485" xr:uid="{4E14BC9A-A741-414B-9826-029A0D49AA24}"/>
    <cellStyle name="Normal 10 4 3 3 3" xfId="486" xr:uid="{37E3D078-BACA-4AE0-B568-1523C36621AC}"/>
    <cellStyle name="Normal 10 4 3 3 4" xfId="487" xr:uid="{C062BD2F-0362-4061-ABC5-03B85C70126B}"/>
    <cellStyle name="Normal 10 4 3 3 5" xfId="488" xr:uid="{305002D4-871A-47BD-A61C-E8AE310AB1E3}"/>
    <cellStyle name="Normal 10 4 3 4" xfId="489" xr:uid="{60674876-D67C-4862-83B1-4468F33FCF77}"/>
    <cellStyle name="Normal 10 4 3 4 2" xfId="490" xr:uid="{7BE292B6-53EA-413A-A0B6-2D5A95CF9C43}"/>
    <cellStyle name="Normal 10 4 3 4 3" xfId="491" xr:uid="{E7F2E2DA-4276-416F-9D52-5058A1F8C157}"/>
    <cellStyle name="Normal 10 4 3 4 4" xfId="492" xr:uid="{3C0940D1-05D9-46F6-AB31-B2944DE30C97}"/>
    <cellStyle name="Normal 10 4 3 5" xfId="493" xr:uid="{3748CB13-4D33-40B7-BC69-0F2FA06D6B31}"/>
    <cellStyle name="Normal 10 4 3 5 2" xfId="494" xr:uid="{38503CE2-25B2-4E5B-ABEA-9365AE2DC095}"/>
    <cellStyle name="Normal 10 4 3 5 3" xfId="495" xr:uid="{F3F7DFE0-976F-416F-AE3E-B05B09B22F5C}"/>
    <cellStyle name="Normal 10 4 3 5 4" xfId="496" xr:uid="{AFD7624A-2AF9-4589-9AFD-AA4FCAFC7F48}"/>
    <cellStyle name="Normal 10 4 3 6" xfId="497" xr:uid="{56C3A977-AA55-4CE3-A88F-13873FEC3D93}"/>
    <cellStyle name="Normal 10 4 3 7" xfId="498" xr:uid="{00DD7358-2F08-42DE-9019-CCEA16ADAD5B}"/>
    <cellStyle name="Normal 10 4 3 8" xfId="499" xr:uid="{B154AD23-EDD3-4DA0-8882-82C50E516279}"/>
    <cellStyle name="Normal 10 4 4" xfId="500" xr:uid="{5924AEF3-8A8E-46E1-BEF7-667FC9A5E7F7}"/>
    <cellStyle name="Normal 10 4 4 2" xfId="501" xr:uid="{13BCFECC-A5F6-4CB8-B740-64BA97246077}"/>
    <cellStyle name="Normal 10 4 4 2 2" xfId="502" xr:uid="{DF2A863A-6B98-4D1B-95C8-5BFEEA2BE003}"/>
    <cellStyle name="Normal 10 4 4 2 2 2" xfId="503" xr:uid="{F18F3216-3FFE-41E3-924C-7612E80B6B37}"/>
    <cellStyle name="Normal 10 4 4 2 2 3" xfId="504" xr:uid="{B81CED26-BE74-4511-83A7-33DD6E3A669E}"/>
    <cellStyle name="Normal 10 4 4 2 2 4" xfId="505" xr:uid="{30EF12C4-C032-4B42-A4F4-89CD2D93C08C}"/>
    <cellStyle name="Normal 10 4 4 2 3" xfId="506" xr:uid="{643E5AD3-E521-462C-943E-E9711FC09B8D}"/>
    <cellStyle name="Normal 10 4 4 2 4" xfId="507" xr:uid="{1EE756D8-79D6-4381-9CC1-9ECF59B91343}"/>
    <cellStyle name="Normal 10 4 4 2 5" xfId="508" xr:uid="{E7CCB627-8D4D-4738-9AE5-5ACD01BF183E}"/>
    <cellStyle name="Normal 10 4 4 3" xfId="509" xr:uid="{B9C70007-D8BB-4E3F-A382-756226B2CF97}"/>
    <cellStyle name="Normal 10 4 4 3 2" xfId="510" xr:uid="{50E36C40-8C19-4AB4-A56F-EE36B5E7A21A}"/>
    <cellStyle name="Normal 10 4 4 3 3" xfId="511" xr:uid="{96FF8715-6A4A-4776-8603-E4C9F52A0527}"/>
    <cellStyle name="Normal 10 4 4 3 4" xfId="512" xr:uid="{A6780924-E76A-47A7-847B-D77A003D53C7}"/>
    <cellStyle name="Normal 10 4 4 4" xfId="513" xr:uid="{04FD8BEC-98A5-4332-B59A-86DA9D238645}"/>
    <cellStyle name="Normal 10 4 4 4 2" xfId="514" xr:uid="{6DCBDBBB-A43A-40B8-A0D1-5A26C3AD9B06}"/>
    <cellStyle name="Normal 10 4 4 4 3" xfId="515" xr:uid="{D6686483-9701-448E-8B02-F350FF64FB29}"/>
    <cellStyle name="Normal 10 4 4 4 4" xfId="516" xr:uid="{5809061D-7844-4603-BC3E-18D5D2E32D53}"/>
    <cellStyle name="Normal 10 4 4 5" xfId="517" xr:uid="{27512654-A777-4E36-8036-8C31362D7412}"/>
    <cellStyle name="Normal 10 4 4 6" xfId="518" xr:uid="{E4860155-A333-4BF8-9B9D-F248EBB939BB}"/>
    <cellStyle name="Normal 10 4 4 7" xfId="519" xr:uid="{8AED7ECC-2EEB-4A52-B3C1-E2DA216B4679}"/>
    <cellStyle name="Normal 10 4 5" xfId="520" xr:uid="{55BA46E8-4BA4-4B75-85B7-96FC90C205BF}"/>
    <cellStyle name="Normal 10 4 5 2" xfId="521" xr:uid="{2B1AA4D6-5C6D-48E5-8C52-5F3D696DB946}"/>
    <cellStyle name="Normal 10 4 5 2 2" xfId="522" xr:uid="{54D4563E-E4EF-4683-9FCE-3CCAE8814AED}"/>
    <cellStyle name="Normal 10 4 5 2 3" xfId="523" xr:uid="{758F7026-2979-439D-819A-5BDDBD1E8AF0}"/>
    <cellStyle name="Normal 10 4 5 2 4" xfId="524" xr:uid="{E552985E-1744-4D38-8400-F72F1B902C72}"/>
    <cellStyle name="Normal 10 4 5 3" xfId="525" xr:uid="{E9C0DF8C-94A7-4A84-ADE3-8CF7D54E5C97}"/>
    <cellStyle name="Normal 10 4 5 3 2" xfId="526" xr:uid="{F3D6E9A5-F719-4A2F-B284-3D2E60D17D14}"/>
    <cellStyle name="Normal 10 4 5 3 3" xfId="527" xr:uid="{A9B4791D-6D93-41B0-830B-EEE9AE0373B4}"/>
    <cellStyle name="Normal 10 4 5 3 4" xfId="528" xr:uid="{AEAE593F-31BE-4344-8E05-15869A1C7483}"/>
    <cellStyle name="Normal 10 4 5 4" xfId="529" xr:uid="{7A27D7C1-28B0-426B-87A4-69C65DD7F98F}"/>
    <cellStyle name="Normal 10 4 5 5" xfId="530" xr:uid="{1BC0F769-DE4F-4A66-B801-F2B09F03029B}"/>
    <cellStyle name="Normal 10 4 5 6" xfId="531" xr:uid="{E93D9662-5AE0-4791-9403-EBAB6D9EBDDD}"/>
    <cellStyle name="Normal 10 4 6" xfId="532" xr:uid="{AC504C12-3C24-44BD-8816-BA2F48CB8AAB}"/>
    <cellStyle name="Normal 10 4 6 2" xfId="533" xr:uid="{7BC7DBFA-267C-47E8-BF6A-61C4F14DA92E}"/>
    <cellStyle name="Normal 10 4 6 2 2" xfId="534" xr:uid="{7040B794-8E6B-4BE2-BF59-228156F87FA7}"/>
    <cellStyle name="Normal 10 4 6 2 3" xfId="535" xr:uid="{AB0AD337-9209-4084-85F3-C2AF284C5E66}"/>
    <cellStyle name="Normal 10 4 6 2 4" xfId="536" xr:uid="{AF0E98DA-CE10-4504-9B04-1ED6120CF470}"/>
    <cellStyle name="Normal 10 4 6 3" xfId="537" xr:uid="{B0A1449B-C2C4-46F8-873B-509E6808788D}"/>
    <cellStyle name="Normal 10 4 6 4" xfId="538" xr:uid="{F49A26AF-DBC4-4889-99C3-7D41CA2B1DB5}"/>
    <cellStyle name="Normal 10 4 6 5" xfId="539" xr:uid="{F0A499D0-C317-483A-8DB5-FC5FBC03AE6C}"/>
    <cellStyle name="Normal 10 4 7" xfId="540" xr:uid="{6A8F9B65-E1C6-4E95-B71E-2AEF5178C68B}"/>
    <cellStyle name="Normal 10 4 7 2" xfId="541" xr:uid="{8298BD76-CAA6-4EFC-A2FF-158625FC7789}"/>
    <cellStyle name="Normal 10 4 7 3" xfId="542" xr:uid="{B305E8DA-5831-4733-8695-8DE25CFB6764}"/>
    <cellStyle name="Normal 10 4 7 4" xfId="543" xr:uid="{9960F32A-608F-4A59-9DE5-766BA2DE54A2}"/>
    <cellStyle name="Normal 10 4 8" xfId="544" xr:uid="{3116B258-948D-414F-B3BB-03E946E12A93}"/>
    <cellStyle name="Normal 10 4 8 2" xfId="545" xr:uid="{6255E7EB-BD08-4EC0-BA2D-050F41B6A4E3}"/>
    <cellStyle name="Normal 10 4 8 3" xfId="546" xr:uid="{58680863-DF6D-4DCA-8E43-8A37B94E0607}"/>
    <cellStyle name="Normal 10 4 8 4" xfId="547" xr:uid="{15F1F4A7-CABB-4081-9FF9-1B635C04B732}"/>
    <cellStyle name="Normal 10 4 9" xfId="548" xr:uid="{1342F958-100C-4F97-9F8D-E4B045FC4B03}"/>
    <cellStyle name="Normal 10 5" xfId="549" xr:uid="{638BB049-290E-406D-973B-AFCEAF272C85}"/>
    <cellStyle name="Normal 10 5 2" xfId="550" xr:uid="{D67D4585-52AB-4570-BD64-649EB3A7D3A6}"/>
    <cellStyle name="Normal 10 5 2 2" xfId="551" xr:uid="{D82C9DAD-99A8-48A1-9748-9B2A0F4FA975}"/>
    <cellStyle name="Normal 10 5 2 2 2" xfId="552" xr:uid="{349205C4-A836-4A73-B101-DE27B193DF92}"/>
    <cellStyle name="Normal 10 5 2 2 2 2" xfId="553" xr:uid="{23521AFA-CD56-4CD5-B7DA-5C64A465AFF8}"/>
    <cellStyle name="Normal 10 5 2 2 2 3" xfId="554" xr:uid="{4EE51F90-D0A4-47F2-B312-243CD412DD69}"/>
    <cellStyle name="Normal 10 5 2 2 2 4" xfId="555" xr:uid="{8E9F9FA3-D28A-415A-9FC1-8C03B7E3FFDC}"/>
    <cellStyle name="Normal 10 5 2 2 3" xfId="556" xr:uid="{E5438FBD-7E7D-44F9-A842-1A5662DCCFEE}"/>
    <cellStyle name="Normal 10 5 2 2 3 2" xfId="557" xr:uid="{5D2D169E-E584-4A82-A213-A02430FBFF4C}"/>
    <cellStyle name="Normal 10 5 2 2 3 3" xfId="558" xr:uid="{85009315-8D4E-412C-A43F-CE6ADF46F8E5}"/>
    <cellStyle name="Normal 10 5 2 2 3 4" xfId="559" xr:uid="{40E085A9-9D19-4A88-9681-ACE07F19FEF0}"/>
    <cellStyle name="Normal 10 5 2 2 4" xfId="560" xr:uid="{D949216D-9D4E-480D-922B-9AD896771D22}"/>
    <cellStyle name="Normal 10 5 2 2 5" xfId="561" xr:uid="{BBE274A1-30B0-4981-B217-5F78E65550C0}"/>
    <cellStyle name="Normal 10 5 2 2 6" xfId="562" xr:uid="{7082882B-FCE2-469A-AB93-7ADCDF013709}"/>
    <cellStyle name="Normal 10 5 2 3" xfId="563" xr:uid="{62E194C0-B2C3-40BE-A661-0364EC40BF0D}"/>
    <cellStyle name="Normal 10 5 2 3 2" xfId="564" xr:uid="{AAB582B5-A3F2-4CC4-A3F3-C96BD12C3B13}"/>
    <cellStyle name="Normal 10 5 2 3 2 2" xfId="565" xr:uid="{453657B4-5B74-4058-8229-3868730EA285}"/>
    <cellStyle name="Normal 10 5 2 3 2 3" xfId="566" xr:uid="{07510590-4B61-46F0-A13D-F7D51BAE48E3}"/>
    <cellStyle name="Normal 10 5 2 3 2 4" xfId="567" xr:uid="{69D588BA-46D6-444A-9B29-C19AC603EDCA}"/>
    <cellStyle name="Normal 10 5 2 3 3" xfId="568" xr:uid="{F275F4B2-7B61-4ED6-8F41-1347E3011AA2}"/>
    <cellStyle name="Normal 10 5 2 3 4" xfId="569" xr:uid="{7539F2D4-6620-4AEC-A582-9E115AD4917B}"/>
    <cellStyle name="Normal 10 5 2 3 5" xfId="570" xr:uid="{6BDC6057-01F5-4B58-B3B8-2B675507F17B}"/>
    <cellStyle name="Normal 10 5 2 4" xfId="571" xr:uid="{F13CE795-A8C4-4F1C-B979-1DE1B50BE3B2}"/>
    <cellStyle name="Normal 10 5 2 4 2" xfId="572" xr:uid="{4EF8ADA6-9459-46FC-A543-A0B5BBA7C6D1}"/>
    <cellStyle name="Normal 10 5 2 4 3" xfId="573" xr:uid="{38F85D9F-D299-4EF2-89F7-34010707932A}"/>
    <cellStyle name="Normal 10 5 2 4 4" xfId="574" xr:uid="{8E731155-506C-4D6E-AC15-0695BC7F0552}"/>
    <cellStyle name="Normal 10 5 2 5" xfId="575" xr:uid="{E40C2A36-D4B7-4BF8-8AD6-55C1DC4936E7}"/>
    <cellStyle name="Normal 10 5 2 5 2" xfId="576" xr:uid="{D3A67087-390D-4355-B87B-77FA9C196A4F}"/>
    <cellStyle name="Normal 10 5 2 5 3" xfId="577" xr:uid="{A2354862-836E-4691-871A-6C664576C838}"/>
    <cellStyle name="Normal 10 5 2 5 4" xfId="578" xr:uid="{A9C9B662-5E2D-40A3-B5FF-661D987DF858}"/>
    <cellStyle name="Normal 10 5 2 6" xfId="579" xr:uid="{7A40C8F6-45DD-43C3-92A2-57A93B0D2A02}"/>
    <cellStyle name="Normal 10 5 2 7" xfId="580" xr:uid="{DCA38C24-5D64-4B0B-A677-9DD0E86500FF}"/>
    <cellStyle name="Normal 10 5 2 8" xfId="581" xr:uid="{AE6D1BDD-8656-4452-AA3F-07186256C1DA}"/>
    <cellStyle name="Normal 10 5 3" xfId="582" xr:uid="{53D1C895-2750-43B6-B228-8A9C520A55CB}"/>
    <cellStyle name="Normal 10 5 3 2" xfId="583" xr:uid="{8EFD0491-E11F-4908-A9A2-7E36EFC9B3C3}"/>
    <cellStyle name="Normal 10 5 3 2 2" xfId="584" xr:uid="{3A8B8B58-8F22-4BCA-838B-10D450E02EC6}"/>
    <cellStyle name="Normal 10 5 3 2 3" xfId="585" xr:uid="{B04B68CF-25E8-41E5-BEDD-11F835E93EE0}"/>
    <cellStyle name="Normal 10 5 3 2 4" xfId="586" xr:uid="{A17B4F32-D15A-4DB2-BD7A-1EA4FDD787D4}"/>
    <cellStyle name="Normal 10 5 3 3" xfId="587" xr:uid="{9629473E-E46E-44F1-9232-2EF77D660BC2}"/>
    <cellStyle name="Normal 10 5 3 3 2" xfId="588" xr:uid="{841B477D-408C-4869-9D2B-E819D62EC3D9}"/>
    <cellStyle name="Normal 10 5 3 3 3" xfId="589" xr:uid="{B6A9ACDF-084C-47F8-9667-AF33AC437378}"/>
    <cellStyle name="Normal 10 5 3 3 4" xfId="590" xr:uid="{25ABEE18-59FE-4025-A146-6AE003E678D7}"/>
    <cellStyle name="Normal 10 5 3 4" xfId="591" xr:uid="{2E1E200A-CDFA-4D6B-B931-E88339C59B97}"/>
    <cellStyle name="Normal 10 5 3 5" xfId="592" xr:uid="{C14BD277-818A-4551-A3BA-A587D467E387}"/>
    <cellStyle name="Normal 10 5 3 6" xfId="593" xr:uid="{BF857D8A-A01D-426A-B928-D5803DB049C2}"/>
    <cellStyle name="Normal 10 5 4" xfId="594" xr:uid="{B0394D1C-BFDB-487A-874D-D9053F547686}"/>
    <cellStyle name="Normal 10 5 4 2" xfId="595" xr:uid="{F3FC276B-0524-4A65-A29B-E5F167C80CF9}"/>
    <cellStyle name="Normal 10 5 4 2 2" xfId="596" xr:uid="{9A8E6951-0F97-4A9A-9782-54B1534F22F6}"/>
    <cellStyle name="Normal 10 5 4 2 3" xfId="597" xr:uid="{C4AAA2D2-8CDF-4686-A4A6-F276E5505641}"/>
    <cellStyle name="Normal 10 5 4 2 4" xfId="598" xr:uid="{00F354D0-D665-4C6C-837E-EA54A93EE248}"/>
    <cellStyle name="Normal 10 5 4 3" xfId="599" xr:uid="{DF9D7D9F-EC52-4AB7-ABC3-458048AA2031}"/>
    <cellStyle name="Normal 10 5 4 4" xfId="600" xr:uid="{57DF9DA8-7C6A-4C04-912E-8904E077F32A}"/>
    <cellStyle name="Normal 10 5 4 5" xfId="601" xr:uid="{9E8AF1D0-D0D7-40D4-BCFE-10169D15DDFE}"/>
    <cellStyle name="Normal 10 5 5" xfId="602" xr:uid="{DDE60248-63AE-4FAD-9C77-CFF022E83622}"/>
    <cellStyle name="Normal 10 5 5 2" xfId="603" xr:uid="{70FBC1F1-A8EC-4F20-AD28-72AFCC62680D}"/>
    <cellStyle name="Normal 10 5 5 3" xfId="604" xr:uid="{F6440320-9481-4611-A4DF-CFC93B08B939}"/>
    <cellStyle name="Normal 10 5 5 4" xfId="605" xr:uid="{A1ED6A3E-E638-4A0A-9F38-D53A4CFA6092}"/>
    <cellStyle name="Normal 10 5 6" xfId="606" xr:uid="{05F6CC65-3893-4360-A8DC-6418E23A5064}"/>
    <cellStyle name="Normal 10 5 6 2" xfId="607" xr:uid="{CDAABCF0-AE21-4DF5-95E8-793A446F3FC8}"/>
    <cellStyle name="Normal 10 5 6 3" xfId="608" xr:uid="{4BF8EDC4-E932-4060-918E-D03AEE61AE59}"/>
    <cellStyle name="Normal 10 5 6 4" xfId="609" xr:uid="{A5CE505E-7D2F-401C-AFA9-574938812330}"/>
    <cellStyle name="Normal 10 5 7" xfId="610" xr:uid="{6E5CFC67-07DE-446E-A6CD-D294BC676266}"/>
    <cellStyle name="Normal 10 5 8" xfId="611" xr:uid="{156B6D67-3AF5-48B9-99CA-9B78D514FE3A}"/>
    <cellStyle name="Normal 10 5 9" xfId="612" xr:uid="{EA574415-65F8-4D8E-A16A-50B4748711C4}"/>
    <cellStyle name="Normal 10 6" xfId="613" xr:uid="{2B0AFC32-69F4-4268-AA86-DF4D567E066B}"/>
    <cellStyle name="Normal 10 6 2" xfId="614" xr:uid="{0E0B4756-729A-4CCB-8FD0-3B53433523C0}"/>
    <cellStyle name="Normal 10 6 2 2" xfId="615" xr:uid="{AE572445-5B6F-4C3D-9ACC-8D3CA6F31998}"/>
    <cellStyle name="Normal 10 6 2 2 2" xfId="616" xr:uid="{67D16146-8E96-4482-9671-175ADB6B2F3A}"/>
    <cellStyle name="Normal 10 6 2 2 2 2" xfId="3826" xr:uid="{B0DE044F-79FB-4459-8161-6B77004488CF}"/>
    <cellStyle name="Normal 10 6 2 2 3" xfId="617" xr:uid="{37CA2E33-7E88-464B-9912-86988994DFC6}"/>
    <cellStyle name="Normal 10 6 2 2 4" xfId="618" xr:uid="{308CF3D8-8048-469C-9ED9-59813AA82204}"/>
    <cellStyle name="Normal 10 6 2 3" xfId="619" xr:uid="{2D1D7111-2856-4380-A20B-2D07466A2306}"/>
    <cellStyle name="Normal 10 6 2 3 2" xfId="620" xr:uid="{D8F75299-25C0-48E2-BF08-79B5286FB0D4}"/>
    <cellStyle name="Normal 10 6 2 3 3" xfId="621" xr:uid="{E087A7FF-2C4C-4D1A-97FD-F652730ECB0D}"/>
    <cellStyle name="Normal 10 6 2 3 4" xfId="622" xr:uid="{5D035F10-0848-4A13-8D30-DE4571904033}"/>
    <cellStyle name="Normal 10 6 2 4" xfId="623" xr:uid="{C114A19C-6FDE-41C2-BFFF-9DE33F8BA2A1}"/>
    <cellStyle name="Normal 10 6 2 5" xfId="624" xr:uid="{9CD89E7B-8C29-4ECF-9FDF-0DA6901096CF}"/>
    <cellStyle name="Normal 10 6 2 6" xfId="625" xr:uid="{BEC9270E-E541-405E-9DE9-B56B1B2A328C}"/>
    <cellStyle name="Normal 10 6 3" xfId="626" xr:uid="{A2AE8D1E-E38F-4D1A-853F-886EBA4E7CEC}"/>
    <cellStyle name="Normal 10 6 3 2" xfId="627" xr:uid="{27D50D60-C767-49C5-A83B-B5DC660D2F89}"/>
    <cellStyle name="Normal 10 6 3 2 2" xfId="628" xr:uid="{83487D7D-53BD-40A2-9AB4-7B746E8FC173}"/>
    <cellStyle name="Normal 10 6 3 2 3" xfId="629" xr:uid="{1FA0A1F9-31DA-42F4-8E0F-816E91ECAA44}"/>
    <cellStyle name="Normal 10 6 3 2 4" xfId="630" xr:uid="{5F7F0563-5BE8-477F-BE7A-95A125BBCC94}"/>
    <cellStyle name="Normal 10 6 3 3" xfId="631" xr:uid="{3E3C9FE5-1DAB-411E-9206-7536DA6DA7EC}"/>
    <cellStyle name="Normal 10 6 3 4" xfId="632" xr:uid="{AC01054F-D60F-4B46-86D3-96063D2F40C4}"/>
    <cellStyle name="Normal 10 6 3 5" xfId="633" xr:uid="{94C2B5D8-5CE3-4AC1-9471-22B6668D7429}"/>
    <cellStyle name="Normal 10 6 4" xfId="634" xr:uid="{38348C11-82F9-47CA-8500-4ACD5FD24E46}"/>
    <cellStyle name="Normal 10 6 4 2" xfId="635" xr:uid="{040AAC98-0F66-4ACE-BEC4-D097B3760344}"/>
    <cellStyle name="Normal 10 6 4 3" xfId="636" xr:uid="{96E1D4A1-354C-4726-88D9-CFFA0AC38A54}"/>
    <cellStyle name="Normal 10 6 4 4" xfId="637" xr:uid="{89B86CB1-464B-4174-9DCC-A4BF7E93C812}"/>
    <cellStyle name="Normal 10 6 5" xfId="638" xr:uid="{B4348A96-4A93-488B-A357-F51745294C60}"/>
    <cellStyle name="Normal 10 6 5 2" xfId="639" xr:uid="{ECA8B48D-6130-4367-BBF9-EC86C8AE24E8}"/>
    <cellStyle name="Normal 10 6 5 3" xfId="640" xr:uid="{7D68F3AD-8AAE-46DD-9706-458A67832064}"/>
    <cellStyle name="Normal 10 6 5 4" xfId="641" xr:uid="{39710D6C-D1CC-4EB1-9853-50B92F38F929}"/>
    <cellStyle name="Normal 10 6 6" xfId="642" xr:uid="{3F49FF72-0BC3-4686-BB71-795DF5C77CD7}"/>
    <cellStyle name="Normal 10 6 7" xfId="643" xr:uid="{87563725-26EA-4DE7-BCE6-164FEE4E6546}"/>
    <cellStyle name="Normal 10 6 8" xfId="644" xr:uid="{25EB7949-5E8A-4EE9-81AD-08D860653250}"/>
    <cellStyle name="Normal 10 7" xfId="645" xr:uid="{C5663F52-6464-4A6B-9AB8-5BD57269B40B}"/>
    <cellStyle name="Normal 10 7 2" xfId="646" xr:uid="{15EFE147-38B0-4137-9F62-466600E7460A}"/>
    <cellStyle name="Normal 10 7 2 2" xfId="647" xr:uid="{AA0A4DB7-56AE-4393-A2DD-173A8D1FF4A0}"/>
    <cellStyle name="Normal 10 7 2 2 2" xfId="648" xr:uid="{89AF13F2-D728-40B8-8CBD-2939A984AAC0}"/>
    <cellStyle name="Normal 10 7 2 2 3" xfId="649" xr:uid="{13D87C0B-D5D4-4419-83B7-BFB6101E0770}"/>
    <cellStyle name="Normal 10 7 2 2 4" xfId="650" xr:uid="{488CE07B-B4BA-4AD3-9194-0EFC37814BFF}"/>
    <cellStyle name="Normal 10 7 2 3" xfId="651" xr:uid="{A238B6CB-8B6D-428D-9011-73527DE12DB3}"/>
    <cellStyle name="Normal 10 7 2 4" xfId="652" xr:uid="{57EF70CE-D6EC-47DB-A742-533C4521CB26}"/>
    <cellStyle name="Normal 10 7 2 5" xfId="653" xr:uid="{BEDD7D13-D66B-4C11-A755-83D827F240D0}"/>
    <cellStyle name="Normal 10 7 3" xfId="654" xr:uid="{0911EE76-C5FA-43C5-8F01-275CEAF63F21}"/>
    <cellStyle name="Normal 10 7 3 2" xfId="655" xr:uid="{B0307046-1DCA-4FB4-B07D-1A68566D8654}"/>
    <cellStyle name="Normal 10 7 3 3" xfId="656" xr:uid="{557EC85D-B8E3-443F-8511-A42F13DE05AB}"/>
    <cellStyle name="Normal 10 7 3 4" xfId="657" xr:uid="{F7C2DF50-6EF7-4441-B777-F7DACFD6F7A6}"/>
    <cellStyle name="Normal 10 7 4" xfId="658" xr:uid="{AEED9144-C5E6-4BFB-9E27-67F1EAA3C6F9}"/>
    <cellStyle name="Normal 10 7 4 2" xfId="659" xr:uid="{3AFB966B-0245-41B9-A93E-8BD1A13C9538}"/>
    <cellStyle name="Normal 10 7 4 3" xfId="660" xr:uid="{DAC1D495-70A6-4012-B466-E8F0BAF71E58}"/>
    <cellStyle name="Normal 10 7 4 4" xfId="661" xr:uid="{1E260345-797F-4431-8533-78D685AC7977}"/>
    <cellStyle name="Normal 10 7 5" xfId="662" xr:uid="{33855E29-0E65-4758-BEB5-5CF67777F213}"/>
    <cellStyle name="Normal 10 7 6" xfId="663" xr:uid="{8115FD42-B54D-4161-A1B5-8803D3D3ABA5}"/>
    <cellStyle name="Normal 10 7 7" xfId="664" xr:uid="{DB9D9098-5E35-4077-B786-0162A38FA3AF}"/>
    <cellStyle name="Normal 10 8" xfId="665" xr:uid="{9DA5CC3F-7651-471B-B598-322D8F9631CD}"/>
    <cellStyle name="Normal 10 8 2" xfId="666" xr:uid="{6A1AA216-1CE5-4F72-AA51-86CA3BEFCD10}"/>
    <cellStyle name="Normal 10 8 2 2" xfId="667" xr:uid="{03BC307B-B143-4831-AB90-C4098B85F549}"/>
    <cellStyle name="Normal 10 8 2 3" xfId="668" xr:uid="{0047D1C3-3D60-4C5D-9531-96AFAD87BC2C}"/>
    <cellStyle name="Normal 10 8 2 4" xfId="669" xr:uid="{4D74EB26-F69A-4037-8FA0-100A4F529EC0}"/>
    <cellStyle name="Normal 10 8 3" xfId="670" xr:uid="{56E176EB-BCF1-4450-924E-1EC0BE79680A}"/>
    <cellStyle name="Normal 10 8 3 2" xfId="671" xr:uid="{7D7D433F-0E41-411F-91B2-B1038450312C}"/>
    <cellStyle name="Normal 10 8 3 3" xfId="672" xr:uid="{788346F2-AD9C-4B01-A0C0-3325638BD273}"/>
    <cellStyle name="Normal 10 8 3 4" xfId="673" xr:uid="{A1BACB1E-F566-4860-9E3F-A2D31FE258A6}"/>
    <cellStyle name="Normal 10 8 4" xfId="674" xr:uid="{4B961728-DB98-4CD7-B2EE-B5A9CCF9BA3E}"/>
    <cellStyle name="Normal 10 8 5" xfId="675" xr:uid="{A14524D1-289C-40EF-8B6B-6982E1582ADF}"/>
    <cellStyle name="Normal 10 8 6" xfId="676" xr:uid="{A908B549-DF42-48BE-B793-8C6DCFD5BAD7}"/>
    <cellStyle name="Normal 10 9" xfId="677" xr:uid="{558B3DE2-F4E0-491C-BF0F-39484B1B1D05}"/>
    <cellStyle name="Normal 10 9 2" xfId="678" xr:uid="{0C9DFEA4-EC28-4231-A0B5-E7DEDD8E7EB2}"/>
    <cellStyle name="Normal 10 9 2 2" xfId="679" xr:uid="{18C24C78-B45A-45E4-98CB-5FECD41E0401}"/>
    <cellStyle name="Normal 10 9 2 2 2" xfId="4301" xr:uid="{754F32F7-803E-43CA-9A50-E39D3EFF9323}"/>
    <cellStyle name="Normal 10 9 2 2 3" xfId="4602" xr:uid="{0CC44123-78A0-4CE9-B1C2-38E1F04A5092}"/>
    <cellStyle name="Normal 10 9 2 3" xfId="680" xr:uid="{EF800084-1BA6-4900-ACC1-DD611A44C7D2}"/>
    <cellStyle name="Normal 10 9 2 4" xfId="681" xr:uid="{986BE625-7D7C-463B-A79F-0E7943FBBAE7}"/>
    <cellStyle name="Normal 10 9 3" xfId="682" xr:uid="{4B70A1DC-848F-4E06-87AB-0813A6295216}"/>
    <cellStyle name="Normal 10 9 4" xfId="683" xr:uid="{975B9E1E-1A04-48C5-8012-7954DCE2640A}"/>
    <cellStyle name="Normal 10 9 4 2" xfId="4738" xr:uid="{8496B264-95A0-4C5E-8DEA-11837805417A}"/>
    <cellStyle name="Normal 10 9 4 3" xfId="4603" xr:uid="{050A32DC-42C3-4310-83BF-66BEA759576D}"/>
    <cellStyle name="Normal 10 9 4 4" xfId="4445" xr:uid="{BB756A10-EE3F-4DA0-9DA3-0D16FD029815}"/>
    <cellStyle name="Normal 10 9 5" xfId="684" xr:uid="{94607F30-3690-4BCC-81C1-4C33CF558F4B}"/>
    <cellStyle name="Normal 11" xfId="46" xr:uid="{5B9A10B3-5FA8-4909-A657-3E82C85B73D0}"/>
    <cellStyle name="Normal 11 2" xfId="3697" xr:uid="{777FBCB0-20B1-47D2-AA1D-181B9C60FDFF}"/>
    <cellStyle name="Normal 11 2 2" xfId="4545" xr:uid="{F6F31558-6BB5-4F0D-9D94-B148D9B62ED0}"/>
    <cellStyle name="Normal 11 3" xfId="4306" xr:uid="{BE90EB1F-ECF5-4610-B829-15BD1753B336}"/>
    <cellStyle name="Normal 11 3 2" xfId="4546" xr:uid="{6D8855FE-CEFF-4105-AE94-6D15AF2B6A85}"/>
    <cellStyle name="Normal 11 3 3" xfId="4715" xr:uid="{45ED0300-B414-49EB-95F0-D45A4F2CC960}"/>
    <cellStyle name="Normal 11 3 4" xfId="4692" xr:uid="{7D1ACDD8-DE13-4D39-895D-85551CAB5E4C}"/>
    <cellStyle name="Normal 12" xfId="47" xr:uid="{F5817903-9F1B-4D16-841B-FF7DE4B70043}"/>
    <cellStyle name="Normal 12 2" xfId="3698" xr:uid="{3ABFEB92-360F-4C1E-B660-CC91F8D55412}"/>
    <cellStyle name="Normal 12 2 2" xfId="4547" xr:uid="{91C206F7-B712-4D14-9B46-C6A2E9B4B332}"/>
    <cellStyle name="Normal 12 3" xfId="4548" xr:uid="{E9F88D7A-2EC7-46ED-8CE3-4E9F3E2FF945}"/>
    <cellStyle name="Normal 13" xfId="48" xr:uid="{9169BB34-8C9C-4033-BE92-AA320A09A62A}"/>
    <cellStyle name="Normal 13 2" xfId="49" xr:uid="{0417C998-EF0F-4A2E-A449-E634487CB72F}"/>
    <cellStyle name="Normal 13 2 2" xfId="3699" xr:uid="{792EC178-7301-43C6-BB13-9AF9392E0D4A}"/>
    <cellStyle name="Normal 13 2 2 2" xfId="4549" xr:uid="{78EB5208-91EA-4DE7-97F1-A938B9280BC4}"/>
    <cellStyle name="Normal 13 2 3" xfId="4308" xr:uid="{14C4FF0C-B9E1-446F-87FE-600152EBF617}"/>
    <cellStyle name="Normal 13 2 3 2" xfId="4550" xr:uid="{29A825F9-30B1-43CD-A49C-897CAD0B8C0A}"/>
    <cellStyle name="Normal 13 2 3 3" xfId="4716" xr:uid="{74F01194-51F4-49A3-92AE-6DEDD8E67E9F}"/>
    <cellStyle name="Normal 13 2 3 4" xfId="4693" xr:uid="{6DC1AAF2-2132-4267-B44B-475196143F0F}"/>
    <cellStyle name="Normal 13 3" xfId="3700" xr:uid="{0CF8FA7D-4B7D-4427-947F-39C744F02BF1}"/>
    <cellStyle name="Normal 13 3 2" xfId="4392" xr:uid="{D12CD662-DFAB-4036-B388-6573DC210C74}"/>
    <cellStyle name="Normal 13 3 3" xfId="4309" xr:uid="{82BF3DB1-C1F2-4ED2-8EE2-CE15D6AFE6F6}"/>
    <cellStyle name="Normal 13 3 4" xfId="4449" xr:uid="{BEF046BC-C23C-489A-ABBA-181E09BC8291}"/>
    <cellStyle name="Normal 13 3 5" xfId="4717" xr:uid="{AB3EF8C5-01AF-4F3C-ADE1-D35CDF32E716}"/>
    <cellStyle name="Normal 13 4" xfId="4310" xr:uid="{A8B2A527-DB22-4C5A-9448-A80F09389209}"/>
    <cellStyle name="Normal 13 5" xfId="4307" xr:uid="{54C7D8F1-98EB-4305-BAA4-BE89CD951BD3}"/>
    <cellStyle name="Normal 14" xfId="50" xr:uid="{83D370C0-4A47-4387-8D0C-73E5A782DDAD}"/>
    <cellStyle name="Normal 14 18" xfId="4312" xr:uid="{3A3BAF22-70D8-4471-879E-E945323F4EF0}"/>
    <cellStyle name="Normal 14 2" xfId="51" xr:uid="{6C805DAD-3B77-4B99-8440-232F69C81989}"/>
    <cellStyle name="Normal 14 2 2" xfId="52" xr:uid="{37BA86A8-7C21-479C-9CFB-D23A475A9D0B}"/>
    <cellStyle name="Normal 14 2 2 2" xfId="3701" xr:uid="{7CC7A0FB-4C9C-4EC2-962B-4D2255B426EA}"/>
    <cellStyle name="Normal 14 2 3" xfId="3702" xr:uid="{C40992AA-8E2C-4058-AB43-9A6D209878C0}"/>
    <cellStyle name="Normal 14 3" xfId="3703" xr:uid="{ABFC4403-E292-4A0F-A05A-E949F752AAAD}"/>
    <cellStyle name="Normal 14 3 2" xfId="4551" xr:uid="{0BF3EC22-EFD3-44BC-950F-52528313AE02}"/>
    <cellStyle name="Normal 14 4" xfId="4311" xr:uid="{A49D3E57-45E6-44B2-8EBD-F4436DE71AB1}"/>
    <cellStyle name="Normal 14 4 2" xfId="4552" xr:uid="{D57D4B2C-63E3-4E44-8C35-598B0E8B889A}"/>
    <cellStyle name="Normal 14 4 3" xfId="4718" xr:uid="{34C4247E-1493-4F14-9EB0-609814A483DD}"/>
    <cellStyle name="Normal 14 4 4" xfId="4694" xr:uid="{741F7DFA-8D41-446E-A021-40120D1D53EE}"/>
    <cellStyle name="Normal 15" xfId="53" xr:uid="{FBB38FF7-F34B-4428-BDD0-9E85E8560912}"/>
    <cellStyle name="Normal 15 2" xfId="54" xr:uid="{C7E9BFDA-FC84-4038-8AF3-35744B5EC2E9}"/>
    <cellStyle name="Normal 15 2 2" xfId="3704" xr:uid="{47ED08FA-70B6-4CB1-B00D-23E19E8CC58D}"/>
    <cellStyle name="Normal 15 2 2 2" xfId="4553" xr:uid="{58DC5987-B854-4FF2-AF9E-583989D27377}"/>
    <cellStyle name="Normal 15 2 3" xfId="4554" xr:uid="{934A29D9-E490-4FF4-BF2E-135E71CD7CEF}"/>
    <cellStyle name="Normal 15 3" xfId="3705" xr:uid="{7BD095A9-855F-4DAE-80AE-874E6C3EE19F}"/>
    <cellStyle name="Normal 15 3 2" xfId="4393" xr:uid="{FAC535B3-112D-4D11-AF2F-0501E1C0B686}"/>
    <cellStyle name="Normal 15 3 3" xfId="4314" xr:uid="{7323BB2A-BE9F-4AD0-A9F1-314F8E6C682B}"/>
    <cellStyle name="Normal 15 3 4" xfId="4450" xr:uid="{B284364A-BEAE-43F5-92CA-1DF667C6CB01}"/>
    <cellStyle name="Normal 15 3 5" xfId="4720" xr:uid="{B8ACBE9B-28F4-4CCE-9BAE-3B4EB4833485}"/>
    <cellStyle name="Normal 15 4" xfId="4313" xr:uid="{AF3CC8F7-7AF2-4ADE-99D7-9B4A722397D4}"/>
    <cellStyle name="Normal 15 4 2" xfId="4555" xr:uid="{70C0552D-EAA6-4657-96C5-0B0BD98A5FBA}"/>
    <cellStyle name="Normal 15 4 3" xfId="4719" xr:uid="{93A374B8-24D3-436D-BCB4-CEC8088EF588}"/>
    <cellStyle name="Normal 15 4 4" xfId="4695" xr:uid="{07B67E91-E77C-4750-962C-9019BEF90120}"/>
    <cellStyle name="Normal 16" xfId="55" xr:uid="{E6D36D00-D334-429E-A4FD-C15EC1A5BB1F}"/>
    <cellStyle name="Normal 16 2" xfId="3706" xr:uid="{3292402B-D538-4C15-BB24-27614F751B41}"/>
    <cellStyle name="Normal 16 2 2" xfId="4394" xr:uid="{CBC86D37-47CD-4FC3-90F5-6A5D5DCA43D8}"/>
    <cellStyle name="Normal 16 2 3" xfId="4315" xr:uid="{9D42DBEC-20C1-4DD2-AFEC-8932010D3A99}"/>
    <cellStyle name="Normal 16 2 4" xfId="4451" xr:uid="{B00A912D-4220-4C78-A81A-2FECF27DEB45}"/>
    <cellStyle name="Normal 16 2 5" xfId="4721" xr:uid="{1657F6D7-5054-4E50-AB5F-89B7F8EEBCA2}"/>
    <cellStyle name="Normal 16 3" xfId="4422" xr:uid="{4C7DA6E8-FB37-4AA4-8A5E-864B113A8CFA}"/>
    <cellStyle name="Normal 17" xfId="56" xr:uid="{CF5C2D22-CCB8-4D75-9898-966D00FC9B05}"/>
    <cellStyle name="Normal 17 2" xfId="3707" xr:uid="{F3B31B30-A5DB-4E9F-994B-682570F6A98A}"/>
    <cellStyle name="Normal 17 2 2" xfId="4395" xr:uid="{1A936F6A-A919-4A13-B7B9-3E359B436367}"/>
    <cellStyle name="Normal 17 2 3" xfId="4317" xr:uid="{AEBB2757-E58C-4D67-9ED3-74928CD9F074}"/>
    <cellStyle name="Normal 17 2 4" xfId="4452" xr:uid="{E1C11E9E-7215-4F14-AA6F-5AC22818C1BF}"/>
    <cellStyle name="Normal 17 2 5" xfId="4722" xr:uid="{A5D5D900-1256-4758-8A9E-46C72CCE2D25}"/>
    <cellStyle name="Normal 17 3" xfId="4318" xr:uid="{9AB1BEB6-9EF9-4536-A088-7340F0C2301E}"/>
    <cellStyle name="Normal 17 4" xfId="4316" xr:uid="{FB554FE6-9680-4890-9BFE-CD433A41FBF3}"/>
    <cellStyle name="Normal 18" xfId="57" xr:uid="{C62723E0-29FF-43CD-AB51-98C1C56E3EC5}"/>
    <cellStyle name="Normal 18 2" xfId="3708" xr:uid="{9B163353-65BC-4D7E-A0CC-A24E5BE5EB22}"/>
    <cellStyle name="Normal 18 2 2" xfId="4556" xr:uid="{6BF5E730-C447-425A-B4D7-C1E0D3F0DD89}"/>
    <cellStyle name="Normal 18 3" xfId="4319" xr:uid="{2A09AB2B-3EB7-4C1A-A5FE-D5067B7D6F16}"/>
    <cellStyle name="Normal 18 3 2" xfId="4557" xr:uid="{E4C57F27-73B8-4047-8B4D-479750D3C244}"/>
    <cellStyle name="Normal 18 3 3" xfId="4723" xr:uid="{9B522790-2F3A-4DA6-9E3B-4586817A5499}"/>
    <cellStyle name="Normal 18 3 4" xfId="4696" xr:uid="{A8BFE238-4C6E-4399-8230-985EE2B3421B}"/>
    <cellStyle name="Normal 19" xfId="58" xr:uid="{578700E7-C841-43D0-94C8-735D186275B2}"/>
    <cellStyle name="Normal 19 2" xfId="59" xr:uid="{658848A2-0DD7-44B0-B0F4-1AD157125415}"/>
    <cellStyle name="Normal 19 2 2" xfId="3709" xr:uid="{106B4739-19C5-4943-8421-9623FFF5E9D3}"/>
    <cellStyle name="Normal 19 2 2 2" xfId="4558" xr:uid="{4EE7FE31-4DC6-49EE-984E-3A2DFEF6386F}"/>
    <cellStyle name="Normal 19 2 3" xfId="4559" xr:uid="{70E32A99-B0FC-4D01-B6EC-041F6AC1C35D}"/>
    <cellStyle name="Normal 19 3" xfId="3710" xr:uid="{FD07B732-E16F-4EBC-B12B-5196D38218A5}"/>
    <cellStyle name="Normal 19 3 2" xfId="4560" xr:uid="{053423C3-0E99-4E9F-B3E1-92413138BF81}"/>
    <cellStyle name="Normal 19 4" xfId="4561" xr:uid="{8215767F-D293-4FB8-B8FC-FF854AAB3584}"/>
    <cellStyle name="Normal 2" xfId="3" xr:uid="{0035700C-F3A5-4A6F-B63A-5CE25669DEE2}"/>
    <cellStyle name="Normal 2 2" xfId="60" xr:uid="{3007E474-2C05-4CAC-8ABE-A56F140FC94A}"/>
    <cellStyle name="Normal 2 2 2" xfId="61" xr:uid="{F9C265C7-BB76-49B7-9291-6F2E8404EA83}"/>
    <cellStyle name="Normal 2 2 2 2" xfId="3711" xr:uid="{0B7452E3-02B0-4DCA-B47E-82BF37353FBE}"/>
    <cellStyle name="Normal 2 2 2 2 2" xfId="4564" xr:uid="{11F815A5-5E0F-407C-A2BE-C7EA3BEB4BD4}"/>
    <cellStyle name="Normal 2 2 2 3" xfId="4565" xr:uid="{EB792AC5-BC9E-41AF-86DC-54B1FD6E3D12}"/>
    <cellStyle name="Normal 2 2 3" xfId="3712" xr:uid="{5F805D99-FB92-4DB7-BAB6-6101CDAA0644}"/>
    <cellStyle name="Normal 2 2 3 2" xfId="4472" xr:uid="{8744375C-966E-412C-9447-00775CC13C68}"/>
    <cellStyle name="Normal 2 2 3 2 2" xfId="4566" xr:uid="{715B7F9D-9BB0-4AC2-9795-F85D8CCA8941}"/>
    <cellStyle name="Normal 2 2 3 2 3" xfId="4751" xr:uid="{A7D97B67-AF53-4BA7-8935-EC8973315BAE}"/>
    <cellStyle name="Normal 2 2 3 2 4" xfId="5306" xr:uid="{B4D79EAC-4513-42A8-98DF-17AA5B4115D4}"/>
    <cellStyle name="Normal 2 2 3 3" xfId="4595" xr:uid="{A894A4B8-7754-440F-99C5-40AE67813589}"/>
    <cellStyle name="Normal 2 2 3 4" xfId="4697" xr:uid="{F1F732DB-9545-4293-942E-3C801667EF07}"/>
    <cellStyle name="Normal 2 2 3 5" xfId="4686" xr:uid="{3D09333D-14F6-42C1-8229-A781AF5FD9C1}"/>
    <cellStyle name="Normal 2 2 4" xfId="4320" xr:uid="{D2C45513-3AC4-47A4-A7C5-EC108FD77475}"/>
    <cellStyle name="Normal 2 2 4 2" xfId="4479" xr:uid="{1653D635-4C96-470E-9864-43D230AA35AF}"/>
    <cellStyle name="Normal 2 2 4 3" xfId="4724" xr:uid="{8899A472-9FEA-4929-A914-A1DD583DE3F6}"/>
    <cellStyle name="Normal 2 2 4 4" xfId="4698" xr:uid="{6B0EFB5B-AA23-443A-BA2D-936DDC973968}"/>
    <cellStyle name="Normal 2 2 5" xfId="4563" xr:uid="{5AB50BA6-A115-4358-80DE-181EAEC5114E}"/>
    <cellStyle name="Normal 2 2 6" xfId="4754" xr:uid="{41BC9412-B64B-4924-ABC9-0899690F13C7}"/>
    <cellStyle name="Normal 2 3" xfId="62" xr:uid="{3FB40333-C34A-4040-B8EE-8D73D5A336D6}"/>
    <cellStyle name="Normal 2 3 2" xfId="63" xr:uid="{66B654F8-659E-47C1-9A09-2CC76F132622}"/>
    <cellStyle name="Normal 2 3 2 2" xfId="3713" xr:uid="{F81933D6-6074-41A3-841A-420CAA744336}"/>
    <cellStyle name="Normal 2 3 2 2 2" xfId="4567" xr:uid="{EBF15FC6-A342-437D-9CF9-E3BD177A9E3A}"/>
    <cellStyle name="Normal 2 3 2 3" xfId="4322" xr:uid="{1E4868FE-AA22-431F-A115-7369EF572085}"/>
    <cellStyle name="Normal 2 3 2 3 2" xfId="4568" xr:uid="{39A234C2-F222-4F1A-BD28-37EC53E7F064}"/>
    <cellStyle name="Normal 2 3 2 3 3" xfId="4726" xr:uid="{70719783-5D4C-4D99-B2E9-6E9568979D7F}"/>
    <cellStyle name="Normal 2 3 2 3 4" xfId="4699" xr:uid="{065E4B0F-B777-4F2F-AB32-33B15C2758B4}"/>
    <cellStyle name="Normal 2 3 3" xfId="64" xr:uid="{A2070EF0-2979-4110-86E2-6E7B7223153A}"/>
    <cellStyle name="Normal 2 3 4" xfId="65" xr:uid="{20BEC609-EFB7-49E5-BB16-8CA7D0ED2919}"/>
    <cellStyle name="Normal 2 3 5" xfId="3714" xr:uid="{C24835C3-7A9C-48FA-BDC4-7D15C57AC616}"/>
    <cellStyle name="Normal 2 3 5 2" xfId="4569" xr:uid="{84D5736F-DC09-45A3-9ABF-89C74D87358F}"/>
    <cellStyle name="Normal 2 3 6" xfId="4321" xr:uid="{C992D721-A7D0-4FF3-A9A1-0BCFAA419757}"/>
    <cellStyle name="Normal 2 3 6 2" xfId="4570" xr:uid="{CAED9FF8-8400-43BC-B8E4-D1ADB6F78F1D}"/>
    <cellStyle name="Normal 2 3 6 3" xfId="4725" xr:uid="{E1A1E4F8-53D3-4C1D-AF9C-B96377F8148D}"/>
    <cellStyle name="Normal 2 3 6 4" xfId="4700" xr:uid="{3F7D9B2E-AF39-465A-935D-BEC31C6D97D3}"/>
    <cellStyle name="Normal 2 3 7" xfId="5319" xr:uid="{5A925A17-07BE-4751-8BCD-502B4996BF68}"/>
    <cellStyle name="Normal 2 4" xfId="66" xr:uid="{6C80F310-A2A6-4CC1-B2AA-A39E06267212}"/>
    <cellStyle name="Normal 2 4 2" xfId="67" xr:uid="{F73CC09C-CA26-4176-881D-635E7247A223}"/>
    <cellStyle name="Normal 2 4 3" xfId="3715" xr:uid="{2291F2B9-C687-416B-93F0-29F761B9FC3B}"/>
    <cellStyle name="Normal 2 4 3 2" xfId="4571" xr:uid="{1CC011E8-F69E-4AC6-A1D3-F2163E45CFA6}"/>
    <cellStyle name="Normal 2 4 3 3" xfId="4596" xr:uid="{277F325B-155F-4CBD-9BC8-C16632064F96}"/>
    <cellStyle name="Normal 2 4 4" xfId="4572" xr:uid="{DA914C9D-DF6C-4FA6-9E5F-7B0766D129BE}"/>
    <cellStyle name="Normal 2 4 5" xfId="4755" xr:uid="{4825678D-811C-461B-8C8C-8FFDB24C6AEB}"/>
    <cellStyle name="Normal 2 4 6" xfId="4753" xr:uid="{0ED7E0FE-5E6D-40AC-A70F-7ED85A91EC2B}"/>
    <cellStyle name="Normal 2 5" xfId="3716" xr:uid="{6E784E92-B467-422D-8C14-4A0024CFDFFF}"/>
    <cellStyle name="Normal 2 5 2" xfId="3731" xr:uid="{78B4266C-05BD-49CB-8764-A3990DFD1EC6}"/>
    <cellStyle name="Normal 2 5 2 2" xfId="4430" xr:uid="{E83BAA53-DA60-4AD0-9E9B-400C091FA366}"/>
    <cellStyle name="Normal 2 5 3" xfId="4423" xr:uid="{E484DF4A-454C-40DD-83C2-E2077451DAFB}"/>
    <cellStyle name="Normal 2 5 3 2" xfId="4475" xr:uid="{EAFDC26B-259C-4B43-8B0D-3A9B3EC02E0D}"/>
    <cellStyle name="Normal 2 5 3 3" xfId="4737" xr:uid="{7A4E48D6-3CA8-498E-B828-C977DC781199}"/>
    <cellStyle name="Normal 2 5 3 4" xfId="5303" xr:uid="{F4A2EFE1-F6E2-413A-B8A4-90D748BF8AE6}"/>
    <cellStyle name="Normal 2 5 4" xfId="4573" xr:uid="{7B900304-60DF-49AD-9D6E-0F263B69E1A2}"/>
    <cellStyle name="Normal 2 5 5" xfId="4481" xr:uid="{30BB8B56-29B0-4722-B025-9EDCB256402F}"/>
    <cellStyle name="Normal 2 5 6" xfId="4480" xr:uid="{AA453F8C-0CAD-4C63-BD41-1503B643EA04}"/>
    <cellStyle name="Normal 2 5 7" xfId="4750" xr:uid="{3B518844-CCAE-4551-90CC-292A61799B40}"/>
    <cellStyle name="Normal 2 5 8" xfId="4710" xr:uid="{29D62BB1-7B85-40EC-8ACF-2D1045B608B3}"/>
    <cellStyle name="Normal 2 6" xfId="3732" xr:uid="{D6A38C2A-C4B6-4C2F-B26A-2C45CC4B0117}"/>
    <cellStyle name="Normal 2 6 2" xfId="4425" xr:uid="{93C9D397-A5E0-4F0E-B7AC-EFB6964F3777}"/>
    <cellStyle name="Normal 2 6 3" xfId="4428" xr:uid="{D27980E6-65C3-44AF-8F86-E0623C5498AF}"/>
    <cellStyle name="Normal 2 6 4" xfId="4574" xr:uid="{0575DB9A-2B6F-406C-B8EF-32ED6B2D5977}"/>
    <cellStyle name="Normal 2 6 5" xfId="4471" xr:uid="{09492CE6-A36C-4488-8549-34E52838665C}"/>
    <cellStyle name="Normal 2 6 5 2" xfId="4701" xr:uid="{A3C259DC-2642-4070-9BB2-7AD570FD88A9}"/>
    <cellStyle name="Normal 2 6 6" xfId="4443" xr:uid="{07CE5FEF-8541-44BB-BA81-08CEDDDA4A91}"/>
    <cellStyle name="Normal 2 6 7" xfId="4424" xr:uid="{8D89B58F-9FAC-4726-B18B-518B8BD8158E}"/>
    <cellStyle name="Normal 2 7" xfId="4426" xr:uid="{A767193D-640B-4A87-ABBA-D8B2259FCFA9}"/>
    <cellStyle name="Normal 2 7 2" xfId="4576" xr:uid="{A0D8422E-0F01-4829-9988-3C535B3E8AFC}"/>
    <cellStyle name="Normal 2 7 3" xfId="4575" xr:uid="{74B11E25-2695-4995-B148-9BCB99DDF804}"/>
    <cellStyle name="Normal 2 7 4" xfId="5304" xr:uid="{C76EF768-9D6A-4B6C-A054-5463A54A50AB}"/>
    <cellStyle name="Normal 2 8" xfId="4577" xr:uid="{F5BEDF8E-4CBF-4581-98E4-C4FFBE4BA2C8}"/>
    <cellStyle name="Normal 2 9" xfId="4562" xr:uid="{5B1C9D58-140D-4D28-8E7A-40E8B902394F}"/>
    <cellStyle name="Normal 20" xfId="68" xr:uid="{D43E02F8-F91E-446B-AA95-9F8951347F2B}"/>
    <cellStyle name="Normal 20 2" xfId="3717" xr:uid="{A53B7C6A-EC8B-4F5D-9A67-A43EF5527CC1}"/>
    <cellStyle name="Normal 20 2 2" xfId="3718" xr:uid="{3A745FBD-7955-468A-9F79-E1E16C7D2019}"/>
    <cellStyle name="Normal 20 2 2 2" xfId="4396" xr:uid="{4792CAAF-72D6-4D42-B649-3F24A943EB08}"/>
    <cellStyle name="Normal 20 2 2 3" xfId="4388" xr:uid="{CC833EF6-D6FF-4F9E-9936-6B56F8EC2CFD}"/>
    <cellStyle name="Normal 20 2 2 4" xfId="4468" xr:uid="{DA7E08EC-CDA2-4E49-94EC-466605E78093}"/>
    <cellStyle name="Normal 20 2 2 5" xfId="4735" xr:uid="{08FD8FEA-D413-43FA-9808-475FB17A4AA7}"/>
    <cellStyle name="Normal 20 2 3" xfId="4391" xr:uid="{86B69A53-5E39-4672-AC44-879BBEECD84E}"/>
    <cellStyle name="Normal 20 2 4" xfId="4387" xr:uid="{22FBD0FD-3AEA-43E6-AB44-52889ADBBDCC}"/>
    <cellStyle name="Normal 20 2 5" xfId="4467" xr:uid="{D97C6CBA-FF9E-4A66-84DF-7A5515A8D6D9}"/>
    <cellStyle name="Normal 20 2 6" xfId="4734" xr:uid="{0D37F97C-442D-4C0F-86E1-D6B70E4B8FB0}"/>
    <cellStyle name="Normal 20 3" xfId="3827" xr:uid="{AC5B8EAD-3FD1-4942-8A53-D381204629D7}"/>
    <cellStyle name="Normal 20 3 2" xfId="4629" xr:uid="{801268E4-AEF9-4D5A-8E17-B19C56A14A8F}"/>
    <cellStyle name="Normal 20 4" xfId="4323" xr:uid="{77DD58D7-DC53-4D7F-A671-EE8112692C9F}"/>
    <cellStyle name="Normal 20 4 2" xfId="4473" xr:uid="{15FCA818-DB28-462E-BDAB-BE260F61E1C2}"/>
    <cellStyle name="Normal 20 4 3" xfId="4727" xr:uid="{559CCED3-D52B-4EBF-848D-07993E47A57C}"/>
    <cellStyle name="Normal 20 4 4" xfId="4702" xr:uid="{18D2796B-2CB2-43F4-96BD-37FB05C1E313}"/>
    <cellStyle name="Normal 20 5" xfId="4478" xr:uid="{0BA79D4B-EDC1-4767-8E73-D36B7267FEB6}"/>
    <cellStyle name="Normal 20 6" xfId="4476" xr:uid="{A5254230-D641-4554-BE58-490E5C7F51DB}"/>
    <cellStyle name="Normal 20 7" xfId="4687" xr:uid="{2C5060AF-9994-4E3B-8CC1-D2A0B2AE92AD}"/>
    <cellStyle name="Normal 20 8" xfId="4708" xr:uid="{D7D08B62-BA5A-4115-A383-62BA26909EC0}"/>
    <cellStyle name="Normal 20 9" xfId="4707" xr:uid="{B3B4ED3F-60E5-40F5-9647-32C3B285401A}"/>
    <cellStyle name="Normal 21" xfId="69" xr:uid="{DC458CA7-DE99-4AFA-A73D-EA24686E85A5}"/>
    <cellStyle name="Normal 21 2" xfId="3719" xr:uid="{4E693FBA-23BB-477B-A498-A10B05A71B38}"/>
    <cellStyle name="Normal 21 2 2" xfId="3720" xr:uid="{12F35628-CFB8-40F3-9EEF-F24604F2072A}"/>
    <cellStyle name="Normal 21 3" xfId="4324" xr:uid="{1D060639-8BC9-4A61-843C-3A0004C4C83C}"/>
    <cellStyle name="Normal 21 3 2" xfId="4631" xr:uid="{68688DBA-AC9B-4DAD-8C79-D1DC5145B237}"/>
    <cellStyle name="Normal 21 3 3" xfId="4630" xr:uid="{F214D04C-3F6C-45B8-BAA2-45BC6C8B0A19}"/>
    <cellStyle name="Normal 21 4" xfId="4453" xr:uid="{06B9BCD5-16F8-44AD-B7B7-E7E2C0DADD9F}"/>
    <cellStyle name="Normal 21 5" xfId="4728" xr:uid="{E28EC4B4-245D-42CB-B6D2-44F37C9C5B0C}"/>
    <cellStyle name="Normal 22" xfId="685" xr:uid="{227D8E68-3FFE-4B22-8781-97E79BEC0816}"/>
    <cellStyle name="Normal 22 2" xfId="3661" xr:uid="{7585DDD8-48EB-46AF-8AF9-A6BE06AD3BBF}"/>
    <cellStyle name="Normal 22 3" xfId="3660" xr:uid="{47FA44F6-6804-418A-95A1-4DFBEA2A5005}"/>
    <cellStyle name="Normal 22 3 2" xfId="4325" xr:uid="{D04BE8CD-EE1B-42CF-8E25-D994FF99A596}"/>
    <cellStyle name="Normal 22 3 2 2" xfId="4633" xr:uid="{851EB7E0-89B2-4DAF-B7BA-ADBD21D4C2FD}"/>
    <cellStyle name="Normal 22 3 3" xfId="4632" xr:uid="{0858508A-9669-42C6-9BF5-1138C94866B1}"/>
    <cellStyle name="Normal 22 3 4" xfId="4615" xr:uid="{0A1E4025-A584-4934-9032-5568627CDAE7}"/>
    <cellStyle name="Normal 22 4" xfId="3664" xr:uid="{E92CEC8C-4043-4749-AE6B-365092803486}"/>
    <cellStyle name="Normal 22 4 2" xfId="4401" xr:uid="{B70003FA-EED8-4748-BFEA-34F3ED5999FD}"/>
    <cellStyle name="Normal 22 4 3" xfId="4742" xr:uid="{F50FA7AC-8390-4CDC-BE01-D3D44ED390E6}"/>
    <cellStyle name="Normal 22 4 4" xfId="4616" xr:uid="{C05B2D0A-2DD0-4E45-9164-AD4AA4AF3CE6}"/>
    <cellStyle name="Normal 22 4 5" xfId="4454" xr:uid="{AB31A29B-3D86-49DD-BA66-6749BF4CCE3D}"/>
    <cellStyle name="Normal 22 4 6" xfId="4440" xr:uid="{FA70C206-97D7-4E35-8C71-49EDF832FEF6}"/>
    <cellStyle name="Normal 22 4 7" xfId="4439" xr:uid="{6B3FDD06-EC19-4BCF-B340-585F0709E8EB}"/>
    <cellStyle name="Normal 22 4 8" xfId="4438" xr:uid="{6BDC5BDD-82F1-414D-A8AF-ED852EEDFDE9}"/>
    <cellStyle name="Normal 22 4 9" xfId="4437" xr:uid="{798FA398-4E6A-4FB9-AD3C-E284DC38B9E3}"/>
    <cellStyle name="Normal 22 5" xfId="4729" xr:uid="{AE88C406-40AB-4D75-B2FF-483B778845BC}"/>
    <cellStyle name="Normal 23" xfId="3721" xr:uid="{A37AC109-D864-4506-9B0D-01553BF5032A}"/>
    <cellStyle name="Normal 23 2" xfId="4282" xr:uid="{0F1FF472-AA56-489F-BBC1-A79C12E94104}"/>
    <cellStyle name="Normal 23 2 2" xfId="4327" xr:uid="{6D76CFD2-A850-4970-B1BC-55D25BCF5F38}"/>
    <cellStyle name="Normal 23 2 2 2" xfId="4752" xr:uid="{D9086007-B995-4A93-90CF-9E441CF55D73}"/>
    <cellStyle name="Normal 23 2 2 3" xfId="4617" xr:uid="{0FE88CAE-DDE3-4AEA-B9B9-65ACCAE1E30F}"/>
    <cellStyle name="Normal 23 2 2 4" xfId="4578" xr:uid="{F4923CA5-98A3-4BE9-BDB6-ECF03E023E94}"/>
    <cellStyle name="Normal 23 2 3" xfId="4456" xr:uid="{45B08E87-8061-428D-B398-70F206A022EA}"/>
    <cellStyle name="Normal 23 2 4" xfId="4703" xr:uid="{38BFC0D6-805C-4285-BEB0-F4CB76EC8AB8}"/>
    <cellStyle name="Normal 23 3" xfId="4397" xr:uid="{3337FB2F-A18E-4A21-8A74-081AC6FEA026}"/>
    <cellStyle name="Normal 23 4" xfId="4326" xr:uid="{952103F4-BD00-41E6-8A30-A55E2740B714}"/>
    <cellStyle name="Normal 23 5" xfId="4455" xr:uid="{9DE541E5-1B0A-481D-A134-EC092AC71BCE}"/>
    <cellStyle name="Normal 23 6" xfId="4730" xr:uid="{91569EFB-0EA7-41A1-83A5-12F4175E2D06}"/>
    <cellStyle name="Normal 24" xfId="3722" xr:uid="{34B109CA-6ABD-49F9-8D5D-2570A1983CE0}"/>
    <cellStyle name="Normal 24 2" xfId="3723" xr:uid="{0288F2A6-6694-45E8-A4CA-196398CA384C}"/>
    <cellStyle name="Normal 24 2 2" xfId="4399" xr:uid="{86300298-680E-4C28-BD87-D478B6D63C05}"/>
    <cellStyle name="Normal 24 2 3" xfId="4329" xr:uid="{998DBEA0-12C3-4738-B24F-2CD15E8C68CB}"/>
    <cellStyle name="Normal 24 2 4" xfId="4458" xr:uid="{9C47876B-0474-4BE4-8A3B-73F723D1FE4C}"/>
    <cellStyle name="Normal 24 2 5" xfId="4732" xr:uid="{D7F908B7-B340-4801-8F91-E2C775D04D86}"/>
    <cellStyle name="Normal 24 3" xfId="4398" xr:uid="{3489F2E1-C555-4261-90C8-4DCCA963C7BE}"/>
    <cellStyle name="Normal 24 4" xfId="4328" xr:uid="{3FCD074D-8461-4815-84D7-8A784DA4A0BE}"/>
    <cellStyle name="Normal 24 5" xfId="4457" xr:uid="{AC12F0AC-B17A-4B58-999B-CE3ECB112225}"/>
    <cellStyle name="Normal 24 6" xfId="4731" xr:uid="{BCCDADBD-9124-4C3D-8613-72AA9DFF78EA}"/>
    <cellStyle name="Normal 25" xfId="3730" xr:uid="{E77E208F-BBF1-4583-8A9B-88FC99EC6180}"/>
    <cellStyle name="Normal 25 2" xfId="4331" xr:uid="{E015A287-F942-4A5F-937E-686E1D037A52}"/>
    <cellStyle name="Normal 25 3" xfId="4400" xr:uid="{1D7F66BF-A2FE-4846-8BAC-5191515DD61A}"/>
    <cellStyle name="Normal 25 4" xfId="4330" xr:uid="{D15084AF-5D91-4318-B660-BFE6A190E566}"/>
    <cellStyle name="Normal 25 5" xfId="4459" xr:uid="{A5DB4311-0670-45AA-8341-FF3AFC89EF5D}"/>
    <cellStyle name="Normal 26" xfId="4280" xr:uid="{F15ED0F2-990F-4EF0-A940-37B98D8FB80F}"/>
    <cellStyle name="Normal 26 2" xfId="4281" xr:uid="{36DB19C2-AAE6-4FE6-997A-92E9475943BF}"/>
    <cellStyle name="Normal 26 2 2" xfId="4333" xr:uid="{B29E70B7-6DA1-4D5D-8160-689EA9379FA7}"/>
    <cellStyle name="Normal 26 3" xfId="4332" xr:uid="{9063D2CB-3AD3-458A-81EB-EB60EE18B41C}"/>
    <cellStyle name="Normal 26 3 2" xfId="4619" xr:uid="{14D08778-2DD0-402F-B9B5-9A07005F9E83}"/>
    <cellStyle name="Normal 27" xfId="4334" xr:uid="{0DB40F4B-FFB2-4FEA-949A-E97DBC45AAC5}"/>
    <cellStyle name="Normal 27 2" xfId="4335" xr:uid="{204E4EAF-70AF-4586-9B5D-779A09FC7EAC}"/>
    <cellStyle name="Normal 27 3" xfId="4460" xr:uid="{B5842A5C-B982-4EE1-863B-383E6DEDF092}"/>
    <cellStyle name="Normal 27 4" xfId="4444" xr:uid="{EDD5EA4A-69A5-4A3A-84EB-B7037A16829C}"/>
    <cellStyle name="Normal 27 5" xfId="4435" xr:uid="{5817F408-7456-446C-8D7D-BD21EED483AF}"/>
    <cellStyle name="Normal 27 6" xfId="4432" xr:uid="{7AE52F3B-F2B5-4077-81A6-3FDD42F562B7}"/>
    <cellStyle name="Normal 28" xfId="4336" xr:uid="{FAEDEC7B-5AF7-4178-A506-F5DFB2DA03DF}"/>
    <cellStyle name="Normal 28 2" xfId="4337" xr:uid="{1794EE86-CEAC-4EFF-A39E-1ABD4947694E}"/>
    <cellStyle name="Normal 28 3" xfId="4338" xr:uid="{A4602596-FC72-46DC-9C1A-9EF01063E7CE}"/>
    <cellStyle name="Normal 29" xfId="4339" xr:uid="{BBB29F02-C9AD-4F78-9A48-2EEAE28C0790}"/>
    <cellStyle name="Normal 29 2" xfId="4340" xr:uid="{B769AF58-9C9F-4E79-8FB4-E1667658C06E}"/>
    <cellStyle name="Normal 3" xfId="2" xr:uid="{665067A7-73F8-4B7E-BFD2-7BB3B9468366}"/>
    <cellStyle name="Normal 3 2" xfId="70" xr:uid="{E283ACF1-0E0B-4F09-8484-3F378BDC97E8}"/>
    <cellStyle name="Normal 3 2 2" xfId="71" xr:uid="{7BC98170-F5F8-416A-9AF9-6FC17BD6A0F6}"/>
    <cellStyle name="Normal 3 2 2 2" xfId="3724" xr:uid="{CEB93EAC-1347-4124-A1CA-4083121762D0}"/>
    <cellStyle name="Normal 3 2 2 2 2" xfId="4580" xr:uid="{957648B4-BA59-440A-BDAC-EF77A5DEF68F}"/>
    <cellStyle name="Normal 3 2 2 3" xfId="4581" xr:uid="{BEE48502-F1D5-4110-90BD-ED6327E670F3}"/>
    <cellStyle name="Normal 3 2 3" xfId="72" xr:uid="{E671484B-20F6-479C-9C3C-2CC6C552606D}"/>
    <cellStyle name="Normal 3 2 4" xfId="3725" xr:uid="{688185DE-35A9-4521-B5F1-130AD459F225}"/>
    <cellStyle name="Normal 3 2 4 2" xfId="4582" xr:uid="{341C88C6-3B19-4ADD-BC14-93839D6BC897}"/>
    <cellStyle name="Normal 3 2 5" xfId="4431" xr:uid="{64E5000A-39F3-47C9-AAA6-1976B27E1B15}"/>
    <cellStyle name="Normal 3 2 5 2" xfId="4583" xr:uid="{5D74FEBE-DCD9-4E19-AFF6-21E3A28425DC}"/>
    <cellStyle name="Normal 3 2 5 3" xfId="5305" xr:uid="{C897B51B-5158-4A73-A1EA-8EF40E4DA5C8}"/>
    <cellStyle name="Normal 3 3" xfId="73" xr:uid="{5BD2947C-2BF7-497D-AD58-7D331EF9DCDA}"/>
    <cellStyle name="Normal 3 3 2" xfId="3726" xr:uid="{8357637D-D50D-42F0-848D-4C1241434972}"/>
    <cellStyle name="Normal 3 3 2 2" xfId="4584" xr:uid="{23400185-86C7-4E69-B056-D5EDA2BD1DCC}"/>
    <cellStyle name="Normal 3 3 3" xfId="4585" xr:uid="{38272945-74B2-4D85-92F2-D3EB93422606}"/>
    <cellStyle name="Normal 3 4" xfId="3733" xr:uid="{7F489CBC-EB94-4A12-B018-5DD019312E7B}"/>
    <cellStyle name="Normal 3 4 2" xfId="4284" xr:uid="{1E14951B-4177-4644-9AEA-D69E475012FF}"/>
    <cellStyle name="Normal 3 4 2 2" xfId="4586" xr:uid="{FEE408E1-56FE-419B-9B65-80E4E341935A}"/>
    <cellStyle name="Normal 3 5" xfId="4283" xr:uid="{A9DD0614-D147-4B34-9ED7-30DEE93759B0}"/>
    <cellStyle name="Normal 3 5 2" xfId="4587" xr:uid="{68A78A87-2FD9-438A-AB9C-5FCB41751287}"/>
    <cellStyle name="Normal 3 5 3" xfId="4736" xr:uid="{402D93D6-6FB7-4A35-96F6-C9889AD8CE42}"/>
    <cellStyle name="Normal 3 5 4" xfId="4704" xr:uid="{4A4EBB4E-E4A1-419E-ADAD-40FD052E462B}"/>
    <cellStyle name="Normal 3 6" xfId="4579" xr:uid="{B8A3BED5-2E1D-47DB-B84E-2B0576DD0A3A}"/>
    <cellStyle name="Normal 30" xfId="4341" xr:uid="{9B861907-568E-4735-9715-B6F185528A6D}"/>
    <cellStyle name="Normal 30 2" xfId="4342" xr:uid="{F73C4D16-AC13-43C8-B7A2-C3FA9BA70907}"/>
    <cellStyle name="Normal 31" xfId="4343" xr:uid="{EFF3F57C-4C13-4D5C-9E4F-7A61F4B73539}"/>
    <cellStyle name="Normal 31 2" xfId="4344" xr:uid="{DF8C85F3-79C6-4FA4-8E39-CCC0BAB12F6A}"/>
    <cellStyle name="Normal 32" xfId="4345" xr:uid="{BFFCE7CF-D504-49F3-8594-28F373365814}"/>
    <cellStyle name="Normal 33" xfId="4346" xr:uid="{47183070-D8C3-43DC-BCE4-CAEA9EC27EFC}"/>
    <cellStyle name="Normal 33 2" xfId="4347" xr:uid="{A45B9966-DE3B-42B9-859C-4A7E282F8677}"/>
    <cellStyle name="Normal 34" xfId="4348" xr:uid="{E793D284-341C-439F-A3E5-027702A582FE}"/>
    <cellStyle name="Normal 34 2" xfId="4349" xr:uid="{1032D5FF-EF1F-43AB-9CA6-22BB084CC1A6}"/>
    <cellStyle name="Normal 35" xfId="4350" xr:uid="{D865CBF1-6A1B-4AB8-8339-08662D47E1E0}"/>
    <cellStyle name="Normal 35 2" xfId="4351" xr:uid="{7BA4C8E1-450C-4BA4-A0AB-33BC74779BB8}"/>
    <cellStyle name="Normal 36" xfId="4352" xr:uid="{D2093309-B3BE-4F54-9834-703CC2EDAB23}"/>
    <cellStyle name="Normal 36 2" xfId="4353" xr:uid="{0FDB6C1B-CDEA-48EB-B62C-3AA5CF7E764D}"/>
    <cellStyle name="Normal 37" xfId="4354" xr:uid="{AD9F8EC9-3ABD-4600-935D-AE1153C62787}"/>
    <cellStyle name="Normal 37 2" xfId="4355" xr:uid="{C01C9F90-D8C4-4837-B32A-4160F0E7A186}"/>
    <cellStyle name="Normal 38" xfId="4356" xr:uid="{A40CD826-20DA-4D7C-B2DD-68FDD808DE4F}"/>
    <cellStyle name="Normal 38 2" xfId="4357" xr:uid="{6196FE0B-7541-44DE-BAA3-6B7920BF9352}"/>
    <cellStyle name="Normal 39" xfId="4358" xr:uid="{04401470-F2F7-4260-AD77-95C28CC0BB3A}"/>
    <cellStyle name="Normal 39 2" xfId="4359" xr:uid="{8DDF4AB8-AD74-4877-B610-0742E709CF43}"/>
    <cellStyle name="Normal 39 2 2" xfId="4360" xr:uid="{018B1668-741C-4A59-95FA-010219EF3CB9}"/>
    <cellStyle name="Normal 39 3" xfId="4361" xr:uid="{8D8DE632-B2ED-44D7-9091-29241F4FE5AB}"/>
    <cellStyle name="Normal 4" xfId="74" xr:uid="{40828C91-8017-4D5D-8487-978014CF5FF9}"/>
    <cellStyle name="Normal 4 2" xfId="75" xr:uid="{39739184-B451-4248-BF80-6D5469622428}"/>
    <cellStyle name="Normal 4 2 2" xfId="686" xr:uid="{C533D19E-6DB0-4F65-A9CD-8E9A1DCF4EE8}"/>
    <cellStyle name="Normal 4 2 2 2" xfId="687" xr:uid="{F0BE2E19-570F-407A-B9CD-0ECA61F08F6E}"/>
    <cellStyle name="Normal 4 2 2 3" xfId="688" xr:uid="{01F5DCC3-E646-4E53-8385-7F26D715D879}"/>
    <cellStyle name="Normal 4 2 2 4" xfId="689" xr:uid="{6ECB0080-5F69-4123-B8AE-6BD61E01CC69}"/>
    <cellStyle name="Normal 4 2 2 4 2" xfId="690" xr:uid="{C1777CC1-657B-4FA1-BE9A-54035952529A}"/>
    <cellStyle name="Normal 4 2 2 4 3" xfId="691" xr:uid="{4AB6C841-F1DD-48E5-A81D-622C9488989C}"/>
    <cellStyle name="Normal 4 2 2 4 3 2" xfId="692" xr:uid="{B7314098-7E4F-4456-B24E-65E39FE8E487}"/>
    <cellStyle name="Normal 4 2 2 4 3 3" xfId="3663" xr:uid="{86F56334-B307-4189-B443-C76C65C9C48E}"/>
    <cellStyle name="Normal 4 2 3" xfId="4275" xr:uid="{098C49E9-E01C-4D1F-BD81-5F60700DF042}"/>
    <cellStyle name="Normal 4 2 3 2" xfId="4286" xr:uid="{03F5B424-E2B3-456B-9370-2D16F87B4022}"/>
    <cellStyle name="Normal 4 2 3 2 2" xfId="4588" xr:uid="{3E09DDBE-65F3-4065-9E43-925CB8892AE2}"/>
    <cellStyle name="Normal 4 2 3 3" xfId="4634" xr:uid="{53E2C5C2-88BA-4867-B883-C6496B06121B}"/>
    <cellStyle name="Normal 4 2 3 3 2" xfId="4635" xr:uid="{28D32E6D-E460-40E8-8955-57FE9320099C}"/>
    <cellStyle name="Normal 4 2 3 4" xfId="4636" xr:uid="{4811E643-5725-45C5-926C-4D772EDF87DA}"/>
    <cellStyle name="Normal 4 2 3 5" xfId="4637" xr:uid="{F3F8B322-27BB-4CC1-A073-7D5167EA0940}"/>
    <cellStyle name="Normal 4 2 4" xfId="4276" xr:uid="{02F9AB60-D905-42B8-B7A3-FAF12C3AAC0C}"/>
    <cellStyle name="Normal 4 2 4 2" xfId="4363" xr:uid="{9B3EB935-7FDC-4392-A985-392BBB4EA03F}"/>
    <cellStyle name="Normal 4 2 4 2 2" xfId="4638" xr:uid="{DB271C3F-5149-4A58-9756-EF4607D22000}"/>
    <cellStyle name="Normal 4 2 4 2 3" xfId="4618" xr:uid="{D2C7D92D-42B5-405E-A17D-0C2EC0F38358}"/>
    <cellStyle name="Normal 4 2 4 2 4" xfId="4474" xr:uid="{66C6D572-61D1-4BE5-9C1E-44BC11DCFEEF}"/>
    <cellStyle name="Normal 4 2 4 3" xfId="4461" xr:uid="{6138860F-3A6A-46AA-8266-0AFE9632BD04}"/>
    <cellStyle name="Normal 4 2 4 4" xfId="4705" xr:uid="{F56824A6-BAE7-4026-9B20-BDA8F4F46F29}"/>
    <cellStyle name="Normal 4 2 5" xfId="3828" xr:uid="{1C0BB6DA-4FF9-4AC9-9BCB-665C5E94D46F}"/>
    <cellStyle name="Normal 4 2 6" xfId="4477" xr:uid="{CA4A87EA-6D60-45F4-9D05-6A6981DAA19E}"/>
    <cellStyle name="Normal 4 2 7" xfId="4433" xr:uid="{9BF1A14F-DF62-4116-88C0-6856FA5A10CD}"/>
    <cellStyle name="Normal 4 3" xfId="76" xr:uid="{31B80934-E56E-41D7-BFA9-8662DAEDD73E}"/>
    <cellStyle name="Normal 4 3 2" xfId="77" xr:uid="{57A2FC6A-DE02-415A-940C-C8A367AA9685}"/>
    <cellStyle name="Normal 4 3 2 2" xfId="693" xr:uid="{CF2C2E41-2022-45B0-8010-A60A6C2028AF}"/>
    <cellStyle name="Normal 4 3 2 3" xfId="3829" xr:uid="{8226BDD8-6998-4E45-9B8B-03BC54BCBF24}"/>
    <cellStyle name="Normal 4 3 3" xfId="694" xr:uid="{18D79797-3B50-49C2-8F4D-2215E7A72F7C}"/>
    <cellStyle name="Normal 4 3 3 2" xfId="4482" xr:uid="{7B3AC34B-5822-4FAC-84B4-A99017D496C0}"/>
    <cellStyle name="Normal 4 3 4" xfId="695" xr:uid="{41F708A9-C1D3-445A-929B-D8F466A964FF}"/>
    <cellStyle name="Normal 4 3 5" xfId="696" xr:uid="{5E87A955-FEB4-48B1-81BB-3C9FBAA9CBAF}"/>
    <cellStyle name="Normal 4 3 5 2" xfId="697" xr:uid="{AC261F44-F69E-4F1F-A366-C2545BAC082E}"/>
    <cellStyle name="Normal 4 3 5 3" xfId="698" xr:uid="{780E3E1E-66C4-425C-9DF9-AEE97E195BB6}"/>
    <cellStyle name="Normal 4 3 5 3 2" xfId="699" xr:uid="{AC28B7E5-399A-4B19-AF2F-90B377AEA6DB}"/>
    <cellStyle name="Normal 4 3 5 3 3" xfId="3662" xr:uid="{C5524B24-5D21-4962-8E43-BD8389D35A97}"/>
    <cellStyle name="Normal 4 3 6" xfId="3735" xr:uid="{66DDE0EF-0B79-40BF-B249-223E7889C829}"/>
    <cellStyle name="Normal 4 4" xfId="3734" xr:uid="{DEF64FFE-8E22-4F65-80B0-32F26E37B9D3}"/>
    <cellStyle name="Normal 4 4 2" xfId="4277" xr:uid="{14FC9BC1-FD75-4A48-B4B4-9C762EC5F9AD}"/>
    <cellStyle name="Normal 4 4 3" xfId="4285" xr:uid="{1895F731-A266-4AE0-8D6B-EBC6B9A42927}"/>
    <cellStyle name="Normal 4 4 3 2" xfId="4288" xr:uid="{A45C2AA3-B6E7-4A74-8781-04BBA0952777}"/>
    <cellStyle name="Normal 4 4 3 3" xfId="4287" xr:uid="{8B0CAD40-B736-4AB5-8F4C-4565DE24F926}"/>
    <cellStyle name="Normal 4 4 4" xfId="4743" xr:uid="{5F162C3D-8E2A-47D6-BC07-289347C57A86}"/>
    <cellStyle name="Normal 4 5" xfId="4278" xr:uid="{A2304DB7-055E-41CD-9FB6-7EE91DBEE260}"/>
    <cellStyle name="Normal 4 5 2" xfId="4362" xr:uid="{6DF33E7E-72C9-443D-835A-521053DE2B74}"/>
    <cellStyle name="Normal 4 6" xfId="4279" xr:uid="{AA6FA61E-FDCE-4C36-8922-FD32FB77CA75}"/>
    <cellStyle name="Normal 4 7" xfId="3737" xr:uid="{5B468521-108C-4298-8079-0E4284508BF1}"/>
    <cellStyle name="Normal 4 8" xfId="4429" xr:uid="{19698796-F896-4646-B192-9E115F98E9EA}"/>
    <cellStyle name="Normal 40" xfId="4364" xr:uid="{4D0DFB2C-EA6E-498C-9A66-668897C7D9F3}"/>
    <cellStyle name="Normal 40 2" xfId="4365" xr:uid="{F88C1FE8-856A-4578-A0CC-D73484C9655E}"/>
    <cellStyle name="Normal 40 2 2" xfId="4366" xr:uid="{C81768A3-B19A-472B-86AB-F59FEE258E22}"/>
    <cellStyle name="Normal 40 3" xfId="4367" xr:uid="{9A353BD8-1F55-4F22-B8F3-09494E824AB3}"/>
    <cellStyle name="Normal 41" xfId="4368" xr:uid="{C47543AB-0CFA-4012-8BD0-3BE842D4EDA7}"/>
    <cellStyle name="Normal 41 2" xfId="4369" xr:uid="{27574144-8B5F-49B7-B855-E45D8E5F3928}"/>
    <cellStyle name="Normal 42" xfId="4370" xr:uid="{D7740A8D-B69D-403C-9B1B-18DB93ACA63D}"/>
    <cellStyle name="Normal 42 2" xfId="4371" xr:uid="{D61740E8-FFB5-4E2D-ADF9-EA880EE4F971}"/>
    <cellStyle name="Normal 43" xfId="4372" xr:uid="{13BE0FD7-D8FC-41C7-BED9-C687ED67223D}"/>
    <cellStyle name="Normal 43 2" xfId="4373" xr:uid="{DB766749-4B3B-4338-9860-267AD2F34935}"/>
    <cellStyle name="Normal 44" xfId="4383" xr:uid="{AF04A7FB-D40E-4585-B8C5-73B59BDDAA5A}"/>
    <cellStyle name="Normal 44 2" xfId="4384" xr:uid="{00104039-8DD7-4F30-BE46-DC8D9C373EE4}"/>
    <cellStyle name="Normal 45" xfId="4597" xr:uid="{3F7D2C3C-A21E-47DA-986A-D7004EF57F47}"/>
    <cellStyle name="Normal 5" xfId="78" xr:uid="{35078BB6-B59C-4F55-8892-6BD7B71DE2AC}"/>
    <cellStyle name="Normal 5 10" xfId="700" xr:uid="{BE69B576-16D0-4FFC-BA0A-09DE5A178939}"/>
    <cellStyle name="Normal 5 10 2" xfId="701" xr:uid="{20DC4CBC-B904-4BB0-A140-B7E0F9D5B1E5}"/>
    <cellStyle name="Normal 5 10 2 2" xfId="702" xr:uid="{C72A1181-6D61-4AD3-8B59-BB3C39577E13}"/>
    <cellStyle name="Normal 5 10 2 3" xfId="703" xr:uid="{BD24313E-6B7E-4CA6-9F6F-74A774B11F23}"/>
    <cellStyle name="Normal 5 10 2 4" xfId="704" xr:uid="{95363635-6B5D-4221-9994-FBC2497985C1}"/>
    <cellStyle name="Normal 5 10 3" xfId="705" xr:uid="{0E3C7E5A-0855-4F7B-9402-952CBEE235F7}"/>
    <cellStyle name="Normal 5 10 3 2" xfId="706" xr:uid="{ADB52972-F060-4720-977E-B6B19614BE34}"/>
    <cellStyle name="Normal 5 10 3 3" xfId="707" xr:uid="{CE238221-3275-4DB5-B955-ACCEDFB4F802}"/>
    <cellStyle name="Normal 5 10 3 4" xfId="708" xr:uid="{8F6D398D-F144-46A9-AB6C-67AE58AFB2D2}"/>
    <cellStyle name="Normal 5 10 4" xfId="709" xr:uid="{56340BEB-1662-4113-A12B-877A0DEDB523}"/>
    <cellStyle name="Normal 5 10 5" xfId="710" xr:uid="{759925C7-C129-44DF-9D47-3457F63F0346}"/>
    <cellStyle name="Normal 5 10 6" xfId="711" xr:uid="{34D6E879-3A89-4C52-AE31-F170EE339F04}"/>
    <cellStyle name="Normal 5 11" xfId="712" xr:uid="{8011815C-CA72-4E69-8021-9D10FD6C68B0}"/>
    <cellStyle name="Normal 5 11 2" xfId="713" xr:uid="{6773226A-4CF7-4565-8AC1-1B7C863CD546}"/>
    <cellStyle name="Normal 5 11 2 2" xfId="714" xr:uid="{385FB0B4-B5F8-419B-ACA5-AE294681150F}"/>
    <cellStyle name="Normal 5 11 2 2 2" xfId="4374" xr:uid="{353BAC32-97A0-4BB5-9F8D-6741F5E7B398}"/>
    <cellStyle name="Normal 5 11 2 2 3" xfId="4604" xr:uid="{88DA6D58-ADF8-410A-AD27-D7785F47CED6}"/>
    <cellStyle name="Normal 5 11 2 3" xfId="715" xr:uid="{29EAC6F9-9C6C-4A0B-A808-706EAF8092ED}"/>
    <cellStyle name="Normal 5 11 2 4" xfId="716" xr:uid="{BCF1BE84-458E-4C2D-818A-A48D1FBCB8C3}"/>
    <cellStyle name="Normal 5 11 3" xfId="717" xr:uid="{0FC158AC-959D-4724-AA89-2D889F43CEC9}"/>
    <cellStyle name="Normal 5 11 4" xfId="718" xr:uid="{A049035E-DFF9-4C37-8933-ED1528AB4D37}"/>
    <cellStyle name="Normal 5 11 4 2" xfId="4744" xr:uid="{D58DF8BD-9FE4-40D4-BD2F-D13776CBA897}"/>
    <cellStyle name="Normal 5 11 4 3" xfId="4605" xr:uid="{6A17FAD7-E257-40FD-A4AF-D3764811D90C}"/>
    <cellStyle name="Normal 5 11 4 4" xfId="4462" xr:uid="{A9AA9D1D-D5AB-451C-9DD5-879F57EEF94B}"/>
    <cellStyle name="Normal 5 11 5" xfId="719" xr:uid="{F8952085-F07F-4F9F-86EA-A069DEA43894}"/>
    <cellStyle name="Normal 5 12" xfId="720" xr:uid="{F5E9E9FD-4169-4AA0-8F12-C545B8B4022E}"/>
    <cellStyle name="Normal 5 12 2" xfId="721" xr:uid="{8A393E0F-A45E-407C-B635-3A99DC8E9AB9}"/>
    <cellStyle name="Normal 5 12 3" xfId="722" xr:uid="{99FD86D4-B732-45F5-B78B-E501CB40973A}"/>
    <cellStyle name="Normal 5 12 4" xfId="723" xr:uid="{DB49420B-25B4-49EA-A75E-103EEEE99866}"/>
    <cellStyle name="Normal 5 13" xfId="724" xr:uid="{9305A22E-7874-41B6-9FFA-F8232BD4F241}"/>
    <cellStyle name="Normal 5 13 2" xfId="725" xr:uid="{1CFCC410-6B96-4370-82C5-84D9839E386B}"/>
    <cellStyle name="Normal 5 13 3" xfId="726" xr:uid="{418D8A8A-4CA8-48C8-B774-8C3BF9212037}"/>
    <cellStyle name="Normal 5 13 4" xfId="727" xr:uid="{662E48C4-8637-46B7-A600-251B6A8D6CEF}"/>
    <cellStyle name="Normal 5 14" xfId="728" xr:uid="{3D8A5920-2899-4660-8DDD-E237AB85E493}"/>
    <cellStyle name="Normal 5 14 2" xfId="729" xr:uid="{B3980AAD-260A-4A56-A107-B6381982B883}"/>
    <cellStyle name="Normal 5 15" xfId="730" xr:uid="{55BF9FCF-CC34-46E9-821C-23097AF6BB3E}"/>
    <cellStyle name="Normal 5 16" xfId="731" xr:uid="{00284D05-6F56-4214-8D65-5013D6B203DB}"/>
    <cellStyle name="Normal 5 17" xfId="732" xr:uid="{95111F94-18FD-45AC-9E7F-00D7CABA9F97}"/>
    <cellStyle name="Normal 5 2" xfId="79" xr:uid="{AA5F0205-4CE1-46C6-B5B9-DB5B64F402E8}"/>
    <cellStyle name="Normal 5 2 2" xfId="3727" xr:uid="{FC162F7D-7CCE-4520-B33F-AD40A251184A}"/>
    <cellStyle name="Normal 5 2 2 2" xfId="4404" xr:uid="{F115B92E-CE7C-4995-BA4E-F5C762C15650}"/>
    <cellStyle name="Normal 5 2 2 2 2" xfId="4405" xr:uid="{D599A8CF-E8B6-4356-AE23-2259BFAF402B}"/>
    <cellStyle name="Normal 5 2 2 2 2 2" xfId="4406" xr:uid="{F4B810FB-303B-45CB-9653-5AC637B26A97}"/>
    <cellStyle name="Normal 5 2 2 2 3" xfId="4407" xr:uid="{446BC44A-46EF-4651-8136-39932BE415E8}"/>
    <cellStyle name="Normal 5 2 2 2 4" xfId="4589" xr:uid="{5F80A979-532C-40EE-BC8C-CA038DBDCD41}"/>
    <cellStyle name="Normal 5 2 2 2 5" xfId="5301" xr:uid="{272E2C3D-4999-4272-8626-8F1956924674}"/>
    <cellStyle name="Normal 5 2 2 3" xfId="4408" xr:uid="{7F123FD7-E716-484F-AED3-C654145AE85D}"/>
    <cellStyle name="Normal 5 2 2 3 2" xfId="4409" xr:uid="{291DF234-B4E8-4B62-9DF9-60F2E0672182}"/>
    <cellStyle name="Normal 5 2 2 4" xfId="4410" xr:uid="{0B43E627-388F-44FE-A207-558B8F428922}"/>
    <cellStyle name="Normal 5 2 2 5" xfId="4427" xr:uid="{C543A810-8510-4723-B3F1-C1F66AB2F4AB}"/>
    <cellStyle name="Normal 5 2 2 6" xfId="4441" xr:uid="{9D37072A-CB69-4846-B817-90ED68D61855}"/>
    <cellStyle name="Normal 5 2 2 7" xfId="4403" xr:uid="{28BDD9D8-B201-4B6F-8EF0-3E77BB452480}"/>
    <cellStyle name="Normal 5 2 3" xfId="4375" xr:uid="{B96052B8-E385-42D8-A092-3EE5785A2CFD}"/>
    <cellStyle name="Normal 5 2 3 2" xfId="4412" xr:uid="{AAFE0FA3-41A8-45FE-82DB-EBA9CBCDFE0B}"/>
    <cellStyle name="Normal 5 2 3 2 2" xfId="4413" xr:uid="{B1A76D6E-9C63-4ABE-9FB7-1BE1CCB70337}"/>
    <cellStyle name="Normal 5 2 3 2 3" xfId="4590" xr:uid="{A9B200F5-6A60-457C-BACF-753A73728EF1}"/>
    <cellStyle name="Normal 5 2 3 2 4" xfId="5302" xr:uid="{CD147BAF-CEB6-4BD4-BB0F-9834E340396B}"/>
    <cellStyle name="Normal 5 2 3 3" xfId="4414" xr:uid="{2DA8A71E-7D87-432A-B319-3A07D5C5FCEE}"/>
    <cellStyle name="Normal 5 2 3 3 2" xfId="4733" xr:uid="{3339AE81-1B42-4B96-861E-9816E314B48A}"/>
    <cellStyle name="Normal 5 2 3 4" xfId="4463" xr:uid="{7231E05D-52A5-4178-97F9-2147B682B899}"/>
    <cellStyle name="Normal 5 2 3 4 2" xfId="4706" xr:uid="{42C698E7-2487-4E5D-9510-E46310BF28AD}"/>
    <cellStyle name="Normal 5 2 3 5" xfId="4442" xr:uid="{303EAF26-9899-4770-89EA-E52D24957AF7}"/>
    <cellStyle name="Normal 5 2 3 6" xfId="4436" xr:uid="{E7E488B4-9930-40EA-8E30-DBC3B0DE59E5}"/>
    <cellStyle name="Normal 5 2 3 7" xfId="4411" xr:uid="{467A6C94-77F7-4AB5-9C20-9CDE4AC72617}"/>
    <cellStyle name="Normal 5 2 4" xfId="4415" xr:uid="{A3F3B949-F998-4B29-94F7-6945EC24B3CF}"/>
    <cellStyle name="Normal 5 2 4 2" xfId="4416" xr:uid="{C5B34E46-1220-48ED-9526-20E1620C544E}"/>
    <cellStyle name="Normal 5 2 5" xfId="4417" xr:uid="{0727C166-0132-4241-9270-503CE0DB3B78}"/>
    <cellStyle name="Normal 5 2 6" xfId="4402" xr:uid="{FF7EBE41-C13F-40B2-855E-88190BCF9F47}"/>
    <cellStyle name="Normal 5 3" xfId="80" xr:uid="{D41959F7-7B12-4C6D-8F8A-534D9AFE11B2}"/>
    <cellStyle name="Normal 5 3 2" xfId="4377" xr:uid="{4AAE27B6-5A7D-4AFE-A2C3-F05DC3056891}"/>
    <cellStyle name="Normal 5 3 3" xfId="4376" xr:uid="{071D4A46-CD23-4DBA-925C-C632293730EF}"/>
    <cellStyle name="Normal 5 4" xfId="81" xr:uid="{00600BD7-2851-4C6E-A230-814CF764B37E}"/>
    <cellStyle name="Normal 5 4 10" xfId="733" xr:uid="{4CDEF984-7161-410F-80AA-64C77DD4A116}"/>
    <cellStyle name="Normal 5 4 11" xfId="734" xr:uid="{913C2518-E694-4479-884F-3BC8A0C6A26D}"/>
    <cellStyle name="Normal 5 4 2" xfId="735" xr:uid="{D7789689-DAFD-41E8-A7DE-00ED57F93ECB}"/>
    <cellStyle name="Normal 5 4 2 2" xfId="736" xr:uid="{AE059B37-96F1-4755-B099-5C434BE05821}"/>
    <cellStyle name="Normal 5 4 2 2 2" xfId="737" xr:uid="{B61E16CC-7439-4FF2-903E-53915D639DEA}"/>
    <cellStyle name="Normal 5 4 2 2 2 2" xfId="738" xr:uid="{F8499934-078F-4157-98A1-26F0999CEBC1}"/>
    <cellStyle name="Normal 5 4 2 2 2 2 2" xfId="739" xr:uid="{6A17EBF2-7A49-4051-A58D-B3C1408C19EA}"/>
    <cellStyle name="Normal 5 4 2 2 2 2 2 2" xfId="3830" xr:uid="{45F2F159-6E1F-4BB4-B2FA-16BCA37DEBF9}"/>
    <cellStyle name="Normal 5 4 2 2 2 2 2 2 2" xfId="3831" xr:uid="{5D8E2AD9-4F25-4138-A051-C144EEBBC55B}"/>
    <cellStyle name="Normal 5 4 2 2 2 2 2 3" xfId="3832" xr:uid="{1E00AD38-CE75-4529-9414-701F47881341}"/>
    <cellStyle name="Normal 5 4 2 2 2 2 3" xfId="740" xr:uid="{23849A93-542F-4D3B-AE5F-EFE51221A4B1}"/>
    <cellStyle name="Normal 5 4 2 2 2 2 3 2" xfId="3833" xr:uid="{88D49DA1-CACE-431E-8CFA-148C2E6186F5}"/>
    <cellStyle name="Normal 5 4 2 2 2 2 4" xfId="741" xr:uid="{EE54AA95-8AE7-46EE-9A30-9DA8F9EE63BB}"/>
    <cellStyle name="Normal 5 4 2 2 2 3" xfId="742" xr:uid="{24603B70-D84D-48F3-9484-C0E4390CCFF5}"/>
    <cellStyle name="Normal 5 4 2 2 2 3 2" xfId="743" xr:uid="{796627FD-92E4-4761-9543-0D60BC638223}"/>
    <cellStyle name="Normal 5 4 2 2 2 3 2 2" xfId="3834" xr:uid="{C0A5C427-3FE4-40DC-BC54-FD0558B2C10B}"/>
    <cellStyle name="Normal 5 4 2 2 2 3 3" xfId="744" xr:uid="{67D9FF06-61FD-428A-AA34-A80A9B803F76}"/>
    <cellStyle name="Normal 5 4 2 2 2 3 4" xfId="745" xr:uid="{B6415F07-BA6E-41D0-9055-951E17824236}"/>
    <cellStyle name="Normal 5 4 2 2 2 4" xfId="746" xr:uid="{FDD19044-9479-4138-802B-149B93E756ED}"/>
    <cellStyle name="Normal 5 4 2 2 2 4 2" xfId="3835" xr:uid="{F9A01D27-C244-4E27-9CF7-2E386192E850}"/>
    <cellStyle name="Normal 5 4 2 2 2 5" xfId="747" xr:uid="{EEB82C1E-C9C3-46E6-8B66-8A666E17103A}"/>
    <cellStyle name="Normal 5 4 2 2 2 6" xfId="748" xr:uid="{43DFBAE9-F970-48BE-AE0F-189FFDA41883}"/>
    <cellStyle name="Normal 5 4 2 2 3" xfId="749" xr:uid="{B3E4B561-0B20-4070-B7EC-EF10605CADDF}"/>
    <cellStyle name="Normal 5 4 2 2 3 2" xfId="750" xr:uid="{F93423EA-1C26-4F6D-939E-A7420D75B0B5}"/>
    <cellStyle name="Normal 5 4 2 2 3 2 2" xfId="751" xr:uid="{04B652BB-A4D4-4FB8-93C5-1546996EBBE5}"/>
    <cellStyle name="Normal 5 4 2 2 3 2 2 2" xfId="3836" xr:uid="{24F2A5BB-5A07-4BD2-94A5-A16830CC0715}"/>
    <cellStyle name="Normal 5 4 2 2 3 2 2 2 2" xfId="3837" xr:uid="{5F33D4EC-901D-43FA-AAAA-00721D6827BE}"/>
    <cellStyle name="Normal 5 4 2 2 3 2 2 3" xfId="3838" xr:uid="{0DE11419-77A0-4494-8CA0-1EB0E0A28A06}"/>
    <cellStyle name="Normal 5 4 2 2 3 2 3" xfId="752" xr:uid="{5CF25206-0F29-4368-97BD-1BE3FDDCD231}"/>
    <cellStyle name="Normal 5 4 2 2 3 2 3 2" xfId="3839" xr:uid="{F4E1053E-5B80-486D-9FF7-6033AB472C19}"/>
    <cellStyle name="Normal 5 4 2 2 3 2 4" xfId="753" xr:uid="{B87C3023-BE3C-4B89-A410-ACCC0894E6AD}"/>
    <cellStyle name="Normal 5 4 2 2 3 3" xfId="754" xr:uid="{1ADF609B-7A31-48F7-8105-E0C2937D4E01}"/>
    <cellStyle name="Normal 5 4 2 2 3 3 2" xfId="3840" xr:uid="{8D578BAE-81C8-4593-A612-1B38C0F8C359}"/>
    <cellStyle name="Normal 5 4 2 2 3 3 2 2" xfId="3841" xr:uid="{245D28F6-40D1-4E05-AA98-AC6565F980D0}"/>
    <cellStyle name="Normal 5 4 2 2 3 3 3" xfId="3842" xr:uid="{2BAFFE63-7A12-45AB-A973-8C533B24008B}"/>
    <cellStyle name="Normal 5 4 2 2 3 4" xfId="755" xr:uid="{E3AC4828-9E4B-4CDF-9F70-7469AED20283}"/>
    <cellStyle name="Normal 5 4 2 2 3 4 2" xfId="3843" xr:uid="{B24E5ED0-7FB0-4E62-A51E-348A675F8390}"/>
    <cellStyle name="Normal 5 4 2 2 3 5" xfId="756" xr:uid="{9023FB0F-E1A0-49B3-AA0A-0934201B7CE3}"/>
    <cellStyle name="Normal 5 4 2 2 4" xfId="757" xr:uid="{E6A5C6A0-8B45-4D53-B144-C83617B99E94}"/>
    <cellStyle name="Normal 5 4 2 2 4 2" xfId="758" xr:uid="{B03E94F8-B730-4E99-8451-4E3BC1048D9B}"/>
    <cellStyle name="Normal 5 4 2 2 4 2 2" xfId="3844" xr:uid="{ADEF3129-7C26-453D-B5C7-C3B94B12DB1D}"/>
    <cellStyle name="Normal 5 4 2 2 4 2 2 2" xfId="3845" xr:uid="{E4230F30-B43D-40E8-9284-D85CC43B022F}"/>
    <cellStyle name="Normal 5 4 2 2 4 2 3" xfId="3846" xr:uid="{072C6AC0-B987-4E03-BCBB-B59EBA70877B}"/>
    <cellStyle name="Normal 5 4 2 2 4 3" xfId="759" xr:uid="{8B35EE97-9C5E-4A94-8B38-34FEFB9C3252}"/>
    <cellStyle name="Normal 5 4 2 2 4 3 2" xfId="3847" xr:uid="{9C9FAE8D-855F-42E3-B3D6-D0A908FA6A84}"/>
    <cellStyle name="Normal 5 4 2 2 4 4" xfId="760" xr:uid="{E6606EB1-CF10-492B-BEF4-D1A1B50F8C2D}"/>
    <cellStyle name="Normal 5 4 2 2 5" xfId="761" xr:uid="{406EA7B4-4BE2-4460-BA87-CB52B5147B19}"/>
    <cellStyle name="Normal 5 4 2 2 5 2" xfId="762" xr:uid="{22D2C562-2436-4925-8A69-C2A2A94FF063}"/>
    <cellStyle name="Normal 5 4 2 2 5 2 2" xfId="3848" xr:uid="{79FD21D3-11F6-4B25-9C67-7E8615349653}"/>
    <cellStyle name="Normal 5 4 2 2 5 3" xfId="763" xr:uid="{398225E8-F3C4-4227-A4F8-5811A56A4F14}"/>
    <cellStyle name="Normal 5 4 2 2 5 4" xfId="764" xr:uid="{8709A237-2259-4289-BDEF-109FD53A0D41}"/>
    <cellStyle name="Normal 5 4 2 2 6" xfId="765" xr:uid="{43534A29-0100-43E0-90FC-053381E3C304}"/>
    <cellStyle name="Normal 5 4 2 2 6 2" xfId="3849" xr:uid="{F52244DD-A723-41A1-8235-5CDE2EE687FD}"/>
    <cellStyle name="Normal 5 4 2 2 7" xfId="766" xr:uid="{B9A80510-73F8-4A05-815D-43813EF513F8}"/>
    <cellStyle name="Normal 5 4 2 2 8" xfId="767" xr:uid="{55D9C561-88CB-4647-BBAE-FE341DF0EF62}"/>
    <cellStyle name="Normal 5 4 2 3" xfId="768" xr:uid="{A5BD3189-16DA-4AB4-820A-C584DE7310F0}"/>
    <cellStyle name="Normal 5 4 2 3 2" xfId="769" xr:uid="{0799E8E6-5A78-4CB4-A440-41B3CC276DFA}"/>
    <cellStyle name="Normal 5 4 2 3 2 2" xfId="770" xr:uid="{75249036-8AFA-41D9-B1B6-638891ABC917}"/>
    <cellStyle name="Normal 5 4 2 3 2 2 2" xfId="3850" xr:uid="{E949FEAD-33C9-4BE1-8692-8ACE36105B58}"/>
    <cellStyle name="Normal 5 4 2 3 2 2 2 2" xfId="3851" xr:uid="{FDBB55DF-F0BC-4174-9EE1-4099DC11F67D}"/>
    <cellStyle name="Normal 5 4 2 3 2 2 3" xfId="3852" xr:uid="{E0551011-D24F-42D2-914C-907B79BCA74F}"/>
    <cellStyle name="Normal 5 4 2 3 2 3" xfId="771" xr:uid="{89C36825-4339-40BD-885F-53E66C7582CF}"/>
    <cellStyle name="Normal 5 4 2 3 2 3 2" xfId="3853" xr:uid="{26BCCAB4-CFB5-4430-B8BA-7BDFF34AAD9E}"/>
    <cellStyle name="Normal 5 4 2 3 2 4" xfId="772" xr:uid="{46AB929F-846E-4239-8EE6-D6201D22EAF1}"/>
    <cellStyle name="Normal 5 4 2 3 3" xfId="773" xr:uid="{C5D44B28-BA42-4247-AC66-EF210F080151}"/>
    <cellStyle name="Normal 5 4 2 3 3 2" xfId="774" xr:uid="{D3CA99D7-56FB-4B6F-964A-A4971E4D7CF1}"/>
    <cellStyle name="Normal 5 4 2 3 3 2 2" xfId="3854" xr:uid="{9E5BC778-5FD1-46DF-96BF-97F2792AB394}"/>
    <cellStyle name="Normal 5 4 2 3 3 3" xfId="775" xr:uid="{60F2C745-5860-481D-951E-9885FBE9B111}"/>
    <cellStyle name="Normal 5 4 2 3 3 4" xfId="776" xr:uid="{1DB0C865-7478-4045-AA06-3C2CB3B29C1D}"/>
    <cellStyle name="Normal 5 4 2 3 4" xfId="777" xr:uid="{577D9F91-9EFA-4174-AB24-F4FC3EF05EC0}"/>
    <cellStyle name="Normal 5 4 2 3 4 2" xfId="3855" xr:uid="{F64B85DC-808A-490B-881E-9E1715F4F7B9}"/>
    <cellStyle name="Normal 5 4 2 3 5" xfId="778" xr:uid="{09869FF9-E299-40CB-82A6-740CD7DD81E0}"/>
    <cellStyle name="Normal 5 4 2 3 6" xfId="779" xr:uid="{AAF0BD52-338F-4974-8A83-1CD44948635A}"/>
    <cellStyle name="Normal 5 4 2 4" xfId="780" xr:uid="{09BCE8C8-5ABF-47A4-ADC9-A39DC73FB040}"/>
    <cellStyle name="Normal 5 4 2 4 2" xfId="781" xr:uid="{284949C4-A344-4530-B2CD-FB0A03B8F886}"/>
    <cellStyle name="Normal 5 4 2 4 2 2" xfId="782" xr:uid="{66AF946B-0237-4598-9D1E-233BE6185A40}"/>
    <cellStyle name="Normal 5 4 2 4 2 2 2" xfId="3856" xr:uid="{B87CBA8A-E2C5-4EA2-B092-47C4850E460F}"/>
    <cellStyle name="Normal 5 4 2 4 2 2 2 2" xfId="3857" xr:uid="{3EEAD440-D85B-4847-9B59-4AFA1E52B614}"/>
    <cellStyle name="Normal 5 4 2 4 2 2 3" xfId="3858" xr:uid="{E895397E-971C-4833-9503-215ABBC43223}"/>
    <cellStyle name="Normal 5 4 2 4 2 3" xfId="783" xr:uid="{376F7494-6EE6-4EAF-8EC2-2A55B23E0052}"/>
    <cellStyle name="Normal 5 4 2 4 2 3 2" xfId="3859" xr:uid="{A0DF44C5-89C9-4BDB-8CB3-28C4B7C5D7C8}"/>
    <cellStyle name="Normal 5 4 2 4 2 4" xfId="784" xr:uid="{BE3F3740-F7A0-4EE8-B130-7A6500ECE4E7}"/>
    <cellStyle name="Normal 5 4 2 4 3" xfId="785" xr:uid="{4194711A-5F21-4FED-B9D0-2CF881F55C6D}"/>
    <cellStyle name="Normal 5 4 2 4 3 2" xfId="3860" xr:uid="{0C312D24-6510-494B-A4C3-8B094B956BA0}"/>
    <cellStyle name="Normal 5 4 2 4 3 2 2" xfId="3861" xr:uid="{B4ADF48E-D824-48D0-ABFB-CA2F623DF3BA}"/>
    <cellStyle name="Normal 5 4 2 4 3 3" xfId="3862" xr:uid="{F07DAD41-BEF7-400A-A3AF-C135933870CA}"/>
    <cellStyle name="Normal 5 4 2 4 4" xfId="786" xr:uid="{A34BF0D1-0146-431A-9078-7376E82C3877}"/>
    <cellStyle name="Normal 5 4 2 4 4 2" xfId="3863" xr:uid="{C3B8C5BA-1117-46D5-979B-606F8FD52478}"/>
    <cellStyle name="Normal 5 4 2 4 5" xfId="787" xr:uid="{89925021-C826-470F-A816-D34E93748A35}"/>
    <cellStyle name="Normal 5 4 2 5" xfId="788" xr:uid="{313E6E76-5CED-48F5-8365-48985132A039}"/>
    <cellStyle name="Normal 5 4 2 5 2" xfId="789" xr:uid="{9D759F90-0C84-4636-A828-4910B8D56E3B}"/>
    <cellStyle name="Normal 5 4 2 5 2 2" xfId="3864" xr:uid="{0FD8262B-E4FC-4917-AF15-D8C2B36B9805}"/>
    <cellStyle name="Normal 5 4 2 5 2 2 2" xfId="3865" xr:uid="{B4BD9D92-7E9F-466A-B162-D2864233860C}"/>
    <cellStyle name="Normal 5 4 2 5 2 3" xfId="3866" xr:uid="{60596595-5B61-49D8-A484-9D441519BEBA}"/>
    <cellStyle name="Normal 5 4 2 5 3" xfId="790" xr:uid="{DF4819F2-4933-418B-9628-71BE7CB07C11}"/>
    <cellStyle name="Normal 5 4 2 5 3 2" xfId="3867" xr:uid="{01E77BA7-9E60-4CC0-B80C-EF205B34DBBF}"/>
    <cellStyle name="Normal 5 4 2 5 4" xfId="791" xr:uid="{0D993FEB-66AE-4152-89C5-840BEEAABAB2}"/>
    <cellStyle name="Normal 5 4 2 6" xfId="792" xr:uid="{7452A5A1-41F4-42BF-997C-1FEDFCF65E2B}"/>
    <cellStyle name="Normal 5 4 2 6 2" xfId="793" xr:uid="{AB0803F6-F740-440A-8BE9-35A056EA72EA}"/>
    <cellStyle name="Normal 5 4 2 6 2 2" xfId="3868" xr:uid="{368FED4C-2C79-430E-B264-90E2928CDDF3}"/>
    <cellStyle name="Normal 5 4 2 6 2 3" xfId="4390" xr:uid="{A0D3E071-7F16-4E61-91DC-AF075F0169B6}"/>
    <cellStyle name="Normal 5 4 2 6 3" xfId="794" xr:uid="{06B3F414-B88D-4E49-8CFA-3D7B49814307}"/>
    <cellStyle name="Normal 5 4 2 6 4" xfId="795" xr:uid="{8119ED9D-3ECB-4F58-BE02-9A78CD4FE741}"/>
    <cellStyle name="Normal 5 4 2 6 4 2" xfId="4749" xr:uid="{C509330E-630E-45C6-BCD6-CAB282122917}"/>
    <cellStyle name="Normal 5 4 2 6 4 3" xfId="4606" xr:uid="{E0723CCB-B8D8-4074-A9C9-1AF436FB999C}"/>
    <cellStyle name="Normal 5 4 2 6 4 4" xfId="4470" xr:uid="{F3958A8B-A46A-4E21-9653-7E433C0BC0D6}"/>
    <cellStyle name="Normal 5 4 2 7" xfId="796" xr:uid="{1565BCE3-2791-4811-80B5-40454F47DC93}"/>
    <cellStyle name="Normal 5 4 2 7 2" xfId="3869" xr:uid="{DDFAF9B6-A93A-4172-A8B2-EE845A6CC00C}"/>
    <cellStyle name="Normal 5 4 2 8" xfId="797" xr:uid="{89F0AECE-772B-446C-BD43-3823B56A5B5D}"/>
    <cellStyle name="Normal 5 4 2 9" xfId="798" xr:uid="{7FE5DA35-0EB6-4513-B62F-1B8CC7C99987}"/>
    <cellStyle name="Normal 5 4 3" xfId="799" xr:uid="{D431F4A5-C07D-4047-8FDE-E2D901D2E5FF}"/>
    <cellStyle name="Normal 5 4 3 2" xfId="800" xr:uid="{79471704-2FBD-40E0-A26C-F94F57CA0A8F}"/>
    <cellStyle name="Normal 5 4 3 2 2" xfId="801" xr:uid="{FC822648-117C-4306-907F-09C2F2417AF2}"/>
    <cellStyle name="Normal 5 4 3 2 2 2" xfId="802" xr:uid="{D86370E5-9C75-4598-AF90-733571D272D8}"/>
    <cellStyle name="Normal 5 4 3 2 2 2 2" xfId="3870" xr:uid="{D1977CE4-62C9-41C0-B568-90613E146C7F}"/>
    <cellStyle name="Normal 5 4 3 2 2 2 2 2" xfId="3871" xr:uid="{0287F926-9A3C-4CCB-ACF5-40C681F8D81A}"/>
    <cellStyle name="Normal 5 4 3 2 2 2 3" xfId="3872" xr:uid="{0125601E-78F9-460B-873D-3D248B169CB4}"/>
    <cellStyle name="Normal 5 4 3 2 2 3" xfId="803" xr:uid="{F3C03337-43AC-46CA-96E7-884FEE18283F}"/>
    <cellStyle name="Normal 5 4 3 2 2 3 2" xfId="3873" xr:uid="{837EF58F-13DD-44E6-B6BB-0EABD2B937AC}"/>
    <cellStyle name="Normal 5 4 3 2 2 4" xfId="804" xr:uid="{195DBF4F-B1FA-4BCB-B5CF-E83196381C5E}"/>
    <cellStyle name="Normal 5 4 3 2 3" xfId="805" xr:uid="{7E617DA9-B217-4D29-8D67-09724F4E285C}"/>
    <cellStyle name="Normal 5 4 3 2 3 2" xfId="806" xr:uid="{8684FD0D-E20C-43C7-B5F8-C150043CB0A1}"/>
    <cellStyle name="Normal 5 4 3 2 3 2 2" xfId="3874" xr:uid="{F6753FEB-0FAD-4839-A5E6-2A64ABAB240E}"/>
    <cellStyle name="Normal 5 4 3 2 3 3" xfId="807" xr:uid="{38FFCFF7-FCF8-4F5A-8ECE-E2AC7560C47A}"/>
    <cellStyle name="Normal 5 4 3 2 3 4" xfId="808" xr:uid="{A08BEFF4-2667-450A-A114-5AFA5A505AE0}"/>
    <cellStyle name="Normal 5 4 3 2 4" xfId="809" xr:uid="{CAFEB6A2-A6F7-42A5-A1B3-B30A9F0ED5C0}"/>
    <cellStyle name="Normal 5 4 3 2 4 2" xfId="3875" xr:uid="{4FDEE023-91F7-470F-BF17-819931874C60}"/>
    <cellStyle name="Normal 5 4 3 2 5" xfId="810" xr:uid="{AEC3D7C9-9FD6-45FC-A84C-C208E9E5025C}"/>
    <cellStyle name="Normal 5 4 3 2 6" xfId="811" xr:uid="{5461B3B3-4C0E-45A7-900C-1AF7DA5F7097}"/>
    <cellStyle name="Normal 5 4 3 3" xfId="812" xr:uid="{E2BF484D-9FF3-4EA3-A07F-0FC808C8BDCA}"/>
    <cellStyle name="Normal 5 4 3 3 2" xfId="813" xr:uid="{726BA412-A6A6-44C2-A86F-6F3517CFE469}"/>
    <cellStyle name="Normal 5 4 3 3 2 2" xfId="814" xr:uid="{9436A0F2-FB60-4476-9435-1505F8B20BAA}"/>
    <cellStyle name="Normal 5 4 3 3 2 2 2" xfId="3876" xr:uid="{F3E14E13-BE88-4B89-A6B4-DF18CB5CEC4E}"/>
    <cellStyle name="Normal 5 4 3 3 2 2 2 2" xfId="3877" xr:uid="{C08F9F16-43E2-4E41-8131-6C38586E74FE}"/>
    <cellStyle name="Normal 5 4 3 3 2 2 3" xfId="3878" xr:uid="{5AB2AFB0-8102-4B9E-8516-D8FDB26B29FF}"/>
    <cellStyle name="Normal 5 4 3 3 2 3" xfId="815" xr:uid="{58176FB4-7254-47A2-86A6-C1200F89E401}"/>
    <cellStyle name="Normal 5 4 3 3 2 3 2" xfId="3879" xr:uid="{09EA16B6-E40C-4C14-A18E-8786F05310AA}"/>
    <cellStyle name="Normal 5 4 3 3 2 4" xfId="816" xr:uid="{FD8E9CE0-20EE-432C-B416-36EAC34EA645}"/>
    <cellStyle name="Normal 5 4 3 3 3" xfId="817" xr:uid="{79D54D8A-ED86-4592-B1D4-B5B8E8C8E9DC}"/>
    <cellStyle name="Normal 5 4 3 3 3 2" xfId="3880" xr:uid="{648BD5AA-702E-4E93-9961-87DE4A7B9F66}"/>
    <cellStyle name="Normal 5 4 3 3 3 2 2" xfId="3881" xr:uid="{3CBB3893-D233-4863-A63C-A7322AD89957}"/>
    <cellStyle name="Normal 5 4 3 3 3 3" xfId="3882" xr:uid="{CB1485D5-F22C-47DD-80A0-E317AD88C5C9}"/>
    <cellStyle name="Normal 5 4 3 3 4" xfId="818" xr:uid="{B35B4063-C6FC-4849-AAD0-E9EA21C8528E}"/>
    <cellStyle name="Normal 5 4 3 3 4 2" xfId="3883" xr:uid="{69F56770-C8E6-43EB-92D2-94AC7E883160}"/>
    <cellStyle name="Normal 5 4 3 3 5" xfId="819" xr:uid="{9C697B8A-5574-45E2-964F-57A763651863}"/>
    <cellStyle name="Normal 5 4 3 4" xfId="820" xr:uid="{1AA3364A-1FF2-4355-88CB-0067C5702459}"/>
    <cellStyle name="Normal 5 4 3 4 2" xfId="821" xr:uid="{A19BAAFC-17E1-4DD1-83BD-17AF18D5EDC1}"/>
    <cellStyle name="Normal 5 4 3 4 2 2" xfId="3884" xr:uid="{4401416B-0CDE-4C11-8766-2C2E3BDF7A65}"/>
    <cellStyle name="Normal 5 4 3 4 2 2 2" xfId="3885" xr:uid="{671EBE2E-421A-4D0C-AB28-68174C09C2FA}"/>
    <cellStyle name="Normal 5 4 3 4 2 3" xfId="3886" xr:uid="{A5A66FB6-D927-475D-9499-E16FBDF235A8}"/>
    <cellStyle name="Normal 5 4 3 4 3" xfId="822" xr:uid="{052E04AB-BDFB-4185-B878-1B5E49C5CBE3}"/>
    <cellStyle name="Normal 5 4 3 4 3 2" xfId="3887" xr:uid="{376FAD8A-5E81-441D-AC3F-B59D5BB44B40}"/>
    <cellStyle name="Normal 5 4 3 4 4" xfId="823" xr:uid="{C2D26F78-33BA-42B1-960B-0ABA9D05B87C}"/>
    <cellStyle name="Normal 5 4 3 5" xfId="824" xr:uid="{4D96B424-1981-4CB6-A6C1-A6FD95D4A972}"/>
    <cellStyle name="Normal 5 4 3 5 2" xfId="825" xr:uid="{620DEABF-BCE4-447C-8057-FA0975B6679E}"/>
    <cellStyle name="Normal 5 4 3 5 2 2" xfId="3888" xr:uid="{AE019E7F-0E10-4E10-891D-1031A721C810}"/>
    <cellStyle name="Normal 5 4 3 5 3" xfId="826" xr:uid="{EE370B94-9642-4A75-9732-9CB1DFA27FEC}"/>
    <cellStyle name="Normal 5 4 3 5 4" xfId="827" xr:uid="{D6EEB4E5-3F62-4411-9CB6-E6AA108BE208}"/>
    <cellStyle name="Normal 5 4 3 6" xfId="828" xr:uid="{1402EB93-FF50-4A2E-963E-E482685FAA3A}"/>
    <cellStyle name="Normal 5 4 3 6 2" xfId="3889" xr:uid="{813ECAF2-9521-460B-B282-40C43434B531}"/>
    <cellStyle name="Normal 5 4 3 7" xfId="829" xr:uid="{50EB5B50-C35A-4909-93AE-A7D7DA4C64B4}"/>
    <cellStyle name="Normal 5 4 3 8" xfId="830" xr:uid="{987A10E5-0FAF-4159-9097-B88CE2D9E5D7}"/>
    <cellStyle name="Normal 5 4 4" xfId="831" xr:uid="{10D4A155-BABC-4263-9095-D0760EF22933}"/>
    <cellStyle name="Normal 5 4 4 2" xfId="832" xr:uid="{F43513BE-D2A4-42B6-B4EA-84EDC1056338}"/>
    <cellStyle name="Normal 5 4 4 2 2" xfId="833" xr:uid="{33C9B8EA-82C3-488A-A35A-20A39E911090}"/>
    <cellStyle name="Normal 5 4 4 2 2 2" xfId="834" xr:uid="{5414D9F1-B9F9-4708-A719-23A80EA29990}"/>
    <cellStyle name="Normal 5 4 4 2 2 2 2" xfId="3890" xr:uid="{ECE95505-416E-40BA-99A1-7748C1567E11}"/>
    <cellStyle name="Normal 5 4 4 2 2 3" xfId="835" xr:uid="{9291F91C-D161-45AB-99E8-C6992D1D709C}"/>
    <cellStyle name="Normal 5 4 4 2 2 4" xfId="836" xr:uid="{1C6B679E-3247-4349-899D-027805AB2C5F}"/>
    <cellStyle name="Normal 5 4 4 2 3" xfId="837" xr:uid="{A18AEC90-13DF-4877-9C70-966395002975}"/>
    <cellStyle name="Normal 5 4 4 2 3 2" xfId="3891" xr:uid="{2F97615F-5EA6-4AEC-9736-B10682490677}"/>
    <cellStyle name="Normal 5 4 4 2 4" xfId="838" xr:uid="{5D296051-28BA-470B-B00E-0649992F22E0}"/>
    <cellStyle name="Normal 5 4 4 2 5" xfId="839" xr:uid="{515E20D0-1EE1-4074-B6FB-90C02F2D7341}"/>
    <cellStyle name="Normal 5 4 4 3" xfId="840" xr:uid="{5B36534B-6FCC-4C6B-AC86-D1248FE53C21}"/>
    <cellStyle name="Normal 5 4 4 3 2" xfId="841" xr:uid="{B94B5711-AB5B-4AF4-84A0-CA2D2431CFBC}"/>
    <cellStyle name="Normal 5 4 4 3 2 2" xfId="3892" xr:uid="{87E7E9BE-E710-4DE7-86A6-145F1902BED4}"/>
    <cellStyle name="Normal 5 4 4 3 3" xfId="842" xr:uid="{29CD37DD-3CAB-4ACD-BF11-9CCE60390F55}"/>
    <cellStyle name="Normal 5 4 4 3 4" xfId="843" xr:uid="{DF08A756-1265-4FB4-B264-41A2A4DAA918}"/>
    <cellStyle name="Normal 5 4 4 4" xfId="844" xr:uid="{9DFDFA70-20CA-438B-B315-CD900FE1AAFD}"/>
    <cellStyle name="Normal 5 4 4 4 2" xfId="845" xr:uid="{8D644F3C-3394-46A7-86DA-9B503C1A6090}"/>
    <cellStyle name="Normal 5 4 4 4 3" xfId="846" xr:uid="{554D40BC-D371-4DFB-96C0-C1E7C5D5690B}"/>
    <cellStyle name="Normal 5 4 4 4 4" xfId="847" xr:uid="{E3E0562F-2E6F-4C78-8653-941D7682BE3F}"/>
    <cellStyle name="Normal 5 4 4 5" xfId="848" xr:uid="{ADBDFF97-A22C-49A6-94B0-6ACBD9F96BB2}"/>
    <cellStyle name="Normal 5 4 4 6" xfId="849" xr:uid="{D0AF9A3C-6D46-45C5-90D5-74000232EACE}"/>
    <cellStyle name="Normal 5 4 4 7" xfId="850" xr:uid="{7CCCC45F-2061-4235-90C6-6BA1765F6DB7}"/>
    <cellStyle name="Normal 5 4 5" xfId="851" xr:uid="{F3729A61-5701-47EF-9D53-944BC92A0307}"/>
    <cellStyle name="Normal 5 4 5 2" xfId="852" xr:uid="{C31B3782-B3C2-4FE3-BC6F-ECB4C475D41C}"/>
    <cellStyle name="Normal 5 4 5 2 2" xfId="853" xr:uid="{132205E8-43CB-40EC-A320-2E6451910CD2}"/>
    <cellStyle name="Normal 5 4 5 2 2 2" xfId="3893" xr:uid="{F9C3B79B-6167-428C-9D67-516F3E5F43EE}"/>
    <cellStyle name="Normal 5 4 5 2 2 2 2" xfId="3894" xr:uid="{0ABCA96B-F9B1-4E01-9CA0-746730A33879}"/>
    <cellStyle name="Normal 5 4 5 2 2 3" xfId="3895" xr:uid="{4BCA5AA0-01FE-44DA-84DC-F7CD2A91377D}"/>
    <cellStyle name="Normal 5 4 5 2 3" xfId="854" xr:uid="{9AC586A3-1FC1-440D-AD90-7606C9EF5EAC}"/>
    <cellStyle name="Normal 5 4 5 2 3 2" xfId="3896" xr:uid="{E8DDFA38-0BA2-408C-B200-7255DF64E570}"/>
    <cellStyle name="Normal 5 4 5 2 4" xfId="855" xr:uid="{53FEAF30-5238-4F49-874D-62C44C310A0A}"/>
    <cellStyle name="Normal 5 4 5 3" xfId="856" xr:uid="{ED94391E-0A3A-4F46-95C7-313C34B4FB94}"/>
    <cellStyle name="Normal 5 4 5 3 2" xfId="857" xr:uid="{0EDAA01C-931E-4156-BA62-9303D77CE629}"/>
    <cellStyle name="Normal 5 4 5 3 2 2" xfId="3897" xr:uid="{A0332BC3-5A9C-47D9-A5C7-884225BD09D5}"/>
    <cellStyle name="Normal 5 4 5 3 3" xfId="858" xr:uid="{8015B039-84AE-4F25-9DD9-5CE1C4593A20}"/>
    <cellStyle name="Normal 5 4 5 3 4" xfId="859" xr:uid="{C9FE0BDB-668C-4691-A552-A0BBB537ECF8}"/>
    <cellStyle name="Normal 5 4 5 4" xfId="860" xr:uid="{9757A2E9-473A-424C-8BED-88F326C2A00C}"/>
    <cellStyle name="Normal 5 4 5 4 2" xfId="3898" xr:uid="{0C02F009-9FF2-49A2-81CF-2CBB65F04740}"/>
    <cellStyle name="Normal 5 4 5 5" xfId="861" xr:uid="{BA84A38D-23A4-43FA-AB70-583DF8E7104B}"/>
    <cellStyle name="Normal 5 4 5 6" xfId="862" xr:uid="{40754E2D-507F-42DC-87A3-314A2972A128}"/>
    <cellStyle name="Normal 5 4 6" xfId="863" xr:uid="{65EBAB4D-126F-454B-AAB8-C9C78ED77D1E}"/>
    <cellStyle name="Normal 5 4 6 2" xfId="864" xr:uid="{14CB3900-65F4-439A-8A61-B44821A9432A}"/>
    <cellStyle name="Normal 5 4 6 2 2" xfId="865" xr:uid="{1F3CFE4D-D93E-4997-93DC-A17CDD204125}"/>
    <cellStyle name="Normal 5 4 6 2 2 2" xfId="3899" xr:uid="{7CD75DC8-6828-4C70-B29A-DEEEEAFF46EC}"/>
    <cellStyle name="Normal 5 4 6 2 3" xfId="866" xr:uid="{C578459A-EAE2-4125-883B-C62C3912CB6B}"/>
    <cellStyle name="Normal 5 4 6 2 4" xfId="867" xr:uid="{727E1384-0EC9-4756-957C-7ED8BFB8E166}"/>
    <cellStyle name="Normal 5 4 6 3" xfId="868" xr:uid="{E94113D9-A0D3-4595-8A35-EB72AC9BD879}"/>
    <cellStyle name="Normal 5 4 6 3 2" xfId="3900" xr:uid="{C23DD033-1C6D-4B73-8384-FC1C2054306E}"/>
    <cellStyle name="Normal 5 4 6 4" xfId="869" xr:uid="{46EE9331-16AC-4873-A202-0FA7B038ECE2}"/>
    <cellStyle name="Normal 5 4 6 5" xfId="870" xr:uid="{BFB1FCE4-6D6C-4AB3-97E0-0E1E3024A8F0}"/>
    <cellStyle name="Normal 5 4 7" xfId="871" xr:uid="{84312758-F37E-4F37-8FC1-72E6DB902F8F}"/>
    <cellStyle name="Normal 5 4 7 2" xfId="872" xr:uid="{96F49985-BB4D-446A-865C-B4FEC713AFF3}"/>
    <cellStyle name="Normal 5 4 7 2 2" xfId="3901" xr:uid="{9722D0AF-64A0-4A42-B660-3E687CFCA637}"/>
    <cellStyle name="Normal 5 4 7 2 3" xfId="4389" xr:uid="{FE6A9F60-3986-4C65-913B-84B96380D8B1}"/>
    <cellStyle name="Normal 5 4 7 3" xfId="873" xr:uid="{3639F608-494A-4F73-AA91-D0D7C9F15316}"/>
    <cellStyle name="Normal 5 4 7 4" xfId="874" xr:uid="{4DF74297-9A43-4AFE-A12F-0AF5069B5A57}"/>
    <cellStyle name="Normal 5 4 7 4 2" xfId="4748" xr:uid="{55E8B176-85DD-457B-A961-A2E6F47E37AD}"/>
    <cellStyle name="Normal 5 4 7 4 3" xfId="4607" xr:uid="{7DC1E9CE-6B66-4053-8E70-2B0157370989}"/>
    <cellStyle name="Normal 5 4 7 4 4" xfId="4469" xr:uid="{DB3ECA8E-EBC2-4BB9-8C59-978E1E29900D}"/>
    <cellStyle name="Normal 5 4 8" xfId="875" xr:uid="{8559960A-A341-436A-8E8B-550C61D35DF2}"/>
    <cellStyle name="Normal 5 4 8 2" xfId="876" xr:uid="{15D0FFB8-62B8-493C-B84D-63E79BE9C2B1}"/>
    <cellStyle name="Normal 5 4 8 3" xfId="877" xr:uid="{C45843EA-937E-4003-9F40-0052E8474E60}"/>
    <cellStyle name="Normal 5 4 8 4" xfId="878" xr:uid="{7BC8BE9A-47F3-4713-BFC7-6C62FDB17BF0}"/>
    <cellStyle name="Normal 5 4 9" xfId="879" xr:uid="{D2E842C6-7EFE-4CD9-9080-CB8168CE0EC8}"/>
    <cellStyle name="Normal 5 5" xfId="880" xr:uid="{CDF04F87-3BF3-450E-8EF5-C55BF794EB99}"/>
    <cellStyle name="Normal 5 5 10" xfId="881" xr:uid="{B190C59F-67AB-45FF-B361-0715E9451687}"/>
    <cellStyle name="Normal 5 5 11" xfId="882" xr:uid="{AA58710D-11C7-4DB6-AC63-E6A51CFD8CE7}"/>
    <cellStyle name="Normal 5 5 2" xfId="883" xr:uid="{D8A8C0E9-F76C-464B-8927-507F15426174}"/>
    <cellStyle name="Normal 5 5 2 2" xfId="884" xr:uid="{B882C92D-ED43-4760-831B-268C75505B01}"/>
    <cellStyle name="Normal 5 5 2 2 2" xfId="885" xr:uid="{03B87067-F1C7-475E-B731-4BA993CAA96C}"/>
    <cellStyle name="Normal 5 5 2 2 2 2" xfId="886" xr:uid="{0909B32C-4EB9-46D0-B317-D051716BA364}"/>
    <cellStyle name="Normal 5 5 2 2 2 2 2" xfId="887" xr:uid="{95E26F3A-AFBD-45B1-94AC-918DAD9A8084}"/>
    <cellStyle name="Normal 5 5 2 2 2 2 2 2" xfId="3902" xr:uid="{93B258E2-2C41-439A-94BE-6ED0B7B43A4E}"/>
    <cellStyle name="Normal 5 5 2 2 2 2 3" xfId="888" xr:uid="{01BF7AB3-D580-4962-A033-3A8B980DCB98}"/>
    <cellStyle name="Normal 5 5 2 2 2 2 4" xfId="889" xr:uid="{93A64A48-FED1-4183-A833-7444EE16BCA1}"/>
    <cellStyle name="Normal 5 5 2 2 2 3" xfId="890" xr:uid="{7C44810A-0ED2-48E9-9CFB-52575F1BBA73}"/>
    <cellStyle name="Normal 5 5 2 2 2 3 2" xfId="891" xr:uid="{ED29F5CD-2DAC-4778-9019-27F0B1A750EA}"/>
    <cellStyle name="Normal 5 5 2 2 2 3 3" xfId="892" xr:uid="{DA84E791-BF38-4AF8-92C5-8E207100DF7D}"/>
    <cellStyle name="Normal 5 5 2 2 2 3 4" xfId="893" xr:uid="{5FB43E78-D1B2-4BBE-ABD7-B776501C91F9}"/>
    <cellStyle name="Normal 5 5 2 2 2 4" xfId="894" xr:uid="{1FCCD191-8592-410A-B20F-8DF0B886E1F4}"/>
    <cellStyle name="Normal 5 5 2 2 2 5" xfId="895" xr:uid="{BDE9C1A5-7B4D-4709-9860-913300A6EF08}"/>
    <cellStyle name="Normal 5 5 2 2 2 6" xfId="896" xr:uid="{31368D64-3EB4-4D0C-9DD7-618DF7533EDF}"/>
    <cellStyle name="Normal 5 5 2 2 3" xfId="897" xr:uid="{95B8B05A-2983-4E36-8560-6B4C24F8DB96}"/>
    <cellStyle name="Normal 5 5 2 2 3 2" xfId="898" xr:uid="{1F42AEB7-5256-4D34-A0D0-B5DFC3036B09}"/>
    <cellStyle name="Normal 5 5 2 2 3 2 2" xfId="899" xr:uid="{3C541481-D01E-4DC5-A7ED-E76402A980D3}"/>
    <cellStyle name="Normal 5 5 2 2 3 2 3" xfId="900" xr:uid="{80AD2ABF-039E-4EC8-A42A-4E77AD6AA963}"/>
    <cellStyle name="Normal 5 5 2 2 3 2 4" xfId="901" xr:uid="{8F5DD2E3-C681-4DE8-AF81-AF1DFE3E7A8B}"/>
    <cellStyle name="Normal 5 5 2 2 3 3" xfId="902" xr:uid="{BEF753C2-706E-4E88-A50E-E2A6F65AA934}"/>
    <cellStyle name="Normal 5 5 2 2 3 4" xfId="903" xr:uid="{37783D68-979F-4D2B-B621-382A1D62B320}"/>
    <cellStyle name="Normal 5 5 2 2 3 5" xfId="904" xr:uid="{75F57C79-597B-44D1-926E-62AEA518B42D}"/>
    <cellStyle name="Normal 5 5 2 2 4" xfId="905" xr:uid="{B8D0E62B-58D2-484A-8F0D-989AC6DC7597}"/>
    <cellStyle name="Normal 5 5 2 2 4 2" xfId="906" xr:uid="{07EBF8FC-374B-4786-A1E0-D2F37C355D44}"/>
    <cellStyle name="Normal 5 5 2 2 4 3" xfId="907" xr:uid="{E54937E7-E966-4B56-9092-B3A3DBAF2A61}"/>
    <cellStyle name="Normal 5 5 2 2 4 4" xfId="908" xr:uid="{734ABB38-3099-4CAF-A1BF-9E164091574F}"/>
    <cellStyle name="Normal 5 5 2 2 5" xfId="909" xr:uid="{A1C10E96-160B-4B43-A4DC-6109BBC2E14C}"/>
    <cellStyle name="Normal 5 5 2 2 5 2" xfId="910" xr:uid="{BB1D824D-6169-46DD-AB9F-CFF01878F4CA}"/>
    <cellStyle name="Normal 5 5 2 2 5 3" xfId="911" xr:uid="{243FA55E-7055-4E50-8F2D-762084215F94}"/>
    <cellStyle name="Normal 5 5 2 2 5 4" xfId="912" xr:uid="{51BEB7B8-BE4A-477E-B543-4787B4A2E410}"/>
    <cellStyle name="Normal 5 5 2 2 6" xfId="913" xr:uid="{43635FBE-36A4-4010-9515-C44CFD6D452C}"/>
    <cellStyle name="Normal 5 5 2 2 7" xfId="914" xr:uid="{A587EFF9-1F67-4416-A16A-1E88E5B82EE4}"/>
    <cellStyle name="Normal 5 5 2 2 8" xfId="915" xr:uid="{9238C550-A303-47B4-AD83-F3FEA0BA2649}"/>
    <cellStyle name="Normal 5 5 2 3" xfId="916" xr:uid="{C01C8099-2FB4-4C49-B3FF-9EA84184BAC4}"/>
    <cellStyle name="Normal 5 5 2 3 2" xfId="917" xr:uid="{8CFF257B-3A4F-478D-9C08-3861EC2B8BBB}"/>
    <cellStyle name="Normal 5 5 2 3 2 2" xfId="918" xr:uid="{753F6F82-82EA-4663-AF47-FD2121181BA9}"/>
    <cellStyle name="Normal 5 5 2 3 2 2 2" xfId="3903" xr:uid="{6F800676-B00A-4BE9-B87E-D2E5FAAF1115}"/>
    <cellStyle name="Normal 5 5 2 3 2 2 2 2" xfId="3904" xr:uid="{3FCF617B-1541-4595-97FE-5DBB4C398287}"/>
    <cellStyle name="Normal 5 5 2 3 2 2 3" xfId="3905" xr:uid="{4663C96A-6A6A-4628-BE6B-788B0646BBF1}"/>
    <cellStyle name="Normal 5 5 2 3 2 3" xfId="919" xr:uid="{74EF571F-55A4-413F-87B0-11D61C75081B}"/>
    <cellStyle name="Normal 5 5 2 3 2 3 2" xfId="3906" xr:uid="{824E3316-8D5E-4E9A-B7F4-B429B831DB77}"/>
    <cellStyle name="Normal 5 5 2 3 2 4" xfId="920" xr:uid="{03CD4B2F-9C4A-4F72-BFF8-A1D496602599}"/>
    <cellStyle name="Normal 5 5 2 3 3" xfId="921" xr:uid="{C1387940-B140-4D90-BC8F-9D6B292D9C26}"/>
    <cellStyle name="Normal 5 5 2 3 3 2" xfId="922" xr:uid="{E3CAE35D-E272-4FC3-A715-384E36477670}"/>
    <cellStyle name="Normal 5 5 2 3 3 2 2" xfId="3907" xr:uid="{C8A4E0EB-371B-4F8A-BAF0-42467620F397}"/>
    <cellStyle name="Normal 5 5 2 3 3 3" xfId="923" xr:uid="{20C7998B-338A-4444-B091-975B3A15CA27}"/>
    <cellStyle name="Normal 5 5 2 3 3 4" xfId="924" xr:uid="{ED02A45C-5240-4F99-AEA1-C47DC2525D75}"/>
    <cellStyle name="Normal 5 5 2 3 4" xfId="925" xr:uid="{7BCFBABF-65B4-4C77-8885-99181D0F0658}"/>
    <cellStyle name="Normal 5 5 2 3 4 2" xfId="3908" xr:uid="{733900CB-9992-4006-A8E5-7516370F6F39}"/>
    <cellStyle name="Normal 5 5 2 3 5" xfId="926" xr:uid="{3D113FEA-3DD3-45D7-A82C-C576C82CEAE3}"/>
    <cellStyle name="Normal 5 5 2 3 6" xfId="927" xr:uid="{2DF7386E-90B1-4AEE-AF4A-66EB2F115008}"/>
    <cellStyle name="Normal 5 5 2 4" xfId="928" xr:uid="{C9DDB2A2-9727-40FA-995A-B17E7EABC793}"/>
    <cellStyle name="Normal 5 5 2 4 2" xfId="929" xr:uid="{31FB68DA-45B0-4B8F-A39F-2F89DB586438}"/>
    <cellStyle name="Normal 5 5 2 4 2 2" xfId="930" xr:uid="{F86DEB5F-CAB5-46FD-BB16-3B479CA2905B}"/>
    <cellStyle name="Normal 5 5 2 4 2 2 2" xfId="3909" xr:uid="{F1E5AC21-695F-4253-ADDB-52C56D8BA549}"/>
    <cellStyle name="Normal 5 5 2 4 2 3" xfId="931" xr:uid="{2360F7F4-E82B-4E87-932B-7C3E707DAC2B}"/>
    <cellStyle name="Normal 5 5 2 4 2 4" xfId="932" xr:uid="{A35C44D6-187A-443D-ABE0-F3EA76DAD8AA}"/>
    <cellStyle name="Normal 5 5 2 4 3" xfId="933" xr:uid="{527C9086-E0B9-4A2C-8793-06146575A79E}"/>
    <cellStyle name="Normal 5 5 2 4 3 2" xfId="3910" xr:uid="{CB6DF891-E9C3-4A7D-B36E-CD03BE8CBB34}"/>
    <cellStyle name="Normal 5 5 2 4 4" xfId="934" xr:uid="{1F20CD2E-97A9-414A-97F1-F854CA0423AB}"/>
    <cellStyle name="Normal 5 5 2 4 5" xfId="935" xr:uid="{8DBCBAD0-2571-4A1D-BF88-99B35FB1699E}"/>
    <cellStyle name="Normal 5 5 2 5" xfId="936" xr:uid="{2557E895-D6F2-4873-B4F7-88D720362F21}"/>
    <cellStyle name="Normal 5 5 2 5 2" xfId="937" xr:uid="{8F4DB2E7-4863-4469-BEBC-3192FC998A04}"/>
    <cellStyle name="Normal 5 5 2 5 2 2" xfId="3911" xr:uid="{3F7BE164-83E3-4553-828E-3BE4A57D9C15}"/>
    <cellStyle name="Normal 5 5 2 5 3" xfId="938" xr:uid="{4E446C52-D4F4-47F5-B30B-372B0EA5D45F}"/>
    <cellStyle name="Normal 5 5 2 5 4" xfId="939" xr:uid="{92D2FD4D-731B-449C-B179-145D63724BB2}"/>
    <cellStyle name="Normal 5 5 2 6" xfId="940" xr:uid="{F7034866-4CEC-49F0-9811-99807746CFEC}"/>
    <cellStyle name="Normal 5 5 2 6 2" xfId="941" xr:uid="{F7FCCE19-5FDA-41DC-94B5-256685FA22FE}"/>
    <cellStyle name="Normal 5 5 2 6 3" xfId="942" xr:uid="{8D6DE7CC-2A22-46E6-8536-9AB509786ABE}"/>
    <cellStyle name="Normal 5 5 2 6 4" xfId="943" xr:uid="{66ADF6F4-8C5B-4A83-B5E1-0025FD310E8E}"/>
    <cellStyle name="Normal 5 5 2 7" xfId="944" xr:uid="{A0669694-458A-41D5-A128-E77CC5BF91E3}"/>
    <cellStyle name="Normal 5 5 2 8" xfId="945" xr:uid="{1DF5566F-5141-4DCA-A755-DEAF13E97C93}"/>
    <cellStyle name="Normal 5 5 2 9" xfId="946" xr:uid="{C737302C-51F9-47BE-80B8-82F2BC53140A}"/>
    <cellStyle name="Normal 5 5 3" xfId="947" xr:uid="{5A7103CB-E839-415D-BDFF-51B3397636F3}"/>
    <cellStyle name="Normal 5 5 3 2" xfId="948" xr:uid="{FED5118B-F122-4707-A300-4D0E0FD61002}"/>
    <cellStyle name="Normal 5 5 3 2 2" xfId="949" xr:uid="{45160FF5-9326-4850-9508-ABF6EC91CF43}"/>
    <cellStyle name="Normal 5 5 3 2 2 2" xfId="950" xr:uid="{D02AB051-B0DF-440B-A5EE-81DECD436CD9}"/>
    <cellStyle name="Normal 5 5 3 2 2 2 2" xfId="3912" xr:uid="{565BE18E-C820-47A4-BFD0-28E747A6050B}"/>
    <cellStyle name="Normal 5 5 3 2 2 2 2 2" xfId="4639" xr:uid="{CB060F7E-27C2-482B-BEC6-667A9A302AB3}"/>
    <cellStyle name="Normal 5 5 3 2 2 2 3" xfId="4640" xr:uid="{F48D971D-12C1-439F-A80B-8F31AF9ABD25}"/>
    <cellStyle name="Normal 5 5 3 2 2 3" xfId="951" xr:uid="{7EDC77F5-2BE1-4539-BDEF-4C5EC03CAB98}"/>
    <cellStyle name="Normal 5 5 3 2 2 3 2" xfId="4641" xr:uid="{56EE1E2C-5B73-4F4D-BC59-536B06DA3A9A}"/>
    <cellStyle name="Normal 5 5 3 2 2 4" xfId="952" xr:uid="{80BD5372-4394-4949-9719-23DE4AE10D28}"/>
    <cellStyle name="Normal 5 5 3 2 3" xfId="953" xr:uid="{32C29A92-551B-43B9-971D-48290191F362}"/>
    <cellStyle name="Normal 5 5 3 2 3 2" xfId="954" xr:uid="{78596AB2-F5D1-4A54-8091-517929862C4F}"/>
    <cellStyle name="Normal 5 5 3 2 3 2 2" xfId="4642" xr:uid="{338683DC-D4C8-4850-915B-AACEBAD25935}"/>
    <cellStyle name="Normal 5 5 3 2 3 3" xfId="955" xr:uid="{23533ECC-CB3E-4AC7-A40E-FECA7CE34FAF}"/>
    <cellStyle name="Normal 5 5 3 2 3 4" xfId="956" xr:uid="{EE3C7FC7-46B7-47F7-AB55-76C8B74722D3}"/>
    <cellStyle name="Normal 5 5 3 2 4" xfId="957" xr:uid="{87026A34-BA83-47E2-8B69-E09623DA0298}"/>
    <cellStyle name="Normal 5 5 3 2 4 2" xfId="4643" xr:uid="{CA0392B6-0416-40BF-A5C0-44169DDBE52D}"/>
    <cellStyle name="Normal 5 5 3 2 5" xfId="958" xr:uid="{E808F832-2AB7-4608-9443-D6BF1C3FFC69}"/>
    <cellStyle name="Normal 5 5 3 2 6" xfId="959" xr:uid="{BAC25D14-ADF8-4B04-92ED-A08EBB2C1C52}"/>
    <cellStyle name="Normal 5 5 3 3" xfId="960" xr:uid="{718BBF77-E1A7-4955-B347-044B8626D887}"/>
    <cellStyle name="Normal 5 5 3 3 2" xfId="961" xr:uid="{DD9774DF-A880-4DED-A4AE-27E9B8A87D95}"/>
    <cellStyle name="Normal 5 5 3 3 2 2" xfId="962" xr:uid="{4B1E621F-ECB0-40C7-8AB6-DD5F278FB7DD}"/>
    <cellStyle name="Normal 5 5 3 3 2 2 2" xfId="4644" xr:uid="{A98CB2BB-DDF0-4E17-ADD4-3D1E8183AA65}"/>
    <cellStyle name="Normal 5 5 3 3 2 3" xfId="963" xr:uid="{0826CD60-DDA1-4793-BA37-FB0CCFEE47CC}"/>
    <cellStyle name="Normal 5 5 3 3 2 4" xfId="964" xr:uid="{ACA4134F-5ED7-4D34-9E49-482F2CBC1646}"/>
    <cellStyle name="Normal 5 5 3 3 3" xfId="965" xr:uid="{598EA14C-3E2C-4604-B81E-D6BF72E95521}"/>
    <cellStyle name="Normal 5 5 3 3 3 2" xfId="4645" xr:uid="{41A8AF9E-7FFF-467B-8895-A0D31E375A09}"/>
    <cellStyle name="Normal 5 5 3 3 4" xfId="966" xr:uid="{8E743D09-22CF-424A-B40D-9EDE3E0844FD}"/>
    <cellStyle name="Normal 5 5 3 3 5" xfId="967" xr:uid="{EC2ACF64-F483-4907-8C19-4D025959E0D0}"/>
    <cellStyle name="Normal 5 5 3 4" xfId="968" xr:uid="{28BDBB9A-2D82-47AD-843E-31CE890177C3}"/>
    <cellStyle name="Normal 5 5 3 4 2" xfId="969" xr:uid="{F13CE6C5-5628-46AF-90B7-1D1E4764873D}"/>
    <cellStyle name="Normal 5 5 3 4 2 2" xfId="4646" xr:uid="{290D6C54-E4DA-47ED-9B3E-A79B172E0BC2}"/>
    <cellStyle name="Normal 5 5 3 4 3" xfId="970" xr:uid="{D347F115-6A96-4F12-A037-51DDAFE78D08}"/>
    <cellStyle name="Normal 5 5 3 4 4" xfId="971" xr:uid="{53244BDB-E2CF-4C3E-A619-928785FAFAD1}"/>
    <cellStyle name="Normal 5 5 3 5" xfId="972" xr:uid="{C293AC98-C17E-4131-BB6D-2C4692B38E85}"/>
    <cellStyle name="Normal 5 5 3 5 2" xfId="973" xr:uid="{0DF7C614-EA00-4D65-8BED-653B0422DBCE}"/>
    <cellStyle name="Normal 5 5 3 5 3" xfId="974" xr:uid="{1A49706D-137F-4C5E-B741-E5810E7B0C7B}"/>
    <cellStyle name="Normal 5 5 3 5 4" xfId="975" xr:uid="{A52C9FB3-C672-43AF-955C-D5ECFA49856B}"/>
    <cellStyle name="Normal 5 5 3 6" xfId="976" xr:uid="{ADB2A835-79DF-4204-81C7-409769481ED2}"/>
    <cellStyle name="Normal 5 5 3 7" xfId="977" xr:uid="{FB43EBA8-980A-4D0D-8637-D1E086402D7F}"/>
    <cellStyle name="Normal 5 5 3 8" xfId="978" xr:uid="{4831FF66-7D26-4686-AE9C-BFD690CE485D}"/>
    <cellStyle name="Normal 5 5 4" xfId="979" xr:uid="{12CCA296-09A6-40FE-8A8E-A3C04ECE2915}"/>
    <cellStyle name="Normal 5 5 4 2" xfId="980" xr:uid="{AF0D0878-8692-406A-BB94-50AF48927AF4}"/>
    <cellStyle name="Normal 5 5 4 2 2" xfId="981" xr:uid="{3A9EB8A3-072F-4155-A0D1-A3872CE0B7F4}"/>
    <cellStyle name="Normal 5 5 4 2 2 2" xfId="982" xr:uid="{15270B28-1759-4F51-A2F0-28A69F3A4BCA}"/>
    <cellStyle name="Normal 5 5 4 2 2 2 2" xfId="3913" xr:uid="{8A3336BB-B288-4BE3-867A-14018A51E28D}"/>
    <cellStyle name="Normal 5 5 4 2 2 3" xfId="983" xr:uid="{1F367246-4719-401D-8630-C62D4DDBE529}"/>
    <cellStyle name="Normal 5 5 4 2 2 4" xfId="984" xr:uid="{687F5054-8C4B-4DEE-93B8-2B91862001A1}"/>
    <cellStyle name="Normal 5 5 4 2 3" xfId="985" xr:uid="{66101ACF-DFBE-4B9D-BF61-EB11B175DC8F}"/>
    <cellStyle name="Normal 5 5 4 2 3 2" xfId="3914" xr:uid="{5B17F61D-CEE7-4B4F-BEA3-7668F4B4BBCA}"/>
    <cellStyle name="Normal 5 5 4 2 4" xfId="986" xr:uid="{34A7F49B-EEC8-4C06-8893-7EF3B2DEBF4E}"/>
    <cellStyle name="Normal 5 5 4 2 5" xfId="987" xr:uid="{B6BBC156-A9DF-4A5C-A6F3-A451E1BE71C3}"/>
    <cellStyle name="Normal 5 5 4 3" xfId="988" xr:uid="{C733BEE9-99D4-4466-996F-A85BECDC147D}"/>
    <cellStyle name="Normal 5 5 4 3 2" xfId="989" xr:uid="{B93F6376-E93C-40D8-A87C-F12F4C27D604}"/>
    <cellStyle name="Normal 5 5 4 3 2 2" xfId="3915" xr:uid="{6DF0CCB4-BD3C-48BF-BD8F-6DF3D5BCC38A}"/>
    <cellStyle name="Normal 5 5 4 3 3" xfId="990" xr:uid="{6B08EE74-35E1-4218-B704-5AD97E069BF1}"/>
    <cellStyle name="Normal 5 5 4 3 4" xfId="991" xr:uid="{DD55156A-7B87-4C7B-924D-32BF2FF11B55}"/>
    <cellStyle name="Normal 5 5 4 4" xfId="992" xr:uid="{8EA26B45-B72B-41A0-AE01-8D3B8F961906}"/>
    <cellStyle name="Normal 5 5 4 4 2" xfId="993" xr:uid="{7D9493A8-6BD6-4E7A-86D6-BF0E60430182}"/>
    <cellStyle name="Normal 5 5 4 4 3" xfId="994" xr:uid="{B162E367-849A-461F-8237-F2C286DA834E}"/>
    <cellStyle name="Normal 5 5 4 4 4" xfId="995" xr:uid="{0561A24E-1FA0-4415-B3A6-2524B3618966}"/>
    <cellStyle name="Normal 5 5 4 5" xfId="996" xr:uid="{46D6F724-C905-4B0B-982C-E39A99025ECD}"/>
    <cellStyle name="Normal 5 5 4 6" xfId="997" xr:uid="{1A839E12-603B-456E-BBE2-D21F250EF309}"/>
    <cellStyle name="Normal 5 5 4 7" xfId="998" xr:uid="{A1841226-0DC4-4A88-A7B3-A3727801C0EF}"/>
    <cellStyle name="Normal 5 5 5" xfId="999" xr:uid="{426BCF5C-7FC8-4F55-998E-4787A16E2E35}"/>
    <cellStyle name="Normal 5 5 5 2" xfId="1000" xr:uid="{D74EE6E6-21EF-4F95-96C6-2624359E0D71}"/>
    <cellStyle name="Normal 5 5 5 2 2" xfId="1001" xr:uid="{ECA4867B-B1B7-4D8C-BB3F-A754863E197C}"/>
    <cellStyle name="Normal 5 5 5 2 2 2" xfId="3916" xr:uid="{61564EC4-2FF5-4E78-9E5B-F19A8F5A4E6F}"/>
    <cellStyle name="Normal 5 5 5 2 3" xfId="1002" xr:uid="{7425748D-4F42-49F3-96BC-62D123369E00}"/>
    <cellStyle name="Normal 5 5 5 2 4" xfId="1003" xr:uid="{4F0BC7A6-E45F-444F-AD1C-EB97EDE89A1B}"/>
    <cellStyle name="Normal 5 5 5 3" xfId="1004" xr:uid="{759BD717-0113-4CE9-A9A9-3EF06108BFC6}"/>
    <cellStyle name="Normal 5 5 5 3 2" xfId="1005" xr:uid="{83DAB8CF-138F-4A78-A4F4-1675B9C91B3C}"/>
    <cellStyle name="Normal 5 5 5 3 3" xfId="1006" xr:uid="{6D6262C7-1C52-40D7-913A-54B19373742D}"/>
    <cellStyle name="Normal 5 5 5 3 4" xfId="1007" xr:uid="{4E3021A4-697C-4FCB-BA3A-17D94F103FB2}"/>
    <cellStyle name="Normal 5 5 5 4" xfId="1008" xr:uid="{4BA0B3B4-A79B-4356-83B5-B9F1BFB1639F}"/>
    <cellStyle name="Normal 5 5 5 5" xfId="1009" xr:uid="{15DB40A2-3368-4218-B264-EAF1A4E8ABDF}"/>
    <cellStyle name="Normal 5 5 5 6" xfId="1010" xr:uid="{28AD6338-C14D-4314-AB9E-DCAAF8C8C436}"/>
    <cellStyle name="Normal 5 5 6" xfId="1011" xr:uid="{CDBE6CF6-B1C5-4A41-BFEC-7A7973971C9A}"/>
    <cellStyle name="Normal 5 5 6 2" xfId="1012" xr:uid="{69CEFBAB-D2DF-4314-87ED-C58E3BB69D75}"/>
    <cellStyle name="Normal 5 5 6 2 2" xfId="1013" xr:uid="{42E7C3FD-A406-4068-8973-F7E8AEED7DBB}"/>
    <cellStyle name="Normal 5 5 6 2 3" xfId="1014" xr:uid="{7C8F7F3D-EEDB-40CE-B1DC-960D285221DE}"/>
    <cellStyle name="Normal 5 5 6 2 4" xfId="1015" xr:uid="{3519F179-6366-4B59-887F-9765FC68E574}"/>
    <cellStyle name="Normal 5 5 6 3" xfId="1016" xr:uid="{D186AF94-638D-486D-A22C-AAC73F8CEFF5}"/>
    <cellStyle name="Normal 5 5 6 4" xfId="1017" xr:uid="{08170CD5-83BF-4F44-AD78-A57A4E8735B8}"/>
    <cellStyle name="Normal 5 5 6 5" xfId="1018" xr:uid="{304AA5CE-8DFE-4425-929B-8D7E88CEAA63}"/>
    <cellStyle name="Normal 5 5 7" xfId="1019" xr:uid="{C81C6D98-5E46-4AA3-9456-AC43F547ABE2}"/>
    <cellStyle name="Normal 5 5 7 2" xfId="1020" xr:uid="{3DFB2EAF-0AD9-4560-8154-7E21629ACB75}"/>
    <cellStyle name="Normal 5 5 7 3" xfId="1021" xr:uid="{005BBEDB-0F51-49B3-A7E0-D692453D0211}"/>
    <cellStyle name="Normal 5 5 7 4" xfId="1022" xr:uid="{FA8250DB-D5AA-46B5-977C-5DFD7B765D4B}"/>
    <cellStyle name="Normal 5 5 8" xfId="1023" xr:uid="{6CB285F8-3B2E-4795-AD2F-F522C5810953}"/>
    <cellStyle name="Normal 5 5 8 2" xfId="1024" xr:uid="{1271FB93-2DA9-4AA5-B484-7ACCD8139B66}"/>
    <cellStyle name="Normal 5 5 8 3" xfId="1025" xr:uid="{A4CEC2D9-12A6-4B76-82D7-BB3EF3452891}"/>
    <cellStyle name="Normal 5 5 8 4" xfId="1026" xr:uid="{F827ABFE-BA46-4B56-8D56-7B3CB4AC12D7}"/>
    <cellStyle name="Normal 5 5 9" xfId="1027" xr:uid="{ABC9FF8D-AF1E-44FC-8F05-2F82D92AD5E0}"/>
    <cellStyle name="Normal 5 6" xfId="1028" xr:uid="{9C040B0B-4E54-4C91-BBB9-E5B78BEF743B}"/>
    <cellStyle name="Normal 5 6 10" xfId="1029" xr:uid="{03584354-4301-43CE-AC45-637A7EA09850}"/>
    <cellStyle name="Normal 5 6 11" xfId="1030" xr:uid="{B646C5BB-3B8B-4C2E-B00A-1606F5CCCE45}"/>
    <cellStyle name="Normal 5 6 2" xfId="1031" xr:uid="{0BEDA97F-582C-426D-A4D6-6AF748E4BAD8}"/>
    <cellStyle name="Normal 5 6 2 2" xfId="1032" xr:uid="{00C9D731-70CC-49F3-94F1-CCC48F54B48D}"/>
    <cellStyle name="Normal 5 6 2 2 2" xfId="1033" xr:uid="{BB27B63F-D204-4DC1-8B06-03B597F1FAD2}"/>
    <cellStyle name="Normal 5 6 2 2 2 2" xfId="1034" xr:uid="{E7369481-99BA-41B7-8F93-99C7B52939C2}"/>
    <cellStyle name="Normal 5 6 2 2 2 2 2" xfId="1035" xr:uid="{DDDA59B2-2045-4100-A653-82CB2AF7DDCF}"/>
    <cellStyle name="Normal 5 6 2 2 2 2 3" xfId="1036" xr:uid="{035F86CE-00F6-4B07-819B-E7EBE7918E32}"/>
    <cellStyle name="Normal 5 6 2 2 2 2 4" xfId="1037" xr:uid="{AFAFA272-1D9C-4C8C-8EDA-9A5B4C53FC20}"/>
    <cellStyle name="Normal 5 6 2 2 2 3" xfId="1038" xr:uid="{FCAC76E3-9405-4CA7-9667-32795E17C3FE}"/>
    <cellStyle name="Normal 5 6 2 2 2 3 2" xfId="1039" xr:uid="{D1118708-ECF7-4EBF-BCA5-E814AE50EFA2}"/>
    <cellStyle name="Normal 5 6 2 2 2 3 3" xfId="1040" xr:uid="{87B4BC04-6CED-4D95-85F1-B40852D25A6A}"/>
    <cellStyle name="Normal 5 6 2 2 2 3 4" xfId="1041" xr:uid="{1B0D3AD0-AD82-483D-BE59-908C204BA358}"/>
    <cellStyle name="Normal 5 6 2 2 2 4" xfId="1042" xr:uid="{A5D9654C-879C-44F3-B832-16951C7BD72D}"/>
    <cellStyle name="Normal 5 6 2 2 2 5" xfId="1043" xr:uid="{C7D5795A-D955-487D-BA3F-EA4EBEEDF4EB}"/>
    <cellStyle name="Normal 5 6 2 2 2 6" xfId="1044" xr:uid="{11ADC195-2E53-4002-A89E-594FF4D94B4C}"/>
    <cellStyle name="Normal 5 6 2 2 3" xfId="1045" xr:uid="{8261B682-2BB0-4D01-BC42-B73A6C767135}"/>
    <cellStyle name="Normal 5 6 2 2 3 2" xfId="1046" xr:uid="{BF3F2C1C-CF51-43EB-AA4A-4BE5FDB7FB3D}"/>
    <cellStyle name="Normal 5 6 2 2 3 2 2" xfId="1047" xr:uid="{AB693AC8-5A5D-406D-8CD2-9217F74FBA9F}"/>
    <cellStyle name="Normal 5 6 2 2 3 2 3" xfId="1048" xr:uid="{3363E833-09AF-40B0-B7B1-D7C6C18388E4}"/>
    <cellStyle name="Normal 5 6 2 2 3 2 4" xfId="1049" xr:uid="{621688FA-3D50-4431-AA72-3FE0EB1FBC5D}"/>
    <cellStyle name="Normal 5 6 2 2 3 3" xfId="1050" xr:uid="{E9978A02-47BC-4F22-8555-B7D0E8DBFB4F}"/>
    <cellStyle name="Normal 5 6 2 2 3 4" xfId="1051" xr:uid="{9D7DC3C1-BE4B-45A7-8CD8-210DDD0D37E3}"/>
    <cellStyle name="Normal 5 6 2 2 3 5" xfId="1052" xr:uid="{4C07A462-CFAC-41B4-925C-7193F9BBA301}"/>
    <cellStyle name="Normal 5 6 2 2 4" xfId="1053" xr:uid="{18D20DB5-B47B-4479-B214-DD09DFFFE4C0}"/>
    <cellStyle name="Normal 5 6 2 2 4 2" xfId="1054" xr:uid="{FFAF917C-FE10-445A-93C7-5532319ECE36}"/>
    <cellStyle name="Normal 5 6 2 2 4 3" xfId="1055" xr:uid="{16DB77B1-59B3-4F83-B607-840581D99F72}"/>
    <cellStyle name="Normal 5 6 2 2 4 4" xfId="1056" xr:uid="{FFDDAD62-EA7D-4DD1-8CC8-C883CE70012C}"/>
    <cellStyle name="Normal 5 6 2 2 5" xfId="1057" xr:uid="{880EE500-D763-4703-BFF8-73DCD9E5FE39}"/>
    <cellStyle name="Normal 5 6 2 2 5 2" xfId="1058" xr:uid="{16F66D1A-4C26-445D-A153-14F3E2A3EB01}"/>
    <cellStyle name="Normal 5 6 2 2 5 3" xfId="1059" xr:uid="{F535A549-8A35-40B9-9186-7DD18AE74B37}"/>
    <cellStyle name="Normal 5 6 2 2 5 4" xfId="1060" xr:uid="{945E7B08-F524-46BF-8AF2-07B63FECB79E}"/>
    <cellStyle name="Normal 5 6 2 2 6" xfId="1061" xr:uid="{03F1CFA0-0977-48E5-8CF0-A64F54E4E325}"/>
    <cellStyle name="Normal 5 6 2 2 7" xfId="1062" xr:uid="{4DD2C21C-B555-4DC6-AC34-71A7A5743C07}"/>
    <cellStyle name="Normal 5 6 2 2 8" xfId="1063" xr:uid="{47A292D4-7C4A-4B10-8A2A-C842F9D23EA3}"/>
    <cellStyle name="Normal 5 6 2 3" xfId="1064" xr:uid="{653EFA62-D1C0-42E9-8CED-750291D077FC}"/>
    <cellStyle name="Normal 5 6 2 3 2" xfId="1065" xr:uid="{3B42D472-4B0B-40A6-9132-48DE8CC76B98}"/>
    <cellStyle name="Normal 5 6 2 3 2 2" xfId="1066" xr:uid="{A4DAA026-142C-4132-83F4-3ACB5895EA48}"/>
    <cellStyle name="Normal 5 6 2 3 2 3" xfId="1067" xr:uid="{78EC8FC3-6DDC-41E0-B9DB-DBF228C73C10}"/>
    <cellStyle name="Normal 5 6 2 3 2 4" xfId="1068" xr:uid="{1B37C960-4B0E-44A1-A988-5D473D66F3E8}"/>
    <cellStyle name="Normal 5 6 2 3 3" xfId="1069" xr:uid="{89964EB9-916A-49C3-867A-86EF2C6F0946}"/>
    <cellStyle name="Normal 5 6 2 3 3 2" xfId="1070" xr:uid="{8B5E6A89-49D5-459F-A521-2610D9199456}"/>
    <cellStyle name="Normal 5 6 2 3 3 3" xfId="1071" xr:uid="{3C4E00A2-3719-4F7E-8E73-3195DC6D0A30}"/>
    <cellStyle name="Normal 5 6 2 3 3 4" xfId="1072" xr:uid="{B5CC93C8-E126-42FA-ADD9-1A9872C74E3F}"/>
    <cellStyle name="Normal 5 6 2 3 4" xfId="1073" xr:uid="{C132BDD4-3975-4894-9D51-A924F706A492}"/>
    <cellStyle name="Normal 5 6 2 3 5" xfId="1074" xr:uid="{F809A2C9-73DE-4903-AB1C-5076EADE5B75}"/>
    <cellStyle name="Normal 5 6 2 3 6" xfId="1075" xr:uid="{138C74CC-8284-4735-91F3-0123A487935A}"/>
    <cellStyle name="Normal 5 6 2 4" xfId="1076" xr:uid="{F075FFDC-6970-4D53-9790-65BE20E9CFF5}"/>
    <cellStyle name="Normal 5 6 2 4 2" xfId="1077" xr:uid="{964E590E-A9B5-4B21-A03C-005C621187A3}"/>
    <cellStyle name="Normal 5 6 2 4 2 2" xfId="1078" xr:uid="{56411029-39DB-4F73-ADB9-1A9E13AC4467}"/>
    <cellStyle name="Normal 5 6 2 4 2 3" xfId="1079" xr:uid="{5D571234-A48A-4624-9A86-906DA20271A0}"/>
    <cellStyle name="Normal 5 6 2 4 2 4" xfId="1080" xr:uid="{F7C70580-C40C-48B4-BD86-5BD93A423D39}"/>
    <cellStyle name="Normal 5 6 2 4 3" xfId="1081" xr:uid="{119ED250-FBE4-4866-8D62-3A63DBA96431}"/>
    <cellStyle name="Normal 5 6 2 4 4" xfId="1082" xr:uid="{9999E7E0-5747-4ABF-89C0-DBDFEC87C7C3}"/>
    <cellStyle name="Normal 5 6 2 4 5" xfId="1083" xr:uid="{BEAB2427-454C-48FF-81F7-6F57E88F13EB}"/>
    <cellStyle name="Normal 5 6 2 5" xfId="1084" xr:uid="{DBA037D2-A3B3-4CC7-9007-F3C7F03D3B46}"/>
    <cellStyle name="Normal 5 6 2 5 2" xfId="1085" xr:uid="{1C8E918E-8AE0-4C14-AA6F-0F1C2476E825}"/>
    <cellStyle name="Normal 5 6 2 5 3" xfId="1086" xr:uid="{469F5D88-EE64-4508-BC24-B68B9D26B770}"/>
    <cellStyle name="Normal 5 6 2 5 4" xfId="1087" xr:uid="{CD6FA4EC-7B59-444F-9126-A4E3EC692A7F}"/>
    <cellStyle name="Normal 5 6 2 6" xfId="1088" xr:uid="{255BEB27-95DA-4CA4-9063-43357C38485D}"/>
    <cellStyle name="Normal 5 6 2 6 2" xfId="1089" xr:uid="{D28D5C3A-CDB5-41E6-B3EF-4C643C8926E3}"/>
    <cellStyle name="Normal 5 6 2 6 3" xfId="1090" xr:uid="{D1022DF7-9594-46DC-B138-B195DCE06D5E}"/>
    <cellStyle name="Normal 5 6 2 6 4" xfId="1091" xr:uid="{3B9CD69F-AB91-4DE4-9184-4B98C279DCC1}"/>
    <cellStyle name="Normal 5 6 2 7" xfId="1092" xr:uid="{50C6C35E-CCA5-4AC0-B3B3-B46C7E9CB79B}"/>
    <cellStyle name="Normal 5 6 2 8" xfId="1093" xr:uid="{841C5562-9AFA-4709-8A1C-79992FC9EE04}"/>
    <cellStyle name="Normal 5 6 2 9" xfId="1094" xr:uid="{1F84C828-E107-4134-9A41-CB91DE7052FE}"/>
    <cellStyle name="Normal 5 6 3" xfId="1095" xr:uid="{34FCE11E-5005-4E47-8CF9-E05A96224D27}"/>
    <cellStyle name="Normal 5 6 3 2" xfId="1096" xr:uid="{CE35CFD4-EEF2-4245-8111-BCABAF0500AB}"/>
    <cellStyle name="Normal 5 6 3 2 2" xfId="1097" xr:uid="{04FCBDE2-5479-4F58-8503-47B2A6C04817}"/>
    <cellStyle name="Normal 5 6 3 2 2 2" xfId="1098" xr:uid="{C1FD46F7-0925-4B4D-AF19-ABFD7C262B3D}"/>
    <cellStyle name="Normal 5 6 3 2 2 2 2" xfId="3917" xr:uid="{68DDAD7D-3921-4637-9075-946DDF97CAC7}"/>
    <cellStyle name="Normal 5 6 3 2 2 3" xfId="1099" xr:uid="{02CCD13A-8DE6-4B0F-BFFA-016E86D2A738}"/>
    <cellStyle name="Normal 5 6 3 2 2 4" xfId="1100" xr:uid="{BFCE5E42-C18E-4408-8876-EFA4CF0EE511}"/>
    <cellStyle name="Normal 5 6 3 2 3" xfId="1101" xr:uid="{56EF1C6B-309E-4FA7-B5B2-50A8C143CE5C}"/>
    <cellStyle name="Normal 5 6 3 2 3 2" xfId="1102" xr:uid="{20F40E8F-95EE-490D-85F0-FBD0BD7D9DB1}"/>
    <cellStyle name="Normal 5 6 3 2 3 3" xfId="1103" xr:uid="{587DF6AF-870A-4FC0-9F77-DD897FB1CBC0}"/>
    <cellStyle name="Normal 5 6 3 2 3 4" xfId="1104" xr:uid="{0D3A9838-E0C5-42CE-98D2-FD89EAFCA354}"/>
    <cellStyle name="Normal 5 6 3 2 4" xfId="1105" xr:uid="{C22478AA-44A8-45D0-82A4-9A9DE7C21DE4}"/>
    <cellStyle name="Normal 5 6 3 2 5" xfId="1106" xr:uid="{20B2E41D-BCFE-4E0F-80B7-A9B744E86441}"/>
    <cellStyle name="Normal 5 6 3 2 6" xfId="1107" xr:uid="{7E3864F2-C2FE-4FD7-8455-A3F0D95529F6}"/>
    <cellStyle name="Normal 5 6 3 3" xfId="1108" xr:uid="{B1A83245-221B-4810-AD0B-89B46CE2AD01}"/>
    <cellStyle name="Normal 5 6 3 3 2" xfId="1109" xr:uid="{FE3B0CD0-E4E6-44FC-BB0F-D67B169039E6}"/>
    <cellStyle name="Normal 5 6 3 3 2 2" xfId="1110" xr:uid="{4C575F19-053C-433B-8B6A-F1311018774E}"/>
    <cellStyle name="Normal 5 6 3 3 2 3" xfId="1111" xr:uid="{F39602B2-3D87-4B55-957B-BE0960D30A90}"/>
    <cellStyle name="Normal 5 6 3 3 2 4" xfId="1112" xr:uid="{02218510-0DEE-46BC-8A20-776F25979D47}"/>
    <cellStyle name="Normal 5 6 3 3 3" xfId="1113" xr:uid="{2D40B879-149F-4A09-894F-D95E1BEA4DAF}"/>
    <cellStyle name="Normal 5 6 3 3 4" xfId="1114" xr:uid="{C2191DF8-E5E0-4449-9373-C9B54D960417}"/>
    <cellStyle name="Normal 5 6 3 3 5" xfId="1115" xr:uid="{BF07F8B2-C9DD-4350-B717-EA5D9ED4C1A8}"/>
    <cellStyle name="Normal 5 6 3 4" xfId="1116" xr:uid="{372D03FB-4EA7-4D61-8600-B8DAB7E28109}"/>
    <cellStyle name="Normal 5 6 3 4 2" xfId="1117" xr:uid="{1507342C-1356-4DA7-A5ED-DF86E882519C}"/>
    <cellStyle name="Normal 5 6 3 4 3" xfId="1118" xr:uid="{50EACED8-C200-4AC1-BB17-CE2B59EA12CA}"/>
    <cellStyle name="Normal 5 6 3 4 4" xfId="1119" xr:uid="{F6E8E4D6-344C-4E26-96D1-C75FC832EF66}"/>
    <cellStyle name="Normal 5 6 3 5" xfId="1120" xr:uid="{2A7333D7-2D40-4E14-8F95-79ACED01F016}"/>
    <cellStyle name="Normal 5 6 3 5 2" xfId="1121" xr:uid="{DDC1EB18-EC94-4747-9F6B-43E586C372E9}"/>
    <cellStyle name="Normal 5 6 3 5 3" xfId="1122" xr:uid="{72408D06-6AD5-4BBA-B911-4039DD4C66D8}"/>
    <cellStyle name="Normal 5 6 3 5 4" xfId="1123" xr:uid="{E2A751BA-5D19-42FC-914B-141101053A25}"/>
    <cellStyle name="Normal 5 6 3 6" xfId="1124" xr:uid="{85F47C2D-1F25-46D7-BC52-6AD4FB148C1D}"/>
    <cellStyle name="Normal 5 6 3 7" xfId="1125" xr:uid="{4652D525-D333-42F2-832E-239FCCE0391D}"/>
    <cellStyle name="Normal 5 6 3 8" xfId="1126" xr:uid="{7FF9F286-4B4B-40DB-832A-D4334F4B0847}"/>
    <cellStyle name="Normal 5 6 4" xfId="1127" xr:uid="{C45564D8-4B31-4D15-8AF4-6DC37FB3DC8C}"/>
    <cellStyle name="Normal 5 6 4 2" xfId="1128" xr:uid="{98A7A4FF-B496-4A7A-BAD8-FF23A45458BE}"/>
    <cellStyle name="Normal 5 6 4 2 2" xfId="1129" xr:uid="{56AA8CAC-01C6-43D5-80A7-243EAC8C6D04}"/>
    <cellStyle name="Normal 5 6 4 2 2 2" xfId="1130" xr:uid="{5138283C-ED4E-41AC-AF26-EDB5A14F9E28}"/>
    <cellStyle name="Normal 5 6 4 2 2 3" xfId="1131" xr:uid="{394507AE-BA79-43C1-A677-C4FD648EBF8F}"/>
    <cellStyle name="Normal 5 6 4 2 2 4" xfId="1132" xr:uid="{127BBB00-F7C2-46FA-A0A0-33C10A93C417}"/>
    <cellStyle name="Normal 5 6 4 2 3" xfId="1133" xr:uid="{19C482D2-B37E-4147-9CED-AD8E0EFC5CE7}"/>
    <cellStyle name="Normal 5 6 4 2 4" xfId="1134" xr:uid="{68A12662-34A9-433A-B50B-E5C778307D3C}"/>
    <cellStyle name="Normal 5 6 4 2 5" xfId="1135" xr:uid="{5AF0EE09-EC8E-4D05-96C9-C57D411EBB96}"/>
    <cellStyle name="Normal 5 6 4 3" xfId="1136" xr:uid="{121E3CBC-EA3C-404A-8924-59A7A3306FB0}"/>
    <cellStyle name="Normal 5 6 4 3 2" xfId="1137" xr:uid="{23FD6069-2A86-4DA7-BD5B-8852E392A91B}"/>
    <cellStyle name="Normal 5 6 4 3 3" xfId="1138" xr:uid="{28905343-5A73-4ED9-A44E-5628DFBE2AC8}"/>
    <cellStyle name="Normal 5 6 4 3 4" xfId="1139" xr:uid="{ECAE402F-7E68-453E-87F7-0C7F28027362}"/>
    <cellStyle name="Normal 5 6 4 4" xfId="1140" xr:uid="{5B677641-B915-497A-B1CD-2B55D530B31F}"/>
    <cellStyle name="Normal 5 6 4 4 2" xfId="1141" xr:uid="{13C7F6DC-7538-48C6-BDB4-CAD792314D05}"/>
    <cellStyle name="Normal 5 6 4 4 3" xfId="1142" xr:uid="{BBF0946E-A24F-424A-A013-D92A7DAE285B}"/>
    <cellStyle name="Normal 5 6 4 4 4" xfId="1143" xr:uid="{9D0A946F-9B7B-4525-A7D9-A2B78913E597}"/>
    <cellStyle name="Normal 5 6 4 5" xfId="1144" xr:uid="{26F6F177-C6B8-4639-99B7-223ED48D9CC8}"/>
    <cellStyle name="Normal 5 6 4 6" xfId="1145" xr:uid="{DB3CAD72-D946-4CA4-A89F-174FE461CC03}"/>
    <cellStyle name="Normal 5 6 4 7" xfId="1146" xr:uid="{CA84A980-4732-48C9-91DB-2A0A09E39E72}"/>
    <cellStyle name="Normal 5 6 5" xfId="1147" xr:uid="{AEDAF530-0D2D-4D7D-859B-DD2387EAC884}"/>
    <cellStyle name="Normal 5 6 5 2" xfId="1148" xr:uid="{209FDDA8-1592-48D3-BB97-7AFD1D184DB7}"/>
    <cellStyle name="Normal 5 6 5 2 2" xfId="1149" xr:uid="{51908512-1A66-4EF1-8032-30F7E2D2086C}"/>
    <cellStyle name="Normal 5 6 5 2 3" xfId="1150" xr:uid="{026E53F1-F762-47C9-B784-D24B56A86ED0}"/>
    <cellStyle name="Normal 5 6 5 2 4" xfId="1151" xr:uid="{E05B2416-8432-4744-87FE-AB45E4CD1D92}"/>
    <cellStyle name="Normal 5 6 5 3" xfId="1152" xr:uid="{99273D27-9E57-4E4C-9FA5-019FE2561A69}"/>
    <cellStyle name="Normal 5 6 5 3 2" xfId="1153" xr:uid="{94CE48DF-1DEB-408F-BD7D-D5BDBCD7B53E}"/>
    <cellStyle name="Normal 5 6 5 3 3" xfId="1154" xr:uid="{DEB1BFCC-609E-44DC-851E-CB85AC3286DD}"/>
    <cellStyle name="Normal 5 6 5 3 4" xfId="1155" xr:uid="{6663C479-14BF-488B-A130-FFD05C0F78DB}"/>
    <cellStyle name="Normal 5 6 5 4" xfId="1156" xr:uid="{D4368511-D297-4822-847B-4E4B1A63ADD8}"/>
    <cellStyle name="Normal 5 6 5 5" xfId="1157" xr:uid="{74C6CE7A-3607-4770-A351-EB9029B3475D}"/>
    <cellStyle name="Normal 5 6 5 6" xfId="1158" xr:uid="{46F0C9EB-CF47-44A5-833F-C6FD91E65F8B}"/>
    <cellStyle name="Normal 5 6 6" xfId="1159" xr:uid="{BE2983D5-D333-452F-A1F2-ABA2D13F6467}"/>
    <cellStyle name="Normal 5 6 6 2" xfId="1160" xr:uid="{CC36873C-66B5-4472-AAFB-FEBF6CE83E1C}"/>
    <cellStyle name="Normal 5 6 6 2 2" xfId="1161" xr:uid="{0EA4715B-F1C7-460F-9C8D-FAA3A514B3D9}"/>
    <cellStyle name="Normal 5 6 6 2 3" xfId="1162" xr:uid="{E6588CF3-DA09-44B6-A622-FB5CC4AF2BEA}"/>
    <cellStyle name="Normal 5 6 6 2 4" xfId="1163" xr:uid="{CB83A788-04E3-4727-8F0B-BCB4E3EB330A}"/>
    <cellStyle name="Normal 5 6 6 3" xfId="1164" xr:uid="{CCF92E01-D14E-4E44-8D40-75D5AC4628CF}"/>
    <cellStyle name="Normal 5 6 6 4" xfId="1165" xr:uid="{4763240B-8E2A-4A4A-8D80-36FCF2587C3C}"/>
    <cellStyle name="Normal 5 6 6 5" xfId="1166" xr:uid="{2711C1AE-E123-48AF-A883-2D7BC53C0FCB}"/>
    <cellStyle name="Normal 5 6 7" xfId="1167" xr:uid="{440F64E3-5C8F-4534-ABD2-AAE112F0E643}"/>
    <cellStyle name="Normal 5 6 7 2" xfId="1168" xr:uid="{3D4BFE06-DBA6-49FC-AA35-4C88F15AA56C}"/>
    <cellStyle name="Normal 5 6 7 3" xfId="1169" xr:uid="{76F8FF3F-E312-4AB1-9B8D-6D1A4D2E25C2}"/>
    <cellStyle name="Normal 5 6 7 4" xfId="1170" xr:uid="{E6C08B47-2040-412B-885A-87FCE46D8974}"/>
    <cellStyle name="Normal 5 6 8" xfId="1171" xr:uid="{6109CA04-239F-4888-8945-B63B3544EF19}"/>
    <cellStyle name="Normal 5 6 8 2" xfId="1172" xr:uid="{7BD7A91C-9C4B-48EF-BF68-5F4D29CE906E}"/>
    <cellStyle name="Normal 5 6 8 3" xfId="1173" xr:uid="{BC052DF8-5E0A-42AA-9FA2-8B2510684FBF}"/>
    <cellStyle name="Normal 5 6 8 4" xfId="1174" xr:uid="{39E5EBA2-3C71-4018-A08E-FDBB11951BFC}"/>
    <cellStyle name="Normal 5 6 9" xfId="1175" xr:uid="{AC54083F-FBDD-4106-A7D5-B49456B65772}"/>
    <cellStyle name="Normal 5 7" xfId="1176" xr:uid="{D0D810D8-F509-4AA7-95F6-B121C7C75503}"/>
    <cellStyle name="Normal 5 7 2" xfId="1177" xr:uid="{AF231525-7874-4E9D-A7CA-5B1A979689EB}"/>
    <cellStyle name="Normal 5 7 2 2" xfId="1178" xr:uid="{52ACF10E-1CE0-4978-9037-260ABD32416A}"/>
    <cellStyle name="Normal 5 7 2 2 2" xfId="1179" xr:uid="{5EC81F33-3D8D-4728-9A43-4D23BA8D2FBF}"/>
    <cellStyle name="Normal 5 7 2 2 2 2" xfId="1180" xr:uid="{7C753C74-4F4C-451A-BF7B-E283D679594A}"/>
    <cellStyle name="Normal 5 7 2 2 2 3" xfId="1181" xr:uid="{3041CBFC-74A7-4263-A060-42E6CF8DA008}"/>
    <cellStyle name="Normal 5 7 2 2 2 4" xfId="1182" xr:uid="{A71C97BB-99D6-4059-A1EE-9285E53A3699}"/>
    <cellStyle name="Normal 5 7 2 2 3" xfId="1183" xr:uid="{DF905938-5A06-4686-A0AC-8CAF9BDCF97A}"/>
    <cellStyle name="Normal 5 7 2 2 3 2" xfId="1184" xr:uid="{AB3265DD-5034-4A8E-8EDF-C9DB8B7A9B4E}"/>
    <cellStyle name="Normal 5 7 2 2 3 3" xfId="1185" xr:uid="{726DDC3F-A48B-410C-B30D-C60243EEBF5B}"/>
    <cellStyle name="Normal 5 7 2 2 3 4" xfId="1186" xr:uid="{794B66FB-6A00-40A6-8FDE-BFE9F6561165}"/>
    <cellStyle name="Normal 5 7 2 2 4" xfId="1187" xr:uid="{24AD9C65-350F-486B-A3EC-0EC3F786E19D}"/>
    <cellStyle name="Normal 5 7 2 2 5" xfId="1188" xr:uid="{539CB759-8C6E-4FF1-A293-97635E165CC3}"/>
    <cellStyle name="Normal 5 7 2 2 6" xfId="1189" xr:uid="{163CF15F-5A82-4C30-BB62-80C43D8CBF57}"/>
    <cellStyle name="Normal 5 7 2 3" xfId="1190" xr:uid="{99197940-CDCB-4B03-94A9-898D3EE99349}"/>
    <cellStyle name="Normal 5 7 2 3 2" xfId="1191" xr:uid="{51499CB4-58BA-4DD9-A345-C5F26A00C5B2}"/>
    <cellStyle name="Normal 5 7 2 3 2 2" xfId="1192" xr:uid="{2B042F2C-18AD-40F0-AFA2-43F90DA303A9}"/>
    <cellStyle name="Normal 5 7 2 3 2 3" xfId="1193" xr:uid="{28324833-4C46-4D32-916D-BDFA5A6A7667}"/>
    <cellStyle name="Normal 5 7 2 3 2 4" xfId="1194" xr:uid="{85227F04-B6AE-4653-B14B-0F281CF65FC4}"/>
    <cellStyle name="Normal 5 7 2 3 3" xfId="1195" xr:uid="{B48F720F-6814-49C3-A09A-3396932D966B}"/>
    <cellStyle name="Normal 5 7 2 3 4" xfId="1196" xr:uid="{8E7119DD-E5A0-47E2-BD4C-BFFF9F127604}"/>
    <cellStyle name="Normal 5 7 2 3 5" xfId="1197" xr:uid="{6DA4682C-0ADA-4AEA-A0D4-A1D8450487EA}"/>
    <cellStyle name="Normal 5 7 2 4" xfId="1198" xr:uid="{56367519-57C6-4168-9844-B39EBC43A5EC}"/>
    <cellStyle name="Normal 5 7 2 4 2" xfId="1199" xr:uid="{59CD5A79-1B98-4D4C-B3E5-4D19D997DEB6}"/>
    <cellStyle name="Normal 5 7 2 4 3" xfId="1200" xr:uid="{7553F173-DA04-4BF0-A517-DE7C31F62666}"/>
    <cellStyle name="Normal 5 7 2 4 4" xfId="1201" xr:uid="{23C552AF-06E9-4271-8AC8-DF15C411353E}"/>
    <cellStyle name="Normal 5 7 2 5" xfId="1202" xr:uid="{BA0DE7CA-8C9E-4447-8D93-966DCE15E00B}"/>
    <cellStyle name="Normal 5 7 2 5 2" xfId="1203" xr:uid="{537E7D20-3E37-46F0-8429-FA5F1A25A3CA}"/>
    <cellStyle name="Normal 5 7 2 5 3" xfId="1204" xr:uid="{8A3E8695-FF43-474F-BCDA-2C0BAC165F8E}"/>
    <cellStyle name="Normal 5 7 2 5 4" xfId="1205" xr:uid="{CC9ED6E0-B6CF-4F2D-8D36-7F6AC43DDED4}"/>
    <cellStyle name="Normal 5 7 2 6" xfId="1206" xr:uid="{A7E6B4BA-5268-41CB-A443-37C87673CA82}"/>
    <cellStyle name="Normal 5 7 2 7" xfId="1207" xr:uid="{E0D5C861-7809-4CD7-A7B6-1067E0F36489}"/>
    <cellStyle name="Normal 5 7 2 8" xfId="1208" xr:uid="{D1008066-436C-4F94-B14B-43B0F1A520A1}"/>
    <cellStyle name="Normal 5 7 3" xfId="1209" xr:uid="{553F7870-E542-4261-AB4B-94BA4DCAD95B}"/>
    <cellStyle name="Normal 5 7 3 2" xfId="1210" xr:uid="{BF832CE0-CD0C-47A8-AF9F-4F7ED1DC98C0}"/>
    <cellStyle name="Normal 5 7 3 2 2" xfId="1211" xr:uid="{DF5307A0-949D-4068-B108-9BFB539362CD}"/>
    <cellStyle name="Normal 5 7 3 2 3" xfId="1212" xr:uid="{2443FF1E-BF90-4FCB-9509-95F888DC980A}"/>
    <cellStyle name="Normal 5 7 3 2 4" xfId="1213" xr:uid="{C661CDBC-FCDA-4423-81D2-830566386EC4}"/>
    <cellStyle name="Normal 5 7 3 3" xfId="1214" xr:uid="{5D117366-3E8A-457F-8B3A-022D579B9C4B}"/>
    <cellStyle name="Normal 5 7 3 3 2" xfId="1215" xr:uid="{C45C2950-D502-4C30-8258-67283464D8D2}"/>
    <cellStyle name="Normal 5 7 3 3 3" xfId="1216" xr:uid="{6525FBA8-610E-4978-8EF7-DCF8E0C658C1}"/>
    <cellStyle name="Normal 5 7 3 3 4" xfId="1217" xr:uid="{441B7D31-74D5-45EE-A9D9-95680F1EC701}"/>
    <cellStyle name="Normal 5 7 3 4" xfId="1218" xr:uid="{60844268-4912-41B7-ABC8-03724D3EDCF5}"/>
    <cellStyle name="Normal 5 7 3 5" xfId="1219" xr:uid="{7A284756-DE05-4144-95DF-AFA6DE3C8C3E}"/>
    <cellStyle name="Normal 5 7 3 6" xfId="1220" xr:uid="{EE03E328-5E72-45BB-B3FF-27F56D9530C5}"/>
    <cellStyle name="Normal 5 7 4" xfId="1221" xr:uid="{CAD2E0D5-1586-42D4-B1D8-E23B465B2D7D}"/>
    <cellStyle name="Normal 5 7 4 2" xfId="1222" xr:uid="{3B34CD4A-EBF9-4DE6-830F-9B396794D2C7}"/>
    <cellStyle name="Normal 5 7 4 2 2" xfId="1223" xr:uid="{56632E82-7991-4A53-AB7C-04BCBBA12A9E}"/>
    <cellStyle name="Normal 5 7 4 2 3" xfId="1224" xr:uid="{B1745270-771D-466A-9F7B-1962DC145FE6}"/>
    <cellStyle name="Normal 5 7 4 2 4" xfId="1225" xr:uid="{4A8218AF-7B2F-4BA6-8BA1-B41ABBCDCC57}"/>
    <cellStyle name="Normal 5 7 4 3" xfId="1226" xr:uid="{92241F86-9795-4F99-A6A2-494681A07E20}"/>
    <cellStyle name="Normal 5 7 4 4" xfId="1227" xr:uid="{6CA8404C-4D01-4912-BA7F-650604AD4DBA}"/>
    <cellStyle name="Normal 5 7 4 5" xfId="1228" xr:uid="{52C16260-C514-4FB5-B671-8D0F5BEF072E}"/>
    <cellStyle name="Normal 5 7 5" xfId="1229" xr:uid="{77085EF2-54B7-48D6-9F9E-7D2635E03723}"/>
    <cellStyle name="Normal 5 7 5 2" xfId="1230" xr:uid="{200B623B-0196-4177-9B72-B6AEBC1731D4}"/>
    <cellStyle name="Normal 5 7 5 3" xfId="1231" xr:uid="{C8C887CD-9327-4F5F-BBC1-4D6C388480B8}"/>
    <cellStyle name="Normal 5 7 5 4" xfId="1232" xr:uid="{2A0C8578-63D9-4068-8BE6-C2FD3B5C2211}"/>
    <cellStyle name="Normal 5 7 6" xfId="1233" xr:uid="{14BFA0AB-23A1-4060-BEFB-7E44ED9394F3}"/>
    <cellStyle name="Normal 5 7 6 2" xfId="1234" xr:uid="{DB65BBDB-BB60-4CA7-9692-D8D353BA771E}"/>
    <cellStyle name="Normal 5 7 6 3" xfId="1235" xr:uid="{EF42CFD0-E14E-47D7-A742-74845F4CFD6D}"/>
    <cellStyle name="Normal 5 7 6 4" xfId="1236" xr:uid="{94F0866E-663C-4161-9F77-FD9BE16F4D0C}"/>
    <cellStyle name="Normal 5 7 7" xfId="1237" xr:uid="{99CA7AC2-BBAB-4DBA-A029-CC31BE284286}"/>
    <cellStyle name="Normal 5 7 8" xfId="1238" xr:uid="{125228BB-E613-4862-86AA-C9192C8FA093}"/>
    <cellStyle name="Normal 5 7 9" xfId="1239" xr:uid="{22993BF0-CAC2-4773-A58E-17B2AD2E9339}"/>
    <cellStyle name="Normal 5 8" xfId="1240" xr:uid="{1032CAE5-D9D7-410F-BA42-64AC98550EE7}"/>
    <cellStyle name="Normal 5 8 2" xfId="1241" xr:uid="{325A72E8-3AD9-4EA3-9814-6EAF67BD6402}"/>
    <cellStyle name="Normal 5 8 2 2" xfId="1242" xr:uid="{06CAA049-F721-466B-A277-373D8C89C114}"/>
    <cellStyle name="Normal 5 8 2 2 2" xfId="1243" xr:uid="{32597B77-0F63-469F-B6AD-C603C03C1038}"/>
    <cellStyle name="Normal 5 8 2 2 2 2" xfId="3918" xr:uid="{2D332B73-8D99-4479-8468-C84C8CEE3FF8}"/>
    <cellStyle name="Normal 5 8 2 2 3" xfId="1244" xr:uid="{34402724-06C6-48C8-8569-BDE440436108}"/>
    <cellStyle name="Normal 5 8 2 2 4" xfId="1245" xr:uid="{1AC59E97-0105-491B-87E9-18D3D058C6F1}"/>
    <cellStyle name="Normal 5 8 2 3" xfId="1246" xr:uid="{4761E8E6-15EC-48CB-AFC8-4A9D8B216694}"/>
    <cellStyle name="Normal 5 8 2 3 2" xfId="1247" xr:uid="{7AC2E29C-752A-4093-95D6-52445421D23E}"/>
    <cellStyle name="Normal 5 8 2 3 3" xfId="1248" xr:uid="{B9362D6B-B305-40F3-97E9-BE203C927034}"/>
    <cellStyle name="Normal 5 8 2 3 4" xfId="1249" xr:uid="{F56ABB91-760D-4090-AB9F-AF74A9E1111D}"/>
    <cellStyle name="Normal 5 8 2 4" xfId="1250" xr:uid="{F9D5398C-B30C-4597-9E0F-6C90CE556A85}"/>
    <cellStyle name="Normal 5 8 2 5" xfId="1251" xr:uid="{1BA11764-D672-41E9-8C7A-3430A121556A}"/>
    <cellStyle name="Normal 5 8 2 6" xfId="1252" xr:uid="{7BF6E2AA-8F48-4062-B023-BF516BFDC2C7}"/>
    <cellStyle name="Normal 5 8 3" xfId="1253" xr:uid="{B6EF7562-86AC-44C5-B57A-CF09B1DBE459}"/>
    <cellStyle name="Normal 5 8 3 2" xfId="1254" xr:uid="{33BD74DA-0349-49A9-A799-FAB86FAA76CD}"/>
    <cellStyle name="Normal 5 8 3 2 2" xfId="1255" xr:uid="{2521669D-8A16-4CFD-B876-1728AB3AF015}"/>
    <cellStyle name="Normal 5 8 3 2 3" xfId="1256" xr:uid="{74DFD08C-8BEE-4583-BF20-82BC70CBB9DE}"/>
    <cellStyle name="Normal 5 8 3 2 4" xfId="1257" xr:uid="{FE8B32ED-CD92-4ACA-B6C0-434C785B7E94}"/>
    <cellStyle name="Normal 5 8 3 3" xfId="1258" xr:uid="{938F45CD-A5BF-44F7-942D-B9A4CC9843FB}"/>
    <cellStyle name="Normal 5 8 3 4" xfId="1259" xr:uid="{6F24EC6A-266D-4256-80CA-342CC699F33A}"/>
    <cellStyle name="Normal 5 8 3 5" xfId="1260" xr:uid="{F7666651-C681-4DF1-9401-BE20AB0E9A80}"/>
    <cellStyle name="Normal 5 8 4" xfId="1261" xr:uid="{BBE59CA0-18D7-434F-AB15-0C3B54A49792}"/>
    <cellStyle name="Normal 5 8 4 2" xfId="1262" xr:uid="{E0CC481E-D2B4-47B4-A24B-6B3E07BBAA45}"/>
    <cellStyle name="Normal 5 8 4 3" xfId="1263" xr:uid="{071229BF-D983-4739-ACC6-75B99FE80A89}"/>
    <cellStyle name="Normal 5 8 4 4" xfId="1264" xr:uid="{BBA2D8F5-315D-4C79-A453-1602562F1D92}"/>
    <cellStyle name="Normal 5 8 5" xfId="1265" xr:uid="{EAFA3324-EEBB-4EAD-8BD6-0A7980835B3B}"/>
    <cellStyle name="Normal 5 8 5 2" xfId="1266" xr:uid="{B88BBB7D-9799-490C-AA3D-513A0276CAE2}"/>
    <cellStyle name="Normal 5 8 5 3" xfId="1267" xr:uid="{16C7A248-7B0F-4511-B38D-481A91F411D0}"/>
    <cellStyle name="Normal 5 8 5 4" xfId="1268" xr:uid="{B7465F24-0675-4837-950B-EF31990F182D}"/>
    <cellStyle name="Normal 5 8 6" xfId="1269" xr:uid="{DF696355-3295-4F46-BC73-4C51D3570144}"/>
    <cellStyle name="Normal 5 8 7" xfId="1270" xr:uid="{362923C5-A182-4624-BC28-E5E839E808A1}"/>
    <cellStyle name="Normal 5 8 8" xfId="1271" xr:uid="{81B33F8F-B9C4-4051-A9C9-3353E078B645}"/>
    <cellStyle name="Normal 5 9" xfId="1272" xr:uid="{35A6E6FB-9BD1-4BBE-BA49-059118B81682}"/>
    <cellStyle name="Normal 5 9 2" xfId="1273" xr:uid="{D242B19C-0F6B-4275-976C-18DB2552778F}"/>
    <cellStyle name="Normal 5 9 2 2" xfId="1274" xr:uid="{45F6A600-8162-480D-B1FE-35F79CB581CF}"/>
    <cellStyle name="Normal 5 9 2 2 2" xfId="1275" xr:uid="{1FC99E96-5020-4575-A57F-8D4C5DD62C9F}"/>
    <cellStyle name="Normal 5 9 2 2 3" xfId="1276" xr:uid="{E90AA0E9-9349-44D8-B608-6D0CFA84B547}"/>
    <cellStyle name="Normal 5 9 2 2 4" xfId="1277" xr:uid="{DEF35DE2-F66A-4A14-821E-3D3C70A3DC62}"/>
    <cellStyle name="Normal 5 9 2 3" xfId="1278" xr:uid="{77F1A6C2-2C76-4B58-A9C5-3AE8AC4C66FF}"/>
    <cellStyle name="Normal 5 9 2 4" xfId="1279" xr:uid="{B0023788-923D-4FE4-B6FA-0CCD62B40BE7}"/>
    <cellStyle name="Normal 5 9 2 5" xfId="1280" xr:uid="{268475A0-9BA3-456C-AD7C-562201165774}"/>
    <cellStyle name="Normal 5 9 3" xfId="1281" xr:uid="{1730C1D8-ABC1-496E-BB8C-087739A6EED6}"/>
    <cellStyle name="Normal 5 9 3 2" xfId="1282" xr:uid="{4E3FEC3B-C9D2-4060-8D71-3B84E33C0D6C}"/>
    <cellStyle name="Normal 5 9 3 3" xfId="1283" xr:uid="{F5455A7E-C299-45CE-90AD-9B9F589A3BB1}"/>
    <cellStyle name="Normal 5 9 3 4" xfId="1284" xr:uid="{FC40E04B-4AA8-4378-86EC-D58FA63E6D47}"/>
    <cellStyle name="Normal 5 9 4" xfId="1285" xr:uid="{C04DEE62-8BE2-4AAB-AC01-87D577BBCFF6}"/>
    <cellStyle name="Normal 5 9 4 2" xfId="1286" xr:uid="{3C4C4889-7AC0-45E8-A125-2FD8A3A94F21}"/>
    <cellStyle name="Normal 5 9 4 3" xfId="1287" xr:uid="{2EC968B1-0FD3-4DF8-B466-E8C93C590F6F}"/>
    <cellStyle name="Normal 5 9 4 4" xfId="1288" xr:uid="{65F473EA-2C8D-445B-B288-6FDA310347E4}"/>
    <cellStyle name="Normal 5 9 5" xfId="1289" xr:uid="{5EEC9693-EF1A-4EC1-9831-1F1240E1CB98}"/>
    <cellStyle name="Normal 5 9 6" xfId="1290" xr:uid="{6484CDED-95F6-4ABA-8602-47F263CCC539}"/>
    <cellStyle name="Normal 5 9 7" xfId="1291" xr:uid="{0FF9DA4A-BE28-409C-A306-F83DA92B0F22}"/>
    <cellStyle name="Normal 6" xfId="82" xr:uid="{C9D641ED-A451-4C1F-A79A-BB15BB367C66}"/>
    <cellStyle name="Normal 6 10" xfId="1292" xr:uid="{4D76A64B-30A1-438C-92BE-65F623320CE4}"/>
    <cellStyle name="Normal 6 10 2" xfId="1293" xr:uid="{188DBE90-18A9-460A-B15E-3EE8C4C94A23}"/>
    <cellStyle name="Normal 6 10 2 2" xfId="1294" xr:uid="{8E9FCC91-17DD-4170-81AA-F0EEB0EA196A}"/>
    <cellStyle name="Normal 6 10 2 3" xfId="1295" xr:uid="{09E2AAA9-040D-4C56-B744-4C8EE634D190}"/>
    <cellStyle name="Normal 6 10 2 4" xfId="1296" xr:uid="{BF1DF9A8-9E5F-4A87-9B0E-819406DAC96E}"/>
    <cellStyle name="Normal 6 10 3" xfId="1297" xr:uid="{67BD1C60-6C42-45DC-A926-7CC83489E008}"/>
    <cellStyle name="Normal 6 10 4" xfId="1298" xr:uid="{529F8D7C-E10F-4C62-B29A-ADFCA7BE6198}"/>
    <cellStyle name="Normal 6 10 5" xfId="1299" xr:uid="{B58A9B0A-A38A-45F2-BF78-737B3EB013D0}"/>
    <cellStyle name="Normal 6 11" xfId="1300" xr:uid="{149669BE-DFFF-4821-98F8-3B1A78F1EAD3}"/>
    <cellStyle name="Normal 6 11 2" xfId="1301" xr:uid="{E9410817-7A3E-44D4-95F4-3E88670448F1}"/>
    <cellStyle name="Normal 6 11 3" xfId="1302" xr:uid="{5E0072EA-FAD4-422D-9C93-4EDD1CE7D121}"/>
    <cellStyle name="Normal 6 11 4" xfId="1303" xr:uid="{A7603524-4732-422A-BE00-080494C9E507}"/>
    <cellStyle name="Normal 6 12" xfId="1304" xr:uid="{2799B8EE-4A00-44AD-847D-0319D86327E9}"/>
    <cellStyle name="Normal 6 12 2" xfId="1305" xr:uid="{C0BC9A12-FEF8-497C-B1D2-F53081ECF239}"/>
    <cellStyle name="Normal 6 12 3" xfId="1306" xr:uid="{8777637E-73B3-4F11-B0AA-E2E9B39C0A9B}"/>
    <cellStyle name="Normal 6 12 4" xfId="1307" xr:uid="{DB221945-72F9-434F-AC85-99CA00AA6F16}"/>
    <cellStyle name="Normal 6 13" xfId="1308" xr:uid="{1E55CCF6-382E-4DD7-95DE-5B4BBDACE003}"/>
    <cellStyle name="Normal 6 13 2" xfId="1309" xr:uid="{2F2273C7-FFF5-4C33-9519-755D6C5FC6AE}"/>
    <cellStyle name="Normal 6 13 3" xfId="3736" xr:uid="{70DD2BC4-624E-434E-8F4D-7CD55FC4DA5C}"/>
    <cellStyle name="Normal 6 13 4" xfId="4608" xr:uid="{12746B18-25A4-438A-8D1D-2040C35F2005}"/>
    <cellStyle name="Normal 6 13 5" xfId="4434" xr:uid="{2964C1C7-0B08-4DC8-A354-D63D4BBB84E0}"/>
    <cellStyle name="Normal 6 14" xfId="1310" xr:uid="{08E7F0FC-0E11-4E6E-89EB-F8395D00B79A}"/>
    <cellStyle name="Normal 6 15" xfId="1311" xr:uid="{5CB09595-039F-4614-A05D-DCD4C678A286}"/>
    <cellStyle name="Normal 6 16" xfId="1312" xr:uid="{7B950938-F95C-47F8-B0AE-127AB8F1816F}"/>
    <cellStyle name="Normal 6 2" xfId="83" xr:uid="{A588D335-74F7-4A73-9C8F-39EC7751FECF}"/>
    <cellStyle name="Normal 6 2 2" xfId="3728" xr:uid="{AA8DE459-AF6A-4789-AA90-7882C9ED738A}"/>
    <cellStyle name="Normal 6 2 2 2" xfId="4591" xr:uid="{E5854110-D249-45CD-9DF2-85A073D77FC8}"/>
    <cellStyle name="Normal 6 2 3" xfId="4592" xr:uid="{AC38D731-5B07-4224-A169-837CD40B893F}"/>
    <cellStyle name="Normal 6 3" xfId="84" xr:uid="{ED85892B-E804-4988-9F44-C55A07851CC1}"/>
    <cellStyle name="Normal 6 3 10" xfId="1313" xr:uid="{54ED6705-F744-4B9B-A307-D1E6344CA314}"/>
    <cellStyle name="Normal 6 3 11" xfId="1314" xr:uid="{FCD6CF05-11DB-49B7-BE43-2FF7773F9BF9}"/>
    <cellStyle name="Normal 6 3 2" xfId="1315" xr:uid="{E48B7FFC-68BC-4D53-8A1C-3299245C13D2}"/>
    <cellStyle name="Normal 6 3 2 2" xfId="1316" xr:uid="{C7F1536B-8CE7-4D8C-BE54-680218D763AB}"/>
    <cellStyle name="Normal 6 3 2 2 2" xfId="1317" xr:uid="{68574DD0-39C9-4E14-BB3F-433244AB7403}"/>
    <cellStyle name="Normal 6 3 2 2 2 2" xfId="1318" xr:uid="{C52EB7D6-F3D5-49DC-9A18-62CF0636707C}"/>
    <cellStyle name="Normal 6 3 2 2 2 2 2" xfId="1319" xr:uid="{9A5AB2B0-CFA4-46DF-A75D-38D9BF7D14B3}"/>
    <cellStyle name="Normal 6 3 2 2 2 2 2 2" xfId="3919" xr:uid="{FF7B16E2-7E88-43A1-9B81-4852A05D30D8}"/>
    <cellStyle name="Normal 6 3 2 2 2 2 2 2 2" xfId="3920" xr:uid="{05933B29-E062-428B-9C89-06E5E285957D}"/>
    <cellStyle name="Normal 6 3 2 2 2 2 2 3" xfId="3921" xr:uid="{E0F86791-D2C8-41CA-A6EA-9BD043E30662}"/>
    <cellStyle name="Normal 6 3 2 2 2 2 3" xfId="1320" xr:uid="{5C1B923E-3C54-4518-BB75-C6BDCA563FFD}"/>
    <cellStyle name="Normal 6 3 2 2 2 2 3 2" xfId="3922" xr:uid="{232610C8-D1E3-490F-B3FF-DCA263E2CD78}"/>
    <cellStyle name="Normal 6 3 2 2 2 2 4" xfId="1321" xr:uid="{2BC9F92C-2D30-4917-B144-3B5C854EB7D4}"/>
    <cellStyle name="Normal 6 3 2 2 2 3" xfId="1322" xr:uid="{D137B191-1C8B-44EF-84D6-A9D683BBA9A8}"/>
    <cellStyle name="Normal 6 3 2 2 2 3 2" xfId="1323" xr:uid="{D53BFD83-6388-414E-9AF9-4E5C77007180}"/>
    <cellStyle name="Normal 6 3 2 2 2 3 2 2" xfId="3923" xr:uid="{E332C736-2CFB-40D3-A9CF-8A3D0E376F95}"/>
    <cellStyle name="Normal 6 3 2 2 2 3 3" xfId="1324" xr:uid="{F2F6A24A-88A3-44C2-80F1-5E78ED3BDBC3}"/>
    <cellStyle name="Normal 6 3 2 2 2 3 4" xfId="1325" xr:uid="{9FF5E212-D185-42C9-86CB-AABF43E5AB19}"/>
    <cellStyle name="Normal 6 3 2 2 2 4" xfId="1326" xr:uid="{FFD9CCB3-7D0A-4D72-80DE-85C4BACFDFD1}"/>
    <cellStyle name="Normal 6 3 2 2 2 4 2" xfId="3924" xr:uid="{CFA56B07-9AA1-460A-A9D6-346D802A0D78}"/>
    <cellStyle name="Normal 6 3 2 2 2 5" xfId="1327" xr:uid="{1C579DE7-818A-4751-8ADC-E104EEEF2103}"/>
    <cellStyle name="Normal 6 3 2 2 2 6" xfId="1328" xr:uid="{454DD8B0-15A3-4705-9E40-97589EAD7154}"/>
    <cellStyle name="Normal 6 3 2 2 3" xfId="1329" xr:uid="{DA06AC6E-5EEE-4CDC-9B28-7F73C83591DE}"/>
    <cellStyle name="Normal 6 3 2 2 3 2" xfId="1330" xr:uid="{A369925A-48F5-41CA-9DA9-FCE164C6DE3B}"/>
    <cellStyle name="Normal 6 3 2 2 3 2 2" xfId="1331" xr:uid="{1DB0F047-63FB-48D0-8FDA-FF213DDD1543}"/>
    <cellStyle name="Normal 6 3 2 2 3 2 2 2" xfId="3925" xr:uid="{A98D4542-5E80-481A-9893-B6FAAD1ADDD5}"/>
    <cellStyle name="Normal 6 3 2 2 3 2 2 2 2" xfId="3926" xr:uid="{EBCC62BA-E78E-4C87-BE52-16F4839C46EB}"/>
    <cellStyle name="Normal 6 3 2 2 3 2 2 3" xfId="3927" xr:uid="{685BCE4B-0C68-45ED-9BE6-62683F44DB8D}"/>
    <cellStyle name="Normal 6 3 2 2 3 2 3" xfId="1332" xr:uid="{4A56623C-5EB9-4563-AB9E-FD35431B87F6}"/>
    <cellStyle name="Normal 6 3 2 2 3 2 3 2" xfId="3928" xr:uid="{B609808A-8E5D-4310-9FBC-AD6A3E4B7A32}"/>
    <cellStyle name="Normal 6 3 2 2 3 2 4" xfId="1333" xr:uid="{F1F2B6E9-F079-4A02-A5AD-2D8EABB987FB}"/>
    <cellStyle name="Normal 6 3 2 2 3 3" xfId="1334" xr:uid="{75E5E11F-A22B-4004-9DD2-FAD3818E6BBF}"/>
    <cellStyle name="Normal 6 3 2 2 3 3 2" xfId="3929" xr:uid="{67AB5497-0837-4823-869E-310A8945781C}"/>
    <cellStyle name="Normal 6 3 2 2 3 3 2 2" xfId="3930" xr:uid="{2EAC530E-D06D-4CA0-8E6C-6B6F530DA73C}"/>
    <cellStyle name="Normal 6 3 2 2 3 3 3" xfId="3931" xr:uid="{6255DA40-5B7F-434E-8902-8C9F99F1537B}"/>
    <cellStyle name="Normal 6 3 2 2 3 4" xfId="1335" xr:uid="{424C1A92-854F-4A5A-9CAD-A3F5AD317C86}"/>
    <cellStyle name="Normal 6 3 2 2 3 4 2" xfId="3932" xr:uid="{857CD00E-A321-4245-873E-2EEBB85E67DB}"/>
    <cellStyle name="Normal 6 3 2 2 3 5" xfId="1336" xr:uid="{46FFA12D-1E53-4C30-B22C-34D3F195A574}"/>
    <cellStyle name="Normal 6 3 2 2 4" xfId="1337" xr:uid="{AC758AA0-6099-47F1-97E9-F98F3C1C3A72}"/>
    <cellStyle name="Normal 6 3 2 2 4 2" xfId="1338" xr:uid="{2BEFE023-8F45-40F5-80E6-C3C6854E3BAA}"/>
    <cellStyle name="Normal 6 3 2 2 4 2 2" xfId="3933" xr:uid="{52054EDC-B095-4934-A306-232B41E1DC69}"/>
    <cellStyle name="Normal 6 3 2 2 4 2 2 2" xfId="3934" xr:uid="{151E80B0-73E4-480A-95B0-3FDC440148F4}"/>
    <cellStyle name="Normal 6 3 2 2 4 2 3" xfId="3935" xr:uid="{3275A04A-D619-4A57-A3C9-B8583A1765E9}"/>
    <cellStyle name="Normal 6 3 2 2 4 3" xfId="1339" xr:uid="{8F8E2E89-8AD4-4DE7-9F90-1C8522BDF94B}"/>
    <cellStyle name="Normal 6 3 2 2 4 3 2" xfId="3936" xr:uid="{AC876628-9DCC-47F4-888A-1C373DCE524A}"/>
    <cellStyle name="Normal 6 3 2 2 4 4" xfId="1340" xr:uid="{14389D2E-7308-4A79-9A58-9B76BA061272}"/>
    <cellStyle name="Normal 6 3 2 2 5" xfId="1341" xr:uid="{2C4F0588-8967-4A58-98F6-3E208F30CC84}"/>
    <cellStyle name="Normal 6 3 2 2 5 2" xfId="1342" xr:uid="{3886BCAF-D61C-4FDC-802B-479013632391}"/>
    <cellStyle name="Normal 6 3 2 2 5 2 2" xfId="3937" xr:uid="{8DAD1127-3B00-46D1-A4D9-FBFF19ACCB21}"/>
    <cellStyle name="Normal 6 3 2 2 5 3" xfId="1343" xr:uid="{6A2EABE3-456E-4400-B93C-A4A540A98B6F}"/>
    <cellStyle name="Normal 6 3 2 2 5 4" xfId="1344" xr:uid="{583C8441-DA3D-4AE6-B2EB-59D150CA6700}"/>
    <cellStyle name="Normal 6 3 2 2 6" xfId="1345" xr:uid="{9BF51B27-505B-4AD0-B8D0-C787CA62A335}"/>
    <cellStyle name="Normal 6 3 2 2 6 2" xfId="3938" xr:uid="{437E8292-CEC3-4562-BB42-F0C194CC565C}"/>
    <cellStyle name="Normal 6 3 2 2 7" xfId="1346" xr:uid="{87F8605F-D889-499C-837B-8216962E5233}"/>
    <cellStyle name="Normal 6 3 2 2 8" xfId="1347" xr:uid="{DDAE594F-5436-42D9-A930-6804506ABD6C}"/>
    <cellStyle name="Normal 6 3 2 3" xfId="1348" xr:uid="{367BEF1A-D37C-4950-B622-14926BC270D8}"/>
    <cellStyle name="Normal 6 3 2 3 2" xfId="1349" xr:uid="{5DF8ADB5-D2E2-4780-933D-54227AF0C49A}"/>
    <cellStyle name="Normal 6 3 2 3 2 2" xfId="1350" xr:uid="{3CD8FB78-1297-4F2D-9A5F-603B2BA2D072}"/>
    <cellStyle name="Normal 6 3 2 3 2 2 2" xfId="3939" xr:uid="{AF238E49-C9C8-4232-A3F4-1CF2BCEE2CD8}"/>
    <cellStyle name="Normal 6 3 2 3 2 2 2 2" xfId="3940" xr:uid="{D41DCD72-D4A2-45FE-8843-9E807956A87D}"/>
    <cellStyle name="Normal 6 3 2 3 2 2 3" xfId="3941" xr:uid="{E0F3BAB7-AEE3-4399-8BB9-5FDEBB863ED0}"/>
    <cellStyle name="Normal 6 3 2 3 2 3" xfId="1351" xr:uid="{D07F9365-DA07-46BB-B6C4-FE9C3829C3E8}"/>
    <cellStyle name="Normal 6 3 2 3 2 3 2" xfId="3942" xr:uid="{FAA7AF4D-B51B-4410-8F0E-8C6612F1BB0C}"/>
    <cellStyle name="Normal 6 3 2 3 2 4" xfId="1352" xr:uid="{5D275B3C-C03D-4918-8165-4C28350AAC73}"/>
    <cellStyle name="Normal 6 3 2 3 3" xfId="1353" xr:uid="{A56AD384-EC1C-4E98-908F-00EFEA14E9FD}"/>
    <cellStyle name="Normal 6 3 2 3 3 2" xfId="1354" xr:uid="{3B7142B1-8654-4B22-8125-352852635473}"/>
    <cellStyle name="Normal 6 3 2 3 3 2 2" xfId="3943" xr:uid="{3645BDA1-4307-4EDC-B73C-5C77450897F1}"/>
    <cellStyle name="Normal 6 3 2 3 3 3" xfId="1355" xr:uid="{B343DDBD-C608-4301-B6D1-EE7186E0861B}"/>
    <cellStyle name="Normal 6 3 2 3 3 4" xfId="1356" xr:uid="{7B7E1F1B-5A8F-4DBD-9FF4-7BF3114240EA}"/>
    <cellStyle name="Normal 6 3 2 3 4" xfId="1357" xr:uid="{F9D7A454-E3D9-40AA-8B13-E012C55A8C7C}"/>
    <cellStyle name="Normal 6 3 2 3 4 2" xfId="3944" xr:uid="{268D38F9-7586-4507-BC76-B0A8FFED7731}"/>
    <cellStyle name="Normal 6 3 2 3 5" xfId="1358" xr:uid="{8860AFA5-202C-42F8-8787-1F509EB21002}"/>
    <cellStyle name="Normal 6 3 2 3 6" xfId="1359" xr:uid="{832C7180-B023-4894-BA54-867D58837BC2}"/>
    <cellStyle name="Normal 6 3 2 4" xfId="1360" xr:uid="{999DFECE-61E6-4967-A71B-0D5F5B65F279}"/>
    <cellStyle name="Normal 6 3 2 4 2" xfId="1361" xr:uid="{BC3E6039-432D-4C59-8C22-E92ACC5406A5}"/>
    <cellStyle name="Normal 6 3 2 4 2 2" xfId="1362" xr:uid="{5634B0E3-302F-45BF-8743-22D2AA73B6E1}"/>
    <cellStyle name="Normal 6 3 2 4 2 2 2" xfId="3945" xr:uid="{31EF9128-D748-405E-B313-CFF014E57EBE}"/>
    <cellStyle name="Normal 6 3 2 4 2 2 2 2" xfId="3946" xr:uid="{55CC22D7-A175-4692-B75D-CD7A4DB0BD0A}"/>
    <cellStyle name="Normal 6 3 2 4 2 2 3" xfId="3947" xr:uid="{2E1B3E9F-AC57-4291-9EC5-2BAEFFDC058E}"/>
    <cellStyle name="Normal 6 3 2 4 2 3" xfId="1363" xr:uid="{A96493BD-E0B7-4230-BA8B-385388E8B6FC}"/>
    <cellStyle name="Normal 6 3 2 4 2 3 2" xfId="3948" xr:uid="{92D542D6-3310-4644-8031-5C0606EABD9F}"/>
    <cellStyle name="Normal 6 3 2 4 2 4" xfId="1364" xr:uid="{40D697C5-54BF-43C5-A5B5-6B16644A0FF7}"/>
    <cellStyle name="Normal 6 3 2 4 3" xfId="1365" xr:uid="{8E20C137-3B5E-4977-A37D-A00C48F8FF69}"/>
    <cellStyle name="Normal 6 3 2 4 3 2" xfId="3949" xr:uid="{D80CA684-2858-402E-BC72-2218D259B12F}"/>
    <cellStyle name="Normal 6 3 2 4 3 2 2" xfId="3950" xr:uid="{D3525A44-92FE-40DD-8DB6-932F709CE010}"/>
    <cellStyle name="Normal 6 3 2 4 3 3" xfId="3951" xr:uid="{A5CCE591-0175-40B0-B659-91DEE0962018}"/>
    <cellStyle name="Normal 6 3 2 4 4" xfId="1366" xr:uid="{ACD69A64-AE54-4A74-9920-A3B8A04675B0}"/>
    <cellStyle name="Normal 6 3 2 4 4 2" xfId="3952" xr:uid="{F5662324-4DC9-42DE-A639-4F81B1CF36DF}"/>
    <cellStyle name="Normal 6 3 2 4 5" xfId="1367" xr:uid="{36EEE9A7-5396-495E-839B-7649FA904940}"/>
    <cellStyle name="Normal 6 3 2 5" xfId="1368" xr:uid="{4F9A5080-AB9D-443C-9907-05ABA07E6864}"/>
    <cellStyle name="Normal 6 3 2 5 2" xfId="1369" xr:uid="{A9163119-469B-4E32-8BE4-5C6D6FC779FC}"/>
    <cellStyle name="Normal 6 3 2 5 2 2" xfId="3953" xr:uid="{B3AE826E-110B-4CA4-A647-4EC80D6E7C86}"/>
    <cellStyle name="Normal 6 3 2 5 2 2 2" xfId="3954" xr:uid="{E96A98F5-74C5-4CDC-8B05-AE9CAC52C523}"/>
    <cellStyle name="Normal 6 3 2 5 2 3" xfId="3955" xr:uid="{4ACE146C-DE57-4B3E-BD7F-B34DF5EC7F02}"/>
    <cellStyle name="Normal 6 3 2 5 3" xfId="1370" xr:uid="{913A264E-F877-4573-AFB0-B53EA53789D2}"/>
    <cellStyle name="Normal 6 3 2 5 3 2" xfId="3956" xr:uid="{BC591E25-22B2-4A75-96A7-3CEAE5E0BDF4}"/>
    <cellStyle name="Normal 6 3 2 5 4" xfId="1371" xr:uid="{B187FA93-0BB9-41EC-B799-4CD21DBB3BF6}"/>
    <cellStyle name="Normal 6 3 2 6" xfId="1372" xr:uid="{8E3CE4FC-679E-46A0-A263-4E82EB863CCC}"/>
    <cellStyle name="Normal 6 3 2 6 2" xfId="1373" xr:uid="{E291CBC8-4D61-4785-9177-826755A68A04}"/>
    <cellStyle name="Normal 6 3 2 6 2 2" xfId="3957" xr:uid="{884F062F-EEC6-4031-9DC7-3B59A27DF192}"/>
    <cellStyle name="Normal 6 3 2 6 3" xfId="1374" xr:uid="{D4C243B4-FC4C-42A4-A2CA-2AEB233D102A}"/>
    <cellStyle name="Normal 6 3 2 6 4" xfId="1375" xr:uid="{7900FB7A-3ADC-4836-8CE3-57709283DEC7}"/>
    <cellStyle name="Normal 6 3 2 7" xfId="1376" xr:uid="{B0A6CD84-D5A6-4AA9-AFA9-D49C351EED5E}"/>
    <cellStyle name="Normal 6 3 2 7 2" xfId="3958" xr:uid="{A7DACE15-16DB-4BF5-95DE-14899A50A1EA}"/>
    <cellStyle name="Normal 6 3 2 8" xfId="1377" xr:uid="{F58AA9A2-8A81-4FB2-A593-547D558B6A1E}"/>
    <cellStyle name="Normal 6 3 2 9" xfId="1378" xr:uid="{07705991-3B2D-49DC-8584-1012DA9DD413}"/>
    <cellStyle name="Normal 6 3 3" xfId="1379" xr:uid="{740F49A1-D776-4BAD-8407-CD9315463889}"/>
    <cellStyle name="Normal 6 3 3 2" xfId="1380" xr:uid="{89E6F8DF-E23D-4D4E-B4D1-6B036A763A02}"/>
    <cellStyle name="Normal 6 3 3 2 2" xfId="1381" xr:uid="{505EC55B-70A2-4A96-BBEA-8FDC45A4B2A0}"/>
    <cellStyle name="Normal 6 3 3 2 2 2" xfId="1382" xr:uid="{559C8B01-CC62-4B1D-B09D-39BA065C0037}"/>
    <cellStyle name="Normal 6 3 3 2 2 2 2" xfId="3959" xr:uid="{9CC1E185-2CDE-4136-BB9A-4E651AB5792E}"/>
    <cellStyle name="Normal 6 3 3 2 2 2 2 2" xfId="3960" xr:uid="{F9065C21-5D29-48B0-A9DB-A3CFE1144B51}"/>
    <cellStyle name="Normal 6 3 3 2 2 2 3" xfId="3961" xr:uid="{239F7718-55DC-4326-85E6-C0B7ECB40A80}"/>
    <cellStyle name="Normal 6 3 3 2 2 3" xfId="1383" xr:uid="{776CD079-F394-4F43-B18F-F72EE1EB33CF}"/>
    <cellStyle name="Normal 6 3 3 2 2 3 2" xfId="3962" xr:uid="{A0238F7D-7209-4DB2-B94D-39A3029C14EE}"/>
    <cellStyle name="Normal 6 3 3 2 2 4" xfId="1384" xr:uid="{8A96EF35-D139-4E79-971B-168131EE4818}"/>
    <cellStyle name="Normal 6 3 3 2 3" xfId="1385" xr:uid="{251EEEC5-0D55-4EEC-98C8-DA438FD551B8}"/>
    <cellStyle name="Normal 6 3 3 2 3 2" xfId="1386" xr:uid="{E20F0A0A-2EFB-4FD4-8290-EF67D8C95C98}"/>
    <cellStyle name="Normal 6 3 3 2 3 2 2" xfId="3963" xr:uid="{C59E3E38-DB1E-443F-B16B-CD544A31855D}"/>
    <cellStyle name="Normal 6 3 3 2 3 3" xfId="1387" xr:uid="{2DAF827A-3FDF-4FC9-8897-E7BB14A7E767}"/>
    <cellStyle name="Normal 6 3 3 2 3 4" xfId="1388" xr:uid="{669C47A4-68F7-408A-A528-8EE1BF27870C}"/>
    <cellStyle name="Normal 6 3 3 2 4" xfId="1389" xr:uid="{67FD120A-B271-4120-81F6-DA9C8D5DA0EB}"/>
    <cellStyle name="Normal 6 3 3 2 4 2" xfId="3964" xr:uid="{0BE3EF55-44EA-47E0-B4A2-A13A4B4203EC}"/>
    <cellStyle name="Normal 6 3 3 2 5" xfId="1390" xr:uid="{902F402F-08A6-4B54-874A-B05AFFEE72EE}"/>
    <cellStyle name="Normal 6 3 3 2 6" xfId="1391" xr:uid="{1659744C-3E6A-48D5-87E6-990240D8AAB3}"/>
    <cellStyle name="Normal 6 3 3 3" xfId="1392" xr:uid="{FD05268F-A22C-42E6-B8CF-C7C5ABF88D75}"/>
    <cellStyle name="Normal 6 3 3 3 2" xfId="1393" xr:uid="{A93DB314-B9D6-4F60-8EF6-7B9689733885}"/>
    <cellStyle name="Normal 6 3 3 3 2 2" xfId="1394" xr:uid="{EBAFEDF8-1C48-4BA7-9228-AC5B205D068E}"/>
    <cellStyle name="Normal 6 3 3 3 2 2 2" xfId="3965" xr:uid="{F90153F7-E386-4270-8BA0-91ECDE6ABD81}"/>
    <cellStyle name="Normal 6 3 3 3 2 2 2 2" xfId="3966" xr:uid="{4792C600-2536-4FC3-B21B-911C46F3F8FE}"/>
    <cellStyle name="Normal 6 3 3 3 2 2 3" xfId="3967" xr:uid="{BC6DFD51-8F0C-429F-8EAC-CB96CC3BF1A4}"/>
    <cellStyle name="Normal 6 3 3 3 2 3" xfId="1395" xr:uid="{C35FA2B9-400B-4736-A144-A07022BA0F97}"/>
    <cellStyle name="Normal 6 3 3 3 2 3 2" xfId="3968" xr:uid="{425B8A68-6495-4528-8B57-6A8D7F842940}"/>
    <cellStyle name="Normal 6 3 3 3 2 4" xfId="1396" xr:uid="{C05A9171-E5B0-4D8B-A6DD-F589001838D1}"/>
    <cellStyle name="Normal 6 3 3 3 3" xfId="1397" xr:uid="{80B27D1D-4CFA-4778-ABED-58A95A74A63E}"/>
    <cellStyle name="Normal 6 3 3 3 3 2" xfId="3969" xr:uid="{6F64F214-2215-4A09-8976-9C7230497BDE}"/>
    <cellStyle name="Normal 6 3 3 3 3 2 2" xfId="3970" xr:uid="{4D238B88-0531-4E82-9664-1291550FCE02}"/>
    <cellStyle name="Normal 6 3 3 3 3 3" xfId="3971" xr:uid="{F731BC0A-13DB-4055-AF7E-5F2076ABA4ED}"/>
    <cellStyle name="Normal 6 3 3 3 4" xfId="1398" xr:uid="{075F8777-E5D7-4D1F-8029-E24570D08D83}"/>
    <cellStyle name="Normal 6 3 3 3 4 2" xfId="3972" xr:uid="{214B41AD-3D15-4008-AA4D-985B267A55CA}"/>
    <cellStyle name="Normal 6 3 3 3 5" xfId="1399" xr:uid="{F9E2F843-2FD3-46ED-A030-09A88D1A3EE9}"/>
    <cellStyle name="Normal 6 3 3 4" xfId="1400" xr:uid="{2C6FC264-9CF6-4C97-8AE8-21C31D4CB03B}"/>
    <cellStyle name="Normal 6 3 3 4 2" xfId="1401" xr:uid="{0714B559-E828-4275-BD42-1F680A0C6A89}"/>
    <cellStyle name="Normal 6 3 3 4 2 2" xfId="3973" xr:uid="{4F94CBE1-AEA1-43CE-B6D9-9A1F7BB6EAEB}"/>
    <cellStyle name="Normal 6 3 3 4 2 2 2" xfId="3974" xr:uid="{AAA8E9D4-5B36-4F66-A023-BC21E10E996F}"/>
    <cellStyle name="Normal 6 3 3 4 2 3" xfId="3975" xr:uid="{1AF64C98-A398-4407-A3CE-10900F7A8492}"/>
    <cellStyle name="Normal 6 3 3 4 3" xfId="1402" xr:uid="{F4E30EB6-E26F-4C3B-8A27-C8F0FAE1B677}"/>
    <cellStyle name="Normal 6 3 3 4 3 2" xfId="3976" xr:uid="{CF408DFF-22F2-468A-B8CB-EBA59DF21177}"/>
    <cellStyle name="Normal 6 3 3 4 4" xfId="1403" xr:uid="{EA2EEBDD-AD01-4F74-A5FA-E3BD4870FBFD}"/>
    <cellStyle name="Normal 6 3 3 5" xfId="1404" xr:uid="{9E0F81AF-7EF9-481C-8211-305786A77E11}"/>
    <cellStyle name="Normal 6 3 3 5 2" xfId="1405" xr:uid="{05F3E54F-522F-4405-87E5-5A63E2E7EE7C}"/>
    <cellStyle name="Normal 6 3 3 5 2 2" xfId="3977" xr:uid="{8A555A05-2466-42DD-937A-B68ABBE38234}"/>
    <cellStyle name="Normal 6 3 3 5 3" xfId="1406" xr:uid="{AF806AB8-0149-433C-83AE-B83E4846E195}"/>
    <cellStyle name="Normal 6 3 3 5 4" xfId="1407" xr:uid="{4EEEF6E7-16F7-487A-B8E9-9B0B919A8230}"/>
    <cellStyle name="Normal 6 3 3 6" xfId="1408" xr:uid="{4A68D54B-5A47-407C-A971-AAB980304ED5}"/>
    <cellStyle name="Normal 6 3 3 6 2" xfId="3978" xr:uid="{68F6D798-F60B-4405-BB12-9E7C484A7AA0}"/>
    <cellStyle name="Normal 6 3 3 7" xfId="1409" xr:uid="{76A1089D-6355-413F-A496-A3F9346F538F}"/>
    <cellStyle name="Normal 6 3 3 8" xfId="1410" xr:uid="{27D4EC41-D398-4664-B107-1EC01A6D8E97}"/>
    <cellStyle name="Normal 6 3 4" xfId="1411" xr:uid="{18D9BDEF-B605-48BD-89FC-2A27FEBEA2C5}"/>
    <cellStyle name="Normal 6 3 4 2" xfId="1412" xr:uid="{313B1C38-7E6C-402C-8483-1970896A0C24}"/>
    <cellStyle name="Normal 6 3 4 2 2" xfId="1413" xr:uid="{181DBDF3-D27A-4E01-93AC-A554F9B139ED}"/>
    <cellStyle name="Normal 6 3 4 2 2 2" xfId="1414" xr:uid="{1712B429-3B0B-474F-8190-CFC58161E1EA}"/>
    <cellStyle name="Normal 6 3 4 2 2 2 2" xfId="3979" xr:uid="{955D1DC7-E85A-4831-BC28-5EBB009DEBC0}"/>
    <cellStyle name="Normal 6 3 4 2 2 3" xfId="1415" xr:uid="{78D70EEB-5731-4DE9-AC83-DEF67EFADE03}"/>
    <cellStyle name="Normal 6 3 4 2 2 4" xfId="1416" xr:uid="{2534251E-C955-47E5-B408-4A3533E12BBB}"/>
    <cellStyle name="Normal 6 3 4 2 3" xfId="1417" xr:uid="{E1504E0E-4FA9-4A2F-859B-43BC02526CE3}"/>
    <cellStyle name="Normal 6 3 4 2 3 2" xfId="3980" xr:uid="{0B7C9A1D-4A5C-4270-940E-01490CAE4AC7}"/>
    <cellStyle name="Normal 6 3 4 2 4" xfId="1418" xr:uid="{AB9A356B-695D-481D-BA8C-92F82DBCD661}"/>
    <cellStyle name="Normal 6 3 4 2 5" xfId="1419" xr:uid="{55DF208F-3244-4FE3-B4A0-FF4EC321AF23}"/>
    <cellStyle name="Normal 6 3 4 3" xfId="1420" xr:uid="{FF1A4096-7306-4D43-B2C5-20D10EF97EB5}"/>
    <cellStyle name="Normal 6 3 4 3 2" xfId="1421" xr:uid="{BA75CE53-C794-4D0C-A56F-A29C4EC18C83}"/>
    <cellStyle name="Normal 6 3 4 3 2 2" xfId="3981" xr:uid="{27709AE1-B14F-4C0D-828B-A9E26386B599}"/>
    <cellStyle name="Normal 6 3 4 3 3" xfId="1422" xr:uid="{5C624F2C-8C54-45FF-93A5-8F5C197469A7}"/>
    <cellStyle name="Normal 6 3 4 3 4" xfId="1423" xr:uid="{9DB06E43-3717-46BF-AC5D-E7B8048B63F3}"/>
    <cellStyle name="Normal 6 3 4 4" xfId="1424" xr:uid="{999815C5-AB30-4BAD-9A7D-59928EA24FEA}"/>
    <cellStyle name="Normal 6 3 4 4 2" xfId="1425" xr:uid="{8236EAA2-DB5C-40FE-9424-D3DC6D6CF711}"/>
    <cellStyle name="Normal 6 3 4 4 3" xfId="1426" xr:uid="{F1D54DA1-B91E-424D-9A57-65C01148DA06}"/>
    <cellStyle name="Normal 6 3 4 4 4" xfId="1427" xr:uid="{125E2B5D-7829-478C-ADAF-A7764E26331A}"/>
    <cellStyle name="Normal 6 3 4 5" xfId="1428" xr:uid="{81B207D0-3A7B-468E-B32F-6D9B3D11E671}"/>
    <cellStyle name="Normal 6 3 4 6" xfId="1429" xr:uid="{A5D80863-F88D-44C8-8CCD-971E35428050}"/>
    <cellStyle name="Normal 6 3 4 7" xfId="1430" xr:uid="{CDFC802C-AB5C-48B4-B11D-15952DCB5961}"/>
    <cellStyle name="Normal 6 3 5" xfId="1431" xr:uid="{5A3A981A-2D20-4BAE-8508-E454021BDC66}"/>
    <cellStyle name="Normal 6 3 5 2" xfId="1432" xr:uid="{6DC341C8-CB4A-4DE5-8C50-DBD51163C287}"/>
    <cellStyle name="Normal 6 3 5 2 2" xfId="1433" xr:uid="{C7D5A79A-E11D-4A0E-8247-FAB97C94CA88}"/>
    <cellStyle name="Normal 6 3 5 2 2 2" xfId="3982" xr:uid="{D2B09A64-4051-4A79-B065-A9F2A2DA9A5A}"/>
    <cellStyle name="Normal 6 3 5 2 2 2 2" xfId="3983" xr:uid="{3B7189B5-ECA7-4159-8C2E-74B49CB56497}"/>
    <cellStyle name="Normal 6 3 5 2 2 3" xfId="3984" xr:uid="{5891CDC7-8D7E-43AE-AD6D-754B0E949ECE}"/>
    <cellStyle name="Normal 6 3 5 2 3" xfId="1434" xr:uid="{6D422DDB-285B-47E2-A00F-B6CE1F77D10F}"/>
    <cellStyle name="Normal 6 3 5 2 3 2" xfId="3985" xr:uid="{6D11E9B4-7E21-4C13-9B20-02C07ECF874A}"/>
    <cellStyle name="Normal 6 3 5 2 4" xfId="1435" xr:uid="{6B9FC5D2-C367-4246-AE8B-7A99E6A6BED4}"/>
    <cellStyle name="Normal 6 3 5 3" xfId="1436" xr:uid="{ECC78965-6C0B-4AC4-8D92-A09B4644565D}"/>
    <cellStyle name="Normal 6 3 5 3 2" xfId="1437" xr:uid="{A88AC91C-DF54-4BF0-B63B-78B09C549597}"/>
    <cellStyle name="Normal 6 3 5 3 2 2" xfId="3986" xr:uid="{DE142E40-81D6-4AF6-B1D6-536C00FE7D10}"/>
    <cellStyle name="Normal 6 3 5 3 3" xfId="1438" xr:uid="{94AA4C8C-0A67-4F40-A6A3-7CA0354B3991}"/>
    <cellStyle name="Normal 6 3 5 3 4" xfId="1439" xr:uid="{0E32C33D-3A8B-4C5B-ADFC-61A5E47D496C}"/>
    <cellStyle name="Normal 6 3 5 4" xfId="1440" xr:uid="{A6EFFD05-177A-4580-A7A7-03D9C72D856C}"/>
    <cellStyle name="Normal 6 3 5 4 2" xfId="3987" xr:uid="{CB2D7EE3-0A25-4328-8637-D13FAEA345D3}"/>
    <cellStyle name="Normal 6 3 5 5" xfId="1441" xr:uid="{CFCE3A88-9B2C-4E57-8068-FFFCC4E77302}"/>
    <cellStyle name="Normal 6 3 5 6" xfId="1442" xr:uid="{5073D065-5128-411C-9F53-4E0E4EAC90E6}"/>
    <cellStyle name="Normal 6 3 6" xfId="1443" xr:uid="{FE76694C-D349-4DC7-82F1-2370BAFF5C8E}"/>
    <cellStyle name="Normal 6 3 6 2" xfId="1444" xr:uid="{6F91CA7B-EC85-4EAF-A31D-0F00F6B15F0B}"/>
    <cellStyle name="Normal 6 3 6 2 2" xfId="1445" xr:uid="{C5222E33-0F0C-41DE-AE2F-A0AFCAE64FF3}"/>
    <cellStyle name="Normal 6 3 6 2 2 2" xfId="3988" xr:uid="{B4A3984C-0548-49FB-A281-13AEE0DC0BC5}"/>
    <cellStyle name="Normal 6 3 6 2 3" xfId="1446" xr:uid="{2CFEDFF3-0F82-4191-B8B8-FFB98D30D67A}"/>
    <cellStyle name="Normal 6 3 6 2 4" xfId="1447" xr:uid="{1134D8D2-86E1-4D3F-8076-3FB9D70424B7}"/>
    <cellStyle name="Normal 6 3 6 3" xfId="1448" xr:uid="{57101D89-2541-42F1-975A-B3CBB086D9C0}"/>
    <cellStyle name="Normal 6 3 6 3 2" xfId="3989" xr:uid="{B7D5BD5A-BF2D-4214-93EA-2141F610074F}"/>
    <cellStyle name="Normal 6 3 6 4" xfId="1449" xr:uid="{DC53EBA4-6BB9-4B43-B58E-27F5BB0D6D47}"/>
    <cellStyle name="Normal 6 3 6 5" xfId="1450" xr:uid="{946D6D94-85C6-4080-A970-6C21FAF9D3E0}"/>
    <cellStyle name="Normal 6 3 7" xfId="1451" xr:uid="{C0FE4C9B-B37A-4B9D-B554-383FED2DDA08}"/>
    <cellStyle name="Normal 6 3 7 2" xfId="1452" xr:uid="{5B9E1A2E-18D8-4B85-A28C-3395C2463B7D}"/>
    <cellStyle name="Normal 6 3 7 2 2" xfId="3990" xr:uid="{AA84BAEE-6ACE-4284-9CC1-2C098B29BE59}"/>
    <cellStyle name="Normal 6 3 7 3" xfId="1453" xr:uid="{78733A9E-A146-4982-B228-069953CC7DF0}"/>
    <cellStyle name="Normal 6 3 7 4" xfId="1454" xr:uid="{AA11BA92-AA12-4AA2-A3C8-BFBEDBBB84F2}"/>
    <cellStyle name="Normal 6 3 8" xfId="1455" xr:uid="{4D8ED532-86D5-48D4-A181-EB2241297C30}"/>
    <cellStyle name="Normal 6 3 8 2" xfId="1456" xr:uid="{55627989-3B83-4BD9-8B99-DD4650B87757}"/>
    <cellStyle name="Normal 6 3 8 3" xfId="1457" xr:uid="{AB7EED9A-ED42-4FA1-A250-B6EB5634F3E2}"/>
    <cellStyle name="Normal 6 3 8 4" xfId="1458" xr:uid="{28C5F061-2904-40C0-A521-29C1C240DF1F}"/>
    <cellStyle name="Normal 6 3 9" xfId="1459" xr:uid="{ABD86023-2265-4382-BA52-798210D467CE}"/>
    <cellStyle name="Normal 6 3 9 2" xfId="4709" xr:uid="{74A59854-0355-40C5-BE3C-9C46BE745F68}"/>
    <cellStyle name="Normal 6 4" xfId="1460" xr:uid="{236B5FC7-F29D-432B-B4B4-2659D121270D}"/>
    <cellStyle name="Normal 6 4 10" xfId="1461" xr:uid="{B7C7AA4F-0C9F-406C-ADE1-608E1D2622AC}"/>
    <cellStyle name="Normal 6 4 11" xfId="1462" xr:uid="{47447AE0-D5A1-4F7D-93B7-13D279751271}"/>
    <cellStyle name="Normal 6 4 2" xfId="1463" xr:uid="{9DE31A0A-7795-4A7C-BE2D-049264CBCA9F}"/>
    <cellStyle name="Normal 6 4 2 2" xfId="1464" xr:uid="{6595D447-3B6A-4F99-9F37-A3BA49D3E3BE}"/>
    <cellStyle name="Normal 6 4 2 2 2" xfId="1465" xr:uid="{1943C98F-8217-475D-88B1-78817693E0FA}"/>
    <cellStyle name="Normal 6 4 2 2 2 2" xfId="1466" xr:uid="{0C794513-9AD6-4452-8498-8E899C8B9B64}"/>
    <cellStyle name="Normal 6 4 2 2 2 2 2" xfId="1467" xr:uid="{2C313FC2-8538-4D3B-A743-C89FF3005868}"/>
    <cellStyle name="Normal 6 4 2 2 2 2 2 2" xfId="3991" xr:uid="{31CE7EB4-CF59-455D-949C-8C5B92C63996}"/>
    <cellStyle name="Normal 6 4 2 2 2 2 3" xfId="1468" xr:uid="{6BDBFEBD-75FD-49A9-9431-8B84147606E3}"/>
    <cellStyle name="Normal 6 4 2 2 2 2 4" xfId="1469" xr:uid="{E10F93C0-02C1-4A09-8923-BDA81DE77AAA}"/>
    <cellStyle name="Normal 6 4 2 2 2 3" xfId="1470" xr:uid="{BA3E7702-F068-475D-8F4E-89B761A65C6E}"/>
    <cellStyle name="Normal 6 4 2 2 2 3 2" xfId="1471" xr:uid="{5ADF06E2-35E4-4CA9-B97A-038DB0B592BE}"/>
    <cellStyle name="Normal 6 4 2 2 2 3 3" xfId="1472" xr:uid="{A5D4E9B8-681D-4461-9D84-568F067EDBBA}"/>
    <cellStyle name="Normal 6 4 2 2 2 3 4" xfId="1473" xr:uid="{8DFEBCCE-8A30-474A-802F-DEAC359E4349}"/>
    <cellStyle name="Normal 6 4 2 2 2 4" xfId="1474" xr:uid="{2BA54D96-5E8A-40FF-8727-3D53633C77E0}"/>
    <cellStyle name="Normal 6 4 2 2 2 5" xfId="1475" xr:uid="{191A14CA-2C75-4ADE-88AE-5B70D77A4070}"/>
    <cellStyle name="Normal 6 4 2 2 2 6" xfId="1476" xr:uid="{C65D9EB5-07EF-4307-B0FA-4F80DEA36F81}"/>
    <cellStyle name="Normal 6 4 2 2 3" xfId="1477" xr:uid="{6E2F200B-23DA-4403-9730-4B57D031995A}"/>
    <cellStyle name="Normal 6 4 2 2 3 2" xfId="1478" xr:uid="{5C8B4530-B456-4342-AA68-DE566E4FA5EB}"/>
    <cellStyle name="Normal 6 4 2 2 3 2 2" xfId="1479" xr:uid="{06627FE9-A988-497A-881B-3E323B7CD4AF}"/>
    <cellStyle name="Normal 6 4 2 2 3 2 3" xfId="1480" xr:uid="{3F86975D-F5C2-4E50-B8E2-965BBBAB7F34}"/>
    <cellStyle name="Normal 6 4 2 2 3 2 4" xfId="1481" xr:uid="{0B1DB862-D4E4-408C-801F-151B3B87AAAD}"/>
    <cellStyle name="Normal 6 4 2 2 3 3" xfId="1482" xr:uid="{B4023F55-58B5-497E-B640-716CC3B13194}"/>
    <cellStyle name="Normal 6 4 2 2 3 4" xfId="1483" xr:uid="{DE03F108-1ADA-40BD-9A69-D2EA4AF92DC6}"/>
    <cellStyle name="Normal 6 4 2 2 3 5" xfId="1484" xr:uid="{4253AB02-65D5-4F7F-9957-7BFF88E918CB}"/>
    <cellStyle name="Normal 6 4 2 2 4" xfId="1485" xr:uid="{38896646-EB6E-43FE-97BD-1A2921C56DB4}"/>
    <cellStyle name="Normal 6 4 2 2 4 2" xfId="1486" xr:uid="{61EF03A9-B39C-4BF8-A3C9-135ABEEC7D4B}"/>
    <cellStyle name="Normal 6 4 2 2 4 3" xfId="1487" xr:uid="{BE05EDF1-F6A0-4217-8F3E-2DA717E54F33}"/>
    <cellStyle name="Normal 6 4 2 2 4 4" xfId="1488" xr:uid="{58C8E794-508E-4D5D-AA74-72D6D1FFD142}"/>
    <cellStyle name="Normal 6 4 2 2 5" xfId="1489" xr:uid="{D16DBF4E-6C25-412E-9B49-163389FBF850}"/>
    <cellStyle name="Normal 6 4 2 2 5 2" xfId="1490" xr:uid="{3A05535C-DC9D-42A9-8B85-364B60158DDD}"/>
    <cellStyle name="Normal 6 4 2 2 5 3" xfId="1491" xr:uid="{75558330-CB98-42F9-B243-8C6AF57B98DF}"/>
    <cellStyle name="Normal 6 4 2 2 5 4" xfId="1492" xr:uid="{6EE3E8A9-1ECC-4FC0-AF4D-2B99932C3D96}"/>
    <cellStyle name="Normal 6 4 2 2 6" xfId="1493" xr:uid="{C9C3B0E4-8967-4F8C-A10C-50A41D75881F}"/>
    <cellStyle name="Normal 6 4 2 2 7" xfId="1494" xr:uid="{85F44558-6BA9-44B3-AEC5-38670B3585AF}"/>
    <cellStyle name="Normal 6 4 2 2 8" xfId="1495" xr:uid="{C040EBF7-B7C2-4696-A208-5761C2DC68B4}"/>
    <cellStyle name="Normal 6 4 2 3" xfId="1496" xr:uid="{13E52D39-2A42-4E49-87E7-A4133F200EBE}"/>
    <cellStyle name="Normal 6 4 2 3 2" xfId="1497" xr:uid="{F30AD6D7-968D-4F1C-A3A9-14BE8D8C9926}"/>
    <cellStyle name="Normal 6 4 2 3 2 2" xfId="1498" xr:uid="{6275E1A0-51B4-474F-9DBD-4B429E1396A4}"/>
    <cellStyle name="Normal 6 4 2 3 2 2 2" xfId="3992" xr:uid="{58A5CC15-666C-4294-9DC8-5F58EC737791}"/>
    <cellStyle name="Normal 6 4 2 3 2 2 2 2" xfId="3993" xr:uid="{9AA1ADA5-5021-4B3A-8EF1-523D5DA3E4C7}"/>
    <cellStyle name="Normal 6 4 2 3 2 2 3" xfId="3994" xr:uid="{F1A68F46-91B6-4CA1-B3E7-55E043504357}"/>
    <cellStyle name="Normal 6 4 2 3 2 3" xfId="1499" xr:uid="{EC773AB9-7990-4FE3-9F18-79DD1667AE01}"/>
    <cellStyle name="Normal 6 4 2 3 2 3 2" xfId="3995" xr:uid="{50D9F156-8C59-4413-8A53-BD8D8FA521AB}"/>
    <cellStyle name="Normal 6 4 2 3 2 4" xfId="1500" xr:uid="{983F388F-6E63-4DF4-8D86-362DD78EF155}"/>
    <cellStyle name="Normal 6 4 2 3 3" xfId="1501" xr:uid="{36721289-8ED4-4345-BA1D-564F3336466D}"/>
    <cellStyle name="Normal 6 4 2 3 3 2" xfId="1502" xr:uid="{F5B467E4-0E25-48B6-84E1-A6BB8651A4D7}"/>
    <cellStyle name="Normal 6 4 2 3 3 2 2" xfId="3996" xr:uid="{0278ED5C-2DCD-478C-BFD0-F858C15CAB3C}"/>
    <cellStyle name="Normal 6 4 2 3 3 3" xfId="1503" xr:uid="{473A584B-35AB-47CC-8158-7DC99B357AA7}"/>
    <cellStyle name="Normal 6 4 2 3 3 4" xfId="1504" xr:uid="{6F6F3109-E94B-48C3-A015-F3D50DD424C7}"/>
    <cellStyle name="Normal 6 4 2 3 4" xfId="1505" xr:uid="{70E79C1C-F5A8-45B2-B5E5-8D827680FB7A}"/>
    <cellStyle name="Normal 6 4 2 3 4 2" xfId="3997" xr:uid="{226E9EDB-D632-4D88-949A-E487C4156077}"/>
    <cellStyle name="Normal 6 4 2 3 5" xfId="1506" xr:uid="{04CF3E70-BDE1-4426-93A6-AE95E6E26C9E}"/>
    <cellStyle name="Normal 6 4 2 3 6" xfId="1507" xr:uid="{C5EF0769-E8E2-4020-A460-83C2ECCDDDE6}"/>
    <cellStyle name="Normal 6 4 2 4" xfId="1508" xr:uid="{5242626D-FC73-4275-A83B-519C2FC16A93}"/>
    <cellStyle name="Normal 6 4 2 4 2" xfId="1509" xr:uid="{837B3956-634E-44AA-8E88-64B9F3A12963}"/>
    <cellStyle name="Normal 6 4 2 4 2 2" xfId="1510" xr:uid="{4FE28826-B985-4055-9C62-615E67CB73B0}"/>
    <cellStyle name="Normal 6 4 2 4 2 2 2" xfId="3998" xr:uid="{6BA449FF-BE80-4D97-A820-0E63BB79C3D1}"/>
    <cellStyle name="Normal 6 4 2 4 2 3" xfId="1511" xr:uid="{0B7BA290-D33A-46A8-8F29-29B042118959}"/>
    <cellStyle name="Normal 6 4 2 4 2 4" xfId="1512" xr:uid="{777FEECA-2446-454C-81D7-D56E3B1CD83E}"/>
    <cellStyle name="Normal 6 4 2 4 3" xfId="1513" xr:uid="{5C1BCCC1-4F6D-4BA1-9A95-5B3A8F6B29DB}"/>
    <cellStyle name="Normal 6 4 2 4 3 2" xfId="3999" xr:uid="{E95E92D9-92BE-4A63-8ADE-8C46129094FF}"/>
    <cellStyle name="Normal 6 4 2 4 4" xfId="1514" xr:uid="{FCDF7D9E-526D-48CF-B05E-9C03C1705AAE}"/>
    <cellStyle name="Normal 6 4 2 4 5" xfId="1515" xr:uid="{A5969C1E-4907-4BF8-B93B-7C3FE480DC5D}"/>
    <cellStyle name="Normal 6 4 2 5" xfId="1516" xr:uid="{B612D94B-2CCA-4944-A131-59C5D9E433F0}"/>
    <cellStyle name="Normal 6 4 2 5 2" xfId="1517" xr:uid="{398A9B6E-9179-43CB-B5EA-23FFADE2E931}"/>
    <cellStyle name="Normal 6 4 2 5 2 2" xfId="4000" xr:uid="{3B4A5B26-2228-41B1-88B4-E9E9DC7568F4}"/>
    <cellStyle name="Normal 6 4 2 5 3" xfId="1518" xr:uid="{1183CBE0-6C38-4D6A-980B-C59AEC357924}"/>
    <cellStyle name="Normal 6 4 2 5 4" xfId="1519" xr:uid="{4EE25405-66F1-4255-9F24-D433F77C3F58}"/>
    <cellStyle name="Normal 6 4 2 6" xfId="1520" xr:uid="{83BDCCD6-DF4B-49DD-8D47-C91EE392ABD5}"/>
    <cellStyle name="Normal 6 4 2 6 2" xfId="1521" xr:uid="{31A80401-66F5-4423-A325-C20AE425FED7}"/>
    <cellStyle name="Normal 6 4 2 6 3" xfId="1522" xr:uid="{5CCB2576-E618-4039-B1F9-9D9770E3ACC9}"/>
    <cellStyle name="Normal 6 4 2 6 4" xfId="1523" xr:uid="{BF5901E4-BFBC-4C89-B143-A926B9BEC627}"/>
    <cellStyle name="Normal 6 4 2 7" xfId="1524" xr:uid="{3F3081A5-A6A5-4AA8-B794-56A31BFD1BDB}"/>
    <cellStyle name="Normal 6 4 2 8" xfId="1525" xr:uid="{151B2923-8C6A-4505-89A9-D8A39FD5CD50}"/>
    <cellStyle name="Normal 6 4 2 9" xfId="1526" xr:uid="{843CECAD-90D0-4763-BA65-2C94B7E49A9C}"/>
    <cellStyle name="Normal 6 4 3" xfId="1527" xr:uid="{C40625F9-1C19-4BE2-8FDE-C833EEFB9AF3}"/>
    <cellStyle name="Normal 6 4 3 2" xfId="1528" xr:uid="{1A29F6D7-5187-4D26-BD58-6C89CF51A609}"/>
    <cellStyle name="Normal 6 4 3 2 2" xfId="1529" xr:uid="{22E6B5E9-D763-463A-B988-CE2CE46DC714}"/>
    <cellStyle name="Normal 6 4 3 2 2 2" xfId="1530" xr:uid="{9FFE3D6C-BBB8-4DF7-BAF2-DA416AA388D6}"/>
    <cellStyle name="Normal 6 4 3 2 2 2 2" xfId="4001" xr:uid="{974CCE35-694C-4B2E-BC90-836D5F4E2E21}"/>
    <cellStyle name="Normal 6 4 3 2 2 2 2 2" xfId="4647" xr:uid="{8334C523-35EE-4595-A7A8-4A25DA4509DC}"/>
    <cellStyle name="Normal 6 4 3 2 2 2 3" xfId="4648" xr:uid="{EAA2B841-BDD9-4E76-914F-69BCEC714452}"/>
    <cellStyle name="Normal 6 4 3 2 2 3" xfId="1531" xr:uid="{D0664A42-128A-44B5-8531-CCDE454CF8FC}"/>
    <cellStyle name="Normal 6 4 3 2 2 3 2" xfId="4649" xr:uid="{6FD06F22-77D2-442F-857B-13BA0D31C088}"/>
    <cellStyle name="Normal 6 4 3 2 2 4" xfId="1532" xr:uid="{6414B865-9151-4CEC-9304-E864EC6B3657}"/>
    <cellStyle name="Normal 6 4 3 2 3" xfId="1533" xr:uid="{743EF37B-CA38-48DB-AF9E-6294F95F5183}"/>
    <cellStyle name="Normal 6 4 3 2 3 2" xfId="1534" xr:uid="{F42ECB00-BEB9-4CB0-8EF4-B84F38CAE264}"/>
    <cellStyle name="Normal 6 4 3 2 3 2 2" xfId="4650" xr:uid="{3B1C322F-A1E3-4C18-9A5E-4E5A33BE50F7}"/>
    <cellStyle name="Normal 6 4 3 2 3 3" xfId="1535" xr:uid="{CC7EC155-9327-41E2-B2BF-83022E480B8A}"/>
    <cellStyle name="Normal 6 4 3 2 3 4" xfId="1536" xr:uid="{EED3CFDF-7B53-462B-AE73-408531A90189}"/>
    <cellStyle name="Normal 6 4 3 2 4" xfId="1537" xr:uid="{7C638DFF-0F1D-425B-9699-45C67FC7F4AD}"/>
    <cellStyle name="Normal 6 4 3 2 4 2" xfId="4651" xr:uid="{33C5694D-2D52-4BF0-BBBD-6E68E83E9F22}"/>
    <cellStyle name="Normal 6 4 3 2 5" xfId="1538" xr:uid="{DD8E7832-2552-4106-BE02-F53E0ECC8F70}"/>
    <cellStyle name="Normal 6 4 3 2 6" xfId="1539" xr:uid="{3E0C7309-6184-4733-BF4E-0557C372F89E}"/>
    <cellStyle name="Normal 6 4 3 3" xfId="1540" xr:uid="{56499952-8074-4E8E-A8DC-E33BECD21A04}"/>
    <cellStyle name="Normal 6 4 3 3 2" xfId="1541" xr:uid="{5BCEE5F9-5D05-40BC-A06D-90ECA2215E9D}"/>
    <cellStyle name="Normal 6 4 3 3 2 2" xfId="1542" xr:uid="{5C671F50-8A4A-495A-ADE3-CF131554C05D}"/>
    <cellStyle name="Normal 6 4 3 3 2 2 2" xfId="4652" xr:uid="{BF4038FE-F12B-4012-AA51-9F92BCA2FBE7}"/>
    <cellStyle name="Normal 6 4 3 3 2 3" xfId="1543" xr:uid="{81437C20-8120-42C2-8E5C-4ACF8682F24E}"/>
    <cellStyle name="Normal 6 4 3 3 2 4" xfId="1544" xr:uid="{DDE8D561-264E-40CF-88F5-0E192AE30D13}"/>
    <cellStyle name="Normal 6 4 3 3 3" xfId="1545" xr:uid="{529BF351-3D9A-407A-9E20-00DFAC0440A5}"/>
    <cellStyle name="Normal 6 4 3 3 3 2" xfId="4653" xr:uid="{8D2CD22D-A307-4F63-9CBA-F0DCE27FD46A}"/>
    <cellStyle name="Normal 6 4 3 3 4" xfId="1546" xr:uid="{6BCD609D-7E7A-4827-8313-7D74B1AC4B02}"/>
    <cellStyle name="Normal 6 4 3 3 5" xfId="1547" xr:uid="{EB735640-B06D-4C76-AC3A-0240901C464E}"/>
    <cellStyle name="Normal 6 4 3 4" xfId="1548" xr:uid="{16EDF1B6-15BF-4FEE-BAA0-C9AF4CE9A073}"/>
    <cellStyle name="Normal 6 4 3 4 2" xfId="1549" xr:uid="{F2BD039C-B9DB-4447-B45F-6FA961EA8809}"/>
    <cellStyle name="Normal 6 4 3 4 2 2" xfId="4654" xr:uid="{1771D410-00BD-4A27-9A5D-B61FCBC3EAAF}"/>
    <cellStyle name="Normal 6 4 3 4 3" xfId="1550" xr:uid="{3CE3DAAC-E8BE-4A99-B6B8-C2C102DB07AB}"/>
    <cellStyle name="Normal 6 4 3 4 4" xfId="1551" xr:uid="{9D5B4978-9192-4C56-8BFD-2637AFCC2C90}"/>
    <cellStyle name="Normal 6 4 3 5" xfId="1552" xr:uid="{D9C64815-73BE-4480-B3CA-3AA805E94FDA}"/>
    <cellStyle name="Normal 6 4 3 5 2" xfId="1553" xr:uid="{8D22E910-591F-4625-B5E4-54B07FBB6D56}"/>
    <cellStyle name="Normal 6 4 3 5 3" xfId="1554" xr:uid="{1F0C7DAB-7513-4461-A4E0-5CDF3F526E61}"/>
    <cellStyle name="Normal 6 4 3 5 4" xfId="1555" xr:uid="{F36C5B07-67BC-4DD8-AAC9-F20B14582EA8}"/>
    <cellStyle name="Normal 6 4 3 6" xfId="1556" xr:uid="{9F9E9781-DFD8-4D45-AC76-9A06CFC02AD9}"/>
    <cellStyle name="Normal 6 4 3 7" xfId="1557" xr:uid="{8897FD95-D42A-434C-BDA3-937870C1549D}"/>
    <cellStyle name="Normal 6 4 3 8" xfId="1558" xr:uid="{6D9C9EB1-EDAC-4296-B7E3-A4697ED1C5A9}"/>
    <cellStyle name="Normal 6 4 4" xfId="1559" xr:uid="{52517774-07ED-4FD1-90F4-DE927ABAB83F}"/>
    <cellStyle name="Normal 6 4 4 2" xfId="1560" xr:uid="{36B12208-DA49-4A5F-8461-038E1696F7E2}"/>
    <cellStyle name="Normal 6 4 4 2 2" xfId="1561" xr:uid="{3175D9BC-573E-451B-B501-36C7CC57D547}"/>
    <cellStyle name="Normal 6 4 4 2 2 2" xfId="1562" xr:uid="{2370A4BA-2BBA-41A8-9DA2-C0D4A5A8A56C}"/>
    <cellStyle name="Normal 6 4 4 2 2 2 2" xfId="4002" xr:uid="{8ADA475F-974D-49F3-A470-3ABAF8D1383A}"/>
    <cellStyle name="Normal 6 4 4 2 2 3" xfId="1563" xr:uid="{0BA9D407-3817-4A11-B315-56F974E046CD}"/>
    <cellStyle name="Normal 6 4 4 2 2 4" xfId="1564" xr:uid="{A2F11121-3EF0-4F9A-BB7E-2749EE52FD2A}"/>
    <cellStyle name="Normal 6 4 4 2 3" xfId="1565" xr:uid="{9165C056-9AFB-4B4D-B195-2E75C7B12360}"/>
    <cellStyle name="Normal 6 4 4 2 3 2" xfId="4003" xr:uid="{3AF18B7D-C331-4F9B-94D3-95C22DF00F6E}"/>
    <cellStyle name="Normal 6 4 4 2 4" xfId="1566" xr:uid="{DB4E6F06-C066-42C9-ACD6-1D99F6EE34D7}"/>
    <cellStyle name="Normal 6 4 4 2 5" xfId="1567" xr:uid="{A1009CDE-3C2A-4003-86CC-03AB1FBA874C}"/>
    <cellStyle name="Normal 6 4 4 3" xfId="1568" xr:uid="{5F216D0F-F597-48D2-A5A2-B864F75D8F0D}"/>
    <cellStyle name="Normal 6 4 4 3 2" xfId="1569" xr:uid="{B805ED34-2B93-46BB-A292-F1C39D6BD600}"/>
    <cellStyle name="Normal 6 4 4 3 2 2" xfId="4004" xr:uid="{893157A7-7AAD-4841-984D-828276B25F02}"/>
    <cellStyle name="Normal 6 4 4 3 3" xfId="1570" xr:uid="{C9A2ED9C-6A7F-4146-9FE5-7365E6843043}"/>
    <cellStyle name="Normal 6 4 4 3 4" xfId="1571" xr:uid="{C34ACA2B-83F7-4FAC-9B9B-D176E8C79190}"/>
    <cellStyle name="Normal 6 4 4 4" xfId="1572" xr:uid="{CA51AF2E-E4CE-4EB1-B141-2211FF9593B3}"/>
    <cellStyle name="Normal 6 4 4 4 2" xfId="1573" xr:uid="{16E2A19D-FE54-49E5-A1DC-49FC10B3D64D}"/>
    <cellStyle name="Normal 6 4 4 4 3" xfId="1574" xr:uid="{6952103E-4187-4E1B-842C-4EA1DE0FBDB0}"/>
    <cellStyle name="Normal 6 4 4 4 4" xfId="1575" xr:uid="{A11FF7BE-72DC-4209-ACB2-F9A7B1A64AC9}"/>
    <cellStyle name="Normal 6 4 4 5" xfId="1576" xr:uid="{A97BD84D-F9A1-4241-B4C9-1E4234B8CF57}"/>
    <cellStyle name="Normal 6 4 4 6" xfId="1577" xr:uid="{B0A9E724-BFF9-49CA-9C24-9E516876C8C0}"/>
    <cellStyle name="Normal 6 4 4 7" xfId="1578" xr:uid="{546B21B9-68B1-4CCC-BB55-FB0B264E0F62}"/>
    <cellStyle name="Normal 6 4 5" xfId="1579" xr:uid="{1B1F5A69-AADF-461D-8866-AA861841165C}"/>
    <cellStyle name="Normal 6 4 5 2" xfId="1580" xr:uid="{69920124-B2F0-4AC0-BDCC-9D7FE6431133}"/>
    <cellStyle name="Normal 6 4 5 2 2" xfId="1581" xr:uid="{1A86FA1A-C59D-434B-ADFA-A0EE1329B7EC}"/>
    <cellStyle name="Normal 6 4 5 2 2 2" xfId="4005" xr:uid="{998748F5-354F-42D2-8760-6226BFD32F0D}"/>
    <cellStyle name="Normal 6 4 5 2 3" xfId="1582" xr:uid="{F077880E-84B3-46EA-8505-5F8545F1D881}"/>
    <cellStyle name="Normal 6 4 5 2 4" xfId="1583" xr:uid="{CD7187FC-214C-4B69-BE1E-1A9E2D3F092F}"/>
    <cellStyle name="Normal 6 4 5 3" xfId="1584" xr:uid="{E06EA309-542C-4484-9988-8E55ABDD8719}"/>
    <cellStyle name="Normal 6 4 5 3 2" xfId="1585" xr:uid="{0546F3A0-5DCD-4EA0-AE7A-F12E886CFBB6}"/>
    <cellStyle name="Normal 6 4 5 3 3" xfId="1586" xr:uid="{DC39BFA0-7AEE-4F5C-83EC-010D93E104EA}"/>
    <cellStyle name="Normal 6 4 5 3 4" xfId="1587" xr:uid="{35C69771-B89A-4035-99A1-F1C7E9616C0F}"/>
    <cellStyle name="Normal 6 4 5 4" xfId="1588" xr:uid="{73AD3683-23F8-4BE5-BC1B-9FDC386213FA}"/>
    <cellStyle name="Normal 6 4 5 5" xfId="1589" xr:uid="{6B1D12EB-F40E-4457-810B-098996C15D4F}"/>
    <cellStyle name="Normal 6 4 5 6" xfId="1590" xr:uid="{156FAAEA-85E0-4D69-8A65-6F56F8F13BA9}"/>
    <cellStyle name="Normal 6 4 6" xfId="1591" xr:uid="{31E654A6-09A6-4EF0-9A51-362E978759EE}"/>
    <cellStyle name="Normal 6 4 6 2" xfId="1592" xr:uid="{22366761-6EE0-4743-AA94-14D2D6365216}"/>
    <cellStyle name="Normal 6 4 6 2 2" xfId="1593" xr:uid="{5B48EDFB-63E3-422D-AF22-408F7FD7CD01}"/>
    <cellStyle name="Normal 6 4 6 2 3" xfId="1594" xr:uid="{6C567444-632F-4934-A4FB-84A70622CC69}"/>
    <cellStyle name="Normal 6 4 6 2 4" xfId="1595" xr:uid="{84A0D093-9A58-4CC8-BC82-0C3AC4331C35}"/>
    <cellStyle name="Normal 6 4 6 3" xfId="1596" xr:uid="{DA312F21-0D19-448A-B1ED-9D136B7D975A}"/>
    <cellStyle name="Normal 6 4 6 4" xfId="1597" xr:uid="{1F1374CC-5C1E-4E2D-9DE7-9AA95F955CF5}"/>
    <cellStyle name="Normal 6 4 6 5" xfId="1598" xr:uid="{25682FE1-AFD0-4E8A-8168-AA6595AB1CAE}"/>
    <cellStyle name="Normal 6 4 7" xfId="1599" xr:uid="{511AAD22-DDC9-4CCA-8F75-47A10048708A}"/>
    <cellStyle name="Normal 6 4 7 2" xfId="1600" xr:uid="{8E4C4B6A-C807-4583-ACB7-0F23ADA1BA4C}"/>
    <cellStyle name="Normal 6 4 7 3" xfId="1601" xr:uid="{E9B85126-69D7-4004-B5AD-420200E204FA}"/>
    <cellStyle name="Normal 6 4 7 3 2" xfId="4378" xr:uid="{E11A2863-664B-4A35-8027-958369C69E84}"/>
    <cellStyle name="Normal 6 4 7 3 3" xfId="4609" xr:uid="{C4E7AEEE-4584-4B12-83EC-8D672E32D141}"/>
    <cellStyle name="Normal 6 4 7 4" xfId="1602" xr:uid="{660AEA1C-A447-4905-913C-73AD5C0C7CB9}"/>
    <cellStyle name="Normal 6 4 8" xfId="1603" xr:uid="{2B2ACD70-13A8-47AC-8DC0-C02BE1E639D4}"/>
    <cellStyle name="Normal 6 4 8 2" xfId="1604" xr:uid="{FD5DC05F-D72A-4847-95E2-BD29E684553C}"/>
    <cellStyle name="Normal 6 4 8 3" xfId="1605" xr:uid="{12D7B549-4260-4EA2-96F6-77849BDA9871}"/>
    <cellStyle name="Normal 6 4 8 4" xfId="1606" xr:uid="{B42AE29D-4FA4-44E8-B941-D4CC7029E84E}"/>
    <cellStyle name="Normal 6 4 9" xfId="1607" xr:uid="{CB780A61-08BB-4B6C-8198-2FDB01FF016B}"/>
    <cellStyle name="Normal 6 5" xfId="1608" xr:uid="{1190B238-9CFA-4DFD-8DD6-7A6DB45CAE49}"/>
    <cellStyle name="Normal 6 5 10" xfId="1609" xr:uid="{05408FB7-71F1-4FC4-9220-6049FFBDDC46}"/>
    <cellStyle name="Normal 6 5 11" xfId="1610" xr:uid="{BB99501C-C30C-4F57-B58E-961634937FB4}"/>
    <cellStyle name="Normal 6 5 2" xfId="1611" xr:uid="{0CB4DFEE-747A-46AE-B1A6-08767D26B561}"/>
    <cellStyle name="Normal 6 5 2 2" xfId="1612" xr:uid="{C27322FA-121C-4F82-AE09-F4696EC1CFB3}"/>
    <cellStyle name="Normal 6 5 2 2 2" xfId="1613" xr:uid="{D9A20399-503F-46D3-AEB5-CAC1A7496FAA}"/>
    <cellStyle name="Normal 6 5 2 2 2 2" xfId="1614" xr:uid="{FDDE576B-5D5B-4259-9F2A-57EED16B196E}"/>
    <cellStyle name="Normal 6 5 2 2 2 2 2" xfId="1615" xr:uid="{60091B73-3FCB-47C8-A5E7-D804AC7EF94B}"/>
    <cellStyle name="Normal 6 5 2 2 2 2 3" xfId="1616" xr:uid="{ABA5E8E1-C890-402B-B8DC-F42702D99BFE}"/>
    <cellStyle name="Normal 6 5 2 2 2 2 4" xfId="1617" xr:uid="{C749B52D-148B-4036-A7C6-E77CA163EA3D}"/>
    <cellStyle name="Normal 6 5 2 2 2 3" xfId="1618" xr:uid="{902543EF-917B-47A4-8E5E-E05F7686A5E6}"/>
    <cellStyle name="Normal 6 5 2 2 2 3 2" xfId="1619" xr:uid="{BCF63886-AB0C-49BB-A40E-39B0A4A00638}"/>
    <cellStyle name="Normal 6 5 2 2 2 3 3" xfId="1620" xr:uid="{72582564-A96B-48F4-9D88-BC67D7C2B114}"/>
    <cellStyle name="Normal 6 5 2 2 2 3 4" xfId="1621" xr:uid="{65A3488C-D16A-402A-B269-1A595FEED0BC}"/>
    <cellStyle name="Normal 6 5 2 2 2 4" xfId="1622" xr:uid="{45C1B475-A426-4F32-91E0-B98C1A1D00A4}"/>
    <cellStyle name="Normal 6 5 2 2 2 5" xfId="1623" xr:uid="{D5510846-C2B0-4374-B669-3B955BDC0BD0}"/>
    <cellStyle name="Normal 6 5 2 2 2 6" xfId="1624" xr:uid="{8CBC6425-7AE4-44F4-8FC0-93B5B38D5F9F}"/>
    <cellStyle name="Normal 6 5 2 2 3" xfId="1625" xr:uid="{D515422A-889D-4E32-9DBC-E68BA763583B}"/>
    <cellStyle name="Normal 6 5 2 2 3 2" xfId="1626" xr:uid="{9DF818CE-7D73-4786-9E76-C3BCD0295C8B}"/>
    <cellStyle name="Normal 6 5 2 2 3 2 2" xfId="1627" xr:uid="{A20813F5-A165-46D5-AC42-2A85A16867CB}"/>
    <cellStyle name="Normal 6 5 2 2 3 2 3" xfId="1628" xr:uid="{D41059C5-70DC-42E9-B16E-81DBCA198771}"/>
    <cellStyle name="Normal 6 5 2 2 3 2 4" xfId="1629" xr:uid="{D1A58CE9-9E6E-45A5-9F4E-4CF019A01FF1}"/>
    <cellStyle name="Normal 6 5 2 2 3 3" xfId="1630" xr:uid="{FFE2021E-540C-4602-A993-553AB366079A}"/>
    <cellStyle name="Normal 6 5 2 2 3 4" xfId="1631" xr:uid="{2E04AA27-42F4-41BD-AF88-57EF07D9406A}"/>
    <cellStyle name="Normal 6 5 2 2 3 5" xfId="1632" xr:uid="{167697E0-9AD6-4E3E-9472-4BDD639D024A}"/>
    <cellStyle name="Normal 6 5 2 2 4" xfId="1633" xr:uid="{E7942BFD-A0A9-4350-8217-F238F70CEBDF}"/>
    <cellStyle name="Normal 6 5 2 2 4 2" xfId="1634" xr:uid="{C3977577-EAE8-4C26-9FD0-7C820F6717C5}"/>
    <cellStyle name="Normal 6 5 2 2 4 3" xfId="1635" xr:uid="{26F5B9E1-ED6E-4FFA-B537-E20A362D6977}"/>
    <cellStyle name="Normal 6 5 2 2 4 4" xfId="1636" xr:uid="{5DEF6D7B-B74F-482B-B69F-B2CF71BBC4CB}"/>
    <cellStyle name="Normal 6 5 2 2 5" xfId="1637" xr:uid="{77E6566D-B87A-466F-80EC-1DE10C389E7E}"/>
    <cellStyle name="Normal 6 5 2 2 5 2" xfId="1638" xr:uid="{F0A4039A-A2E3-4627-8DA6-3E943AD21386}"/>
    <cellStyle name="Normal 6 5 2 2 5 3" xfId="1639" xr:uid="{9F00EBE9-63ED-45C6-9A53-FB4A45687053}"/>
    <cellStyle name="Normal 6 5 2 2 5 4" xfId="1640" xr:uid="{95B31BD3-27D0-441C-8CA5-625053074B7D}"/>
    <cellStyle name="Normal 6 5 2 2 6" xfId="1641" xr:uid="{8341F4D0-CF70-4FF2-A8C4-6D185DD6B13F}"/>
    <cellStyle name="Normal 6 5 2 2 7" xfId="1642" xr:uid="{0A9666A8-48C9-4266-A622-2E40E8341B7F}"/>
    <cellStyle name="Normal 6 5 2 2 8" xfId="1643" xr:uid="{E877BBCF-A985-453D-BF5E-A424E896DED0}"/>
    <cellStyle name="Normal 6 5 2 3" xfId="1644" xr:uid="{D68DD975-704C-480A-A7DC-0B58BAB0FC9F}"/>
    <cellStyle name="Normal 6 5 2 3 2" xfId="1645" xr:uid="{39AA426C-06CC-4C2C-96E9-47F1EF19F880}"/>
    <cellStyle name="Normal 6 5 2 3 2 2" xfId="1646" xr:uid="{C7E9FFA3-D922-4F9E-A0F9-9D4AB2BD2719}"/>
    <cellStyle name="Normal 6 5 2 3 2 3" xfId="1647" xr:uid="{09296E98-165D-4966-910D-9D6E4FF47F3D}"/>
    <cellStyle name="Normal 6 5 2 3 2 4" xfId="1648" xr:uid="{A6EED035-2A02-4FE8-B89C-3F4D57F42570}"/>
    <cellStyle name="Normal 6 5 2 3 3" xfId="1649" xr:uid="{86998B98-5CF1-4D6E-96FB-3F53C79AA402}"/>
    <cellStyle name="Normal 6 5 2 3 3 2" xfId="1650" xr:uid="{7E49C8C8-CD86-4E02-A54F-C0E4185500B7}"/>
    <cellStyle name="Normal 6 5 2 3 3 3" xfId="1651" xr:uid="{9FFD0863-5EA5-41C7-956B-45D07EC4AF03}"/>
    <cellStyle name="Normal 6 5 2 3 3 4" xfId="1652" xr:uid="{C85BD186-195A-471A-B073-9DBC1D57BF14}"/>
    <cellStyle name="Normal 6 5 2 3 4" xfId="1653" xr:uid="{9F2EC535-BF70-4679-A642-B2C0220A2495}"/>
    <cellStyle name="Normal 6 5 2 3 5" xfId="1654" xr:uid="{42855CF4-25E6-46EC-9D4E-84496218AD16}"/>
    <cellStyle name="Normal 6 5 2 3 6" xfId="1655" xr:uid="{1C081E35-2880-4030-BA59-DB1C74374177}"/>
    <cellStyle name="Normal 6 5 2 4" xfId="1656" xr:uid="{54841571-3B14-45F4-9933-6640BD849BA5}"/>
    <cellStyle name="Normal 6 5 2 4 2" xfId="1657" xr:uid="{ECBD8029-4D94-4BEA-809D-EBEA75C25C20}"/>
    <cellStyle name="Normal 6 5 2 4 2 2" xfId="1658" xr:uid="{D02CD91F-5FDD-4044-91F7-8AA4008C99BC}"/>
    <cellStyle name="Normal 6 5 2 4 2 3" xfId="1659" xr:uid="{4B7043C6-9C8A-4A2A-BA1D-49880F27B188}"/>
    <cellStyle name="Normal 6 5 2 4 2 4" xfId="1660" xr:uid="{5626431F-852F-4AAF-BA3D-D704ADA21652}"/>
    <cellStyle name="Normal 6 5 2 4 3" xfId="1661" xr:uid="{FFA31C15-690E-428D-90CB-A8DB5B4C9FF1}"/>
    <cellStyle name="Normal 6 5 2 4 4" xfId="1662" xr:uid="{06B4C7FF-D059-45E5-921E-94E11203942B}"/>
    <cellStyle name="Normal 6 5 2 4 5" xfId="1663" xr:uid="{15BF1FC4-05CF-4F95-9F0C-8FB19C118BFF}"/>
    <cellStyle name="Normal 6 5 2 5" xfId="1664" xr:uid="{D82996E5-DF0F-4430-8C9C-71F4BA8FD24A}"/>
    <cellStyle name="Normal 6 5 2 5 2" xfId="1665" xr:uid="{41964052-0276-49C4-AE6F-3366F2B4C572}"/>
    <cellStyle name="Normal 6 5 2 5 3" xfId="1666" xr:uid="{37540EE5-ACF9-455E-A418-338319E7F64E}"/>
    <cellStyle name="Normal 6 5 2 5 4" xfId="1667" xr:uid="{306C4543-74CD-4298-B2BC-4558563892D9}"/>
    <cellStyle name="Normal 6 5 2 6" xfId="1668" xr:uid="{361A6D63-CA38-482B-ABC2-83491B8CFEF2}"/>
    <cellStyle name="Normal 6 5 2 6 2" xfId="1669" xr:uid="{27E733DD-0641-466B-9C38-E7188D9456A3}"/>
    <cellStyle name="Normal 6 5 2 6 3" xfId="1670" xr:uid="{C4328C6A-083D-4347-B027-CCE7C8D5255E}"/>
    <cellStyle name="Normal 6 5 2 6 4" xfId="1671" xr:uid="{CA69CD8F-E8CE-4EBE-A98C-B3E6260B9EFA}"/>
    <cellStyle name="Normal 6 5 2 7" xfId="1672" xr:uid="{52C63B71-B6C6-4302-B279-AF50C27FCA10}"/>
    <cellStyle name="Normal 6 5 2 8" xfId="1673" xr:uid="{A18CAA64-C825-40F2-88B9-D02A51E29B53}"/>
    <cellStyle name="Normal 6 5 2 9" xfId="1674" xr:uid="{7A180AD2-5B44-4CF4-8E57-B7CD43563895}"/>
    <cellStyle name="Normal 6 5 3" xfId="1675" xr:uid="{22E70DE6-D861-4473-B2D2-C282A5DA970C}"/>
    <cellStyle name="Normal 6 5 3 2" xfId="1676" xr:uid="{9B3CBCFA-24E1-406B-884D-8815FC661E67}"/>
    <cellStyle name="Normal 6 5 3 2 2" xfId="1677" xr:uid="{6F41006E-FB11-4FA5-AE84-458CCD3C97EE}"/>
    <cellStyle name="Normal 6 5 3 2 2 2" xfId="1678" xr:uid="{ACAC6CAC-C253-4755-8E06-EA5BFA938EBD}"/>
    <cellStyle name="Normal 6 5 3 2 2 2 2" xfId="4006" xr:uid="{92CCA712-A04F-4BF8-9429-C611A2B91D99}"/>
    <cellStyle name="Normal 6 5 3 2 2 3" xfId="1679" xr:uid="{3BE07617-257D-481F-9D74-A569ECA578E6}"/>
    <cellStyle name="Normal 6 5 3 2 2 4" xfId="1680" xr:uid="{455CA66D-87B1-4E93-8F0A-99D02530FBE2}"/>
    <cellStyle name="Normal 6 5 3 2 3" xfId="1681" xr:uid="{00777837-CCE6-4C63-A1C2-2F08E537373E}"/>
    <cellStyle name="Normal 6 5 3 2 3 2" xfId="1682" xr:uid="{D937AE2C-A948-4C64-BCA8-C846070F3EF9}"/>
    <cellStyle name="Normal 6 5 3 2 3 3" xfId="1683" xr:uid="{4F6E7B61-D6D0-4F3B-9138-D443517CFCEF}"/>
    <cellStyle name="Normal 6 5 3 2 3 4" xfId="1684" xr:uid="{A006A5F8-B9BA-4B0C-A776-7EB7DDCD5766}"/>
    <cellStyle name="Normal 6 5 3 2 4" xfId="1685" xr:uid="{9D0E6777-1180-402F-90B8-DDF4F5B3AB84}"/>
    <cellStyle name="Normal 6 5 3 2 5" xfId="1686" xr:uid="{7D91952B-8CBA-4295-8EFA-239F9C2F12ED}"/>
    <cellStyle name="Normal 6 5 3 2 6" xfId="1687" xr:uid="{F3F06D5D-9DBA-45B1-9AA7-556477ED9DE9}"/>
    <cellStyle name="Normal 6 5 3 3" xfId="1688" xr:uid="{3AAC4F75-1BCA-4DD7-8E07-C24D103021A0}"/>
    <cellStyle name="Normal 6 5 3 3 2" xfId="1689" xr:uid="{655AC6B4-588F-46BE-8940-98F77CF438BD}"/>
    <cellStyle name="Normal 6 5 3 3 2 2" xfId="1690" xr:uid="{B69C119E-75D7-415D-A107-82AB65B5DF87}"/>
    <cellStyle name="Normal 6 5 3 3 2 3" xfId="1691" xr:uid="{662D0F6D-8AF1-496D-8710-EFEF0C8E15FD}"/>
    <cellStyle name="Normal 6 5 3 3 2 4" xfId="1692" xr:uid="{2B59B44B-EF29-4DD6-BC85-757F1072EFCE}"/>
    <cellStyle name="Normal 6 5 3 3 3" xfId="1693" xr:uid="{353020B7-8480-4086-A072-318E25742BA4}"/>
    <cellStyle name="Normal 6 5 3 3 4" xfId="1694" xr:uid="{9F57552A-CBD6-4233-AD65-A65705206C37}"/>
    <cellStyle name="Normal 6 5 3 3 5" xfId="1695" xr:uid="{6511F63D-8112-48AB-9332-8F853ADC22CF}"/>
    <cellStyle name="Normal 6 5 3 4" xfId="1696" xr:uid="{2CAD1411-DC6E-463D-9E7F-8F80DDFC5873}"/>
    <cellStyle name="Normal 6 5 3 4 2" xfId="1697" xr:uid="{8F07FD29-0650-41E6-A866-5578B68ADE8C}"/>
    <cellStyle name="Normal 6 5 3 4 3" xfId="1698" xr:uid="{0A20407A-6E59-40DB-8BD2-9413DC9E5B6C}"/>
    <cellStyle name="Normal 6 5 3 4 4" xfId="1699" xr:uid="{774678CB-BAAC-419F-9D60-2D8B50E291AE}"/>
    <cellStyle name="Normal 6 5 3 5" xfId="1700" xr:uid="{318EFA71-864C-494B-8D94-A91BB9F1A447}"/>
    <cellStyle name="Normal 6 5 3 5 2" xfId="1701" xr:uid="{BE225810-DD7A-4635-ADDC-D8010369CD63}"/>
    <cellStyle name="Normal 6 5 3 5 3" xfId="1702" xr:uid="{D8BDE860-0C43-422F-88A5-98F4C316209B}"/>
    <cellStyle name="Normal 6 5 3 5 4" xfId="1703" xr:uid="{07144D52-C864-4366-8135-255A5FC07F43}"/>
    <cellStyle name="Normal 6 5 3 6" xfId="1704" xr:uid="{516DCBBD-CFFE-490E-92E2-7B8FF07E9782}"/>
    <cellStyle name="Normal 6 5 3 7" xfId="1705" xr:uid="{30FDE0DE-E9B9-4096-A139-28894B82DEFF}"/>
    <cellStyle name="Normal 6 5 3 8" xfId="1706" xr:uid="{F0C596DA-850D-42BD-A52E-E7750947A580}"/>
    <cellStyle name="Normal 6 5 4" xfId="1707" xr:uid="{39011B86-B203-4DD2-9E4F-95BED43F3C72}"/>
    <cellStyle name="Normal 6 5 4 2" xfId="1708" xr:uid="{09AA80A9-9270-4B13-8684-4C38B0A82D31}"/>
    <cellStyle name="Normal 6 5 4 2 2" xfId="1709" xr:uid="{64079281-813E-4EEB-A036-7D02BD2DF664}"/>
    <cellStyle name="Normal 6 5 4 2 2 2" xfId="1710" xr:uid="{6D507B81-1B1A-4E61-93B8-88CCE51E1F69}"/>
    <cellStyle name="Normal 6 5 4 2 2 3" xfId="1711" xr:uid="{73F238E3-389D-417D-B3BB-F3EB8C9383DA}"/>
    <cellStyle name="Normal 6 5 4 2 2 4" xfId="1712" xr:uid="{8FD0336B-827A-40B5-B415-CF2D38BC1D93}"/>
    <cellStyle name="Normal 6 5 4 2 3" xfId="1713" xr:uid="{81B32979-7B5D-4238-BF45-4D3FD0B94540}"/>
    <cellStyle name="Normal 6 5 4 2 4" xfId="1714" xr:uid="{60F66520-7DC2-4715-A73B-27859449E001}"/>
    <cellStyle name="Normal 6 5 4 2 5" xfId="1715" xr:uid="{2C94C1C7-E12E-459F-9442-DC442604BEE0}"/>
    <cellStyle name="Normal 6 5 4 3" xfId="1716" xr:uid="{30AB1FFA-9151-4982-B308-4D51D27A0408}"/>
    <cellStyle name="Normal 6 5 4 3 2" xfId="1717" xr:uid="{1DBCF003-78A3-4BB0-8F81-E15F2717B4F3}"/>
    <cellStyle name="Normal 6 5 4 3 3" xfId="1718" xr:uid="{C5894FBA-C840-4C95-91B9-3762853A952F}"/>
    <cellStyle name="Normal 6 5 4 3 4" xfId="1719" xr:uid="{D4C86BD4-BD7F-4A73-AC37-9366C157D41F}"/>
    <cellStyle name="Normal 6 5 4 4" xfId="1720" xr:uid="{44AFB7FC-DE2B-42E5-B992-A06C01FC3BB0}"/>
    <cellStyle name="Normal 6 5 4 4 2" xfId="1721" xr:uid="{425F9FD4-6624-4166-B510-A619682984D5}"/>
    <cellStyle name="Normal 6 5 4 4 3" xfId="1722" xr:uid="{E66CC2E7-2112-4007-9B72-BF69106D7418}"/>
    <cellStyle name="Normal 6 5 4 4 4" xfId="1723" xr:uid="{DD286DC0-4D63-4750-B821-316796FA5371}"/>
    <cellStyle name="Normal 6 5 4 5" xfId="1724" xr:uid="{B1F94118-F652-4DEA-8CEE-73E3DAE93231}"/>
    <cellStyle name="Normal 6 5 4 6" xfId="1725" xr:uid="{48793AAC-E972-4BF6-A313-9A648F788247}"/>
    <cellStyle name="Normal 6 5 4 7" xfId="1726" xr:uid="{452C206F-C262-4C05-AACF-6686D79CEB26}"/>
    <cellStyle name="Normal 6 5 5" xfId="1727" xr:uid="{062EDCCA-63E8-4DA3-B059-4D3367154C5C}"/>
    <cellStyle name="Normal 6 5 5 2" xfId="1728" xr:uid="{524C1FFE-C484-49A3-867F-95AF5BBAFCB8}"/>
    <cellStyle name="Normal 6 5 5 2 2" xfId="1729" xr:uid="{C6EB2872-C552-4523-9973-FFE5D6335CB4}"/>
    <cellStyle name="Normal 6 5 5 2 3" xfId="1730" xr:uid="{3AC46EB7-0BDC-4691-9F3A-3F72D5956623}"/>
    <cellStyle name="Normal 6 5 5 2 4" xfId="1731" xr:uid="{81F63B57-5DAE-4A77-B72D-3A6BA0FC2DF7}"/>
    <cellStyle name="Normal 6 5 5 3" xfId="1732" xr:uid="{325448C1-6CF4-4B2A-A97A-BE081E567CFA}"/>
    <cellStyle name="Normal 6 5 5 3 2" xfId="1733" xr:uid="{3F7B63F2-F115-484C-AC11-1F255C93A7C1}"/>
    <cellStyle name="Normal 6 5 5 3 3" xfId="1734" xr:uid="{607C8C40-0688-4D59-A511-7BFB7CE822E6}"/>
    <cellStyle name="Normal 6 5 5 3 4" xfId="1735" xr:uid="{8D33683F-4A69-4A31-A267-E2D2BF870128}"/>
    <cellStyle name="Normal 6 5 5 4" xfId="1736" xr:uid="{F9110722-6057-4FE0-B3AB-A1A8F36336E2}"/>
    <cellStyle name="Normal 6 5 5 5" xfId="1737" xr:uid="{9DF725EF-5F69-4ADE-BD3A-81E241B29296}"/>
    <cellStyle name="Normal 6 5 5 6" xfId="1738" xr:uid="{8CE7AF86-A87F-44BA-AC05-B62DAF982DAB}"/>
    <cellStyle name="Normal 6 5 6" xfId="1739" xr:uid="{445EF979-9CCC-4C69-8A57-49F6B4FCA976}"/>
    <cellStyle name="Normal 6 5 6 2" xfId="1740" xr:uid="{A2EC8072-134A-4688-B971-FA9951A96AD1}"/>
    <cellStyle name="Normal 6 5 6 2 2" xfId="1741" xr:uid="{7BB7EA51-2EAC-4568-8267-12E2DBA756AB}"/>
    <cellStyle name="Normal 6 5 6 2 3" xfId="1742" xr:uid="{40015922-3391-433D-998D-F6F5D4DC7C65}"/>
    <cellStyle name="Normal 6 5 6 2 4" xfId="1743" xr:uid="{7327CF6A-FE09-423A-A111-94F2186C0EBF}"/>
    <cellStyle name="Normal 6 5 6 3" xfId="1744" xr:uid="{A8EA0CAD-D192-496A-A6CC-6DA1099B6BFD}"/>
    <cellStyle name="Normal 6 5 6 4" xfId="1745" xr:uid="{2813921F-5BA9-4814-A46B-B0B5464D1FCD}"/>
    <cellStyle name="Normal 6 5 6 5" xfId="1746" xr:uid="{6CB83350-1287-4661-AA15-06F6CA4FF627}"/>
    <cellStyle name="Normal 6 5 7" xfId="1747" xr:uid="{81E7BEF4-42A6-40AB-AFC8-01E15228387E}"/>
    <cellStyle name="Normal 6 5 7 2" xfId="1748" xr:uid="{D050C937-368D-4353-AA24-A789E1FD889B}"/>
    <cellStyle name="Normal 6 5 7 3" xfId="1749" xr:uid="{154F6108-33BF-4E64-939E-FFB5C70F5D4F}"/>
    <cellStyle name="Normal 6 5 7 4" xfId="1750" xr:uid="{87B836D0-6D23-4595-9CB0-8DCE8D46D00D}"/>
    <cellStyle name="Normal 6 5 8" xfId="1751" xr:uid="{E381537D-1FBE-4229-8E43-FC4B6F13F756}"/>
    <cellStyle name="Normal 6 5 8 2" xfId="1752" xr:uid="{8768B994-9D3B-4CE1-92E8-8147559E3500}"/>
    <cellStyle name="Normal 6 5 8 3" xfId="1753" xr:uid="{EA28F607-9CEB-4403-AF54-CB4E05B6DA90}"/>
    <cellStyle name="Normal 6 5 8 4" xfId="1754" xr:uid="{63358070-AEE9-4E17-A044-7FAE24B6D858}"/>
    <cellStyle name="Normal 6 5 9" xfId="1755" xr:uid="{DD76F165-3050-421C-B2A9-203E844758AD}"/>
    <cellStyle name="Normal 6 6" xfId="1756" xr:uid="{1A5556ED-EF7B-4090-97FE-A38F83C18454}"/>
    <cellStyle name="Normal 6 6 2" xfId="1757" xr:uid="{82E99C10-1034-443E-92CC-6380ED2D0457}"/>
    <cellStyle name="Normal 6 6 2 2" xfId="1758" xr:uid="{C8C7B20C-BFB1-4386-BFB5-B396453956BA}"/>
    <cellStyle name="Normal 6 6 2 2 2" xfId="1759" xr:uid="{E53D2177-85AE-4C81-864C-CB30E4448AD3}"/>
    <cellStyle name="Normal 6 6 2 2 2 2" xfId="1760" xr:uid="{E8B77B65-CD47-41FC-AFD1-AF8F9C3A21B5}"/>
    <cellStyle name="Normal 6 6 2 2 2 3" xfId="1761" xr:uid="{4DCBB572-BEA4-45AE-9ED8-BA503721C040}"/>
    <cellStyle name="Normal 6 6 2 2 2 4" xfId="1762" xr:uid="{21E20724-068A-4C8C-8775-376325E92532}"/>
    <cellStyle name="Normal 6 6 2 2 3" xfId="1763" xr:uid="{905F6CFD-F9CB-49C8-8689-5FD14DDB1AE8}"/>
    <cellStyle name="Normal 6 6 2 2 3 2" xfId="1764" xr:uid="{1A54B0C7-474E-4EF9-800C-BB60BDF2933E}"/>
    <cellStyle name="Normal 6 6 2 2 3 3" xfId="1765" xr:uid="{85BF13A4-6D34-44F1-B3FA-5904D5D13A02}"/>
    <cellStyle name="Normal 6 6 2 2 3 4" xfId="1766" xr:uid="{6AE673C3-BB4B-46F4-AC43-1C3D0FE06CA8}"/>
    <cellStyle name="Normal 6 6 2 2 4" xfId="1767" xr:uid="{F221B76B-6171-462C-9D90-AFC72388658F}"/>
    <cellStyle name="Normal 6 6 2 2 5" xfId="1768" xr:uid="{01A9D840-888C-428C-AB4C-5C4105DD3905}"/>
    <cellStyle name="Normal 6 6 2 2 6" xfId="1769" xr:uid="{EAC67D9A-5286-4272-8176-A533DF3BD01A}"/>
    <cellStyle name="Normal 6 6 2 3" xfId="1770" xr:uid="{486520E8-04D4-40F4-AD60-95DD2F611DA4}"/>
    <cellStyle name="Normal 6 6 2 3 2" xfId="1771" xr:uid="{9EB956EA-C398-48A0-97AE-74BEC76CC28A}"/>
    <cellStyle name="Normal 6 6 2 3 2 2" xfId="1772" xr:uid="{7F005791-2A59-4CFD-8E3B-8197D4DC0FA5}"/>
    <cellStyle name="Normal 6 6 2 3 2 3" xfId="1773" xr:uid="{4B632BBF-EEF3-4796-A82B-BDB2BFF51EA2}"/>
    <cellStyle name="Normal 6 6 2 3 2 4" xfId="1774" xr:uid="{7F2606A6-1615-46D0-82E0-E143BFA60512}"/>
    <cellStyle name="Normal 6 6 2 3 3" xfId="1775" xr:uid="{C247F1A1-B78F-4D81-803F-4042A01608A9}"/>
    <cellStyle name="Normal 6 6 2 3 4" xfId="1776" xr:uid="{B903E6A2-19BB-4B60-87F3-C41793A2BD74}"/>
    <cellStyle name="Normal 6 6 2 3 5" xfId="1777" xr:uid="{C15C3204-1F3B-4654-B6EB-405C7621CECF}"/>
    <cellStyle name="Normal 6 6 2 4" xfId="1778" xr:uid="{F51AA0C6-910E-4A3A-92E2-9E348F42FB60}"/>
    <cellStyle name="Normal 6 6 2 4 2" xfId="1779" xr:uid="{0C353D6B-A6CA-45D6-B8BE-711D3D81448B}"/>
    <cellStyle name="Normal 6 6 2 4 3" xfId="1780" xr:uid="{46F55875-8BF8-4916-A333-E26CE3DE27EC}"/>
    <cellStyle name="Normal 6 6 2 4 4" xfId="1781" xr:uid="{B20F9302-DFBA-418E-91C0-7D819863B0BB}"/>
    <cellStyle name="Normal 6 6 2 5" xfId="1782" xr:uid="{E9F38D33-5538-4F7C-9D09-AF1A10C57AEF}"/>
    <cellStyle name="Normal 6 6 2 5 2" xfId="1783" xr:uid="{900ED7F9-E8B0-4239-81BD-145E09F74C42}"/>
    <cellStyle name="Normal 6 6 2 5 3" xfId="1784" xr:uid="{964CC40E-FDB0-4DB0-9C91-2605B6C6F9A3}"/>
    <cellStyle name="Normal 6 6 2 5 4" xfId="1785" xr:uid="{F85C919C-CB90-41BA-93AB-26661AE97DEE}"/>
    <cellStyle name="Normal 6 6 2 6" xfId="1786" xr:uid="{5115E770-A373-45A8-9FA7-5049726DF1A9}"/>
    <cellStyle name="Normal 6 6 2 7" xfId="1787" xr:uid="{6E11724E-9008-4037-AB89-C40E9B365E40}"/>
    <cellStyle name="Normal 6 6 2 8" xfId="1788" xr:uid="{93FE4DEE-4CF7-4699-A2F6-7E9479999968}"/>
    <cellStyle name="Normal 6 6 3" xfId="1789" xr:uid="{273668F7-B1F2-433A-80F2-24AF58B355A7}"/>
    <cellStyle name="Normal 6 6 3 2" xfId="1790" xr:uid="{7892809D-993C-41FC-B7EA-47C23A43EFA8}"/>
    <cellStyle name="Normal 6 6 3 2 2" xfId="1791" xr:uid="{FA77406E-3D1E-47CE-913A-6C46E9C1F056}"/>
    <cellStyle name="Normal 6 6 3 2 3" xfId="1792" xr:uid="{5D7F4746-7BB6-4047-8256-47D13C335D87}"/>
    <cellStyle name="Normal 6 6 3 2 4" xfId="1793" xr:uid="{FCCFBEC6-BD0E-47A9-A1CC-A20C61E080C8}"/>
    <cellStyle name="Normal 6 6 3 3" xfId="1794" xr:uid="{917EEA9B-00A8-4732-A33B-6A17C0E5D5E2}"/>
    <cellStyle name="Normal 6 6 3 3 2" xfId="1795" xr:uid="{1147DEFB-AFEB-41DD-A863-6DFD6162AF34}"/>
    <cellStyle name="Normal 6 6 3 3 3" xfId="1796" xr:uid="{82C5136D-605D-4AFC-8AD6-50599E684D7D}"/>
    <cellStyle name="Normal 6 6 3 3 4" xfId="1797" xr:uid="{54308A05-51B9-4FC6-8476-9D27D9B75F23}"/>
    <cellStyle name="Normal 6 6 3 4" xfId="1798" xr:uid="{081814AF-874B-4C6A-9B26-5C365CBC2EBE}"/>
    <cellStyle name="Normal 6 6 3 5" xfId="1799" xr:uid="{C5AFD01E-0D03-41B5-AAC6-A35FE2C97163}"/>
    <cellStyle name="Normal 6 6 3 6" xfId="1800" xr:uid="{F4B454F2-C8A8-44DC-8002-D1DDDBF295D0}"/>
    <cellStyle name="Normal 6 6 4" xfId="1801" xr:uid="{2CE5D5D1-A726-480E-836E-E724E323504C}"/>
    <cellStyle name="Normal 6 6 4 2" xfId="1802" xr:uid="{750AEAAD-0BBA-48BB-89DB-11F327E6115E}"/>
    <cellStyle name="Normal 6 6 4 2 2" xfId="1803" xr:uid="{A093EDF3-4D73-46A4-A0D8-4B535077245C}"/>
    <cellStyle name="Normal 6 6 4 2 3" xfId="1804" xr:uid="{8C77469C-D1C8-4B45-895A-AD7BC699F0E4}"/>
    <cellStyle name="Normal 6 6 4 2 4" xfId="1805" xr:uid="{6C836F1D-7E82-4326-A354-CE8AA2642E24}"/>
    <cellStyle name="Normal 6 6 4 3" xfId="1806" xr:uid="{8FDE8D20-4CC1-427F-BE7C-9D1E8AF08EDC}"/>
    <cellStyle name="Normal 6 6 4 4" xfId="1807" xr:uid="{6E3EFC36-B0E7-48BC-82CD-58D9AD5FD81D}"/>
    <cellStyle name="Normal 6 6 4 5" xfId="1808" xr:uid="{992C9007-5AE0-4FB7-8B93-BC48F810AD4D}"/>
    <cellStyle name="Normal 6 6 5" xfId="1809" xr:uid="{E1F1BF84-3861-4F0E-80AC-A3622E4E3EA3}"/>
    <cellStyle name="Normal 6 6 5 2" xfId="1810" xr:uid="{FBAD9653-335E-41DF-97F7-2A9E85DDFF38}"/>
    <cellStyle name="Normal 6 6 5 3" xfId="1811" xr:uid="{BDF7EA73-1E6B-49BA-9922-BB0E9E7354EF}"/>
    <cellStyle name="Normal 6 6 5 4" xfId="1812" xr:uid="{432A1F2F-583F-43DB-B276-A38AA503B954}"/>
    <cellStyle name="Normal 6 6 6" xfId="1813" xr:uid="{B4BB054C-BE62-4352-A99C-C13C436E13B9}"/>
    <cellStyle name="Normal 6 6 6 2" xfId="1814" xr:uid="{124CA2ED-9C8E-4883-B4E0-1355E4571749}"/>
    <cellStyle name="Normal 6 6 6 3" xfId="1815" xr:uid="{55EBA80C-86C5-48C2-B3C2-3EC08B65022D}"/>
    <cellStyle name="Normal 6 6 6 4" xfId="1816" xr:uid="{203C2147-7F4E-4DA8-B706-B04C948723D8}"/>
    <cellStyle name="Normal 6 6 7" xfId="1817" xr:uid="{3AAEF2F3-5EC5-494D-8B33-EF173E8AF179}"/>
    <cellStyle name="Normal 6 6 8" xfId="1818" xr:uid="{B9C3A7AF-0BAB-42FA-81BA-4824E30B21E2}"/>
    <cellStyle name="Normal 6 6 9" xfId="1819" xr:uid="{D8F9BBFA-F463-47F4-AA81-7F4A0149D5D6}"/>
    <cellStyle name="Normal 6 7" xfId="1820" xr:uid="{CDFB7379-856C-4A3B-B09C-753F7DDCD299}"/>
    <cellStyle name="Normal 6 7 2" xfId="1821" xr:uid="{40C10559-7F4E-4710-86C1-5BB1A2572252}"/>
    <cellStyle name="Normal 6 7 2 2" xfId="1822" xr:uid="{BC3E1D9D-1557-4914-B528-A9E7B27D9241}"/>
    <cellStyle name="Normal 6 7 2 2 2" xfId="1823" xr:uid="{998394B7-DB0D-474E-857A-B96F95DBAE55}"/>
    <cellStyle name="Normal 6 7 2 2 2 2" xfId="4007" xr:uid="{7EFE4FD7-B8C4-45D1-B602-C29A31CB7B3C}"/>
    <cellStyle name="Normal 6 7 2 2 3" xfId="1824" xr:uid="{7D4B2273-7DD4-4C8D-8017-FF0582FECD7B}"/>
    <cellStyle name="Normal 6 7 2 2 4" xfId="1825" xr:uid="{68F65FBD-3317-4902-8B65-B8B61055731F}"/>
    <cellStyle name="Normal 6 7 2 3" xfId="1826" xr:uid="{11E40FBC-BD1C-4DAA-BA0E-60B1B53CA3CB}"/>
    <cellStyle name="Normal 6 7 2 3 2" xfId="1827" xr:uid="{89DC8F91-132C-4B03-B261-99B0AF7DD0A6}"/>
    <cellStyle name="Normal 6 7 2 3 3" xfId="1828" xr:uid="{502EEF69-1289-4D3D-AEFD-03545394562C}"/>
    <cellStyle name="Normal 6 7 2 3 4" xfId="1829" xr:uid="{8CE35A13-BDCA-413D-B5DC-36BC93C23C7D}"/>
    <cellStyle name="Normal 6 7 2 4" xfId="1830" xr:uid="{82269684-FA74-4271-8779-BC8C36D5660E}"/>
    <cellStyle name="Normal 6 7 2 5" xfId="1831" xr:uid="{E952D101-6570-4ED4-99E2-788744E04BC5}"/>
    <cellStyle name="Normal 6 7 2 6" xfId="1832" xr:uid="{F49914ED-F4AA-4715-AE2C-F0BBF0F67BC1}"/>
    <cellStyle name="Normal 6 7 3" xfId="1833" xr:uid="{4EBB4132-A0BB-4010-9B45-BE4DE594B641}"/>
    <cellStyle name="Normal 6 7 3 2" xfId="1834" xr:uid="{D35ABBB4-B196-43A3-A9E1-49BB826D1EA5}"/>
    <cellStyle name="Normal 6 7 3 2 2" xfId="1835" xr:uid="{0728D9B5-2098-4A94-94C8-CF0AE7372937}"/>
    <cellStyle name="Normal 6 7 3 2 3" xfId="1836" xr:uid="{3ECE95C0-151C-40D3-ACC9-1685C0EACE36}"/>
    <cellStyle name="Normal 6 7 3 2 4" xfId="1837" xr:uid="{9ABDFB53-80F6-4AB3-861F-B212F1EBECC8}"/>
    <cellStyle name="Normal 6 7 3 3" xfId="1838" xr:uid="{E92E087B-868C-4F86-BC0F-099F21381DE0}"/>
    <cellStyle name="Normal 6 7 3 4" xfId="1839" xr:uid="{78B08F1F-38C2-4BA6-BEAA-1F0BCF821708}"/>
    <cellStyle name="Normal 6 7 3 5" xfId="1840" xr:uid="{E7751454-EF01-412D-9185-22760AEB3481}"/>
    <cellStyle name="Normal 6 7 4" xfId="1841" xr:uid="{60C3513D-8F22-4ADA-A448-39FCE4F1C8E7}"/>
    <cellStyle name="Normal 6 7 4 2" xfId="1842" xr:uid="{0CC7A510-EFE4-4914-8F1E-2E1B8DBBE7F7}"/>
    <cellStyle name="Normal 6 7 4 3" xfId="1843" xr:uid="{0E8AFAB9-6DD6-4BDA-8F22-E5F849C50C85}"/>
    <cellStyle name="Normal 6 7 4 4" xfId="1844" xr:uid="{1F7DFD1D-3397-4EDD-AD0D-AF4701D4973D}"/>
    <cellStyle name="Normal 6 7 5" xfId="1845" xr:uid="{9B59F9C7-34C9-411D-88FE-BB38F9270345}"/>
    <cellStyle name="Normal 6 7 5 2" xfId="1846" xr:uid="{96B7F3C7-130A-4768-AD61-A206D943A865}"/>
    <cellStyle name="Normal 6 7 5 3" xfId="1847" xr:uid="{9BEFA561-4817-41E4-8462-EA33681A0D5B}"/>
    <cellStyle name="Normal 6 7 5 4" xfId="1848" xr:uid="{10B9FF4F-1D39-4D55-B8D6-57FCC70D699D}"/>
    <cellStyle name="Normal 6 7 6" xfId="1849" xr:uid="{DD19A935-E0D4-4BAA-8FF0-E0F90512EBD4}"/>
    <cellStyle name="Normal 6 7 7" xfId="1850" xr:uid="{9233282D-367C-4CF4-A7A2-23FA149D58DD}"/>
    <cellStyle name="Normal 6 7 8" xfId="1851" xr:uid="{56404508-1CD8-4855-B4A0-E5232DDA4834}"/>
    <cellStyle name="Normal 6 8" xfId="1852" xr:uid="{A052948D-2195-4A74-B0A3-27D1EB569BDD}"/>
    <cellStyle name="Normal 6 8 2" xfId="1853" xr:uid="{A3901DA4-0984-4BE2-907C-B4DB20B1E794}"/>
    <cellStyle name="Normal 6 8 2 2" xfId="1854" xr:uid="{C7197408-C247-446A-947A-DEA9DFF5E3A5}"/>
    <cellStyle name="Normal 6 8 2 2 2" xfId="1855" xr:uid="{2233D911-40A1-496E-A67F-1EB131DF0E3F}"/>
    <cellStyle name="Normal 6 8 2 2 3" xfId="1856" xr:uid="{F21583F5-FB6F-4511-AF03-BFD79C176593}"/>
    <cellStyle name="Normal 6 8 2 2 4" xfId="1857" xr:uid="{4CFE66B2-2956-46E8-9C77-D2D43DBC3503}"/>
    <cellStyle name="Normal 6 8 2 3" xfId="1858" xr:uid="{0A2F261C-64A0-4436-94EF-63C0E9118F60}"/>
    <cellStyle name="Normal 6 8 2 4" xfId="1859" xr:uid="{5965BC43-895B-4BFE-B831-3D60C94A6B57}"/>
    <cellStyle name="Normal 6 8 2 5" xfId="1860" xr:uid="{154EF471-689A-4847-8CFA-7F1F003697A4}"/>
    <cellStyle name="Normal 6 8 3" xfId="1861" xr:uid="{E40F3C2E-628D-4D19-95EC-24BCD21CAE64}"/>
    <cellStyle name="Normal 6 8 3 2" xfId="1862" xr:uid="{047DB25E-D694-4007-82D1-6DBED0BE88AC}"/>
    <cellStyle name="Normal 6 8 3 3" xfId="1863" xr:uid="{D466802E-D849-460B-846B-06EEA2C403CD}"/>
    <cellStyle name="Normal 6 8 3 4" xfId="1864" xr:uid="{92ED131A-D3B6-4FCC-A310-CEC1A99A4229}"/>
    <cellStyle name="Normal 6 8 4" xfId="1865" xr:uid="{C5827E66-AB38-4B9C-8630-89362E411DF4}"/>
    <cellStyle name="Normal 6 8 4 2" xfId="1866" xr:uid="{6ABC095D-EC12-4F87-B719-7513129824BF}"/>
    <cellStyle name="Normal 6 8 4 3" xfId="1867" xr:uid="{CE5FFF56-8A15-4A6D-BFCC-B25764E27923}"/>
    <cellStyle name="Normal 6 8 4 4" xfId="1868" xr:uid="{E1FEFCF4-00F0-4E58-9224-26F38B5CB40D}"/>
    <cellStyle name="Normal 6 8 5" xfId="1869" xr:uid="{656E266E-3616-4449-9B99-C2F6C5A86AFE}"/>
    <cellStyle name="Normal 6 8 6" xfId="1870" xr:uid="{980FFCBE-68A7-40FF-95BD-09C303117A2B}"/>
    <cellStyle name="Normal 6 8 7" xfId="1871" xr:uid="{11D83B79-5293-4A13-97E5-E5E70AFBBE33}"/>
    <cellStyle name="Normal 6 9" xfId="1872" xr:uid="{6DAA5190-1A2A-466D-9024-22C9B29CA07B}"/>
    <cellStyle name="Normal 6 9 2" xfId="1873" xr:uid="{F2ACF93F-369B-44ED-9209-CEFE36C12596}"/>
    <cellStyle name="Normal 6 9 2 2" xfId="1874" xr:uid="{ABA41146-82A3-4086-B7A6-F9EEEB9BEA61}"/>
    <cellStyle name="Normal 6 9 2 3" xfId="1875" xr:uid="{3AB75ADB-BC1D-4998-ABE3-C47C9C810C18}"/>
    <cellStyle name="Normal 6 9 2 4" xfId="1876" xr:uid="{FBEB8CA3-897B-487B-AE2E-2C19ECE3D6CF}"/>
    <cellStyle name="Normal 6 9 3" xfId="1877" xr:uid="{F9082A44-B384-4001-8685-8D69A91E728B}"/>
    <cellStyle name="Normal 6 9 3 2" xfId="1878" xr:uid="{9E734CCA-BA1D-4B23-857C-7E94435ED6B6}"/>
    <cellStyle name="Normal 6 9 3 3" xfId="1879" xr:uid="{84CEA66B-1497-46F1-83DF-BC1FD79B916D}"/>
    <cellStyle name="Normal 6 9 3 4" xfId="1880" xr:uid="{DEC91DD2-4D39-428F-815E-1DEE87B836F7}"/>
    <cellStyle name="Normal 6 9 4" xfId="1881" xr:uid="{F90EBD2B-B492-4D0D-84C0-2496F8580DFD}"/>
    <cellStyle name="Normal 6 9 5" xfId="1882" xr:uid="{A5CDBF0C-68DF-40D9-BBD0-B6EE7FF5A11C}"/>
    <cellStyle name="Normal 6 9 6" xfId="1883" xr:uid="{43B8E7AE-BA8A-432F-A21C-35F82C9A399F}"/>
    <cellStyle name="Normal 7" xfId="85" xr:uid="{62C4B090-9933-4E58-A7A5-E93AD946F027}"/>
    <cellStyle name="Normal 7 10" xfId="1884" xr:uid="{75A5AB6D-002A-4071-8607-91C4855CB48C}"/>
    <cellStyle name="Normal 7 10 2" xfId="1885" xr:uid="{937BA5CC-04B0-4DDB-85CE-5A8F35FA09A3}"/>
    <cellStyle name="Normal 7 10 3" xfId="1886" xr:uid="{849A8B15-D4ED-48C0-BD15-71321A5031CB}"/>
    <cellStyle name="Normal 7 10 4" xfId="1887" xr:uid="{352A0AF4-0050-4DA9-B09C-B97C19CDB03A}"/>
    <cellStyle name="Normal 7 11" xfId="1888" xr:uid="{DA017420-A664-4C6A-910B-A1A57A502AD8}"/>
    <cellStyle name="Normal 7 11 2" xfId="1889" xr:uid="{515CFC68-FB08-41A1-80A6-B0C1439F40AD}"/>
    <cellStyle name="Normal 7 11 3" xfId="1890" xr:uid="{68AE5005-98BC-48E8-9431-DC490B1F1A5D}"/>
    <cellStyle name="Normal 7 11 4" xfId="1891" xr:uid="{36769D6A-A981-4532-A905-BA6FC6D41015}"/>
    <cellStyle name="Normal 7 12" xfId="1892" xr:uid="{E3FF0D0E-FAA9-4A64-A08B-6546F4A6FDAD}"/>
    <cellStyle name="Normal 7 12 2" xfId="1893" xr:uid="{00A9FF6C-3B4F-4823-8B79-A26CBAD9791C}"/>
    <cellStyle name="Normal 7 13" xfId="1894" xr:uid="{454C76CF-5816-4CD0-B2CA-E5D972C4C019}"/>
    <cellStyle name="Normal 7 14" xfId="1895" xr:uid="{FB7F8F7E-2BC9-41A9-BC53-0022261CF1E7}"/>
    <cellStyle name="Normal 7 15" xfId="1896" xr:uid="{E47D1C26-D074-43B9-82B2-834AE2E3C95C}"/>
    <cellStyle name="Normal 7 2" xfId="86" xr:uid="{50CC8664-F39B-4796-92D4-5ADCED882F1C}"/>
    <cellStyle name="Normal 7 2 10" xfId="1897" xr:uid="{B94A8D9E-DF2A-46B0-BA05-882A54E0BC53}"/>
    <cellStyle name="Normal 7 2 11" xfId="1898" xr:uid="{0377551C-E820-459A-9446-E5DC9E76B2EE}"/>
    <cellStyle name="Normal 7 2 2" xfId="1899" xr:uid="{2F04C012-C018-410F-9146-ABE6B1672826}"/>
    <cellStyle name="Normal 7 2 2 2" xfId="1900" xr:uid="{84ED4BA1-298A-49FE-8257-9A64DC97A0C7}"/>
    <cellStyle name="Normal 7 2 2 2 2" xfId="1901" xr:uid="{548D9AA6-F2D2-47C4-B8E5-5FE9563E267B}"/>
    <cellStyle name="Normal 7 2 2 2 2 2" xfId="1902" xr:uid="{95921DAB-5FE2-48D7-8079-E45414C7EC10}"/>
    <cellStyle name="Normal 7 2 2 2 2 2 2" xfId="1903" xr:uid="{BC7414BC-4365-4E77-B93E-11982C69470C}"/>
    <cellStyle name="Normal 7 2 2 2 2 2 2 2" xfId="4008" xr:uid="{72F23051-F546-4EBB-8CC0-264406FE1426}"/>
    <cellStyle name="Normal 7 2 2 2 2 2 2 2 2" xfId="4009" xr:uid="{B5C74940-C567-44ED-A007-1453347BB400}"/>
    <cellStyle name="Normal 7 2 2 2 2 2 2 3" xfId="4010" xr:uid="{2129DB77-A618-489B-85EC-AB262C78179F}"/>
    <cellStyle name="Normal 7 2 2 2 2 2 3" xfId="1904" xr:uid="{18FFB28C-5A58-418E-8118-028350829D20}"/>
    <cellStyle name="Normal 7 2 2 2 2 2 3 2" xfId="4011" xr:uid="{45AA50B2-AD3E-4BEB-9AEA-71C73628A2D4}"/>
    <cellStyle name="Normal 7 2 2 2 2 2 4" xfId="1905" xr:uid="{CD8F677A-7C19-42A0-A773-E65F915350E6}"/>
    <cellStyle name="Normal 7 2 2 2 2 3" xfId="1906" xr:uid="{BB02DB6D-DDF8-4E2D-BAFA-DF8B4404F2DF}"/>
    <cellStyle name="Normal 7 2 2 2 2 3 2" xfId="1907" xr:uid="{61AE3C23-4039-4792-9AA8-157D61E1FF65}"/>
    <cellStyle name="Normal 7 2 2 2 2 3 2 2" xfId="4012" xr:uid="{DA9CC70C-BB4C-4671-B7A0-70DDAD135AA7}"/>
    <cellStyle name="Normal 7 2 2 2 2 3 3" xfId="1908" xr:uid="{524EF4B1-98AE-4178-B348-57AD4E8028D7}"/>
    <cellStyle name="Normal 7 2 2 2 2 3 4" xfId="1909" xr:uid="{5A8F9820-B8E2-4AE7-A65F-D2B4518DC439}"/>
    <cellStyle name="Normal 7 2 2 2 2 4" xfId="1910" xr:uid="{35D376E0-B977-4DBD-BAC1-E37C44D29662}"/>
    <cellStyle name="Normal 7 2 2 2 2 4 2" xfId="4013" xr:uid="{2D2A5B2E-A8A9-4C25-B102-E0D79AEC6B04}"/>
    <cellStyle name="Normal 7 2 2 2 2 5" xfId="1911" xr:uid="{279004BD-E93C-49CB-912C-53B60B0C243F}"/>
    <cellStyle name="Normal 7 2 2 2 2 6" xfId="1912" xr:uid="{C67FE06F-D577-4434-AB8A-9E6933819907}"/>
    <cellStyle name="Normal 7 2 2 2 3" xfId="1913" xr:uid="{A4682077-EA50-4640-B360-C1915AE24833}"/>
    <cellStyle name="Normal 7 2 2 2 3 2" xfId="1914" xr:uid="{FA7BAA1E-B414-4059-B87E-A3140A3016AC}"/>
    <cellStyle name="Normal 7 2 2 2 3 2 2" xfId="1915" xr:uid="{D0043F3C-1CD5-4D23-A850-82130BB33060}"/>
    <cellStyle name="Normal 7 2 2 2 3 2 2 2" xfId="4014" xr:uid="{8A132C5E-E682-4143-A554-62116576CF2F}"/>
    <cellStyle name="Normal 7 2 2 2 3 2 2 2 2" xfId="4015" xr:uid="{E4F47CEF-8D5F-47EE-97AF-7CF3E4A324CC}"/>
    <cellStyle name="Normal 7 2 2 2 3 2 2 3" xfId="4016" xr:uid="{4F5021C4-2F16-4434-AC0B-6EE8772D2D21}"/>
    <cellStyle name="Normal 7 2 2 2 3 2 3" xfId="1916" xr:uid="{FB144ACA-E514-4104-8DC5-3A78E0BD9BD9}"/>
    <cellStyle name="Normal 7 2 2 2 3 2 3 2" xfId="4017" xr:uid="{316A24FA-8D09-4E0B-8649-70A8651CD9DF}"/>
    <cellStyle name="Normal 7 2 2 2 3 2 4" xfId="1917" xr:uid="{D3B9CFE9-1564-4809-A02D-7660EB1B6381}"/>
    <cellStyle name="Normal 7 2 2 2 3 3" xfId="1918" xr:uid="{86AB468E-0ABE-4E3E-A993-215D87934BE6}"/>
    <cellStyle name="Normal 7 2 2 2 3 3 2" xfId="4018" xr:uid="{FFED5C00-6F83-4FB2-AE9B-2D193FE6FF06}"/>
    <cellStyle name="Normal 7 2 2 2 3 3 2 2" xfId="4019" xr:uid="{ECBDB7BE-DFEB-49D5-BC86-1E0274DF349F}"/>
    <cellStyle name="Normal 7 2 2 2 3 3 3" xfId="4020" xr:uid="{2A374C61-6F05-43F7-ABED-21CF59412CAD}"/>
    <cellStyle name="Normal 7 2 2 2 3 4" xfId="1919" xr:uid="{49BF7DAE-2468-46B9-B47E-A997868F644B}"/>
    <cellStyle name="Normal 7 2 2 2 3 4 2" xfId="4021" xr:uid="{6FD871BA-6E21-4EBF-9BF9-7A8DA4C4AB98}"/>
    <cellStyle name="Normal 7 2 2 2 3 5" xfId="1920" xr:uid="{73099E3A-09CE-45DE-81F4-1359365BED3A}"/>
    <cellStyle name="Normal 7 2 2 2 4" xfId="1921" xr:uid="{00E893B4-594D-4707-80A3-3E2E528D46E1}"/>
    <cellStyle name="Normal 7 2 2 2 4 2" xfId="1922" xr:uid="{C6FE8126-5683-4BD0-AEB5-3AD01524BAA2}"/>
    <cellStyle name="Normal 7 2 2 2 4 2 2" xfId="4022" xr:uid="{E42DED6A-D5F9-4444-80C6-4E792890D5F2}"/>
    <cellStyle name="Normal 7 2 2 2 4 2 2 2" xfId="4023" xr:uid="{6C223105-0D8A-4CFA-8DEE-0084EFD93D32}"/>
    <cellStyle name="Normal 7 2 2 2 4 2 3" xfId="4024" xr:uid="{DEA2CB77-3452-4E19-A730-D3E9BC257BC7}"/>
    <cellStyle name="Normal 7 2 2 2 4 3" xfId="1923" xr:uid="{66A3A7C2-7023-424B-8A54-65BF6B6ADCDB}"/>
    <cellStyle name="Normal 7 2 2 2 4 3 2" xfId="4025" xr:uid="{B4B518F3-E34B-4C90-B79C-8435240143E9}"/>
    <cellStyle name="Normal 7 2 2 2 4 4" xfId="1924" xr:uid="{33FC2E54-6808-4D65-8808-8CD64F01027B}"/>
    <cellStyle name="Normal 7 2 2 2 5" xfId="1925" xr:uid="{853DBB49-83B0-436A-A659-D802F46257E0}"/>
    <cellStyle name="Normal 7 2 2 2 5 2" xfId="1926" xr:uid="{B4901ED9-8E7F-4838-AF42-2C8456F42E86}"/>
    <cellStyle name="Normal 7 2 2 2 5 2 2" xfId="4026" xr:uid="{C60D091C-40CF-4E81-AA7B-6BDD9BC632D6}"/>
    <cellStyle name="Normal 7 2 2 2 5 3" xfId="1927" xr:uid="{DD41C4D2-3547-4DAC-BEF4-E3D4C8595ABE}"/>
    <cellStyle name="Normal 7 2 2 2 5 4" xfId="1928" xr:uid="{05053C75-2351-46D9-8024-BC4386E9E881}"/>
    <cellStyle name="Normal 7 2 2 2 6" xfId="1929" xr:uid="{56BCA0ED-509F-46DA-BEF7-375043CCD483}"/>
    <cellStyle name="Normal 7 2 2 2 6 2" xfId="4027" xr:uid="{F632EE95-DA7A-4A1C-959B-C5418206798C}"/>
    <cellStyle name="Normal 7 2 2 2 7" xfId="1930" xr:uid="{3C0EDA41-98B2-43F2-848C-F9AAF577094A}"/>
    <cellStyle name="Normal 7 2 2 2 8" xfId="1931" xr:uid="{2B85DAB4-1FCB-4383-AFC5-006D56449E57}"/>
    <cellStyle name="Normal 7 2 2 3" xfId="1932" xr:uid="{C953D254-D608-4026-B2AF-0742284D988B}"/>
    <cellStyle name="Normal 7 2 2 3 2" xfId="1933" xr:uid="{735FA430-8A56-4635-88E0-569B07DE5782}"/>
    <cellStyle name="Normal 7 2 2 3 2 2" xfId="1934" xr:uid="{A9523EA5-B6D0-42CA-B58D-010A108D946D}"/>
    <cellStyle name="Normal 7 2 2 3 2 2 2" xfId="4028" xr:uid="{044A9904-C179-4062-B965-791A5E597475}"/>
    <cellStyle name="Normal 7 2 2 3 2 2 2 2" xfId="4029" xr:uid="{9FAAE666-914E-49A9-9B53-8EC9F17FBD57}"/>
    <cellStyle name="Normal 7 2 2 3 2 2 3" xfId="4030" xr:uid="{9CB001D1-1FF4-471C-8BD7-3F992ACE5E09}"/>
    <cellStyle name="Normal 7 2 2 3 2 3" xfId="1935" xr:uid="{08D3B0A0-545E-4F97-87C7-AD4E1F7C3E12}"/>
    <cellStyle name="Normal 7 2 2 3 2 3 2" xfId="4031" xr:uid="{87EBD148-87AB-4A01-9814-1B3214B8F1F1}"/>
    <cellStyle name="Normal 7 2 2 3 2 4" xfId="1936" xr:uid="{BA7DCC72-BC62-43AF-8A0A-6B0EC9601B1E}"/>
    <cellStyle name="Normal 7 2 2 3 3" xfId="1937" xr:uid="{E39DC5DB-2ACA-49FC-9C9A-D45F8FD1228F}"/>
    <cellStyle name="Normal 7 2 2 3 3 2" xfId="1938" xr:uid="{432CE9FA-C24E-492B-AA1B-9E976C5BAF4A}"/>
    <cellStyle name="Normal 7 2 2 3 3 2 2" xfId="4032" xr:uid="{8D9813A1-E39B-47E6-A89D-D97C9DCEC34D}"/>
    <cellStyle name="Normal 7 2 2 3 3 3" xfId="1939" xr:uid="{82EF4FA3-484E-4F8F-BC1A-4ECB7C09BE35}"/>
    <cellStyle name="Normal 7 2 2 3 3 4" xfId="1940" xr:uid="{F1DCBDFE-55F4-46D3-BAB6-DA99658B7C2F}"/>
    <cellStyle name="Normal 7 2 2 3 4" xfId="1941" xr:uid="{029088F3-AA76-4242-8ED0-112ECBB8FEB4}"/>
    <cellStyle name="Normal 7 2 2 3 4 2" xfId="4033" xr:uid="{60B06070-15DB-4900-B13A-F89AB225E0AA}"/>
    <cellStyle name="Normal 7 2 2 3 5" xfId="1942" xr:uid="{29BC648F-476C-4467-B133-9FC1E5C00643}"/>
    <cellStyle name="Normal 7 2 2 3 6" xfId="1943" xr:uid="{81E9F4D3-0489-492F-BE64-A8219DFCD3F6}"/>
    <cellStyle name="Normal 7 2 2 4" xfId="1944" xr:uid="{7174981E-C014-4CD4-9EDF-BF53B9E63C6D}"/>
    <cellStyle name="Normal 7 2 2 4 2" xfId="1945" xr:uid="{B88F2205-BBEB-41AD-8451-D6D4FE00647F}"/>
    <cellStyle name="Normal 7 2 2 4 2 2" xfId="1946" xr:uid="{28CFBE5B-9B27-4CD9-928F-65F0F5032E1E}"/>
    <cellStyle name="Normal 7 2 2 4 2 2 2" xfId="4034" xr:uid="{6D6AF22D-E463-4FB4-86F4-9FCF2BFA8F63}"/>
    <cellStyle name="Normal 7 2 2 4 2 2 2 2" xfId="4035" xr:uid="{F10ECEA4-A569-4B7A-9EDD-6A5A71544641}"/>
    <cellStyle name="Normal 7 2 2 4 2 2 3" xfId="4036" xr:uid="{71641B3F-511A-438D-A65F-0BA50C6D8E4F}"/>
    <cellStyle name="Normal 7 2 2 4 2 3" xfId="1947" xr:uid="{EA3EF9F4-8DFE-42DE-B0B0-8B1120450721}"/>
    <cellStyle name="Normal 7 2 2 4 2 3 2" xfId="4037" xr:uid="{8A6DC7A1-E63E-46F7-8C5B-0A725D1838FA}"/>
    <cellStyle name="Normal 7 2 2 4 2 4" xfId="1948" xr:uid="{63F76D8E-1940-48B0-B326-8BF0016C631D}"/>
    <cellStyle name="Normal 7 2 2 4 3" xfId="1949" xr:uid="{F92180D4-AA44-4F18-A5CA-779B780375FB}"/>
    <cellStyle name="Normal 7 2 2 4 3 2" xfId="4038" xr:uid="{4BF1059D-EAC7-4E10-897F-B37E48AF34F7}"/>
    <cellStyle name="Normal 7 2 2 4 3 2 2" xfId="4039" xr:uid="{8EFC015F-BEA5-4C19-8A08-0B7A36FAC762}"/>
    <cellStyle name="Normal 7 2 2 4 3 3" xfId="4040" xr:uid="{AAA3F70B-079E-40D4-8008-A3D0EAD943D2}"/>
    <cellStyle name="Normal 7 2 2 4 4" xfId="1950" xr:uid="{D787F29D-0838-4DA1-9E54-657AAC91CF3E}"/>
    <cellStyle name="Normal 7 2 2 4 4 2" xfId="4041" xr:uid="{D9973407-E8F3-4899-8D56-ED6976281EDB}"/>
    <cellStyle name="Normal 7 2 2 4 5" xfId="1951" xr:uid="{AA9BBB61-086E-40FA-819E-C46CCDEFB8B4}"/>
    <cellStyle name="Normal 7 2 2 5" xfId="1952" xr:uid="{A136A630-BC33-45DF-8831-0A4E429C14A4}"/>
    <cellStyle name="Normal 7 2 2 5 2" xfId="1953" xr:uid="{C6C2AFB3-B274-4733-97A6-62BE44EF12FD}"/>
    <cellStyle name="Normal 7 2 2 5 2 2" xfId="4042" xr:uid="{B2AAB338-6863-4C0A-B542-3DFA63DCA90C}"/>
    <cellStyle name="Normal 7 2 2 5 2 2 2" xfId="4043" xr:uid="{74EDD288-4588-435E-B665-C92C26BEBA53}"/>
    <cellStyle name="Normal 7 2 2 5 2 3" xfId="4044" xr:uid="{1D0B5AFC-595D-47B2-9F6B-B472CD79C9E0}"/>
    <cellStyle name="Normal 7 2 2 5 3" xfId="1954" xr:uid="{009C4EB7-4F28-4A75-A2DD-65354CB2ACED}"/>
    <cellStyle name="Normal 7 2 2 5 3 2" xfId="4045" xr:uid="{558F8F1B-758E-45B8-8712-D4648DA8099A}"/>
    <cellStyle name="Normal 7 2 2 5 4" xfId="1955" xr:uid="{FD7B6629-00D5-45D9-AD5C-5519938F555D}"/>
    <cellStyle name="Normal 7 2 2 6" xfId="1956" xr:uid="{4C75177E-3AD8-4F49-B0AA-2203A0FCF5EA}"/>
    <cellStyle name="Normal 7 2 2 6 2" xfId="1957" xr:uid="{FBC0F17C-A0A1-422C-922C-E50A9A95962E}"/>
    <cellStyle name="Normal 7 2 2 6 2 2" xfId="4046" xr:uid="{43E1F715-5B77-4A58-94E6-E25327CA8C4E}"/>
    <cellStyle name="Normal 7 2 2 6 3" xfId="1958" xr:uid="{F367A8EB-E7B7-4E06-9414-3039DD9BA361}"/>
    <cellStyle name="Normal 7 2 2 6 4" xfId="1959" xr:uid="{539BB1F1-046F-4971-8BE5-B7DEFA248A53}"/>
    <cellStyle name="Normal 7 2 2 7" xfId="1960" xr:uid="{F5D4C35C-3475-49FB-8B7B-119AABADAE6D}"/>
    <cellStyle name="Normal 7 2 2 7 2" xfId="4047" xr:uid="{8514C6B1-2627-4D7F-B36F-925369E054D6}"/>
    <cellStyle name="Normal 7 2 2 8" xfId="1961" xr:uid="{09C32CF1-D079-436A-BD52-27CCA33C72A8}"/>
    <cellStyle name="Normal 7 2 2 9" xfId="1962" xr:uid="{DAC3072A-9C35-4691-8D64-6500A0DE85E5}"/>
    <cellStyle name="Normal 7 2 3" xfId="1963" xr:uid="{50787BA4-9875-4DAB-B746-92AEF91D8FDA}"/>
    <cellStyle name="Normal 7 2 3 2" xfId="1964" xr:uid="{FAE12FE7-3CB9-4EA9-84DF-80E641002E26}"/>
    <cellStyle name="Normal 7 2 3 2 2" xfId="1965" xr:uid="{ECB6759C-D8B8-47AB-B787-D957F40E0349}"/>
    <cellStyle name="Normal 7 2 3 2 2 2" xfId="1966" xr:uid="{A285ADF0-AF18-4AC6-BFAC-C6F74DA1838C}"/>
    <cellStyle name="Normal 7 2 3 2 2 2 2" xfId="4048" xr:uid="{2A6D84C4-0CE1-456A-80BA-DC0A75E27B31}"/>
    <cellStyle name="Normal 7 2 3 2 2 2 2 2" xfId="4049" xr:uid="{F254A21A-87BA-4B4B-AC79-9EDD94CC4147}"/>
    <cellStyle name="Normal 7 2 3 2 2 2 3" xfId="4050" xr:uid="{63941646-10D3-4B6D-99C2-841A63E50B66}"/>
    <cellStyle name="Normal 7 2 3 2 2 3" xfId="1967" xr:uid="{8D4343C3-C062-4E66-9A94-397181B9E591}"/>
    <cellStyle name="Normal 7 2 3 2 2 3 2" xfId="4051" xr:uid="{B41CFDE6-AF4C-4736-AFEC-CD03B0D853DB}"/>
    <cellStyle name="Normal 7 2 3 2 2 4" xfId="1968" xr:uid="{B2809E10-5AE5-45B7-AC70-A2CB8138FECD}"/>
    <cellStyle name="Normal 7 2 3 2 3" xfId="1969" xr:uid="{80381FE7-EC72-4D27-B6CD-B207B48197E7}"/>
    <cellStyle name="Normal 7 2 3 2 3 2" xfId="1970" xr:uid="{ED659D59-9144-4095-AD3E-5542EAAFB650}"/>
    <cellStyle name="Normal 7 2 3 2 3 2 2" xfId="4052" xr:uid="{0EF86F16-5644-42E4-80B1-018161087975}"/>
    <cellStyle name="Normal 7 2 3 2 3 3" xfId="1971" xr:uid="{F73E8431-DF0B-4995-A16A-A02DAD5940D0}"/>
    <cellStyle name="Normal 7 2 3 2 3 4" xfId="1972" xr:uid="{14C713B9-4613-4202-858D-BE3C8325E1CE}"/>
    <cellStyle name="Normal 7 2 3 2 4" xfId="1973" xr:uid="{2699F046-F7D5-4AA4-A114-8F160C159E28}"/>
    <cellStyle name="Normal 7 2 3 2 4 2" xfId="4053" xr:uid="{85B39006-1956-4A04-A747-0EDD12AC3E81}"/>
    <cellStyle name="Normal 7 2 3 2 5" xfId="1974" xr:uid="{D74DA8E4-9432-4D5D-A16A-3A94777756AA}"/>
    <cellStyle name="Normal 7 2 3 2 6" xfId="1975" xr:uid="{137C0CAB-13FF-44B2-8D32-22FC7A5D53A7}"/>
    <cellStyle name="Normal 7 2 3 3" xfId="1976" xr:uid="{2143E4F4-D2A8-47A9-A391-4F1A70F8AF49}"/>
    <cellStyle name="Normal 7 2 3 3 2" xfId="1977" xr:uid="{91199BBC-1C9B-457E-87AC-4B01DF037510}"/>
    <cellStyle name="Normal 7 2 3 3 2 2" xfId="1978" xr:uid="{82B83DB8-13F5-4CA5-9334-BB224573A203}"/>
    <cellStyle name="Normal 7 2 3 3 2 2 2" xfId="4054" xr:uid="{9D3B1C32-D900-48B6-B52E-3971691C3396}"/>
    <cellStyle name="Normal 7 2 3 3 2 2 2 2" xfId="4055" xr:uid="{56EE0130-B592-4C0C-8A75-6F690A0B4652}"/>
    <cellStyle name="Normal 7 2 3 3 2 2 3" xfId="4056" xr:uid="{347BC32D-5139-4A19-83FD-AC6C4DB18B73}"/>
    <cellStyle name="Normal 7 2 3 3 2 3" xfId="1979" xr:uid="{48894FEB-FAD4-428C-9244-0D0A76FEFCE2}"/>
    <cellStyle name="Normal 7 2 3 3 2 3 2" xfId="4057" xr:uid="{235FD1CF-8B39-44C1-8650-93115642C7E4}"/>
    <cellStyle name="Normal 7 2 3 3 2 4" xfId="1980" xr:uid="{23CB5FE8-40E7-4958-AC5B-CE4DF58A7711}"/>
    <cellStyle name="Normal 7 2 3 3 3" xfId="1981" xr:uid="{0A012BA0-D298-47C8-A8DF-B8ECB7D7862C}"/>
    <cellStyle name="Normal 7 2 3 3 3 2" xfId="4058" xr:uid="{6D595923-D59B-48FC-BC1C-D339F47ACD00}"/>
    <cellStyle name="Normal 7 2 3 3 3 2 2" xfId="4059" xr:uid="{CCDFE189-7B65-4139-9686-0A9A6F272985}"/>
    <cellStyle name="Normal 7 2 3 3 3 3" xfId="4060" xr:uid="{012F7899-CCDC-42CB-9802-AC2675858CE3}"/>
    <cellStyle name="Normal 7 2 3 3 4" xfId="1982" xr:uid="{12F5DFBD-BE47-448C-80CB-CA01344AF852}"/>
    <cellStyle name="Normal 7 2 3 3 4 2" xfId="4061" xr:uid="{ACC73ED5-FB36-497A-9422-ACABCDCD9764}"/>
    <cellStyle name="Normal 7 2 3 3 5" xfId="1983" xr:uid="{C207D09E-716B-4EAE-83F0-449C20BEE8FD}"/>
    <cellStyle name="Normal 7 2 3 4" xfId="1984" xr:uid="{2A332FBD-3F46-411E-898F-27DE8FD56C95}"/>
    <cellStyle name="Normal 7 2 3 4 2" xfId="1985" xr:uid="{BEBE33DC-DF2B-4DFE-85C2-550E648BF54C}"/>
    <cellStyle name="Normal 7 2 3 4 2 2" xfId="4062" xr:uid="{41297F4C-05C3-4697-8063-7D0C349243FA}"/>
    <cellStyle name="Normal 7 2 3 4 2 2 2" xfId="4063" xr:uid="{1D7C890F-22ED-4FF4-9575-85964A93B9A9}"/>
    <cellStyle name="Normal 7 2 3 4 2 3" xfId="4064" xr:uid="{FD88E8F7-51B5-4CF1-8556-2204FBFCC234}"/>
    <cellStyle name="Normal 7 2 3 4 3" xfId="1986" xr:uid="{CBE6DA7E-AAAF-4DC4-A14E-C0818F85AE0B}"/>
    <cellStyle name="Normal 7 2 3 4 3 2" xfId="4065" xr:uid="{FB54D0F9-40EE-49F0-8ED4-4F70845B7764}"/>
    <cellStyle name="Normal 7 2 3 4 4" xfId="1987" xr:uid="{58EA2249-50A0-4F8D-A42A-D68297709FA3}"/>
    <cellStyle name="Normal 7 2 3 5" xfId="1988" xr:uid="{C12DFA08-F23D-42E9-9319-1C00DDBE2B1B}"/>
    <cellStyle name="Normal 7 2 3 5 2" xfId="1989" xr:uid="{E437F3B4-7DD1-4843-91B0-7970A4E8654B}"/>
    <cellStyle name="Normal 7 2 3 5 2 2" xfId="4066" xr:uid="{167B42F8-B643-4BDF-B02A-D27282A677A6}"/>
    <cellStyle name="Normal 7 2 3 5 3" xfId="1990" xr:uid="{FE523AE4-E57B-4735-A2F0-8ED972ECC482}"/>
    <cellStyle name="Normal 7 2 3 5 4" xfId="1991" xr:uid="{21F560BE-95BD-4FB5-A7DE-59B3E9CDED8B}"/>
    <cellStyle name="Normal 7 2 3 6" xfId="1992" xr:uid="{F98FF954-19C8-4E18-8F96-E42B591D963B}"/>
    <cellStyle name="Normal 7 2 3 6 2" xfId="4067" xr:uid="{4872989C-E058-40BF-9154-780BFCEC7F51}"/>
    <cellStyle name="Normal 7 2 3 7" xfId="1993" xr:uid="{BC12A35B-1A27-4FD8-9B6B-FF183B29FA83}"/>
    <cellStyle name="Normal 7 2 3 8" xfId="1994" xr:uid="{1FFEA5C7-C52B-473E-914E-F127F8FAEDA9}"/>
    <cellStyle name="Normal 7 2 4" xfId="1995" xr:uid="{220E14C6-E3FD-4FBC-AA7B-181D3E41B8A2}"/>
    <cellStyle name="Normal 7 2 4 2" xfId="1996" xr:uid="{878F45AA-C981-4869-ADF6-D197E9088A4F}"/>
    <cellStyle name="Normal 7 2 4 2 2" xfId="1997" xr:uid="{8950C0A7-41B7-474B-98D2-D0C2AC6A5242}"/>
    <cellStyle name="Normal 7 2 4 2 2 2" xfId="1998" xr:uid="{33C74D28-F490-487B-865A-2840EACE1F6E}"/>
    <cellStyle name="Normal 7 2 4 2 2 2 2" xfId="4068" xr:uid="{D60DB492-6493-4B34-A4A3-A69F25A61CA2}"/>
    <cellStyle name="Normal 7 2 4 2 2 3" xfId="1999" xr:uid="{F32735ED-95D0-4C64-AF29-2CE99E809ACA}"/>
    <cellStyle name="Normal 7 2 4 2 2 4" xfId="2000" xr:uid="{19538E78-6184-49E0-8644-ED6515747438}"/>
    <cellStyle name="Normal 7 2 4 2 3" xfId="2001" xr:uid="{2C36D77A-40BA-40E7-AABF-19D78B012D29}"/>
    <cellStyle name="Normal 7 2 4 2 3 2" xfId="4069" xr:uid="{866BBE86-C178-45D9-B111-D80A2F36E6A3}"/>
    <cellStyle name="Normal 7 2 4 2 4" xfId="2002" xr:uid="{AC2DB15D-A726-494C-8119-7764F6B00332}"/>
    <cellStyle name="Normal 7 2 4 2 5" xfId="2003" xr:uid="{4DD3E4B9-9402-4234-A187-85E581C036CA}"/>
    <cellStyle name="Normal 7 2 4 3" xfId="2004" xr:uid="{3FBA6D6B-50BC-4E3D-B7E4-11F91B612638}"/>
    <cellStyle name="Normal 7 2 4 3 2" xfId="2005" xr:uid="{2D3DAB7C-B5B9-46AD-9A52-D52752DF8BF0}"/>
    <cellStyle name="Normal 7 2 4 3 2 2" xfId="4070" xr:uid="{A686B9B4-672D-40FF-8487-1B854B98D9C5}"/>
    <cellStyle name="Normal 7 2 4 3 3" xfId="2006" xr:uid="{D8AA16D2-FE1C-4123-A963-4C60B482885C}"/>
    <cellStyle name="Normal 7 2 4 3 4" xfId="2007" xr:uid="{FE64C7D2-11EA-41C4-8D78-6C9C5410CB9D}"/>
    <cellStyle name="Normal 7 2 4 4" xfId="2008" xr:uid="{0980C9C4-82F6-42B3-BF82-D52E2051E3E0}"/>
    <cellStyle name="Normal 7 2 4 4 2" xfId="2009" xr:uid="{42F62836-E0DC-4C75-BF6D-15DA0963DC93}"/>
    <cellStyle name="Normal 7 2 4 4 3" xfId="2010" xr:uid="{5F4AC59C-2F65-46E8-A911-63209B8F485D}"/>
    <cellStyle name="Normal 7 2 4 4 4" xfId="2011" xr:uid="{82A532B8-9354-4FD5-8934-ABED5AB04910}"/>
    <cellStyle name="Normal 7 2 4 5" xfId="2012" xr:uid="{7A02DEA0-DBA4-4320-87B6-45251E5ED986}"/>
    <cellStyle name="Normal 7 2 4 6" xfId="2013" xr:uid="{0F6307D6-E50A-4A0B-9908-DF65B8DC9CCE}"/>
    <cellStyle name="Normal 7 2 4 7" xfId="2014" xr:uid="{3AD05BA8-263E-4EEA-B599-DCD6B90CDBCD}"/>
    <cellStyle name="Normal 7 2 5" xfId="2015" xr:uid="{AE80180E-8759-4F5B-A063-03EB7B255195}"/>
    <cellStyle name="Normal 7 2 5 2" xfId="2016" xr:uid="{A228BE43-1577-467F-AAB1-B5C9FB3D7C7F}"/>
    <cellStyle name="Normal 7 2 5 2 2" xfId="2017" xr:uid="{9EA2EA58-4E4B-42AE-84A7-04F88F300C42}"/>
    <cellStyle name="Normal 7 2 5 2 2 2" xfId="4071" xr:uid="{36917118-EF5D-4A03-B753-2EA457CF053C}"/>
    <cellStyle name="Normal 7 2 5 2 2 2 2" xfId="4072" xr:uid="{3DC8FEF7-D749-4D97-A505-0CEC8AD339ED}"/>
    <cellStyle name="Normal 7 2 5 2 2 3" xfId="4073" xr:uid="{572B5103-36E6-4C60-BAC0-626E97FD0F6D}"/>
    <cellStyle name="Normal 7 2 5 2 3" xfId="2018" xr:uid="{19612C2F-15A3-43AE-A77B-753B2A282B43}"/>
    <cellStyle name="Normal 7 2 5 2 3 2" xfId="4074" xr:uid="{C13903D7-D414-47A9-B8BA-F836551C5AD6}"/>
    <cellStyle name="Normal 7 2 5 2 4" xfId="2019" xr:uid="{BC9F93C4-E4DF-4CCF-8516-6287A767212D}"/>
    <cellStyle name="Normal 7 2 5 3" xfId="2020" xr:uid="{D1D33583-1585-4BEA-9CB4-8F07A62A6B5F}"/>
    <cellStyle name="Normal 7 2 5 3 2" xfId="2021" xr:uid="{755CC221-2A7B-4AF9-959D-59A35C85E276}"/>
    <cellStyle name="Normal 7 2 5 3 2 2" xfId="4075" xr:uid="{E6CFF03D-875C-4943-8D78-E047C40B49FC}"/>
    <cellStyle name="Normal 7 2 5 3 3" xfId="2022" xr:uid="{AC11852F-178C-4F7D-82C4-24AD8132917D}"/>
    <cellStyle name="Normal 7 2 5 3 4" xfId="2023" xr:uid="{E0429D8F-8586-4100-A5CC-86168A498943}"/>
    <cellStyle name="Normal 7 2 5 4" xfId="2024" xr:uid="{06F9DB1F-89C2-4E79-8E1B-7B687AA8BC4E}"/>
    <cellStyle name="Normal 7 2 5 4 2" xfId="4076" xr:uid="{CE247FD2-AC3D-4541-AC49-020114ADF6F6}"/>
    <cellStyle name="Normal 7 2 5 5" xfId="2025" xr:uid="{E0B3E3CB-9755-4FAB-9140-F3800CE5C58F}"/>
    <cellStyle name="Normal 7 2 5 6" xfId="2026" xr:uid="{551ECC7F-00DE-4CF4-8745-EE680718C5D3}"/>
    <cellStyle name="Normal 7 2 6" xfId="2027" xr:uid="{F725CCC9-E59D-4635-BCCA-BE85B80CE18C}"/>
    <cellStyle name="Normal 7 2 6 2" xfId="2028" xr:uid="{B4DA7D88-8FC2-46A8-8C94-05D707CBBF9D}"/>
    <cellStyle name="Normal 7 2 6 2 2" xfId="2029" xr:uid="{800E05FA-1FB8-4BF0-82E9-743A36DD9EAA}"/>
    <cellStyle name="Normal 7 2 6 2 2 2" xfId="4077" xr:uid="{14708AAA-2178-476D-9A1C-34089609DD33}"/>
    <cellStyle name="Normal 7 2 6 2 3" xfId="2030" xr:uid="{8AB9D456-9482-4087-BF10-5E524AE2FB4F}"/>
    <cellStyle name="Normal 7 2 6 2 4" xfId="2031" xr:uid="{8AE92D37-C090-4676-B214-54E3B4B89F33}"/>
    <cellStyle name="Normal 7 2 6 3" xfId="2032" xr:uid="{A8C70C59-72D7-4207-9A56-B7E7B89D3609}"/>
    <cellStyle name="Normal 7 2 6 3 2" xfId="4078" xr:uid="{A62D3833-F5A0-401C-862E-02A2D5C13FE7}"/>
    <cellStyle name="Normal 7 2 6 4" xfId="2033" xr:uid="{2344179D-2FBD-4361-B389-2BD0CD3B14AF}"/>
    <cellStyle name="Normal 7 2 6 5" xfId="2034" xr:uid="{B7554D1A-321D-498B-9E2F-00DEF52D8F8A}"/>
    <cellStyle name="Normal 7 2 7" xfId="2035" xr:uid="{4783DEDF-3667-45BC-A5E2-7803E3895F92}"/>
    <cellStyle name="Normal 7 2 7 2" xfId="2036" xr:uid="{6363092B-40D4-4002-AA7E-1DEF4A75C26E}"/>
    <cellStyle name="Normal 7 2 7 2 2" xfId="4079" xr:uid="{3EACD1EE-C40F-42DA-A780-F6AC25508ACB}"/>
    <cellStyle name="Normal 7 2 7 2 3" xfId="4380" xr:uid="{6B2F6F37-0F8C-48A9-BE3B-0D8C17A657D9}"/>
    <cellStyle name="Normal 7 2 7 3" xfId="2037" xr:uid="{92FD9070-6611-4A5D-A1EA-5E3D6DE4F46C}"/>
    <cellStyle name="Normal 7 2 7 4" xfId="2038" xr:uid="{38719636-4547-4E9F-A502-22F2F82A76D0}"/>
    <cellStyle name="Normal 7 2 7 4 2" xfId="4746" xr:uid="{A572C0C3-7A32-47CC-AB2C-35F2E4777661}"/>
    <cellStyle name="Normal 7 2 7 4 3" xfId="4610" xr:uid="{EB75E594-9E8B-4157-95EC-94864A7E26F4}"/>
    <cellStyle name="Normal 7 2 7 4 4" xfId="4465" xr:uid="{013C032A-FF04-4814-98F8-F8C22DD1F551}"/>
    <cellStyle name="Normal 7 2 8" xfId="2039" xr:uid="{5B1CFA21-06B0-457F-90F2-5EDCB5D0F02A}"/>
    <cellStyle name="Normal 7 2 8 2" xfId="2040" xr:uid="{0CB08B51-23E0-4F7D-9248-0F3AADD6B929}"/>
    <cellStyle name="Normal 7 2 8 3" xfId="2041" xr:uid="{84327FF7-1FFF-490C-9D00-BECCB89DD305}"/>
    <cellStyle name="Normal 7 2 8 4" xfId="2042" xr:uid="{7B7B34A4-AD1B-4C62-98D6-FFB66556850B}"/>
    <cellStyle name="Normal 7 2 9" xfId="2043" xr:uid="{004904AA-9992-405F-95B4-5DDF3FAF3635}"/>
    <cellStyle name="Normal 7 3" xfId="2044" xr:uid="{D7614D88-2CFE-4C09-A0E0-05BED0A7E85B}"/>
    <cellStyle name="Normal 7 3 10" xfId="2045" xr:uid="{7FE93D58-4EFA-4446-99C0-0F159BE1EA4F}"/>
    <cellStyle name="Normal 7 3 11" xfId="2046" xr:uid="{3B0B27CD-4F05-4BB8-833D-1C94FFEC8A5A}"/>
    <cellStyle name="Normal 7 3 2" xfId="2047" xr:uid="{7355E854-9C32-4A99-8AC9-32B8EE14889A}"/>
    <cellStyle name="Normal 7 3 2 2" xfId="2048" xr:uid="{46DFE9AC-83D6-4690-B608-CB9F58A24DDE}"/>
    <cellStyle name="Normal 7 3 2 2 2" xfId="2049" xr:uid="{60F549B1-6E6A-4270-A228-E6F95B25383F}"/>
    <cellStyle name="Normal 7 3 2 2 2 2" xfId="2050" xr:uid="{A139EAC0-1A51-433E-BC6F-4E347B73DB32}"/>
    <cellStyle name="Normal 7 3 2 2 2 2 2" xfId="2051" xr:uid="{B41E8975-EA91-482C-88C7-5AF3A2CA9BC3}"/>
    <cellStyle name="Normal 7 3 2 2 2 2 2 2" xfId="4080" xr:uid="{B8124CF9-C0A1-4E25-9793-FBBB271F915C}"/>
    <cellStyle name="Normal 7 3 2 2 2 2 3" xfId="2052" xr:uid="{3C20B302-597C-45B9-A094-7DF40A897EAD}"/>
    <cellStyle name="Normal 7 3 2 2 2 2 4" xfId="2053" xr:uid="{0C2DB35A-2325-4134-AD75-EDDF66CA269A}"/>
    <cellStyle name="Normal 7 3 2 2 2 3" xfId="2054" xr:uid="{55F14F34-235F-41B0-951C-163FD2BBC968}"/>
    <cellStyle name="Normal 7 3 2 2 2 3 2" xfId="2055" xr:uid="{86AE003D-5EAD-4840-8590-7C43B5951831}"/>
    <cellStyle name="Normal 7 3 2 2 2 3 3" xfId="2056" xr:uid="{CE920CCD-1449-4E84-9205-5F7A75769064}"/>
    <cellStyle name="Normal 7 3 2 2 2 3 4" xfId="2057" xr:uid="{6B0F4931-670A-4AFA-9841-B77C55F737F7}"/>
    <cellStyle name="Normal 7 3 2 2 2 4" xfId="2058" xr:uid="{12862AC8-DE43-48E0-A078-8938FCB232A5}"/>
    <cellStyle name="Normal 7 3 2 2 2 5" xfId="2059" xr:uid="{821C4FC7-797F-4B19-9429-931E8290928A}"/>
    <cellStyle name="Normal 7 3 2 2 2 6" xfId="2060" xr:uid="{5D9128E0-987C-4439-AE08-AA146D4357B0}"/>
    <cellStyle name="Normal 7 3 2 2 3" xfId="2061" xr:uid="{AE32E997-6327-4E18-B419-8017F382FDCD}"/>
    <cellStyle name="Normal 7 3 2 2 3 2" xfId="2062" xr:uid="{23061DAA-9BEF-4F29-A1F6-CC7FF86F512F}"/>
    <cellStyle name="Normal 7 3 2 2 3 2 2" xfId="2063" xr:uid="{01DF641E-F0C6-4BCE-8089-A10D7327B7E9}"/>
    <cellStyle name="Normal 7 3 2 2 3 2 3" xfId="2064" xr:uid="{CD6E50A1-F185-4EDA-BA65-4DF3B9E08652}"/>
    <cellStyle name="Normal 7 3 2 2 3 2 4" xfId="2065" xr:uid="{7A3DCCA9-5E66-4F48-BA5B-4B2F9CC6A538}"/>
    <cellStyle name="Normal 7 3 2 2 3 3" xfId="2066" xr:uid="{37A3941C-9422-48BC-BCAE-67A9A289298C}"/>
    <cellStyle name="Normal 7 3 2 2 3 4" xfId="2067" xr:uid="{BAA6002B-236E-424D-A834-39B4249B2AEA}"/>
    <cellStyle name="Normal 7 3 2 2 3 5" xfId="2068" xr:uid="{4490049B-5B0D-4B8A-BFC4-11AA7879FED7}"/>
    <cellStyle name="Normal 7 3 2 2 4" xfId="2069" xr:uid="{7966C58B-28ED-4661-A568-9A1B8BDB1066}"/>
    <cellStyle name="Normal 7 3 2 2 4 2" xfId="2070" xr:uid="{8352AD36-2CE9-4DBD-9562-1CDB4B49F5CD}"/>
    <cellStyle name="Normal 7 3 2 2 4 3" xfId="2071" xr:uid="{B1D3F879-42BD-44B6-AD93-B1FA05617DA0}"/>
    <cellStyle name="Normal 7 3 2 2 4 4" xfId="2072" xr:uid="{C0018EAC-2846-4459-845F-8E1747CBE305}"/>
    <cellStyle name="Normal 7 3 2 2 5" xfId="2073" xr:uid="{779BD8BD-351C-42A9-8FD4-9208121A25D6}"/>
    <cellStyle name="Normal 7 3 2 2 5 2" xfId="2074" xr:uid="{2B293DF8-6C8E-4532-87D0-EFE387042959}"/>
    <cellStyle name="Normal 7 3 2 2 5 3" xfId="2075" xr:uid="{477A81B2-7010-4042-BE56-1B538AFA21E8}"/>
    <cellStyle name="Normal 7 3 2 2 5 4" xfId="2076" xr:uid="{5FD47792-8847-4795-A73C-ABE4598765BC}"/>
    <cellStyle name="Normal 7 3 2 2 6" xfId="2077" xr:uid="{E287DA61-F727-4860-97B6-9AFBB95CAD07}"/>
    <cellStyle name="Normal 7 3 2 2 7" xfId="2078" xr:uid="{F5D25C99-28B4-4958-B2DB-0A76530B923E}"/>
    <cellStyle name="Normal 7 3 2 2 8" xfId="2079" xr:uid="{C94519D9-8405-40EE-9AA2-01E1FC59A3A0}"/>
    <cellStyle name="Normal 7 3 2 3" xfId="2080" xr:uid="{C51A49BF-2A50-4210-8DE6-52978AF453D6}"/>
    <cellStyle name="Normal 7 3 2 3 2" xfId="2081" xr:uid="{CC1D29CF-5005-4B1D-8961-0CBFD11D4FDF}"/>
    <cellStyle name="Normal 7 3 2 3 2 2" xfId="2082" xr:uid="{67BC02E5-1AB9-4DA0-91CB-73331CA780BC}"/>
    <cellStyle name="Normal 7 3 2 3 2 2 2" xfId="4081" xr:uid="{727E0767-E0A3-40A5-82C0-38D35A880F6E}"/>
    <cellStyle name="Normal 7 3 2 3 2 2 2 2" xfId="4082" xr:uid="{7974F1B5-FE0F-49B2-A29E-A2D6A87ECE26}"/>
    <cellStyle name="Normal 7 3 2 3 2 2 3" xfId="4083" xr:uid="{A00E7C0E-1F1F-4183-936D-13F38F83F834}"/>
    <cellStyle name="Normal 7 3 2 3 2 3" xfId="2083" xr:uid="{8BA0E088-F738-4A52-9F06-8029595AE960}"/>
    <cellStyle name="Normal 7 3 2 3 2 3 2" xfId="4084" xr:uid="{B52FEE7D-E871-4303-89ED-253FFF96912A}"/>
    <cellStyle name="Normal 7 3 2 3 2 4" xfId="2084" xr:uid="{B7FC884D-68CA-4E29-9960-DE48DFDB2423}"/>
    <cellStyle name="Normal 7 3 2 3 3" xfId="2085" xr:uid="{03244E1B-C1FB-4E53-849B-7F63CD0C543B}"/>
    <cellStyle name="Normal 7 3 2 3 3 2" xfId="2086" xr:uid="{119266C1-BA6F-4FDF-B2A8-E6905EE75CF5}"/>
    <cellStyle name="Normal 7 3 2 3 3 2 2" xfId="4085" xr:uid="{F7B9FA79-03A3-4410-B183-BDA771C2AB03}"/>
    <cellStyle name="Normal 7 3 2 3 3 3" xfId="2087" xr:uid="{51CC2D63-B570-42D1-9CD9-75AB18473A82}"/>
    <cellStyle name="Normal 7 3 2 3 3 4" xfId="2088" xr:uid="{5037A012-65C7-4DFB-B233-1D449C7ED571}"/>
    <cellStyle name="Normal 7 3 2 3 4" xfId="2089" xr:uid="{E6A31C8C-4F23-4FFF-BE29-984AC29CDA6B}"/>
    <cellStyle name="Normal 7 3 2 3 4 2" xfId="4086" xr:uid="{349BFFB9-C749-4893-AB66-E253BCA75461}"/>
    <cellStyle name="Normal 7 3 2 3 5" xfId="2090" xr:uid="{5738E097-0508-4239-B862-648A9969550B}"/>
    <cellStyle name="Normal 7 3 2 3 6" xfId="2091" xr:uid="{181259F5-2396-4C8B-A149-D4C30FD6713A}"/>
    <cellStyle name="Normal 7 3 2 4" xfId="2092" xr:uid="{261B0336-CE0C-4802-9775-7F5E78131E86}"/>
    <cellStyle name="Normal 7 3 2 4 2" xfId="2093" xr:uid="{4A8AFA90-F09C-4BD1-B9CA-B01E297F5740}"/>
    <cellStyle name="Normal 7 3 2 4 2 2" xfId="2094" xr:uid="{98DAF12D-53C6-4891-AC0A-7B1E153138D8}"/>
    <cellStyle name="Normal 7 3 2 4 2 2 2" xfId="4087" xr:uid="{98AFE1DA-52A5-465F-A938-2B5ED09C89F9}"/>
    <cellStyle name="Normal 7 3 2 4 2 3" xfId="2095" xr:uid="{BEB7FB07-7367-448C-8B77-87D7B7B7FD48}"/>
    <cellStyle name="Normal 7 3 2 4 2 4" xfId="2096" xr:uid="{2EDD9D47-4140-4734-A610-AA8B115F3D81}"/>
    <cellStyle name="Normal 7 3 2 4 3" xfId="2097" xr:uid="{86D949FB-D5E5-4C48-B0C2-4734C5EB50F7}"/>
    <cellStyle name="Normal 7 3 2 4 3 2" xfId="4088" xr:uid="{81656DD5-203F-4A44-B471-82FD080E7268}"/>
    <cellStyle name="Normal 7 3 2 4 4" xfId="2098" xr:uid="{9E19FEFD-6356-476F-9492-DEB92A930332}"/>
    <cellStyle name="Normal 7 3 2 4 5" xfId="2099" xr:uid="{D7AA3E99-9A80-46EA-A91A-A0FCF0E297BA}"/>
    <cellStyle name="Normal 7 3 2 5" xfId="2100" xr:uid="{77933488-DCC5-4689-8DDE-DBAC1E1F3313}"/>
    <cellStyle name="Normal 7 3 2 5 2" xfId="2101" xr:uid="{0BF35719-F0D4-4F41-A670-7B8593ABB977}"/>
    <cellStyle name="Normal 7 3 2 5 2 2" xfId="4089" xr:uid="{9C295BB0-C10D-4EE5-9682-E0281B9129D0}"/>
    <cellStyle name="Normal 7 3 2 5 3" xfId="2102" xr:uid="{73562808-3DE0-428B-A88A-61D9869F423C}"/>
    <cellStyle name="Normal 7 3 2 5 4" xfId="2103" xr:uid="{7A7A7FB4-B53C-4D28-A8D1-A6D5FE775C2F}"/>
    <cellStyle name="Normal 7 3 2 6" xfId="2104" xr:uid="{3F1B909B-035F-4DBC-A9B4-C592DA7A1DD9}"/>
    <cellStyle name="Normal 7 3 2 6 2" xfId="2105" xr:uid="{287402C4-B7F6-4BD0-9DF1-229C8B7790FA}"/>
    <cellStyle name="Normal 7 3 2 6 3" xfId="2106" xr:uid="{4908EB33-5702-46E9-B892-3977D567A830}"/>
    <cellStyle name="Normal 7 3 2 6 4" xfId="2107" xr:uid="{75FFE0FF-8186-494B-975E-FE5118D0A3E8}"/>
    <cellStyle name="Normal 7 3 2 7" xfId="2108" xr:uid="{AC09AC98-290B-4520-97EE-17EBCFB2C2DB}"/>
    <cellStyle name="Normal 7 3 2 8" xfId="2109" xr:uid="{2AFD448B-6887-4977-A232-5CD8C5BD67A9}"/>
    <cellStyle name="Normal 7 3 2 9" xfId="2110" xr:uid="{9FAB6AB3-4F10-4DE7-BBD2-7979002CAD4F}"/>
    <cellStyle name="Normal 7 3 3" xfId="2111" xr:uid="{8DDAE0A6-EF89-4A29-8A79-2CB3C9A99BFB}"/>
    <cellStyle name="Normal 7 3 3 2" xfId="2112" xr:uid="{7D19DCC0-5E68-4DF8-A136-A111B243B9FF}"/>
    <cellStyle name="Normal 7 3 3 2 2" xfId="2113" xr:uid="{5A0E3D05-8D2E-428A-94B5-B3E1250D4593}"/>
    <cellStyle name="Normal 7 3 3 2 2 2" xfId="2114" xr:uid="{1B6F10BE-1FD0-4120-8CBF-1383C4E6B251}"/>
    <cellStyle name="Normal 7 3 3 2 2 2 2" xfId="4090" xr:uid="{29F1D755-761D-431B-96BA-03C50DD22654}"/>
    <cellStyle name="Normal 7 3 3 2 2 2 2 2" xfId="4655" xr:uid="{E5A8D7DB-51B0-4BDB-B14A-0CC9B6E01074}"/>
    <cellStyle name="Normal 7 3 3 2 2 2 3" xfId="4656" xr:uid="{5F053699-A1FF-4CBD-8320-79628D9509FD}"/>
    <cellStyle name="Normal 7 3 3 2 2 3" xfId="2115" xr:uid="{2745920E-8ACA-44FD-AE5E-ECE4DB41A08B}"/>
    <cellStyle name="Normal 7 3 3 2 2 3 2" xfId="4657" xr:uid="{48184D9E-3812-4D22-A7E8-1335CD7C6E35}"/>
    <cellStyle name="Normal 7 3 3 2 2 4" xfId="2116" xr:uid="{6DE504F6-58CD-4E6A-8AB8-3A68B274B408}"/>
    <cellStyle name="Normal 7 3 3 2 3" xfId="2117" xr:uid="{E96441F6-842B-49BD-977A-9B51E75065BE}"/>
    <cellStyle name="Normal 7 3 3 2 3 2" xfId="2118" xr:uid="{5C792F0F-AC48-49F1-8E24-C7B972EE4747}"/>
    <cellStyle name="Normal 7 3 3 2 3 2 2" xfId="4658" xr:uid="{13550F4C-AC35-4DDC-8D73-A8088D1E6169}"/>
    <cellStyle name="Normal 7 3 3 2 3 3" xfId="2119" xr:uid="{72AF326A-2DA4-4F30-AD5C-A929325AAA37}"/>
    <cellStyle name="Normal 7 3 3 2 3 4" xfId="2120" xr:uid="{FF14DB05-F438-4C97-95A6-13D251F1DD74}"/>
    <cellStyle name="Normal 7 3 3 2 4" xfId="2121" xr:uid="{F4BDB2C0-EBEF-4A37-AA7D-F26BE33E5F36}"/>
    <cellStyle name="Normal 7 3 3 2 4 2" xfId="4659" xr:uid="{757EC7A0-170E-4E9B-AAEB-DBB66682489E}"/>
    <cellStyle name="Normal 7 3 3 2 5" xfId="2122" xr:uid="{F99638F4-F64F-4EC9-898A-513D972D9D0E}"/>
    <cellStyle name="Normal 7 3 3 2 6" xfId="2123" xr:uid="{042925E5-CBC6-4B4A-BFB3-4BF1167ACC07}"/>
    <cellStyle name="Normal 7 3 3 3" xfId="2124" xr:uid="{B65D996F-F9E1-4A9A-AF55-A4A6AF5CF8F3}"/>
    <cellStyle name="Normal 7 3 3 3 2" xfId="2125" xr:uid="{C6A5E2C2-CB96-487E-B491-B228730448AB}"/>
    <cellStyle name="Normal 7 3 3 3 2 2" xfId="2126" xr:uid="{C27F9E52-C7AD-4636-BFA8-C9F5FBFF92C5}"/>
    <cellStyle name="Normal 7 3 3 3 2 2 2" xfId="4660" xr:uid="{A9722CE5-20E3-42CF-9787-192A396374C1}"/>
    <cellStyle name="Normal 7 3 3 3 2 3" xfId="2127" xr:uid="{70B42918-9CF7-401F-AA88-4413F7729418}"/>
    <cellStyle name="Normal 7 3 3 3 2 4" xfId="2128" xr:uid="{EA9EEBC9-6AA5-4C56-9E74-6762DD45D0A9}"/>
    <cellStyle name="Normal 7 3 3 3 3" xfId="2129" xr:uid="{7168CE71-EFD5-43C5-BE67-5159E7803BD7}"/>
    <cellStyle name="Normal 7 3 3 3 3 2" xfId="4661" xr:uid="{8A9D65D8-0723-4C98-AECD-05F5F569256F}"/>
    <cellStyle name="Normal 7 3 3 3 4" xfId="2130" xr:uid="{AB17F0DB-B956-45F2-A232-B86EBB018C07}"/>
    <cellStyle name="Normal 7 3 3 3 5" xfId="2131" xr:uid="{C1DEA5EE-240E-4B45-9DD3-45DA3938121C}"/>
    <cellStyle name="Normal 7 3 3 4" xfId="2132" xr:uid="{A179EFFB-5F44-44D2-8768-2C35FAF33303}"/>
    <cellStyle name="Normal 7 3 3 4 2" xfId="2133" xr:uid="{2C52B987-7E7A-4F98-BC7D-F13215C94CEE}"/>
    <cellStyle name="Normal 7 3 3 4 2 2" xfId="4662" xr:uid="{12D10836-EC54-406B-8AE5-B020A26C8EE2}"/>
    <cellStyle name="Normal 7 3 3 4 3" xfId="2134" xr:uid="{502AB696-47B6-423B-B6C0-87271CC089B8}"/>
    <cellStyle name="Normal 7 3 3 4 4" xfId="2135" xr:uid="{2661845F-FFBF-45EC-B481-CE6C2B6F98D1}"/>
    <cellStyle name="Normal 7 3 3 5" xfId="2136" xr:uid="{A3F61A68-BD2E-40AF-9CED-859068B4B74B}"/>
    <cellStyle name="Normal 7 3 3 5 2" xfId="2137" xr:uid="{3EEB40A9-CDC9-4D2D-92B9-EA34AA2197B3}"/>
    <cellStyle name="Normal 7 3 3 5 3" xfId="2138" xr:uid="{AC3B60E1-9E1D-4FD8-911D-6EA166C90688}"/>
    <cellStyle name="Normal 7 3 3 5 4" xfId="2139" xr:uid="{D391FC50-A261-4A32-83D9-4D0E81032B63}"/>
    <cellStyle name="Normal 7 3 3 6" xfId="2140" xr:uid="{DFC3E68A-1F9C-42C8-A292-A662EE23FBCD}"/>
    <cellStyle name="Normal 7 3 3 7" xfId="2141" xr:uid="{FF3BB079-7735-4B9C-9ACA-AB30F3613149}"/>
    <cellStyle name="Normal 7 3 3 8" xfId="2142" xr:uid="{81CE0CF1-1651-432B-8F2C-2203E17A9F29}"/>
    <cellStyle name="Normal 7 3 4" xfId="2143" xr:uid="{C95DCC1F-8527-4A56-8D3D-2BD06A20215F}"/>
    <cellStyle name="Normal 7 3 4 2" xfId="2144" xr:uid="{4C79867F-F91C-4CBA-A674-2FB89D46803E}"/>
    <cellStyle name="Normal 7 3 4 2 2" xfId="2145" xr:uid="{9F2ED706-FE25-49BF-97A9-67CFE6C050FA}"/>
    <cellStyle name="Normal 7 3 4 2 2 2" xfId="2146" xr:uid="{77615E74-6F63-4234-ABC1-05E8C50BA509}"/>
    <cellStyle name="Normal 7 3 4 2 2 2 2" xfId="4091" xr:uid="{22F3A694-BC99-4018-B629-6F6FD3470B0A}"/>
    <cellStyle name="Normal 7 3 4 2 2 3" xfId="2147" xr:uid="{BB8DB346-C6BA-46E4-865C-201E9E9D8A15}"/>
    <cellStyle name="Normal 7 3 4 2 2 4" xfId="2148" xr:uid="{C664ED6F-11B1-44DB-922C-85163B648A64}"/>
    <cellStyle name="Normal 7 3 4 2 3" xfId="2149" xr:uid="{A75AFA7D-5216-49F6-9C69-2D52717AAE86}"/>
    <cellStyle name="Normal 7 3 4 2 3 2" xfId="4092" xr:uid="{3CAF3033-15A3-4651-AF41-E49BE9D04D96}"/>
    <cellStyle name="Normal 7 3 4 2 4" xfId="2150" xr:uid="{75794C7E-B96F-4654-A317-EACD1827ACB1}"/>
    <cellStyle name="Normal 7 3 4 2 5" xfId="2151" xr:uid="{2CAA3091-ECA0-4B2A-BD4E-79478A020FFD}"/>
    <cellStyle name="Normal 7 3 4 3" xfId="2152" xr:uid="{66B06F32-A24E-4828-B620-4DAD6C1B6FFB}"/>
    <cellStyle name="Normal 7 3 4 3 2" xfId="2153" xr:uid="{042BB02F-CB96-451C-AFAC-DCC0C1CD30CD}"/>
    <cellStyle name="Normal 7 3 4 3 2 2" xfId="4093" xr:uid="{4E8A5639-81B1-4F36-9471-BFC4DE09AB7E}"/>
    <cellStyle name="Normal 7 3 4 3 3" xfId="2154" xr:uid="{6CD6309D-26D8-4000-B9B2-30AAB94FE1ED}"/>
    <cellStyle name="Normal 7 3 4 3 4" xfId="2155" xr:uid="{2B099749-A990-48AF-8983-0C8282D9691B}"/>
    <cellStyle name="Normal 7 3 4 4" xfId="2156" xr:uid="{C8731CCE-7E55-481E-88E5-D20E7DEEBA86}"/>
    <cellStyle name="Normal 7 3 4 4 2" xfId="2157" xr:uid="{DBCAF01F-1244-4E78-8A89-9FCBA55AA1B8}"/>
    <cellStyle name="Normal 7 3 4 4 3" xfId="2158" xr:uid="{9682D390-C935-4B67-9DB9-87CF38CA2A0F}"/>
    <cellStyle name="Normal 7 3 4 4 4" xfId="2159" xr:uid="{521A04BB-6D36-437F-AF0B-505ED4D5814A}"/>
    <cellStyle name="Normal 7 3 4 5" xfId="2160" xr:uid="{F1F00B88-AEB4-431C-A196-31E9572BF900}"/>
    <cellStyle name="Normal 7 3 4 6" xfId="2161" xr:uid="{79113F2D-AD5E-4EE6-A9A0-3BED971C27A0}"/>
    <cellStyle name="Normal 7 3 4 7" xfId="2162" xr:uid="{C5550970-085C-40BB-8A40-6FD1978E0084}"/>
    <cellStyle name="Normal 7 3 5" xfId="2163" xr:uid="{7DA9BFC4-D4F9-4FCA-9C63-5D2EA7FCA1F5}"/>
    <cellStyle name="Normal 7 3 5 2" xfId="2164" xr:uid="{346CFD06-96BE-4936-9CFE-88E7C740B92C}"/>
    <cellStyle name="Normal 7 3 5 2 2" xfId="2165" xr:uid="{AAB33DD0-17CF-4C2E-9BC6-69795A68EB1E}"/>
    <cellStyle name="Normal 7 3 5 2 2 2" xfId="4094" xr:uid="{8244DA3D-A41A-41E5-84AC-8A9F91BB5B4D}"/>
    <cellStyle name="Normal 7 3 5 2 3" xfId="2166" xr:uid="{CA95B707-C223-45F8-A4B1-8124F67CDCC4}"/>
    <cellStyle name="Normal 7 3 5 2 4" xfId="2167" xr:uid="{B80B34B2-7667-4A32-888D-FD7E2461E8C4}"/>
    <cellStyle name="Normal 7 3 5 3" xfId="2168" xr:uid="{EB8179C0-2B4D-47AA-9FA7-18A3FA27DF0D}"/>
    <cellStyle name="Normal 7 3 5 3 2" xfId="2169" xr:uid="{C0E8921E-17A6-4AC0-BC53-C740F5EA3463}"/>
    <cellStyle name="Normal 7 3 5 3 3" xfId="2170" xr:uid="{379C092D-E294-4B7C-89C0-9DCEA0A916F5}"/>
    <cellStyle name="Normal 7 3 5 3 4" xfId="2171" xr:uid="{003BF96B-6B32-474F-AC71-96E98251081B}"/>
    <cellStyle name="Normal 7 3 5 4" xfId="2172" xr:uid="{C44F25FC-3361-4D54-B6DF-B6C7561E273C}"/>
    <cellStyle name="Normal 7 3 5 5" xfId="2173" xr:uid="{C3760F88-A046-43C7-912C-65399BD02D39}"/>
    <cellStyle name="Normal 7 3 5 6" xfId="2174" xr:uid="{A1094738-FAEB-4201-8C09-AA296D4CA959}"/>
    <cellStyle name="Normal 7 3 6" xfId="2175" xr:uid="{AC2DB567-0973-4F87-8828-8C2CA46A7205}"/>
    <cellStyle name="Normal 7 3 6 2" xfId="2176" xr:uid="{011FF4A9-115B-4A0B-8B92-0D7B61596704}"/>
    <cellStyle name="Normal 7 3 6 2 2" xfId="2177" xr:uid="{5881B2A5-32EA-46CD-A374-BE2EEA98D985}"/>
    <cellStyle name="Normal 7 3 6 2 3" xfId="2178" xr:uid="{C3649C86-870F-44DD-B3E6-6D296B0E1911}"/>
    <cellStyle name="Normal 7 3 6 2 4" xfId="2179" xr:uid="{37CA9850-44D1-440B-A28D-F91E3FB3EAC8}"/>
    <cellStyle name="Normal 7 3 6 3" xfId="2180" xr:uid="{1D72D876-76E5-43E5-9C72-2FE150F58F36}"/>
    <cellStyle name="Normal 7 3 6 4" xfId="2181" xr:uid="{94EBC46C-778E-4C63-A75E-684C65F8D050}"/>
    <cellStyle name="Normal 7 3 6 5" xfId="2182" xr:uid="{B9F4968A-67F1-4360-A5F2-8633E9A893EB}"/>
    <cellStyle name="Normal 7 3 7" xfId="2183" xr:uid="{EFACC64A-B2E3-44B5-858C-469920070BE1}"/>
    <cellStyle name="Normal 7 3 7 2" xfId="2184" xr:uid="{CACF5E88-E339-4F25-9B8C-BFFF870AD874}"/>
    <cellStyle name="Normal 7 3 7 3" xfId="2185" xr:uid="{FCFA9591-3095-4FD6-8609-B7F9EB93F488}"/>
    <cellStyle name="Normal 7 3 7 4" xfId="2186" xr:uid="{ABC987C9-6DA0-4C02-9A78-7F0D33E0C28C}"/>
    <cellStyle name="Normal 7 3 8" xfId="2187" xr:uid="{FDF9F067-87B7-42BB-9B80-FE46DCA3880A}"/>
    <cellStyle name="Normal 7 3 8 2" xfId="2188" xr:uid="{93D4F0D5-CC03-4E4C-949E-EC08CE61E40F}"/>
    <cellStyle name="Normal 7 3 8 3" xfId="2189" xr:uid="{CF202DC9-BCF0-4A92-A142-2BC1D8F1E4DF}"/>
    <cellStyle name="Normal 7 3 8 4" xfId="2190" xr:uid="{76394FEE-BD19-4A7E-A639-369FBB5D5721}"/>
    <cellStyle name="Normal 7 3 9" xfId="2191" xr:uid="{04BF1B40-E765-4895-A090-FAB3CE76FF04}"/>
    <cellStyle name="Normal 7 4" xfId="2192" xr:uid="{41F01B36-DD96-4C2F-99DC-B5EB324BBDB4}"/>
    <cellStyle name="Normal 7 4 10" xfId="2193" xr:uid="{4F8C64E1-795A-4AA1-B059-1AFCC387988F}"/>
    <cellStyle name="Normal 7 4 11" xfId="2194" xr:uid="{CE72BEF3-9EF4-4E62-91ED-41574B44671D}"/>
    <cellStyle name="Normal 7 4 2" xfId="2195" xr:uid="{0EF9280A-0DF3-44CB-8B14-1762ADD6F013}"/>
    <cellStyle name="Normal 7 4 2 2" xfId="2196" xr:uid="{E155C363-6E56-49ED-802D-9FB685F1C8BF}"/>
    <cellStyle name="Normal 7 4 2 2 2" xfId="2197" xr:uid="{03DB299A-9B8C-4249-8D3A-B71991CA4E5D}"/>
    <cellStyle name="Normal 7 4 2 2 2 2" xfId="2198" xr:uid="{C5634E21-DDA4-4F7B-8034-00B31F2047A8}"/>
    <cellStyle name="Normal 7 4 2 2 2 2 2" xfId="2199" xr:uid="{8917E9E0-EFE6-4813-AE81-4669FA21B997}"/>
    <cellStyle name="Normal 7 4 2 2 2 2 3" xfId="2200" xr:uid="{DB65BBAA-9469-49BE-91F7-503832140669}"/>
    <cellStyle name="Normal 7 4 2 2 2 2 4" xfId="2201" xr:uid="{CEE32963-98AC-43FB-AB17-363ECFE0FEB8}"/>
    <cellStyle name="Normal 7 4 2 2 2 3" xfId="2202" xr:uid="{0556FDD7-6350-468D-8D9A-5CF3D5A8E3D5}"/>
    <cellStyle name="Normal 7 4 2 2 2 3 2" xfId="2203" xr:uid="{FD73C38C-9CE4-4689-85D8-81358D029261}"/>
    <cellStyle name="Normal 7 4 2 2 2 3 3" xfId="2204" xr:uid="{7249A54C-3642-4E90-950F-68A02975DBB3}"/>
    <cellStyle name="Normal 7 4 2 2 2 3 4" xfId="2205" xr:uid="{6A590B28-32C4-46D5-AD6E-7F54B4F94FE6}"/>
    <cellStyle name="Normal 7 4 2 2 2 4" xfId="2206" xr:uid="{D2320B46-4588-43E0-8DF9-A9BAD814CDA7}"/>
    <cellStyle name="Normal 7 4 2 2 2 5" xfId="2207" xr:uid="{45EE5175-39ED-434F-9D34-450D7C61857B}"/>
    <cellStyle name="Normal 7 4 2 2 2 6" xfId="2208" xr:uid="{92E60586-4515-45FB-AB4D-8B25CAB4449A}"/>
    <cellStyle name="Normal 7 4 2 2 3" xfId="2209" xr:uid="{5458578D-5385-4979-911F-BE7568222D45}"/>
    <cellStyle name="Normal 7 4 2 2 3 2" xfId="2210" xr:uid="{B4FE950F-BCCC-4EAB-B7BB-80163CE00942}"/>
    <cellStyle name="Normal 7 4 2 2 3 2 2" xfId="2211" xr:uid="{40C898ED-3B1C-4B69-AEC9-C7D37DABD4AF}"/>
    <cellStyle name="Normal 7 4 2 2 3 2 3" xfId="2212" xr:uid="{06336ABB-A2AA-4AAA-9724-1E03A7553747}"/>
    <cellStyle name="Normal 7 4 2 2 3 2 4" xfId="2213" xr:uid="{7A769BF0-2A76-4C58-9C62-3B30102693BE}"/>
    <cellStyle name="Normal 7 4 2 2 3 3" xfId="2214" xr:uid="{933BA4E4-A922-4469-9C4D-125021ED2CFD}"/>
    <cellStyle name="Normal 7 4 2 2 3 4" xfId="2215" xr:uid="{9A86BB56-B421-48CB-A010-C1C4A6F01DDC}"/>
    <cellStyle name="Normal 7 4 2 2 3 5" xfId="2216" xr:uid="{A73F1019-6C36-42CA-A77D-2CAA24081F89}"/>
    <cellStyle name="Normal 7 4 2 2 4" xfId="2217" xr:uid="{4E438AE4-3137-4ED3-B0B5-E8A1F3F1DC39}"/>
    <cellStyle name="Normal 7 4 2 2 4 2" xfId="2218" xr:uid="{810685A9-51C3-4BF6-95D4-6BCC39087852}"/>
    <cellStyle name="Normal 7 4 2 2 4 3" xfId="2219" xr:uid="{D47FE9BE-2CDE-4E7C-BDA1-65D9A16DD5B3}"/>
    <cellStyle name="Normal 7 4 2 2 4 4" xfId="2220" xr:uid="{1D680B0C-8B4A-4A27-9906-C6ACBA08A97C}"/>
    <cellStyle name="Normal 7 4 2 2 5" xfId="2221" xr:uid="{C092B97D-D611-4CAE-A46D-D11B1D7BAD69}"/>
    <cellStyle name="Normal 7 4 2 2 5 2" xfId="2222" xr:uid="{A98FB7FD-7AA7-4016-81E2-852581DC1435}"/>
    <cellStyle name="Normal 7 4 2 2 5 3" xfId="2223" xr:uid="{450237A2-0246-489E-B25A-9C03D311430E}"/>
    <cellStyle name="Normal 7 4 2 2 5 4" xfId="2224" xr:uid="{F7C70441-52D2-4052-A3FF-4991B5EEC56C}"/>
    <cellStyle name="Normal 7 4 2 2 6" xfId="2225" xr:uid="{3D81CF1A-AECC-4F6F-99CA-636869FB895D}"/>
    <cellStyle name="Normal 7 4 2 2 7" xfId="2226" xr:uid="{EF89A096-CCE7-458C-817B-A7B597D7611C}"/>
    <cellStyle name="Normal 7 4 2 2 8" xfId="2227" xr:uid="{DA1DAC8A-18DC-40C3-960E-7F57518732DF}"/>
    <cellStyle name="Normal 7 4 2 3" xfId="2228" xr:uid="{425FB747-E4A6-47E7-A145-0D454CD4BAD3}"/>
    <cellStyle name="Normal 7 4 2 3 2" xfId="2229" xr:uid="{40024E01-46BC-4446-928E-58B02556AD09}"/>
    <cellStyle name="Normal 7 4 2 3 2 2" xfId="2230" xr:uid="{88030581-C61A-46C0-BF15-4B61BD5112D3}"/>
    <cellStyle name="Normal 7 4 2 3 2 3" xfId="2231" xr:uid="{34491675-A025-4A0C-8BD9-3798A9DF3CC2}"/>
    <cellStyle name="Normal 7 4 2 3 2 4" xfId="2232" xr:uid="{CEF7DA1E-367E-49FC-A42B-BC83A18E34E1}"/>
    <cellStyle name="Normal 7 4 2 3 3" xfId="2233" xr:uid="{8E78BCEB-79A1-4556-B6F0-A0D5F499A803}"/>
    <cellStyle name="Normal 7 4 2 3 3 2" xfId="2234" xr:uid="{665FB95F-BF3C-4A36-84BE-14AE8625C62C}"/>
    <cellStyle name="Normal 7 4 2 3 3 3" xfId="2235" xr:uid="{C0F7FC45-519F-4D5A-8BDC-ABD7476F76D0}"/>
    <cellStyle name="Normal 7 4 2 3 3 4" xfId="2236" xr:uid="{0BAB46F6-DC55-43C1-B0B1-9206F1C98DB0}"/>
    <cellStyle name="Normal 7 4 2 3 4" xfId="2237" xr:uid="{A259476E-E00B-4479-8AA8-F4855275544F}"/>
    <cellStyle name="Normal 7 4 2 3 5" xfId="2238" xr:uid="{38E6A229-CAB3-47DD-9106-44F39F25ED7B}"/>
    <cellStyle name="Normal 7 4 2 3 6" xfId="2239" xr:uid="{DCB902A6-4B08-44EA-80D7-912BB165804D}"/>
    <cellStyle name="Normal 7 4 2 4" xfId="2240" xr:uid="{6B3FF432-0D4D-404F-8931-DEA281561D68}"/>
    <cellStyle name="Normal 7 4 2 4 2" xfId="2241" xr:uid="{4A47FF82-D87D-4A58-A4D4-3E6647F74A74}"/>
    <cellStyle name="Normal 7 4 2 4 2 2" xfId="2242" xr:uid="{B58AE49B-49E8-4713-8828-D217CC4165D5}"/>
    <cellStyle name="Normal 7 4 2 4 2 3" xfId="2243" xr:uid="{D46C7F40-4216-4966-9213-517B7F13EED6}"/>
    <cellStyle name="Normal 7 4 2 4 2 4" xfId="2244" xr:uid="{EC51D5CD-123C-426F-A762-7E24F9B72DD3}"/>
    <cellStyle name="Normal 7 4 2 4 3" xfId="2245" xr:uid="{079C3347-CB90-4F06-8E93-92A1C87D64A4}"/>
    <cellStyle name="Normal 7 4 2 4 4" xfId="2246" xr:uid="{4EEFAD8B-6F3B-4022-B38B-88B19CD3107B}"/>
    <cellStyle name="Normal 7 4 2 4 5" xfId="2247" xr:uid="{7BAD829A-60D6-4F71-99F8-B70BD40F3F2B}"/>
    <cellStyle name="Normal 7 4 2 5" xfId="2248" xr:uid="{085C5052-3D1F-47DC-AEA3-C415752E93C4}"/>
    <cellStyle name="Normal 7 4 2 5 2" xfId="2249" xr:uid="{C965B47F-79A5-4674-B524-B662091B3805}"/>
    <cellStyle name="Normal 7 4 2 5 3" xfId="2250" xr:uid="{E1471592-8183-4D5F-ADD4-B15BC57DC046}"/>
    <cellStyle name="Normal 7 4 2 5 4" xfId="2251" xr:uid="{C6DAFA06-B32F-428D-8888-D1E1CF38F980}"/>
    <cellStyle name="Normal 7 4 2 6" xfId="2252" xr:uid="{C3D02AD1-14D6-4A0E-ADE5-357683384D2F}"/>
    <cellStyle name="Normal 7 4 2 6 2" xfId="2253" xr:uid="{7FFB1D7E-DDBA-4447-A453-9A7EFDDAA77C}"/>
    <cellStyle name="Normal 7 4 2 6 3" xfId="2254" xr:uid="{5FDB67B3-4A1D-44B3-81F5-42234F5E5B40}"/>
    <cellStyle name="Normal 7 4 2 6 4" xfId="2255" xr:uid="{88CDC3D8-B3EC-464F-B0BB-CA75DF592058}"/>
    <cellStyle name="Normal 7 4 2 7" xfId="2256" xr:uid="{CD5CDBB6-743C-41B4-8411-EC810D914AAF}"/>
    <cellStyle name="Normal 7 4 2 8" xfId="2257" xr:uid="{446BB79F-7D6A-4518-A468-E66DC09AF24A}"/>
    <cellStyle name="Normal 7 4 2 9" xfId="2258" xr:uid="{0416EE6B-1BF9-43E4-A6AD-90F533D0FC51}"/>
    <cellStyle name="Normal 7 4 3" xfId="2259" xr:uid="{385DF42C-528E-451E-824D-3084CCB263AD}"/>
    <cellStyle name="Normal 7 4 3 2" xfId="2260" xr:uid="{200E69CE-495A-4652-B433-B32804A679CA}"/>
    <cellStyle name="Normal 7 4 3 2 2" xfId="2261" xr:uid="{8E654481-A361-43B5-BB29-44600F7847F6}"/>
    <cellStyle name="Normal 7 4 3 2 2 2" xfId="2262" xr:uid="{4FAB79EB-B9E9-46CD-B129-D9D36760D0BA}"/>
    <cellStyle name="Normal 7 4 3 2 2 2 2" xfId="4095" xr:uid="{DBF45C61-CA21-413D-BF2F-21D7BB4A9B5B}"/>
    <cellStyle name="Normal 7 4 3 2 2 3" xfId="2263" xr:uid="{E41BAFAC-82AD-4B7C-A2EA-F6AF230B9218}"/>
    <cellStyle name="Normal 7 4 3 2 2 4" xfId="2264" xr:uid="{97E306C9-DB01-493C-9A00-CE6AFCD98676}"/>
    <cellStyle name="Normal 7 4 3 2 3" xfId="2265" xr:uid="{44582484-F413-4CEC-8C3F-78A9EAEC2EBD}"/>
    <cellStyle name="Normal 7 4 3 2 3 2" xfId="2266" xr:uid="{E96E9141-B5BA-49C8-A227-FF561E0CED09}"/>
    <cellStyle name="Normal 7 4 3 2 3 3" xfId="2267" xr:uid="{5DAB561F-8ABC-4C2D-B8E8-87A98D98F537}"/>
    <cellStyle name="Normal 7 4 3 2 3 4" xfId="2268" xr:uid="{C9A67402-C0DF-429A-863D-662A92FBC6F0}"/>
    <cellStyle name="Normal 7 4 3 2 4" xfId="2269" xr:uid="{DFA2336B-60EF-4141-8DC2-49CCE64975D7}"/>
    <cellStyle name="Normal 7 4 3 2 5" xfId="2270" xr:uid="{6C49AFA5-88F1-472E-A53F-774D0D295823}"/>
    <cellStyle name="Normal 7 4 3 2 6" xfId="2271" xr:uid="{840FA4D1-BC06-455F-A6DA-9FFA5EEC7183}"/>
    <cellStyle name="Normal 7 4 3 3" xfId="2272" xr:uid="{52B9310D-C9C5-48DA-B66E-79A9668350A9}"/>
    <cellStyle name="Normal 7 4 3 3 2" xfId="2273" xr:uid="{615E0344-7228-4C87-AF2F-C1CC204FE479}"/>
    <cellStyle name="Normal 7 4 3 3 2 2" xfId="2274" xr:uid="{0F43239E-722A-4050-978F-EBFBE81D3995}"/>
    <cellStyle name="Normal 7 4 3 3 2 3" xfId="2275" xr:uid="{FF8457C2-6E55-41DF-B93A-DEF623E8ABAA}"/>
    <cellStyle name="Normal 7 4 3 3 2 4" xfId="2276" xr:uid="{600BE544-309E-46B4-ACDC-85E1EBDDC250}"/>
    <cellStyle name="Normal 7 4 3 3 3" xfId="2277" xr:uid="{23E8011E-5E8A-442C-BFB2-B6BABE8D0D48}"/>
    <cellStyle name="Normal 7 4 3 3 4" xfId="2278" xr:uid="{D07A4360-F880-40F0-AEA5-92D742B08AF2}"/>
    <cellStyle name="Normal 7 4 3 3 5" xfId="2279" xr:uid="{D6A49A75-AF9F-4E89-B74D-4F02BB73C520}"/>
    <cellStyle name="Normal 7 4 3 4" xfId="2280" xr:uid="{650CED8E-7C9D-4403-9EF5-26442EEDDAE8}"/>
    <cellStyle name="Normal 7 4 3 4 2" xfId="2281" xr:uid="{7D26720B-FA73-41D9-8A3A-E6BC5864CCC0}"/>
    <cellStyle name="Normal 7 4 3 4 3" xfId="2282" xr:uid="{4862814D-1B8D-4BD9-860F-65481A8DA316}"/>
    <cellStyle name="Normal 7 4 3 4 4" xfId="2283" xr:uid="{F5E80FBA-B727-4A46-AE56-C3D79A349B12}"/>
    <cellStyle name="Normal 7 4 3 5" xfId="2284" xr:uid="{CC7134F4-47A8-4EB0-8BB9-29B3084C136C}"/>
    <cellStyle name="Normal 7 4 3 5 2" xfId="2285" xr:uid="{489FAD1D-B896-4F4E-9E1E-14F7331D32F0}"/>
    <cellStyle name="Normal 7 4 3 5 3" xfId="2286" xr:uid="{B0E431C2-1549-42AE-B886-CA87164A2BC8}"/>
    <cellStyle name="Normal 7 4 3 5 4" xfId="2287" xr:uid="{B45DE7F3-6AA0-4394-B193-7301C3476693}"/>
    <cellStyle name="Normal 7 4 3 6" xfId="2288" xr:uid="{FE308E89-BC67-4922-AA1C-4B6A4BEE1AD6}"/>
    <cellStyle name="Normal 7 4 3 7" xfId="2289" xr:uid="{2D227EEF-E01A-44B6-A9E9-21744712E35D}"/>
    <cellStyle name="Normal 7 4 3 8" xfId="2290" xr:uid="{7C9C82A3-5475-4D07-8258-3456FFE8A53D}"/>
    <cellStyle name="Normal 7 4 4" xfId="2291" xr:uid="{450E221B-B7FB-4AFF-A0E4-281DF01194FE}"/>
    <cellStyle name="Normal 7 4 4 2" xfId="2292" xr:uid="{698185E5-7B2C-45C1-9E8F-71512045465F}"/>
    <cellStyle name="Normal 7 4 4 2 2" xfId="2293" xr:uid="{BB463626-3F11-4ED9-8E5E-BA116E4B2B36}"/>
    <cellStyle name="Normal 7 4 4 2 2 2" xfId="2294" xr:uid="{95718020-EA5D-4C43-BD2E-82078C157FFA}"/>
    <cellStyle name="Normal 7 4 4 2 2 3" xfId="2295" xr:uid="{11F51B1B-E470-471F-9949-9BC178904644}"/>
    <cellStyle name="Normal 7 4 4 2 2 4" xfId="2296" xr:uid="{E6235FCC-5852-4283-91AF-7BA06F4F62A7}"/>
    <cellStyle name="Normal 7 4 4 2 3" xfId="2297" xr:uid="{9D98E77B-4C8C-4481-B582-682DD886DDA0}"/>
    <cellStyle name="Normal 7 4 4 2 4" xfId="2298" xr:uid="{9A01EE09-0D73-4A23-97C1-051B10344636}"/>
    <cellStyle name="Normal 7 4 4 2 5" xfId="2299" xr:uid="{3A308109-CC40-47F8-9E0D-59D7F7873AA6}"/>
    <cellStyle name="Normal 7 4 4 3" xfId="2300" xr:uid="{A658D3AF-4E3E-4349-91B9-1A1ED40827A8}"/>
    <cellStyle name="Normal 7 4 4 3 2" xfId="2301" xr:uid="{6C1DAC6A-4761-4923-9CE8-91F95F9FEF18}"/>
    <cellStyle name="Normal 7 4 4 3 3" xfId="2302" xr:uid="{A0DE931C-2C48-4FD8-8311-C58E07B4E5F6}"/>
    <cellStyle name="Normal 7 4 4 3 4" xfId="2303" xr:uid="{37CDF67B-CA1A-4394-8755-129EFA6A9C96}"/>
    <cellStyle name="Normal 7 4 4 4" xfId="2304" xr:uid="{590509EF-744A-43D1-8B6B-D8F2E2D02667}"/>
    <cellStyle name="Normal 7 4 4 4 2" xfId="2305" xr:uid="{CCB72A1E-EFB5-4C54-A9FA-DA341A25738D}"/>
    <cellStyle name="Normal 7 4 4 4 3" xfId="2306" xr:uid="{155596CC-FB0B-4E29-AC7F-AE4291AF8665}"/>
    <cellStyle name="Normal 7 4 4 4 4" xfId="2307" xr:uid="{9E6CECF5-DDF2-42F3-9CF0-37D5CBD6BD1A}"/>
    <cellStyle name="Normal 7 4 4 5" xfId="2308" xr:uid="{200FBFF8-EED0-430F-9B23-4C995F10280C}"/>
    <cellStyle name="Normal 7 4 4 6" xfId="2309" xr:uid="{44672527-C5BE-4187-8DCB-318C8FA8ABCF}"/>
    <cellStyle name="Normal 7 4 4 7" xfId="2310" xr:uid="{62728439-830C-4B54-B24F-512D976707CD}"/>
    <cellStyle name="Normal 7 4 5" xfId="2311" xr:uid="{538D858A-9A64-4C78-BDD8-2ACC84EE17E2}"/>
    <cellStyle name="Normal 7 4 5 2" xfId="2312" xr:uid="{D37148EE-E330-45C7-A5C2-C031FF549824}"/>
    <cellStyle name="Normal 7 4 5 2 2" xfId="2313" xr:uid="{CBE17333-8027-406C-B4AF-1A272E879FD1}"/>
    <cellStyle name="Normal 7 4 5 2 3" xfId="2314" xr:uid="{14D21FC1-3A0E-4901-80E7-577B6784358E}"/>
    <cellStyle name="Normal 7 4 5 2 4" xfId="2315" xr:uid="{7738219F-3092-4BEB-8E64-D62163CEBC3A}"/>
    <cellStyle name="Normal 7 4 5 3" xfId="2316" xr:uid="{49891ABC-9159-4854-B67E-F6DAA28C8B4F}"/>
    <cellStyle name="Normal 7 4 5 3 2" xfId="2317" xr:uid="{B3A16B85-820C-4CD3-96D6-F6892ED4E28F}"/>
    <cellStyle name="Normal 7 4 5 3 3" xfId="2318" xr:uid="{80D2986C-0E70-476F-9FC2-4C780CE5D42D}"/>
    <cellStyle name="Normal 7 4 5 3 4" xfId="2319" xr:uid="{C45F24D6-4958-445C-94D5-FFAEC4176415}"/>
    <cellStyle name="Normal 7 4 5 4" xfId="2320" xr:uid="{6815D6D8-16B9-4D78-AD6D-F2CEFAE5FCA3}"/>
    <cellStyle name="Normal 7 4 5 5" xfId="2321" xr:uid="{F85B68FB-C9BB-4608-9D90-98F698FED3D8}"/>
    <cellStyle name="Normal 7 4 5 6" xfId="2322" xr:uid="{76A52D49-733D-460E-80E0-EDB4CAFD28BA}"/>
    <cellStyle name="Normal 7 4 6" xfId="2323" xr:uid="{A2B65F5C-D250-4AEA-BC56-EC1668507EEB}"/>
    <cellStyle name="Normal 7 4 6 2" xfId="2324" xr:uid="{464340FA-1E6B-4404-BDD8-1816E6C17632}"/>
    <cellStyle name="Normal 7 4 6 2 2" xfId="2325" xr:uid="{26D372B2-6BDE-4642-B3C5-465AC17751F2}"/>
    <cellStyle name="Normal 7 4 6 2 3" xfId="2326" xr:uid="{6B3BE60A-14AE-4552-97D7-BE3C16164B98}"/>
    <cellStyle name="Normal 7 4 6 2 4" xfId="2327" xr:uid="{893AAF2B-66DD-4546-8998-2C55D9102437}"/>
    <cellStyle name="Normal 7 4 6 3" xfId="2328" xr:uid="{88531BE9-68EC-4B50-87A9-FD3450568BFA}"/>
    <cellStyle name="Normal 7 4 6 4" xfId="2329" xr:uid="{A2E393CB-2E04-400A-BEFA-7D6CCC6CDE73}"/>
    <cellStyle name="Normal 7 4 6 5" xfId="2330" xr:uid="{BDA7E8EB-5B83-43A2-8482-0809BDD2CF71}"/>
    <cellStyle name="Normal 7 4 7" xfId="2331" xr:uid="{EE717759-384F-436C-980C-8872B9BCCD21}"/>
    <cellStyle name="Normal 7 4 7 2" xfId="2332" xr:uid="{16754DC7-1500-4D38-A300-226674FFE792}"/>
    <cellStyle name="Normal 7 4 7 3" xfId="2333" xr:uid="{8AFC7434-3EDE-4AB1-9BBB-B5216D5856BF}"/>
    <cellStyle name="Normal 7 4 7 4" xfId="2334" xr:uid="{0B9F24AF-2092-4863-AE11-99AC4FB22569}"/>
    <cellStyle name="Normal 7 4 8" xfId="2335" xr:uid="{2AF6F82A-640B-4D63-88FD-2EC367AFEE36}"/>
    <cellStyle name="Normal 7 4 8 2" xfId="2336" xr:uid="{3DF6A6BC-9675-4F69-8262-7E8CA833E533}"/>
    <cellStyle name="Normal 7 4 8 3" xfId="2337" xr:uid="{0B61C615-80FD-4EAB-8F6D-644E47FF4A45}"/>
    <cellStyle name="Normal 7 4 8 4" xfId="2338" xr:uid="{BD4DE854-4A15-4329-95E3-4C038F45BC5E}"/>
    <cellStyle name="Normal 7 4 9" xfId="2339" xr:uid="{507C031E-BB92-4415-A72E-D86761376622}"/>
    <cellStyle name="Normal 7 5" xfId="2340" xr:uid="{C710E7E7-B275-4E64-855F-B6606B4B5671}"/>
    <cellStyle name="Normal 7 5 2" xfId="2341" xr:uid="{D49D05C8-33D8-4FCC-AFD7-896DD45C295B}"/>
    <cellStyle name="Normal 7 5 2 2" xfId="2342" xr:uid="{3FBD8D16-39CE-4475-831B-EC34871CEDEC}"/>
    <cellStyle name="Normal 7 5 2 2 2" xfId="2343" xr:uid="{C794C4B2-7CA6-4174-9BFA-2C94BC6B2EC0}"/>
    <cellStyle name="Normal 7 5 2 2 2 2" xfId="2344" xr:uid="{BC372632-D4E3-4392-AFF7-D5920503D11A}"/>
    <cellStyle name="Normal 7 5 2 2 2 3" xfId="2345" xr:uid="{8924196C-7362-4599-BA90-086694D85C31}"/>
    <cellStyle name="Normal 7 5 2 2 2 4" xfId="2346" xr:uid="{CBB1EFBC-A84C-413A-9BBA-AA7B5309C3B2}"/>
    <cellStyle name="Normal 7 5 2 2 3" xfId="2347" xr:uid="{0CC94873-9043-4164-99BE-DF21CDE67034}"/>
    <cellStyle name="Normal 7 5 2 2 3 2" xfId="2348" xr:uid="{B3A6B2B6-C892-43E8-849E-82E0623B2D27}"/>
    <cellStyle name="Normal 7 5 2 2 3 3" xfId="2349" xr:uid="{E932C907-72DD-42F3-8A23-979166AEB5D5}"/>
    <cellStyle name="Normal 7 5 2 2 3 4" xfId="2350" xr:uid="{02BE7BD2-8CAE-4276-83FF-6AE67F09E230}"/>
    <cellStyle name="Normal 7 5 2 2 4" xfId="2351" xr:uid="{97BA3206-8753-45E3-9536-9458042BEC7C}"/>
    <cellStyle name="Normal 7 5 2 2 5" xfId="2352" xr:uid="{C2645EBB-F0A4-4A59-AEEB-165B2D67B582}"/>
    <cellStyle name="Normal 7 5 2 2 6" xfId="2353" xr:uid="{7A44A4DA-DC3A-41F3-909D-9D64C883EB07}"/>
    <cellStyle name="Normal 7 5 2 3" xfId="2354" xr:uid="{303BAD7B-5680-451B-A46D-4729E576F6EB}"/>
    <cellStyle name="Normal 7 5 2 3 2" xfId="2355" xr:uid="{B0E67ED4-C441-4A37-A392-2C133B02FF41}"/>
    <cellStyle name="Normal 7 5 2 3 2 2" xfId="2356" xr:uid="{B3D7BF6C-DF2C-4933-8646-420BDB67E8C7}"/>
    <cellStyle name="Normal 7 5 2 3 2 3" xfId="2357" xr:uid="{59290E8F-F0E5-46C2-89DB-6BDD3E75C1A9}"/>
    <cellStyle name="Normal 7 5 2 3 2 4" xfId="2358" xr:uid="{F5002D13-AD1D-4167-A8B1-8C408CCC0E04}"/>
    <cellStyle name="Normal 7 5 2 3 3" xfId="2359" xr:uid="{8E028022-D29C-4E9D-B0B5-F0FC0B5CB03E}"/>
    <cellStyle name="Normal 7 5 2 3 4" xfId="2360" xr:uid="{E7A52AB8-6B90-463B-99F0-E4DD71E69C59}"/>
    <cellStyle name="Normal 7 5 2 3 5" xfId="2361" xr:uid="{AA9805A2-DC9B-4FB5-A9E1-99950D7BD490}"/>
    <cellStyle name="Normal 7 5 2 4" xfId="2362" xr:uid="{A961616F-62BB-4E67-8529-E044EFF8CB54}"/>
    <cellStyle name="Normal 7 5 2 4 2" xfId="2363" xr:uid="{605F459C-5901-4EDF-B058-6819CBB85D71}"/>
    <cellStyle name="Normal 7 5 2 4 3" xfId="2364" xr:uid="{7601AB58-B7F9-44BF-B4D2-73A70312D6BC}"/>
    <cellStyle name="Normal 7 5 2 4 4" xfId="2365" xr:uid="{4D70F8D3-4A12-441A-90ED-71B0C6791F88}"/>
    <cellStyle name="Normal 7 5 2 5" xfId="2366" xr:uid="{2DC6A821-6DC2-49A4-8B41-A481811758BE}"/>
    <cellStyle name="Normal 7 5 2 5 2" xfId="2367" xr:uid="{5CC5DA4E-B5D8-4AF4-A6B9-6BA28609515B}"/>
    <cellStyle name="Normal 7 5 2 5 3" xfId="2368" xr:uid="{8A6CEA0B-58ED-484E-BA2D-96000C792C86}"/>
    <cellStyle name="Normal 7 5 2 5 4" xfId="2369" xr:uid="{3A62EE18-18D6-4540-A835-0C33D9BCF9DB}"/>
    <cellStyle name="Normal 7 5 2 6" xfId="2370" xr:uid="{144C8A49-217B-40A0-AEE7-7757A3C15747}"/>
    <cellStyle name="Normal 7 5 2 7" xfId="2371" xr:uid="{9BD287FF-866B-4B96-A840-9B26030BBC7E}"/>
    <cellStyle name="Normal 7 5 2 8" xfId="2372" xr:uid="{18347F4D-85CA-44DC-AAFE-B1D4392B5971}"/>
    <cellStyle name="Normal 7 5 3" xfId="2373" xr:uid="{CFD40579-7AD0-4DA9-9859-10E873CB1574}"/>
    <cellStyle name="Normal 7 5 3 2" xfId="2374" xr:uid="{328FA54D-5BA7-4430-A8F1-DF64E1190F28}"/>
    <cellStyle name="Normal 7 5 3 2 2" xfId="2375" xr:uid="{250E00AD-9CFF-4B35-AB2F-B25527F4C8D7}"/>
    <cellStyle name="Normal 7 5 3 2 3" xfId="2376" xr:uid="{81278B83-F53B-40D9-B6B7-D22EA68CF78A}"/>
    <cellStyle name="Normal 7 5 3 2 4" xfId="2377" xr:uid="{EBF77312-9CA9-4233-B7AC-81B5FE317ADB}"/>
    <cellStyle name="Normal 7 5 3 3" xfId="2378" xr:uid="{22238EC9-A39D-459D-B895-2C3AA688E0EF}"/>
    <cellStyle name="Normal 7 5 3 3 2" xfId="2379" xr:uid="{E9D52182-1A1B-4ECA-B188-2F0111DC87AB}"/>
    <cellStyle name="Normal 7 5 3 3 3" xfId="2380" xr:uid="{54AEB1D2-DF47-4E01-B703-3187EF1B0EA4}"/>
    <cellStyle name="Normal 7 5 3 3 4" xfId="2381" xr:uid="{DDF16D4C-165D-49AC-82B8-DA8B7784886C}"/>
    <cellStyle name="Normal 7 5 3 4" xfId="2382" xr:uid="{6382BE65-561E-4DDA-8F40-D11E713E6655}"/>
    <cellStyle name="Normal 7 5 3 5" xfId="2383" xr:uid="{7E24BF87-3392-4077-BB54-7DBE91215244}"/>
    <cellStyle name="Normal 7 5 3 6" xfId="2384" xr:uid="{878B096E-555D-41BF-B51B-F6043F3CE12A}"/>
    <cellStyle name="Normal 7 5 4" xfId="2385" xr:uid="{32775ABB-8CFA-4627-A728-4699EDB45FD3}"/>
    <cellStyle name="Normal 7 5 4 2" xfId="2386" xr:uid="{DA22AE34-7294-4BE9-97AC-6E15724C9C59}"/>
    <cellStyle name="Normal 7 5 4 2 2" xfId="2387" xr:uid="{87A8256B-E62F-40E0-9B1A-62C18DC62BA8}"/>
    <cellStyle name="Normal 7 5 4 2 3" xfId="2388" xr:uid="{24377A69-4D85-4547-8C97-FEA5BBAEBADC}"/>
    <cellStyle name="Normal 7 5 4 2 4" xfId="2389" xr:uid="{60E409C4-0FAD-444C-9067-F84EBD90147C}"/>
    <cellStyle name="Normal 7 5 4 3" xfId="2390" xr:uid="{5A4885DA-D989-4755-A6A5-9CCD7D52F1C7}"/>
    <cellStyle name="Normal 7 5 4 4" xfId="2391" xr:uid="{49E10522-D4C1-4181-B2C7-36E311F117ED}"/>
    <cellStyle name="Normal 7 5 4 5" xfId="2392" xr:uid="{D34FCE14-C549-4DEE-ABB0-E0236EFB8670}"/>
    <cellStyle name="Normal 7 5 5" xfId="2393" xr:uid="{885B6B45-D114-43FF-983D-65C76DD22984}"/>
    <cellStyle name="Normal 7 5 5 2" xfId="2394" xr:uid="{F9801089-5817-4582-9E53-8E293239E2C0}"/>
    <cellStyle name="Normal 7 5 5 3" xfId="2395" xr:uid="{F9B923A6-7DD5-4A1A-B279-C99D2AA8D32A}"/>
    <cellStyle name="Normal 7 5 5 4" xfId="2396" xr:uid="{169E019D-B563-48B5-A0BC-31F7FC2610A6}"/>
    <cellStyle name="Normal 7 5 6" xfId="2397" xr:uid="{5902EB8B-A364-4E73-A21F-F630D2708FD2}"/>
    <cellStyle name="Normal 7 5 6 2" xfId="2398" xr:uid="{8B5E03DB-2AC0-4CA8-ACDD-AE0095FCAF93}"/>
    <cellStyle name="Normal 7 5 6 3" xfId="2399" xr:uid="{DA9F9913-534D-4E2D-983A-44C5C8522E4C}"/>
    <cellStyle name="Normal 7 5 6 4" xfId="2400" xr:uid="{B3829DBB-885A-4922-BEDB-DA21C11B9EAC}"/>
    <cellStyle name="Normal 7 5 7" xfId="2401" xr:uid="{F4F0E8E7-54ED-4EAF-BD37-325A1A38248C}"/>
    <cellStyle name="Normal 7 5 8" xfId="2402" xr:uid="{5F63D9BC-1A12-492E-95CD-89CF287419F4}"/>
    <cellStyle name="Normal 7 5 9" xfId="2403" xr:uid="{A085B16F-F345-49A3-BCA1-3428BD4CC43E}"/>
    <cellStyle name="Normal 7 6" xfId="2404" xr:uid="{5FD8916B-39CA-4EBC-AB6A-06ACCE27947A}"/>
    <cellStyle name="Normal 7 6 2" xfId="2405" xr:uid="{8BCF2C49-8030-4901-8E51-53CB1BA48318}"/>
    <cellStyle name="Normal 7 6 2 2" xfId="2406" xr:uid="{A0EBE41D-1F1F-4B52-8B78-6DF1A4B181AD}"/>
    <cellStyle name="Normal 7 6 2 2 2" xfId="2407" xr:uid="{972D09C7-D78A-42EB-9605-85C2FDF03F95}"/>
    <cellStyle name="Normal 7 6 2 2 2 2" xfId="4096" xr:uid="{200023EA-FB03-41BA-84AA-E2907D5633B0}"/>
    <cellStyle name="Normal 7 6 2 2 3" xfId="2408" xr:uid="{000026C4-4501-4745-934C-4102208C57D8}"/>
    <cellStyle name="Normal 7 6 2 2 4" xfId="2409" xr:uid="{F7644605-CB5D-4F3B-98E8-2E5A1BEA5840}"/>
    <cellStyle name="Normal 7 6 2 3" xfId="2410" xr:uid="{11548643-49E2-4AE3-A905-689C52EA0DAC}"/>
    <cellStyle name="Normal 7 6 2 3 2" xfId="2411" xr:uid="{90ED1883-3E56-4B2B-9DC7-D7658944E3C6}"/>
    <cellStyle name="Normal 7 6 2 3 3" xfId="2412" xr:uid="{BF259D4E-B413-4CDE-B6CE-CEB7690C128B}"/>
    <cellStyle name="Normal 7 6 2 3 4" xfId="2413" xr:uid="{4D26975F-88DE-4E38-9D5B-436A98FD3CF7}"/>
    <cellStyle name="Normal 7 6 2 4" xfId="2414" xr:uid="{187F087C-6B8C-4843-A423-FED090D2804B}"/>
    <cellStyle name="Normal 7 6 2 5" xfId="2415" xr:uid="{F6A306ED-0791-420D-AA51-FE24897E86A2}"/>
    <cellStyle name="Normal 7 6 2 6" xfId="2416" xr:uid="{41A340FC-49B8-4A64-9F0A-A6DCB8E984E8}"/>
    <cellStyle name="Normal 7 6 3" xfId="2417" xr:uid="{EF81A12F-1A1E-4348-8086-D00ADABCD325}"/>
    <cellStyle name="Normal 7 6 3 2" xfId="2418" xr:uid="{C12286FA-9983-44CF-B94A-E938217D6225}"/>
    <cellStyle name="Normal 7 6 3 2 2" xfId="2419" xr:uid="{9F493677-C756-4E43-B0D1-F8C8FCC274FB}"/>
    <cellStyle name="Normal 7 6 3 2 3" xfId="2420" xr:uid="{BC836E7D-C0FF-44AC-ABF4-F408679C17B6}"/>
    <cellStyle name="Normal 7 6 3 2 4" xfId="2421" xr:uid="{BB5FEA51-B863-430D-8187-56986CF5E60A}"/>
    <cellStyle name="Normal 7 6 3 3" xfId="2422" xr:uid="{AD69D760-1BEB-47FA-B954-C0D8EE386D2D}"/>
    <cellStyle name="Normal 7 6 3 4" xfId="2423" xr:uid="{C58AAD05-3AC4-4C9F-B9EA-F88A24432EA3}"/>
    <cellStyle name="Normal 7 6 3 5" xfId="2424" xr:uid="{149D202B-1BE1-4994-AC9E-6AC2F3FC13E2}"/>
    <cellStyle name="Normal 7 6 4" xfId="2425" xr:uid="{FC898F23-D7DA-490C-8EB3-E2C9E88DDED6}"/>
    <cellStyle name="Normal 7 6 4 2" xfId="2426" xr:uid="{3D491CB1-3722-4CA3-9B84-F16C0F923049}"/>
    <cellStyle name="Normal 7 6 4 3" xfId="2427" xr:uid="{51B71649-2EE1-4859-9E37-5B5F1ED225CB}"/>
    <cellStyle name="Normal 7 6 4 4" xfId="2428" xr:uid="{53CB474C-5D36-4AAE-B1F0-C4EA61F5A163}"/>
    <cellStyle name="Normal 7 6 5" xfId="2429" xr:uid="{426301D0-DE7F-4658-A27E-21458C133979}"/>
    <cellStyle name="Normal 7 6 5 2" xfId="2430" xr:uid="{6E0956BD-8E62-4D2E-AF6B-F4D6FD72262A}"/>
    <cellStyle name="Normal 7 6 5 3" xfId="2431" xr:uid="{F6E2C170-E787-4B44-94B3-494348CC202A}"/>
    <cellStyle name="Normal 7 6 5 4" xfId="2432" xr:uid="{DFB67541-E3C4-47ED-B7C6-CD3DA3E23150}"/>
    <cellStyle name="Normal 7 6 6" xfId="2433" xr:uid="{E03B14EF-ED65-4A65-AB65-FF64B395BFAF}"/>
    <cellStyle name="Normal 7 6 7" xfId="2434" xr:uid="{F82906B6-C792-41CE-BEDE-7829D60D0E95}"/>
    <cellStyle name="Normal 7 6 8" xfId="2435" xr:uid="{57AE5CDA-2BAC-4899-B7D1-57F804B83CF1}"/>
    <cellStyle name="Normal 7 7" xfId="2436" xr:uid="{AE0177E6-33BF-42C1-9B6C-12E0E78EDA20}"/>
    <cellStyle name="Normal 7 7 2" xfId="2437" xr:uid="{8DA1E249-A7F1-4658-A9F9-D11FEE22D6AF}"/>
    <cellStyle name="Normal 7 7 2 2" xfId="2438" xr:uid="{3353D2ED-3865-4D95-8EF3-42E0F8405B4C}"/>
    <cellStyle name="Normal 7 7 2 2 2" xfId="2439" xr:uid="{A085565F-237B-4178-B904-080985D9A20E}"/>
    <cellStyle name="Normal 7 7 2 2 3" xfId="2440" xr:uid="{8BECE15D-00BB-458E-AC91-132402D5E41F}"/>
    <cellStyle name="Normal 7 7 2 2 4" xfId="2441" xr:uid="{41743986-11C5-4E2C-BA47-33981BB976CA}"/>
    <cellStyle name="Normal 7 7 2 3" xfId="2442" xr:uid="{CC9A4C9E-04EA-465A-AA17-9E62C220314C}"/>
    <cellStyle name="Normal 7 7 2 4" xfId="2443" xr:uid="{2906ADEE-FC2A-4DD2-B89D-6BC92EC8AC0A}"/>
    <cellStyle name="Normal 7 7 2 5" xfId="2444" xr:uid="{FFD30233-253C-4F06-B5B4-6011263173D4}"/>
    <cellStyle name="Normal 7 7 3" xfId="2445" xr:uid="{7F61C0E5-6E73-4952-9B38-DD5D48B1F744}"/>
    <cellStyle name="Normal 7 7 3 2" xfId="2446" xr:uid="{92001473-48BE-47BC-9175-61153B8B64A2}"/>
    <cellStyle name="Normal 7 7 3 3" xfId="2447" xr:uid="{EA8CF6D1-D132-4865-90E5-D655AF4558BE}"/>
    <cellStyle name="Normal 7 7 3 4" xfId="2448" xr:uid="{00E72618-1A2D-4805-82F0-8C79024EE60A}"/>
    <cellStyle name="Normal 7 7 4" xfId="2449" xr:uid="{0A1DAB38-BB1D-4D05-9807-E41E06E6170B}"/>
    <cellStyle name="Normal 7 7 4 2" xfId="2450" xr:uid="{73006890-F99F-4372-AE19-9F81F52FC893}"/>
    <cellStyle name="Normal 7 7 4 3" xfId="2451" xr:uid="{20FAD0C6-3E44-4693-8A8D-77B5BDCFC5D3}"/>
    <cellStyle name="Normal 7 7 4 4" xfId="2452" xr:uid="{5946496A-805B-496A-A724-E7D58009CF73}"/>
    <cellStyle name="Normal 7 7 5" xfId="2453" xr:uid="{B7E4A0B2-9EBE-454D-9927-AE075706EEC4}"/>
    <cellStyle name="Normal 7 7 6" xfId="2454" xr:uid="{2BC20192-C5FA-4FDD-A6C5-BDAAA101E684}"/>
    <cellStyle name="Normal 7 7 7" xfId="2455" xr:uid="{FF439997-8209-49C8-ACA7-5D2E712D2240}"/>
    <cellStyle name="Normal 7 8" xfId="2456" xr:uid="{21F07C6C-9599-4030-8747-1507D8C895B1}"/>
    <cellStyle name="Normal 7 8 2" xfId="2457" xr:uid="{B6040AE2-DC2B-4C55-BE2E-923D46E4990A}"/>
    <cellStyle name="Normal 7 8 2 2" xfId="2458" xr:uid="{3CB7D11B-47A7-49E2-8124-D038CBC58298}"/>
    <cellStyle name="Normal 7 8 2 3" xfId="2459" xr:uid="{E2FB140E-43D7-4FCC-B932-9861A62140A3}"/>
    <cellStyle name="Normal 7 8 2 4" xfId="2460" xr:uid="{837C29E1-B921-46C1-9A88-B4ADDF732894}"/>
    <cellStyle name="Normal 7 8 3" xfId="2461" xr:uid="{B96D7803-ACDE-47F8-B663-0DDA562B24EA}"/>
    <cellStyle name="Normal 7 8 3 2" xfId="2462" xr:uid="{440AEF51-68E7-40B8-ABBA-DF0349337035}"/>
    <cellStyle name="Normal 7 8 3 3" xfId="2463" xr:uid="{14AEA135-88A8-4C51-8CD9-B83DE4BFB00A}"/>
    <cellStyle name="Normal 7 8 3 4" xfId="2464" xr:uid="{60A637B0-0C6F-45D5-B346-DD66E00D031D}"/>
    <cellStyle name="Normal 7 8 4" xfId="2465" xr:uid="{F343FFED-E8DD-4A4F-97F7-528E7158065D}"/>
    <cellStyle name="Normal 7 8 5" xfId="2466" xr:uid="{3B4EF679-F321-4ACA-8B94-94E902820687}"/>
    <cellStyle name="Normal 7 8 6" xfId="2467" xr:uid="{DC9496DD-AEF6-4FA6-8B8A-D57AD018F382}"/>
    <cellStyle name="Normal 7 9" xfId="2468" xr:uid="{88D443D2-102E-4204-8B07-15A7CB467AD7}"/>
    <cellStyle name="Normal 7 9 2" xfId="2469" xr:uid="{6153F393-2534-4774-8BF6-BDADF3CC2955}"/>
    <cellStyle name="Normal 7 9 2 2" xfId="2470" xr:uid="{EC3259B7-75C4-434C-8920-5971E78EA1BF}"/>
    <cellStyle name="Normal 7 9 2 2 2" xfId="4379" xr:uid="{DB538B18-EF89-4308-93D9-388ECD612284}"/>
    <cellStyle name="Normal 7 9 2 2 3" xfId="4611" xr:uid="{6A711584-F09D-43F4-B0E8-0A4A181F6DEE}"/>
    <cellStyle name="Normal 7 9 2 3" xfId="2471" xr:uid="{8B46943B-F17A-4A76-A088-761F9DB214E6}"/>
    <cellStyle name="Normal 7 9 2 4" xfId="2472" xr:uid="{1873279F-35C1-4127-A778-C3A12BDC3E85}"/>
    <cellStyle name="Normal 7 9 3" xfId="2473" xr:uid="{C39639E3-8B56-4EB5-8906-43DA869077C7}"/>
    <cellStyle name="Normal 7 9 4" xfId="2474" xr:uid="{35585B9C-FF31-4D0B-A8FB-8889300E898E}"/>
    <cellStyle name="Normal 7 9 4 2" xfId="4745" xr:uid="{E9AAB713-16B9-46DE-8B66-5BFE75A25AD4}"/>
    <cellStyle name="Normal 7 9 4 3" xfId="4612" xr:uid="{E3157551-1EC8-4F8B-B96D-AF5C1E3CF62E}"/>
    <cellStyle name="Normal 7 9 4 4" xfId="4464" xr:uid="{6AF16090-645E-444B-AC38-4080C87DA373}"/>
    <cellStyle name="Normal 7 9 5" xfId="2475" xr:uid="{8AD813C4-06DE-4853-AD70-D181154862FC}"/>
    <cellStyle name="Normal 8" xfId="87" xr:uid="{8FA8EC55-B30A-4440-BF7A-A84558979AA3}"/>
    <cellStyle name="Normal 8 10" xfId="2476" xr:uid="{BBCF6306-58AC-49FB-8BE7-094BBA1EC245}"/>
    <cellStyle name="Normal 8 10 2" xfId="2477" xr:uid="{28F07FD0-0826-4FF5-B008-F0D098C6B812}"/>
    <cellStyle name="Normal 8 10 3" xfId="2478" xr:uid="{9F5B498F-0539-4425-9E64-4234282F370A}"/>
    <cellStyle name="Normal 8 10 4" xfId="2479" xr:uid="{8A5947A6-3386-4C05-AD8A-B6B4AD088E5E}"/>
    <cellStyle name="Normal 8 11" xfId="2480" xr:uid="{6C4831B1-B754-44E1-893D-574E671E7002}"/>
    <cellStyle name="Normal 8 11 2" xfId="2481" xr:uid="{E6912DFB-027D-4F6E-A992-70B3926441B1}"/>
    <cellStyle name="Normal 8 11 3" xfId="2482" xr:uid="{AB9DAA3F-4E0C-4C1F-9583-7001C2999A22}"/>
    <cellStyle name="Normal 8 11 4" xfId="2483" xr:uid="{2C128EB7-E273-4E80-930E-1E21FC432938}"/>
    <cellStyle name="Normal 8 12" xfId="2484" xr:uid="{D4112A1F-E5FE-433B-A8C7-2AF6C9765116}"/>
    <cellStyle name="Normal 8 12 2" xfId="2485" xr:uid="{21CA924C-A8F2-4051-B8DD-80BEC7335E92}"/>
    <cellStyle name="Normal 8 13" xfId="2486" xr:uid="{194F2E23-9453-45F5-8684-F4CDF317D138}"/>
    <cellStyle name="Normal 8 14" xfId="2487" xr:uid="{316D0243-385B-42DE-8DFC-DCFFFEBF6637}"/>
    <cellStyle name="Normal 8 15" xfId="2488" xr:uid="{E5CE9391-346F-4610-91EC-0451254A850F}"/>
    <cellStyle name="Normal 8 2" xfId="88" xr:uid="{B0F3CB77-9EBC-4E0B-B801-D7A88E660FA4}"/>
    <cellStyle name="Normal 8 2 10" xfId="2489" xr:uid="{5414220F-949B-42FD-9BF4-A568DD54BA21}"/>
    <cellStyle name="Normal 8 2 11" xfId="2490" xr:uid="{66DDBC8C-B01B-4506-8C26-C22E9720855A}"/>
    <cellStyle name="Normal 8 2 2" xfId="2491" xr:uid="{AFEBCD5D-835B-4899-A923-D2A42B103E0A}"/>
    <cellStyle name="Normal 8 2 2 2" xfId="2492" xr:uid="{262C949C-25F4-4CD0-AF31-DB979B9EF510}"/>
    <cellStyle name="Normal 8 2 2 2 2" xfId="2493" xr:uid="{D272C41D-A925-4DDF-A5D5-CEFC24CF3383}"/>
    <cellStyle name="Normal 8 2 2 2 2 2" xfId="2494" xr:uid="{872751FD-1DB2-4248-AEDF-3D28A2E7325C}"/>
    <cellStyle name="Normal 8 2 2 2 2 2 2" xfId="2495" xr:uid="{BD4B222D-87CF-4FD5-A720-93CEDB69DECA}"/>
    <cellStyle name="Normal 8 2 2 2 2 2 2 2" xfId="4097" xr:uid="{BE2523E3-6C4D-4482-8587-40244C67D765}"/>
    <cellStyle name="Normal 8 2 2 2 2 2 2 2 2" xfId="4098" xr:uid="{1D8E079B-07D5-4252-B9FC-A9C7A47C6265}"/>
    <cellStyle name="Normal 8 2 2 2 2 2 2 3" xfId="4099" xr:uid="{82F97F93-A2A0-4AE2-83F0-B02276B5A51E}"/>
    <cellStyle name="Normal 8 2 2 2 2 2 3" xfId="2496" xr:uid="{C54E68FA-D329-477A-8861-570EF2FBB57A}"/>
    <cellStyle name="Normal 8 2 2 2 2 2 3 2" xfId="4100" xr:uid="{9CE5508D-1A74-45F5-A84D-60F090B3CEF5}"/>
    <cellStyle name="Normal 8 2 2 2 2 2 4" xfId="2497" xr:uid="{486C9E28-82C4-413A-8CDD-E8CC38BF9DEF}"/>
    <cellStyle name="Normal 8 2 2 2 2 3" xfId="2498" xr:uid="{9E1B1EE1-F529-47AF-91DD-010A37383443}"/>
    <cellStyle name="Normal 8 2 2 2 2 3 2" xfId="2499" xr:uid="{8EAE6833-D779-4E03-8A37-52330BBD88E7}"/>
    <cellStyle name="Normal 8 2 2 2 2 3 2 2" xfId="4101" xr:uid="{AA906C0B-234E-4F9D-ABB6-D3159B891471}"/>
    <cellStyle name="Normal 8 2 2 2 2 3 3" xfId="2500" xr:uid="{02897FD0-AA6F-46BB-AE46-096D67FAD7C2}"/>
    <cellStyle name="Normal 8 2 2 2 2 3 4" xfId="2501" xr:uid="{4E8218F8-BB72-4CE6-9AFA-5E00DD6AEE83}"/>
    <cellStyle name="Normal 8 2 2 2 2 4" xfId="2502" xr:uid="{B4727321-ACDD-4FA5-95EC-CCCF259CCFB1}"/>
    <cellStyle name="Normal 8 2 2 2 2 4 2" xfId="4102" xr:uid="{7129D650-EB6D-4E37-A452-16B205B57B1C}"/>
    <cellStyle name="Normal 8 2 2 2 2 5" xfId="2503" xr:uid="{A6FD33C5-097B-4687-8198-5EEEF22F2956}"/>
    <cellStyle name="Normal 8 2 2 2 2 6" xfId="2504" xr:uid="{68C31314-3DD9-4277-A610-2DE1C6D9ED52}"/>
    <cellStyle name="Normal 8 2 2 2 3" xfId="2505" xr:uid="{D61327A2-8FCC-4EE2-824C-5CF30BE09EB6}"/>
    <cellStyle name="Normal 8 2 2 2 3 2" xfId="2506" xr:uid="{F397EBED-E36C-493F-A1A6-E8AD33B0FE02}"/>
    <cellStyle name="Normal 8 2 2 2 3 2 2" xfId="2507" xr:uid="{189DEB70-D88F-4CAF-A986-FCC9B48976F3}"/>
    <cellStyle name="Normal 8 2 2 2 3 2 2 2" xfId="4103" xr:uid="{239EBCB3-D2E5-4E72-8149-DF12FB087E19}"/>
    <cellStyle name="Normal 8 2 2 2 3 2 2 2 2" xfId="4104" xr:uid="{4E8BD863-905B-46F8-B5C4-01158C3EB901}"/>
    <cellStyle name="Normal 8 2 2 2 3 2 2 3" xfId="4105" xr:uid="{82A7F1B8-6060-4EC9-8A9C-959AA47E5FF6}"/>
    <cellStyle name="Normal 8 2 2 2 3 2 3" xfId="2508" xr:uid="{03A6C930-281A-46BE-9187-07497E2BA3FE}"/>
    <cellStyle name="Normal 8 2 2 2 3 2 3 2" xfId="4106" xr:uid="{2AD3E8BF-B6C7-48E8-842D-FB23E84AA7E7}"/>
    <cellStyle name="Normal 8 2 2 2 3 2 4" xfId="2509" xr:uid="{44637791-A771-4E57-9CC6-2015628CD50E}"/>
    <cellStyle name="Normal 8 2 2 2 3 3" xfId="2510" xr:uid="{329A1635-EAB6-4029-9A11-FC5E9FB1DD5C}"/>
    <cellStyle name="Normal 8 2 2 2 3 3 2" xfId="4107" xr:uid="{DD9B77BB-3AD3-4A6E-876D-43CDD38E92EC}"/>
    <cellStyle name="Normal 8 2 2 2 3 3 2 2" xfId="4108" xr:uid="{DDD6991C-F2F2-4FA3-97FD-A784E9564B09}"/>
    <cellStyle name="Normal 8 2 2 2 3 3 3" xfId="4109" xr:uid="{EB04C7D6-9AF4-4A9E-844B-6C6D70D8B56E}"/>
    <cellStyle name="Normal 8 2 2 2 3 4" xfId="2511" xr:uid="{156507C2-5294-4EBE-870B-49E9E0B3CFE3}"/>
    <cellStyle name="Normal 8 2 2 2 3 4 2" xfId="4110" xr:uid="{713D9DBE-0CA4-4C1D-9BE0-521FE537C6B6}"/>
    <cellStyle name="Normal 8 2 2 2 3 5" xfId="2512" xr:uid="{B16A1550-43A2-442C-80CC-EF4B87523E3B}"/>
    <cellStyle name="Normal 8 2 2 2 4" xfId="2513" xr:uid="{716D795D-FD65-4F7F-8F98-27F78567D325}"/>
    <cellStyle name="Normal 8 2 2 2 4 2" xfId="2514" xr:uid="{AEBCFBF8-6CB0-4F39-9D01-65F7479DE5D5}"/>
    <cellStyle name="Normal 8 2 2 2 4 2 2" xfId="4111" xr:uid="{4BB35A0C-FB78-4453-B184-0174975282E6}"/>
    <cellStyle name="Normal 8 2 2 2 4 2 2 2" xfId="4112" xr:uid="{8F8BEB98-2698-48C3-9CCF-549FE43C088B}"/>
    <cellStyle name="Normal 8 2 2 2 4 2 3" xfId="4113" xr:uid="{23C8608F-ACA2-4B2F-8970-D78BA71A5D59}"/>
    <cellStyle name="Normal 8 2 2 2 4 3" xfId="2515" xr:uid="{773553F3-9D17-47EA-8DF7-3EEEDAC0DB7B}"/>
    <cellStyle name="Normal 8 2 2 2 4 3 2" xfId="4114" xr:uid="{27FD8AC6-2777-41F5-BE04-84F9A41B1FEB}"/>
    <cellStyle name="Normal 8 2 2 2 4 4" xfId="2516" xr:uid="{1A93C8F1-8A0F-425A-9C5B-BB85D73195F0}"/>
    <cellStyle name="Normal 8 2 2 2 5" xfId="2517" xr:uid="{D5EFA3BD-764D-45DC-8AAF-583AABDB96E9}"/>
    <cellStyle name="Normal 8 2 2 2 5 2" xfId="2518" xr:uid="{09DE24C5-0477-4249-B96D-6E56D93F2C65}"/>
    <cellStyle name="Normal 8 2 2 2 5 2 2" xfId="4115" xr:uid="{A1B2319D-BB91-4040-9859-FEC22C8705AB}"/>
    <cellStyle name="Normal 8 2 2 2 5 3" xfId="2519" xr:uid="{B22B84B4-3A93-49F5-BE74-575381599941}"/>
    <cellStyle name="Normal 8 2 2 2 5 4" xfId="2520" xr:uid="{AB7C0E76-C3F2-40F6-AC65-521C837844F0}"/>
    <cellStyle name="Normal 8 2 2 2 6" xfId="2521" xr:uid="{5842B376-941A-47E4-9085-022A0B0DB4E4}"/>
    <cellStyle name="Normal 8 2 2 2 6 2" xfId="4116" xr:uid="{BF1EBF5E-C77D-46E3-8B4B-B35A16F1F2F4}"/>
    <cellStyle name="Normal 8 2 2 2 7" xfId="2522" xr:uid="{300FE7AE-D8D8-4C3D-B8D1-E85A615FC84F}"/>
    <cellStyle name="Normal 8 2 2 2 8" xfId="2523" xr:uid="{FA57EEFA-280A-489B-94BB-766979E5B65B}"/>
    <cellStyle name="Normal 8 2 2 3" xfId="2524" xr:uid="{68917D0C-C2AF-434E-BB55-119FBF7DB7CD}"/>
    <cellStyle name="Normal 8 2 2 3 2" xfId="2525" xr:uid="{11B603AD-AF12-4FF8-8AFA-C678162FE411}"/>
    <cellStyle name="Normal 8 2 2 3 2 2" xfId="2526" xr:uid="{08100BF3-4720-4DD5-B609-DF56E0B714AD}"/>
    <cellStyle name="Normal 8 2 2 3 2 2 2" xfId="4117" xr:uid="{6607D991-6E56-433E-B5A1-BB78DC5C7EB5}"/>
    <cellStyle name="Normal 8 2 2 3 2 2 2 2" xfId="4118" xr:uid="{243C17D2-8D2A-45A3-B20F-31BBCB01BFDA}"/>
    <cellStyle name="Normal 8 2 2 3 2 2 3" xfId="4119" xr:uid="{428517D7-4D38-4E1D-A41C-087C46BD7D79}"/>
    <cellStyle name="Normal 8 2 2 3 2 3" xfId="2527" xr:uid="{2C8D815E-2324-42AC-A885-EDCB40E430C8}"/>
    <cellStyle name="Normal 8 2 2 3 2 3 2" xfId="4120" xr:uid="{8347B8F6-2ECF-4CF2-A759-0302C734C753}"/>
    <cellStyle name="Normal 8 2 2 3 2 4" xfId="2528" xr:uid="{7500BEDB-4E0D-44CE-B992-FCB9748120FD}"/>
    <cellStyle name="Normal 8 2 2 3 3" xfId="2529" xr:uid="{2D5AAE56-C8A4-4AB8-AA90-4B643FA85588}"/>
    <cellStyle name="Normal 8 2 2 3 3 2" xfId="2530" xr:uid="{74D3C9DD-812E-47A5-A1C2-186C966A822D}"/>
    <cellStyle name="Normal 8 2 2 3 3 2 2" xfId="4121" xr:uid="{23692EE6-F37E-497B-B9C6-64328435FA72}"/>
    <cellStyle name="Normal 8 2 2 3 3 3" xfId="2531" xr:uid="{FDE5A0AE-4FE7-4247-87BC-D24F68202292}"/>
    <cellStyle name="Normal 8 2 2 3 3 4" xfId="2532" xr:uid="{D5126D53-097A-4BD8-8067-A913831C823D}"/>
    <cellStyle name="Normal 8 2 2 3 4" xfId="2533" xr:uid="{B60698D3-8801-4ABE-858A-5CBC7249057B}"/>
    <cellStyle name="Normal 8 2 2 3 4 2" xfId="4122" xr:uid="{E58DC844-C876-42F5-9893-CE6561A18A54}"/>
    <cellStyle name="Normal 8 2 2 3 5" xfId="2534" xr:uid="{346EFEAD-A045-4697-B7DA-50338C8C5452}"/>
    <cellStyle name="Normal 8 2 2 3 6" xfId="2535" xr:uid="{1FCD831B-B483-47A7-8BE6-ED4A8DDF1899}"/>
    <cellStyle name="Normal 8 2 2 4" xfId="2536" xr:uid="{AC2F2340-2E92-4422-ADEC-3A5ABA9957AA}"/>
    <cellStyle name="Normal 8 2 2 4 2" xfId="2537" xr:uid="{5F3CEB24-6D2B-4630-A3FF-06AE9C320A0D}"/>
    <cellStyle name="Normal 8 2 2 4 2 2" xfId="2538" xr:uid="{3C3837C5-70EA-41C4-B107-B183DE3F5D30}"/>
    <cellStyle name="Normal 8 2 2 4 2 2 2" xfId="4123" xr:uid="{650A7C0F-AC96-4C26-8F4B-F75D4584D15E}"/>
    <cellStyle name="Normal 8 2 2 4 2 2 2 2" xfId="4124" xr:uid="{3F7942AC-C40F-4A2A-9DCB-AC8B1961A727}"/>
    <cellStyle name="Normal 8 2 2 4 2 2 3" xfId="4125" xr:uid="{6DC3B26D-629D-4CED-AE1E-C11305856C4E}"/>
    <cellStyle name="Normal 8 2 2 4 2 3" xfId="2539" xr:uid="{75B6EAD3-CB0B-4ADE-A09E-DD274C0E6E94}"/>
    <cellStyle name="Normal 8 2 2 4 2 3 2" xfId="4126" xr:uid="{B23AF925-41E7-4AED-83FC-58BC4AE418B9}"/>
    <cellStyle name="Normal 8 2 2 4 2 4" xfId="2540" xr:uid="{F8E83C52-1927-47E0-9481-D8192D885F47}"/>
    <cellStyle name="Normal 8 2 2 4 3" xfId="2541" xr:uid="{2CDF7531-0BA5-4D32-9682-682A1C1A60F0}"/>
    <cellStyle name="Normal 8 2 2 4 3 2" xfId="4127" xr:uid="{37B39C53-C021-4E21-84EC-5EFD63163D48}"/>
    <cellStyle name="Normal 8 2 2 4 3 2 2" xfId="4128" xr:uid="{C6638788-6646-41A0-A77F-55BC30D85658}"/>
    <cellStyle name="Normal 8 2 2 4 3 3" xfId="4129" xr:uid="{F94992CF-7F81-4ED4-A058-5EC7252B4F20}"/>
    <cellStyle name="Normal 8 2 2 4 4" xfId="2542" xr:uid="{4EED15DC-381F-4DAE-90C7-9BC51C67A874}"/>
    <cellStyle name="Normal 8 2 2 4 4 2" xfId="4130" xr:uid="{7BC89B3C-21C8-40F4-989F-E47D687F06E5}"/>
    <cellStyle name="Normal 8 2 2 4 5" xfId="2543" xr:uid="{4B55F911-2267-4C14-A9D1-E2317748C216}"/>
    <cellStyle name="Normal 8 2 2 5" xfId="2544" xr:uid="{4F18DC3B-EA17-45EE-A1BC-D019FB1062FC}"/>
    <cellStyle name="Normal 8 2 2 5 2" xfId="2545" xr:uid="{BD3E97FA-E8F6-4DBA-B760-163AABF4CE97}"/>
    <cellStyle name="Normal 8 2 2 5 2 2" xfId="4131" xr:uid="{B093B21D-0897-4311-81D8-B2F08C641EB6}"/>
    <cellStyle name="Normal 8 2 2 5 2 2 2" xfId="4132" xr:uid="{BAEBD6AA-BB9E-40C3-9FAA-D9590B4E335F}"/>
    <cellStyle name="Normal 8 2 2 5 2 3" xfId="4133" xr:uid="{6C7F2487-A49C-4518-9A67-C40AF6FB6958}"/>
    <cellStyle name="Normal 8 2 2 5 3" xfId="2546" xr:uid="{40D634DB-EFE3-453A-8402-257307A5071E}"/>
    <cellStyle name="Normal 8 2 2 5 3 2" xfId="4134" xr:uid="{3FE831BA-BCD6-4276-8DFD-ED21BD47455C}"/>
    <cellStyle name="Normal 8 2 2 5 4" xfId="2547" xr:uid="{2A92849B-7583-4A9E-B945-4F68CC5D50C4}"/>
    <cellStyle name="Normal 8 2 2 6" xfId="2548" xr:uid="{4384765E-0566-4243-90E8-BD1ED09562A0}"/>
    <cellStyle name="Normal 8 2 2 6 2" xfId="2549" xr:uid="{B64C1120-CB86-4954-8410-71C498294E1E}"/>
    <cellStyle name="Normal 8 2 2 6 2 2" xfId="4135" xr:uid="{C10FA1E6-9F48-4A53-9503-8EA2A57F94B7}"/>
    <cellStyle name="Normal 8 2 2 6 3" xfId="2550" xr:uid="{C949D90E-27C0-4265-BDCF-62F011CF3A8E}"/>
    <cellStyle name="Normal 8 2 2 6 4" xfId="2551" xr:uid="{7409391C-6681-4946-931D-3C117E903F7B}"/>
    <cellStyle name="Normal 8 2 2 7" xfId="2552" xr:uid="{71B84769-23F4-4E81-BF4E-9275A8CA150B}"/>
    <cellStyle name="Normal 8 2 2 7 2" xfId="4136" xr:uid="{A69D7D91-90A7-4A3F-BA92-EA248BC0B6FA}"/>
    <cellStyle name="Normal 8 2 2 8" xfId="2553" xr:uid="{5EF3242E-0E01-4F69-A5F9-E960E06F7976}"/>
    <cellStyle name="Normal 8 2 2 9" xfId="2554" xr:uid="{93A8CBF6-A97B-4582-ACBA-153D86840951}"/>
    <cellStyle name="Normal 8 2 3" xfId="2555" xr:uid="{C3D1684E-1400-4481-A99D-26CE625E82E3}"/>
    <cellStyle name="Normal 8 2 3 2" xfId="2556" xr:uid="{6E39B2C4-A801-4B1E-9656-F131468F6A35}"/>
    <cellStyle name="Normal 8 2 3 2 2" xfId="2557" xr:uid="{FC57E447-3A28-451C-B974-A5FD98DBCC7A}"/>
    <cellStyle name="Normal 8 2 3 2 2 2" xfId="2558" xr:uid="{D63645D6-3AAB-4D20-94F6-D6E4F7CA1C76}"/>
    <cellStyle name="Normal 8 2 3 2 2 2 2" xfId="4137" xr:uid="{AE2D13D4-7708-464F-8B6E-48068FAE2EED}"/>
    <cellStyle name="Normal 8 2 3 2 2 2 2 2" xfId="4138" xr:uid="{8492DC09-2C1B-4D7F-A333-510197BDBBE2}"/>
    <cellStyle name="Normal 8 2 3 2 2 2 3" xfId="4139" xr:uid="{F8D70609-B8EC-4D93-936C-685CAAEACE74}"/>
    <cellStyle name="Normal 8 2 3 2 2 3" xfId="2559" xr:uid="{0346E8EE-A685-4C15-99B1-D57D33400D22}"/>
    <cellStyle name="Normal 8 2 3 2 2 3 2" xfId="4140" xr:uid="{45BF41B6-EC3D-4E28-9AFE-4096647BB192}"/>
    <cellStyle name="Normal 8 2 3 2 2 4" xfId="2560" xr:uid="{C1FD29A8-407F-4174-9B36-29DE55BE2253}"/>
    <cellStyle name="Normal 8 2 3 2 3" xfId="2561" xr:uid="{5728EED9-BF8D-4804-9B9A-4634A7FB0BB8}"/>
    <cellStyle name="Normal 8 2 3 2 3 2" xfId="2562" xr:uid="{56C6F5D7-086A-4ADE-8E9E-71B6E24A1396}"/>
    <cellStyle name="Normal 8 2 3 2 3 2 2" xfId="4141" xr:uid="{915396D9-0F22-4DBA-A5CD-66A3C281D1B7}"/>
    <cellStyle name="Normal 8 2 3 2 3 3" xfId="2563" xr:uid="{704F039E-E17A-4D2D-8AFD-D03972E4B211}"/>
    <cellStyle name="Normal 8 2 3 2 3 4" xfId="2564" xr:uid="{5B6330FF-2A02-4E24-A67C-D23B3F994C91}"/>
    <cellStyle name="Normal 8 2 3 2 4" xfId="2565" xr:uid="{EDBFC7A2-201B-4D6E-981A-005452B96EFE}"/>
    <cellStyle name="Normal 8 2 3 2 4 2" xfId="4142" xr:uid="{817CED99-4953-4728-A904-7D9C5FD2E1DA}"/>
    <cellStyle name="Normal 8 2 3 2 5" xfId="2566" xr:uid="{3053751B-865B-4662-A597-87995D715AFF}"/>
    <cellStyle name="Normal 8 2 3 2 6" xfId="2567" xr:uid="{C9CB3A70-6C57-4272-9883-75EDFA737E60}"/>
    <cellStyle name="Normal 8 2 3 3" xfId="2568" xr:uid="{7551B200-F1B5-4300-8A79-F639329304CA}"/>
    <cellStyle name="Normal 8 2 3 3 2" xfId="2569" xr:uid="{4FF97F8B-06D7-43F1-89AF-E2938D349574}"/>
    <cellStyle name="Normal 8 2 3 3 2 2" xfId="2570" xr:uid="{3BBBF12B-CDCC-42A2-A3E7-EB54D24D2230}"/>
    <cellStyle name="Normal 8 2 3 3 2 2 2" xfId="4143" xr:uid="{33D18501-E730-4B9C-9E78-11EDE6AA5BAA}"/>
    <cellStyle name="Normal 8 2 3 3 2 2 2 2" xfId="4144" xr:uid="{E2C94EC6-DDCC-4007-A978-7D59686225A4}"/>
    <cellStyle name="Normal 8 2 3 3 2 2 3" xfId="4145" xr:uid="{C1267219-CCFE-4E72-9CC2-FD4723C3BCCD}"/>
    <cellStyle name="Normal 8 2 3 3 2 3" xfId="2571" xr:uid="{F4D6C978-436B-4C62-8101-F83458745E35}"/>
    <cellStyle name="Normal 8 2 3 3 2 3 2" xfId="4146" xr:uid="{14A2D1EC-389B-44D1-A7E5-1A5DA2C17E8F}"/>
    <cellStyle name="Normal 8 2 3 3 2 4" xfId="2572" xr:uid="{1A44509C-DBA3-4B3C-9D32-8A9BF573EEC4}"/>
    <cellStyle name="Normal 8 2 3 3 3" xfId="2573" xr:uid="{2BFC1DA0-EAD5-4DBE-BF52-B853A4977097}"/>
    <cellStyle name="Normal 8 2 3 3 3 2" xfId="4147" xr:uid="{0C59186E-9ABC-4C96-804E-CE18E983E63C}"/>
    <cellStyle name="Normal 8 2 3 3 3 2 2" xfId="4148" xr:uid="{F3F86F8B-234E-48DC-9793-B763870BE4C2}"/>
    <cellStyle name="Normal 8 2 3 3 3 3" xfId="4149" xr:uid="{A5717DDC-5329-4BDD-9DC5-B548AD6ECA19}"/>
    <cellStyle name="Normal 8 2 3 3 4" xfId="2574" xr:uid="{5896A75C-DBBE-4EAD-90DC-3AF7B723F515}"/>
    <cellStyle name="Normal 8 2 3 3 4 2" xfId="4150" xr:uid="{F62C5B4F-2CB0-4B09-966D-10B90EB4AB7D}"/>
    <cellStyle name="Normal 8 2 3 3 5" xfId="2575" xr:uid="{658B01CC-2D0B-4AF3-A91D-076374104452}"/>
    <cellStyle name="Normal 8 2 3 4" xfId="2576" xr:uid="{BA580164-6E6E-42CA-9C3A-C9432F217ECB}"/>
    <cellStyle name="Normal 8 2 3 4 2" xfId="2577" xr:uid="{02139990-9ABA-409E-A6F8-1F5942F544B4}"/>
    <cellStyle name="Normal 8 2 3 4 2 2" xfId="4151" xr:uid="{99A378F4-5754-4919-9B61-E41C9B785F9B}"/>
    <cellStyle name="Normal 8 2 3 4 2 2 2" xfId="4152" xr:uid="{140CE444-782A-4E10-A687-9D542142BEE5}"/>
    <cellStyle name="Normal 8 2 3 4 2 3" xfId="4153" xr:uid="{B9EF6D52-8949-4211-9520-736912502D33}"/>
    <cellStyle name="Normal 8 2 3 4 3" xfId="2578" xr:uid="{DA8680AA-F438-49E1-8608-109A662F68E7}"/>
    <cellStyle name="Normal 8 2 3 4 3 2" xfId="4154" xr:uid="{3E40B70A-B100-44B4-85CC-952305570C34}"/>
    <cellStyle name="Normal 8 2 3 4 4" xfId="2579" xr:uid="{E3E8566A-86F3-4058-AEAC-B704F1BDBD69}"/>
    <cellStyle name="Normal 8 2 3 5" xfId="2580" xr:uid="{993F8AC9-ADE7-46C5-8067-ECE80114DDCB}"/>
    <cellStyle name="Normal 8 2 3 5 2" xfId="2581" xr:uid="{7F286EBE-47D4-47A3-9B6B-0A612F0E5E9D}"/>
    <cellStyle name="Normal 8 2 3 5 2 2" xfId="4155" xr:uid="{FDA8CBD1-938D-478C-8E50-B9EF40FC1668}"/>
    <cellStyle name="Normal 8 2 3 5 3" xfId="2582" xr:uid="{A152A335-CD23-4388-87A3-454D7F70097C}"/>
    <cellStyle name="Normal 8 2 3 5 4" xfId="2583" xr:uid="{329EFB92-939E-4180-8C33-EABA66DB626F}"/>
    <cellStyle name="Normal 8 2 3 6" xfId="2584" xr:uid="{A87D998B-7226-409A-BEED-F8713780E1B7}"/>
    <cellStyle name="Normal 8 2 3 6 2" xfId="4156" xr:uid="{00DE161B-779C-4E33-904A-6F6C9AF26263}"/>
    <cellStyle name="Normal 8 2 3 7" xfId="2585" xr:uid="{14B2FAFB-E989-42B1-A0A0-91AA8E8FD78A}"/>
    <cellStyle name="Normal 8 2 3 8" xfId="2586" xr:uid="{5298B58D-F406-498F-AC75-0320A4C5E72E}"/>
    <cellStyle name="Normal 8 2 4" xfId="2587" xr:uid="{A80DC02A-A6A8-406E-9DA9-3CFE3DADB9FE}"/>
    <cellStyle name="Normal 8 2 4 2" xfId="2588" xr:uid="{0E68CBB0-0370-4C36-8919-EEEA61A41193}"/>
    <cellStyle name="Normal 8 2 4 2 2" xfId="2589" xr:uid="{6507DD41-28DF-4E7A-80D4-ED08EC4D4F9F}"/>
    <cellStyle name="Normal 8 2 4 2 2 2" xfId="2590" xr:uid="{0E2C87E7-74F7-4E17-8461-04C1BFF508DE}"/>
    <cellStyle name="Normal 8 2 4 2 2 2 2" xfId="4157" xr:uid="{AE0428FD-B186-469D-9422-091B41CF89ED}"/>
    <cellStyle name="Normal 8 2 4 2 2 3" xfId="2591" xr:uid="{2C7AC80B-99C8-456B-852B-7926EDBAD684}"/>
    <cellStyle name="Normal 8 2 4 2 2 4" xfId="2592" xr:uid="{0059AE4E-1323-4222-B129-4F5610A541C0}"/>
    <cellStyle name="Normal 8 2 4 2 3" xfId="2593" xr:uid="{E9B506D9-CF90-4B9B-889D-C2B15066BD1C}"/>
    <cellStyle name="Normal 8 2 4 2 3 2" xfId="4158" xr:uid="{F9C336DB-0173-458B-9ADC-882354CB8BF7}"/>
    <cellStyle name="Normal 8 2 4 2 4" xfId="2594" xr:uid="{FF70FD87-C71E-4412-B27A-E034D0033123}"/>
    <cellStyle name="Normal 8 2 4 2 5" xfId="2595" xr:uid="{7C5F3480-856B-4538-82E0-C6DF941D77D5}"/>
    <cellStyle name="Normal 8 2 4 3" xfId="2596" xr:uid="{34409EDB-5E33-424B-9D00-0CAAF8B0D442}"/>
    <cellStyle name="Normal 8 2 4 3 2" xfId="2597" xr:uid="{04A32E5D-D59B-4A18-93E1-A6C9FF374F86}"/>
    <cellStyle name="Normal 8 2 4 3 2 2" xfId="4159" xr:uid="{4AA1B7CF-B088-44D9-8837-B40354FE821C}"/>
    <cellStyle name="Normal 8 2 4 3 3" xfId="2598" xr:uid="{842C4FB6-415B-42F0-82A0-59EB24CF4D5D}"/>
    <cellStyle name="Normal 8 2 4 3 4" xfId="2599" xr:uid="{EF089AB2-404B-4D13-B418-302AF3AC4689}"/>
    <cellStyle name="Normal 8 2 4 4" xfId="2600" xr:uid="{DB0215CD-F433-48F5-8AAA-FCC14D989B80}"/>
    <cellStyle name="Normal 8 2 4 4 2" xfId="2601" xr:uid="{A339E59B-47EB-4B4B-AC92-07E5F544C627}"/>
    <cellStyle name="Normal 8 2 4 4 3" xfId="2602" xr:uid="{0C7F8C58-528F-463C-BDCC-F72AD68B2F6D}"/>
    <cellStyle name="Normal 8 2 4 4 4" xfId="2603" xr:uid="{2F1A7F26-D89B-46A9-8FCA-B9EC254609F8}"/>
    <cellStyle name="Normal 8 2 4 5" xfId="2604" xr:uid="{AC534E61-C266-4FA3-8508-613C2A834520}"/>
    <cellStyle name="Normal 8 2 4 6" xfId="2605" xr:uid="{F9862344-64B4-4646-A874-CE584FD5BDC6}"/>
    <cellStyle name="Normal 8 2 4 7" xfId="2606" xr:uid="{D3C7D75D-24E6-45F8-BDB1-0BAC451155B2}"/>
    <cellStyle name="Normal 8 2 5" xfId="2607" xr:uid="{8796E260-EBE4-4A2C-8B66-B285B05159BF}"/>
    <cellStyle name="Normal 8 2 5 2" xfId="2608" xr:uid="{9BA6B434-EF81-493E-B71D-530D36406374}"/>
    <cellStyle name="Normal 8 2 5 2 2" xfId="2609" xr:uid="{825A4235-9FFF-4D0E-B08D-C9F7E182C273}"/>
    <cellStyle name="Normal 8 2 5 2 2 2" xfId="4160" xr:uid="{FFA7C212-3FBA-40C8-B269-32D900BDEEB9}"/>
    <cellStyle name="Normal 8 2 5 2 2 2 2" xfId="4161" xr:uid="{9DA5BCAF-3759-47D3-A23A-A026684B2FD7}"/>
    <cellStyle name="Normal 8 2 5 2 2 3" xfId="4162" xr:uid="{3314FAF4-5299-45B3-990B-9EF6BF5E4F00}"/>
    <cellStyle name="Normal 8 2 5 2 3" xfId="2610" xr:uid="{AF0C3559-A1CB-4D76-AEEC-BDDDD553068E}"/>
    <cellStyle name="Normal 8 2 5 2 3 2" xfId="4163" xr:uid="{6701A4B4-FB2E-4D4B-87CA-743EA1F7E48F}"/>
    <cellStyle name="Normal 8 2 5 2 4" xfId="2611" xr:uid="{A28E889C-2B69-4E7B-AC79-22B0BD1AB641}"/>
    <cellStyle name="Normal 8 2 5 3" xfId="2612" xr:uid="{AAED48F3-A619-49BD-BE2A-118F076ABB60}"/>
    <cellStyle name="Normal 8 2 5 3 2" xfId="2613" xr:uid="{12E0518C-6F1F-414A-A5FD-6C29F6C05AE5}"/>
    <cellStyle name="Normal 8 2 5 3 2 2" xfId="4164" xr:uid="{B7A83F06-FC5A-4382-8CD3-91C5A2CAE162}"/>
    <cellStyle name="Normal 8 2 5 3 3" xfId="2614" xr:uid="{397348A7-68EC-4AF0-9F18-C00C3AB60564}"/>
    <cellStyle name="Normal 8 2 5 3 4" xfId="2615" xr:uid="{DF96EADE-D4BA-4859-9431-3DA8A5D88705}"/>
    <cellStyle name="Normal 8 2 5 4" xfId="2616" xr:uid="{C2E48A50-84AB-4C05-8D9D-47FC713F91B9}"/>
    <cellStyle name="Normal 8 2 5 4 2" xfId="4165" xr:uid="{FB009575-09CB-4603-AC49-A47A0BC07E24}"/>
    <cellStyle name="Normal 8 2 5 5" xfId="2617" xr:uid="{3450D1FC-6B94-4AA3-926D-8C2ABD94F634}"/>
    <cellStyle name="Normal 8 2 5 6" xfId="2618" xr:uid="{E80B8C61-7FA7-4DAB-AC1E-8E857FDE8C4D}"/>
    <cellStyle name="Normal 8 2 6" xfId="2619" xr:uid="{871F3F4E-8466-4E88-B1CC-F3F1D663E215}"/>
    <cellStyle name="Normal 8 2 6 2" xfId="2620" xr:uid="{2E551536-8669-48B5-ADE2-6CEF1F724831}"/>
    <cellStyle name="Normal 8 2 6 2 2" xfId="2621" xr:uid="{5A17622C-A291-4467-8D6D-2A46EEF81A97}"/>
    <cellStyle name="Normal 8 2 6 2 2 2" xfId="4166" xr:uid="{45B4421C-9119-4189-BE26-3460497D8D04}"/>
    <cellStyle name="Normal 8 2 6 2 3" xfId="2622" xr:uid="{621BBDA8-98AB-42DD-BD40-CD122F668A25}"/>
    <cellStyle name="Normal 8 2 6 2 4" xfId="2623" xr:uid="{F9898C12-6665-48FE-A209-45FD8D712279}"/>
    <cellStyle name="Normal 8 2 6 3" xfId="2624" xr:uid="{F4236357-800C-4480-9A24-DD93656F9897}"/>
    <cellStyle name="Normal 8 2 6 3 2" xfId="4167" xr:uid="{D7C36755-FE28-4DDC-BB59-2031CB4FEC1D}"/>
    <cellStyle name="Normal 8 2 6 4" xfId="2625" xr:uid="{9E477F80-FCB8-4F69-B796-F25AA0AF75E2}"/>
    <cellStyle name="Normal 8 2 6 5" xfId="2626" xr:uid="{C1244378-247E-4175-A949-A117C9EE83E9}"/>
    <cellStyle name="Normal 8 2 7" xfId="2627" xr:uid="{7D4CE22E-A3B5-4D15-AC66-04A19E28C223}"/>
    <cellStyle name="Normal 8 2 7 2" xfId="2628" xr:uid="{B390C273-FD2D-43EB-A287-896FCEED95D9}"/>
    <cellStyle name="Normal 8 2 7 2 2" xfId="4168" xr:uid="{9D4FF678-6709-4A8B-A744-0F4825BC8519}"/>
    <cellStyle name="Normal 8 2 7 3" xfId="2629" xr:uid="{36602293-BA3B-4998-9142-8B3D42B85614}"/>
    <cellStyle name="Normal 8 2 7 4" xfId="2630" xr:uid="{FD1472F0-41D6-4D24-8394-1877C4EE1FE4}"/>
    <cellStyle name="Normal 8 2 8" xfId="2631" xr:uid="{501D17EE-9587-4AD5-BA92-CED874ACBE54}"/>
    <cellStyle name="Normal 8 2 8 2" xfId="2632" xr:uid="{F5FC238F-FBAF-4825-8E8C-BC5950554099}"/>
    <cellStyle name="Normal 8 2 8 3" xfId="2633" xr:uid="{DB70C8A6-9336-4E58-956F-F8814F5A259C}"/>
    <cellStyle name="Normal 8 2 8 4" xfId="2634" xr:uid="{FD0463BC-A6DC-488C-8DF8-B5FF9566CF4D}"/>
    <cellStyle name="Normal 8 2 9" xfId="2635" xr:uid="{8AC75639-D90E-4A01-9163-213597A4CA9D}"/>
    <cellStyle name="Normal 8 3" xfId="2636" xr:uid="{72572C8B-F17F-47F3-9C59-84B360FD7E6D}"/>
    <cellStyle name="Normal 8 3 10" xfId="2637" xr:uid="{10C1D1C0-91CD-466F-ABEA-3EB214E50645}"/>
    <cellStyle name="Normal 8 3 11" xfId="2638" xr:uid="{3F7DCBDF-7193-4BF3-B6F5-ADA3B8DA6AB9}"/>
    <cellStyle name="Normal 8 3 2" xfId="2639" xr:uid="{E8DA3697-9244-4D4A-A81E-0C3A4D96954E}"/>
    <cellStyle name="Normal 8 3 2 2" xfId="2640" xr:uid="{C5D1E982-0174-4A1B-9C97-1356D6BF8715}"/>
    <cellStyle name="Normal 8 3 2 2 2" xfId="2641" xr:uid="{70777169-9DBB-4069-9853-84E930A6D846}"/>
    <cellStyle name="Normal 8 3 2 2 2 2" xfId="2642" xr:uid="{4331C6AC-D0C5-4105-9BF2-EA15665881A3}"/>
    <cellStyle name="Normal 8 3 2 2 2 2 2" xfId="2643" xr:uid="{8013F2B3-5E72-4337-83F7-D29AD26D36DE}"/>
    <cellStyle name="Normal 8 3 2 2 2 2 2 2" xfId="4169" xr:uid="{095E1919-C1E4-441D-B25C-5DDFAE5CC729}"/>
    <cellStyle name="Normal 8 3 2 2 2 2 3" xfId="2644" xr:uid="{08B49643-6B6D-415D-AEE8-0CC1F6EDE780}"/>
    <cellStyle name="Normal 8 3 2 2 2 2 4" xfId="2645" xr:uid="{1BA8C150-64C9-445A-BB48-A4606F4FD345}"/>
    <cellStyle name="Normal 8 3 2 2 2 3" xfId="2646" xr:uid="{C36E27A6-2C6E-4473-BBAB-82E525E58DC2}"/>
    <cellStyle name="Normal 8 3 2 2 2 3 2" xfId="2647" xr:uid="{32711C60-97B9-4768-85EB-1DE00BBD5321}"/>
    <cellStyle name="Normal 8 3 2 2 2 3 3" xfId="2648" xr:uid="{70F8E1A3-4BEE-43A9-A1BB-87984DEE941C}"/>
    <cellStyle name="Normal 8 3 2 2 2 3 4" xfId="2649" xr:uid="{9EC2E334-D6C1-4E92-813D-8B92320C4A1E}"/>
    <cellStyle name="Normal 8 3 2 2 2 4" xfId="2650" xr:uid="{3082F838-3DBF-483D-A055-68213411F214}"/>
    <cellStyle name="Normal 8 3 2 2 2 5" xfId="2651" xr:uid="{0DE82F75-379C-4831-9393-D803DD7666E7}"/>
    <cellStyle name="Normal 8 3 2 2 2 6" xfId="2652" xr:uid="{375978E5-4353-40EE-8390-F533C918ACFD}"/>
    <cellStyle name="Normal 8 3 2 2 3" xfId="2653" xr:uid="{143847BB-51BE-4DA9-877F-6918E8C3AA66}"/>
    <cellStyle name="Normal 8 3 2 2 3 2" xfId="2654" xr:uid="{0004C3E2-D45D-4551-945E-79DA864495D8}"/>
    <cellStyle name="Normal 8 3 2 2 3 2 2" xfId="2655" xr:uid="{FA8FEAD7-A01D-4E5A-A56A-9B1C1E4FB661}"/>
    <cellStyle name="Normal 8 3 2 2 3 2 3" xfId="2656" xr:uid="{82EAC6E3-4862-4F4A-A1DE-F5F0F1012831}"/>
    <cellStyle name="Normal 8 3 2 2 3 2 4" xfId="2657" xr:uid="{FACF74CD-25C1-4F5C-9E5D-6D642ED85205}"/>
    <cellStyle name="Normal 8 3 2 2 3 3" xfId="2658" xr:uid="{6EF1B7EF-043C-41F1-A236-C4BFCB1D65A9}"/>
    <cellStyle name="Normal 8 3 2 2 3 4" xfId="2659" xr:uid="{F465C9CA-66EA-4A35-AF8F-59997ECEA230}"/>
    <cellStyle name="Normal 8 3 2 2 3 5" xfId="2660" xr:uid="{89FC45A8-2E2C-41DF-8D86-28F6622A398D}"/>
    <cellStyle name="Normal 8 3 2 2 4" xfId="2661" xr:uid="{84666E15-5F4A-438F-9768-3D070AA5CDE6}"/>
    <cellStyle name="Normal 8 3 2 2 4 2" xfId="2662" xr:uid="{FE17BCBA-E6AB-4FA8-9E68-D6F2897E1C13}"/>
    <cellStyle name="Normal 8 3 2 2 4 3" xfId="2663" xr:uid="{C5991D9A-347D-4DAF-8FB5-D6C74FD65C36}"/>
    <cellStyle name="Normal 8 3 2 2 4 4" xfId="2664" xr:uid="{3DF1B322-5F23-469C-B7AB-E9AA555FB682}"/>
    <cellStyle name="Normal 8 3 2 2 5" xfId="2665" xr:uid="{9BF9BB6D-EA10-4019-99C9-A2AD2091F501}"/>
    <cellStyle name="Normal 8 3 2 2 5 2" xfId="2666" xr:uid="{D3060A77-D04E-44B6-A2C9-9B115D33AAFB}"/>
    <cellStyle name="Normal 8 3 2 2 5 3" xfId="2667" xr:uid="{B0293A7D-CF70-49BA-BE98-D4AF9B848F1F}"/>
    <cellStyle name="Normal 8 3 2 2 5 4" xfId="2668" xr:uid="{F46D0BEE-3A6C-4EE2-BAB4-A08361DBD68F}"/>
    <cellStyle name="Normal 8 3 2 2 6" xfId="2669" xr:uid="{C34E2AFF-9EB7-44BB-AACA-6DDFBACF4725}"/>
    <cellStyle name="Normal 8 3 2 2 7" xfId="2670" xr:uid="{040639FB-FE34-4916-8404-ADF35D3029C3}"/>
    <cellStyle name="Normal 8 3 2 2 8" xfId="2671" xr:uid="{77A1B4BC-CB38-4D93-956E-CFD1A3FAF5F0}"/>
    <cellStyle name="Normal 8 3 2 3" xfId="2672" xr:uid="{0AD6B64F-92CE-4ADA-B595-68AF42DAD019}"/>
    <cellStyle name="Normal 8 3 2 3 2" xfId="2673" xr:uid="{2601CF9C-47A8-4D30-8B41-1099798B1A14}"/>
    <cellStyle name="Normal 8 3 2 3 2 2" xfId="2674" xr:uid="{511BD6A6-28F9-400F-8B1A-B9AD8E91A974}"/>
    <cellStyle name="Normal 8 3 2 3 2 2 2" xfId="4170" xr:uid="{37D61B4C-FFBA-4C46-87E8-D1ABB2D50E57}"/>
    <cellStyle name="Normal 8 3 2 3 2 2 2 2" xfId="4171" xr:uid="{86904901-6EC3-4FE1-9F96-6DB61E1E7823}"/>
    <cellStyle name="Normal 8 3 2 3 2 2 3" xfId="4172" xr:uid="{031E160D-A3F6-4D3A-9154-03772B2E3C96}"/>
    <cellStyle name="Normal 8 3 2 3 2 3" xfId="2675" xr:uid="{ADDA5C8F-A776-4874-88EA-F1301A105B60}"/>
    <cellStyle name="Normal 8 3 2 3 2 3 2" xfId="4173" xr:uid="{05829409-ED7B-4B62-A49A-3D5FAF0C615B}"/>
    <cellStyle name="Normal 8 3 2 3 2 4" xfId="2676" xr:uid="{7CE0C1E0-453E-4B7C-B1A7-04DC8CBD45DD}"/>
    <cellStyle name="Normal 8 3 2 3 3" xfId="2677" xr:uid="{38E53440-E142-40F3-8D2F-A8C1CDE8FF75}"/>
    <cellStyle name="Normal 8 3 2 3 3 2" xfId="2678" xr:uid="{EEB71347-0648-4B82-9B0C-3A495FE222BB}"/>
    <cellStyle name="Normal 8 3 2 3 3 2 2" xfId="4174" xr:uid="{BD5EA1B2-52A4-4333-938B-1FF4343764C7}"/>
    <cellStyle name="Normal 8 3 2 3 3 3" xfId="2679" xr:uid="{85D2FC3B-67C6-4D82-BE62-850E2BB88823}"/>
    <cellStyle name="Normal 8 3 2 3 3 4" xfId="2680" xr:uid="{7B215512-7AF6-43F4-B84B-1B2568993FFE}"/>
    <cellStyle name="Normal 8 3 2 3 4" xfId="2681" xr:uid="{C29415B4-EB39-4DF5-A585-0E7F9762D367}"/>
    <cellStyle name="Normal 8 3 2 3 4 2" xfId="4175" xr:uid="{C46DFF40-BE84-4D5E-97FB-DB567783806C}"/>
    <cellStyle name="Normal 8 3 2 3 5" xfId="2682" xr:uid="{6044FFDA-4157-4E7F-A6A2-3EF02690A868}"/>
    <cellStyle name="Normal 8 3 2 3 6" xfId="2683" xr:uid="{D44E26DA-4741-45E8-9508-2FFC78294D0B}"/>
    <cellStyle name="Normal 8 3 2 4" xfId="2684" xr:uid="{B68A94C9-4530-463E-968F-B947F4038691}"/>
    <cellStyle name="Normal 8 3 2 4 2" xfId="2685" xr:uid="{B6CF5464-FADA-4DF1-B492-741966A22BBB}"/>
    <cellStyle name="Normal 8 3 2 4 2 2" xfId="2686" xr:uid="{EE5853F6-B258-4924-A03F-FE28B6565643}"/>
    <cellStyle name="Normal 8 3 2 4 2 2 2" xfId="4176" xr:uid="{021CF67E-4FB1-4416-AF97-F2A2D8A77FF9}"/>
    <cellStyle name="Normal 8 3 2 4 2 3" xfId="2687" xr:uid="{3DF3CCC5-976F-479B-98FB-699D58676253}"/>
    <cellStyle name="Normal 8 3 2 4 2 4" xfId="2688" xr:uid="{1FE124E9-E476-4E12-8D76-D0128EEE7D73}"/>
    <cellStyle name="Normal 8 3 2 4 3" xfId="2689" xr:uid="{0F2F2B56-0CB0-4A8A-A775-156D110A8507}"/>
    <cellStyle name="Normal 8 3 2 4 3 2" xfId="4177" xr:uid="{8483DB20-18B5-48C0-8620-4A2401DE1038}"/>
    <cellStyle name="Normal 8 3 2 4 4" xfId="2690" xr:uid="{499A68FE-18E0-411B-AD0C-5F8BFF377508}"/>
    <cellStyle name="Normal 8 3 2 4 5" xfId="2691" xr:uid="{53244FBA-C0C8-432B-A1D6-3489567F3128}"/>
    <cellStyle name="Normal 8 3 2 5" xfId="2692" xr:uid="{2A9C4D82-8E94-4123-99EA-CDB315834DC0}"/>
    <cellStyle name="Normal 8 3 2 5 2" xfId="2693" xr:uid="{587328B0-9F21-4202-928A-6E71080B8D22}"/>
    <cellStyle name="Normal 8 3 2 5 2 2" xfId="4178" xr:uid="{2C9157DB-4747-45CF-B6FB-BD326DCDA9F5}"/>
    <cellStyle name="Normal 8 3 2 5 3" xfId="2694" xr:uid="{CAF34872-BEE8-4371-BDBF-B673050FF1DB}"/>
    <cellStyle name="Normal 8 3 2 5 4" xfId="2695" xr:uid="{3BD6713C-FFAC-402A-BE17-9438616E8038}"/>
    <cellStyle name="Normal 8 3 2 6" xfId="2696" xr:uid="{1F201628-F380-4793-AF97-20DC03E6F758}"/>
    <cellStyle name="Normal 8 3 2 6 2" xfId="2697" xr:uid="{5C24B221-C5C7-4358-896E-8567FA2347F3}"/>
    <cellStyle name="Normal 8 3 2 6 3" xfId="2698" xr:uid="{68DA29DB-E3CB-46E5-A0C1-6F73B9BBCE1E}"/>
    <cellStyle name="Normal 8 3 2 6 4" xfId="2699" xr:uid="{832D5A4C-31DD-40A1-951C-0D0603554D7A}"/>
    <cellStyle name="Normal 8 3 2 7" xfId="2700" xr:uid="{F1CDAB71-0D98-4BCE-A7E8-89D656CC9621}"/>
    <cellStyle name="Normal 8 3 2 8" xfId="2701" xr:uid="{E7D20A84-7854-4796-9BD3-09D00640F20A}"/>
    <cellStyle name="Normal 8 3 2 9" xfId="2702" xr:uid="{D6EB1310-A580-4D87-B67C-CDC7866A9C6E}"/>
    <cellStyle name="Normal 8 3 3" xfId="2703" xr:uid="{6D495A81-341A-4105-8F0F-E9257791ABBF}"/>
    <cellStyle name="Normal 8 3 3 2" xfId="2704" xr:uid="{5CC87160-CAAD-4389-BEA0-753DB9D2FB23}"/>
    <cellStyle name="Normal 8 3 3 2 2" xfId="2705" xr:uid="{1529EEEF-7298-4486-A932-FCC525BCA848}"/>
    <cellStyle name="Normal 8 3 3 2 2 2" xfId="2706" xr:uid="{1F180C48-29CB-4AF5-B26D-BEBBF511F729}"/>
    <cellStyle name="Normal 8 3 3 2 2 2 2" xfId="4179" xr:uid="{0A8E5EB9-EDCA-4869-AC64-1CBAF45D9676}"/>
    <cellStyle name="Normal 8 3 3 2 2 2 2 2" xfId="4663" xr:uid="{6C63E611-08AD-46D3-8CCB-E24DE61D9E40}"/>
    <cellStyle name="Normal 8 3 3 2 2 2 3" xfId="4664" xr:uid="{144059DF-56D6-40AF-88CA-EBCB536E129B}"/>
    <cellStyle name="Normal 8 3 3 2 2 3" xfId="2707" xr:uid="{B87CCA2A-6B3B-4140-9026-89991AABF1A2}"/>
    <cellStyle name="Normal 8 3 3 2 2 3 2" xfId="4665" xr:uid="{1ADB6FC4-6139-4855-A8DD-644BB184D0A9}"/>
    <cellStyle name="Normal 8 3 3 2 2 4" xfId="2708" xr:uid="{07F1CEB8-7977-4E70-9A4A-F587ED037DCC}"/>
    <cellStyle name="Normal 8 3 3 2 3" xfId="2709" xr:uid="{803A934D-075F-49E4-AC8F-2A6A8D05B504}"/>
    <cellStyle name="Normal 8 3 3 2 3 2" xfId="2710" xr:uid="{BECC3A88-FE48-4E70-876E-76327ED1FC2C}"/>
    <cellStyle name="Normal 8 3 3 2 3 2 2" xfId="4666" xr:uid="{95F7BD7E-3EDC-4152-9666-EEDB3866649D}"/>
    <cellStyle name="Normal 8 3 3 2 3 3" xfId="2711" xr:uid="{70AD76E0-274C-416E-9099-CDEA655834F0}"/>
    <cellStyle name="Normal 8 3 3 2 3 4" xfId="2712" xr:uid="{AFDA044B-0779-4A79-8CDD-01022EBB506B}"/>
    <cellStyle name="Normal 8 3 3 2 4" xfId="2713" xr:uid="{0705FC9E-4B46-46E8-AC36-D92C1919238D}"/>
    <cellStyle name="Normal 8 3 3 2 4 2" xfId="4667" xr:uid="{06B851D0-7C8E-4396-BBD4-4F8CD8839247}"/>
    <cellStyle name="Normal 8 3 3 2 5" xfId="2714" xr:uid="{912046DD-3F5F-4D2B-BB5C-AF8F1D395EB6}"/>
    <cellStyle name="Normal 8 3 3 2 6" xfId="2715" xr:uid="{792A695F-8CDD-4F78-9CB4-8B3C55F28473}"/>
    <cellStyle name="Normal 8 3 3 3" xfId="2716" xr:uid="{588DAFBE-11D6-49EB-85A3-6199A33EF258}"/>
    <cellStyle name="Normal 8 3 3 3 2" xfId="2717" xr:uid="{A3147F8B-6263-4891-8110-7738FF005304}"/>
    <cellStyle name="Normal 8 3 3 3 2 2" xfId="2718" xr:uid="{68E881F4-3538-444C-B79D-9E8F869AD444}"/>
    <cellStyle name="Normal 8 3 3 3 2 2 2" xfId="4668" xr:uid="{08AF54AB-DE12-4715-A355-6FD37BD01A3F}"/>
    <cellStyle name="Normal 8 3 3 3 2 3" xfId="2719" xr:uid="{2F0CFFC5-0110-4294-9731-A3E35B6A1014}"/>
    <cellStyle name="Normal 8 3 3 3 2 4" xfId="2720" xr:uid="{9A3B6640-4818-45CA-9898-9B27E0B40A38}"/>
    <cellStyle name="Normal 8 3 3 3 3" xfId="2721" xr:uid="{EF93FB16-0A31-4AD1-A1E8-94AD54F1A49D}"/>
    <cellStyle name="Normal 8 3 3 3 3 2" xfId="4669" xr:uid="{0AE9991C-6642-4653-A877-3DEE01667319}"/>
    <cellStyle name="Normal 8 3 3 3 4" xfId="2722" xr:uid="{88366322-C513-47D3-862C-4D8F7E357AAB}"/>
    <cellStyle name="Normal 8 3 3 3 5" xfId="2723" xr:uid="{174644E3-8892-41C5-8983-1E67F8C8EBCE}"/>
    <cellStyle name="Normal 8 3 3 4" xfId="2724" xr:uid="{33D434D2-9981-4E7A-A0E7-7E3A0606A055}"/>
    <cellStyle name="Normal 8 3 3 4 2" xfId="2725" xr:uid="{96FF1774-47A9-4968-B802-F0A0897EB7CB}"/>
    <cellStyle name="Normal 8 3 3 4 2 2" xfId="4670" xr:uid="{95685361-5F9A-4447-A8A2-CB56A33EF5FE}"/>
    <cellStyle name="Normal 8 3 3 4 3" xfId="2726" xr:uid="{E682653A-F1B8-4F55-B166-B242B29FE08D}"/>
    <cellStyle name="Normal 8 3 3 4 4" xfId="2727" xr:uid="{8C2E38F4-047F-4B18-A8B1-AB65A3999E81}"/>
    <cellStyle name="Normal 8 3 3 5" xfId="2728" xr:uid="{F3B31B32-5922-423A-A84C-0DA296F87B8A}"/>
    <cellStyle name="Normal 8 3 3 5 2" xfId="2729" xr:uid="{28EE393F-E55E-4438-BA24-A1F4D1EBA79E}"/>
    <cellStyle name="Normal 8 3 3 5 3" xfId="2730" xr:uid="{299D8715-3AE4-4722-ADA8-332F85B251E3}"/>
    <cellStyle name="Normal 8 3 3 5 4" xfId="2731" xr:uid="{57A1F8FD-C547-4DC7-9DAC-0856A225C622}"/>
    <cellStyle name="Normal 8 3 3 6" xfId="2732" xr:uid="{7754F943-49E5-4888-8877-2465A4AB0779}"/>
    <cellStyle name="Normal 8 3 3 7" xfId="2733" xr:uid="{3BD1B765-4DB3-4794-8A6B-A40DAD644DC1}"/>
    <cellStyle name="Normal 8 3 3 8" xfId="2734" xr:uid="{FBCEC0E2-C151-4F5E-82DF-29650888DC56}"/>
    <cellStyle name="Normal 8 3 4" xfId="2735" xr:uid="{8BAFC223-696E-49D5-9384-CD7C48AB539E}"/>
    <cellStyle name="Normal 8 3 4 2" xfId="2736" xr:uid="{494EB0B8-22CD-4D87-9FC5-C596A09D8D7F}"/>
    <cellStyle name="Normal 8 3 4 2 2" xfId="2737" xr:uid="{0330787E-CF5A-4ADB-B792-6580AAF94F26}"/>
    <cellStyle name="Normal 8 3 4 2 2 2" xfId="2738" xr:uid="{964F1D80-4BDA-46D1-B9DB-757C28CA140A}"/>
    <cellStyle name="Normal 8 3 4 2 2 2 2" xfId="4180" xr:uid="{683D11E8-A797-47FB-B7DC-313F29FAE883}"/>
    <cellStyle name="Normal 8 3 4 2 2 3" xfId="2739" xr:uid="{16EB8A68-A45E-4A28-969E-C3373C3E4460}"/>
    <cellStyle name="Normal 8 3 4 2 2 4" xfId="2740" xr:uid="{88CBC1BB-CDFA-4C05-852D-BBD553837E1D}"/>
    <cellStyle name="Normal 8 3 4 2 3" xfId="2741" xr:uid="{CD7A35B3-4172-4F7A-AF99-33766FAA0EA4}"/>
    <cellStyle name="Normal 8 3 4 2 3 2" xfId="4181" xr:uid="{C638C1DF-74D8-499C-8C61-7AE2DDD683BA}"/>
    <cellStyle name="Normal 8 3 4 2 4" xfId="2742" xr:uid="{DEE9A9D9-F906-4244-84A7-F149820C3BA9}"/>
    <cellStyle name="Normal 8 3 4 2 5" xfId="2743" xr:uid="{6B854B1C-528D-4FB7-9EAC-5E0D9E60178A}"/>
    <cellStyle name="Normal 8 3 4 3" xfId="2744" xr:uid="{BB95A75A-E8ED-448C-9E8A-45AE0114A7AF}"/>
    <cellStyle name="Normal 8 3 4 3 2" xfId="2745" xr:uid="{F9FEC1BD-B3A2-473A-8557-DFC88A754A55}"/>
    <cellStyle name="Normal 8 3 4 3 2 2" xfId="4182" xr:uid="{67CDC02C-2AAA-4D4F-9D8B-25C299728784}"/>
    <cellStyle name="Normal 8 3 4 3 3" xfId="2746" xr:uid="{BB1B4C61-035E-4C33-9369-FD4AEE9A50AC}"/>
    <cellStyle name="Normal 8 3 4 3 4" xfId="2747" xr:uid="{E359890F-97B1-48B8-A30E-D517AD397A56}"/>
    <cellStyle name="Normal 8 3 4 4" xfId="2748" xr:uid="{B5B0B0F0-0C4B-455F-AF22-1B0468EF08E7}"/>
    <cellStyle name="Normal 8 3 4 4 2" xfId="2749" xr:uid="{612B2E0B-E670-463E-8D63-22A2448D9AEA}"/>
    <cellStyle name="Normal 8 3 4 4 3" xfId="2750" xr:uid="{625E9199-F9FD-498E-B916-32790D442001}"/>
    <cellStyle name="Normal 8 3 4 4 4" xfId="2751" xr:uid="{0BB9A6BC-7F91-47D8-A837-EB1E26C4AB18}"/>
    <cellStyle name="Normal 8 3 4 5" xfId="2752" xr:uid="{4ADFFA0E-FF72-44B9-AFB1-E266824846A8}"/>
    <cellStyle name="Normal 8 3 4 6" xfId="2753" xr:uid="{27534CE4-4DAD-4065-81FE-B9C3971FDD6D}"/>
    <cellStyle name="Normal 8 3 4 7" xfId="2754" xr:uid="{7499B5E0-FD73-4224-A0DF-7C8BFAFE4DF4}"/>
    <cellStyle name="Normal 8 3 5" xfId="2755" xr:uid="{E91E333D-C488-4B35-8775-557B84291BD8}"/>
    <cellStyle name="Normal 8 3 5 2" xfId="2756" xr:uid="{9D6D210D-A489-4C51-A278-1DEA3D287DE6}"/>
    <cellStyle name="Normal 8 3 5 2 2" xfId="2757" xr:uid="{C2E76782-0AD8-4162-8A58-FF1AE3FC155F}"/>
    <cellStyle name="Normal 8 3 5 2 2 2" xfId="4183" xr:uid="{C0E94A2A-D0C0-4A24-B9DF-29C7AD5E9B05}"/>
    <cellStyle name="Normal 8 3 5 2 3" xfId="2758" xr:uid="{4F97EBDC-0908-40BB-A465-1FFBA0BD5363}"/>
    <cellStyle name="Normal 8 3 5 2 4" xfId="2759" xr:uid="{5C1B8AA6-1681-4C10-BB6F-9B02F5B7DD23}"/>
    <cellStyle name="Normal 8 3 5 3" xfId="2760" xr:uid="{A320C840-D731-4A95-853A-C2DDA1938D34}"/>
    <cellStyle name="Normal 8 3 5 3 2" xfId="2761" xr:uid="{47DB181D-CE57-44D3-91EB-A0A81D2FEF11}"/>
    <cellStyle name="Normal 8 3 5 3 3" xfId="2762" xr:uid="{FAB16C5B-6876-497C-8911-E0001013390F}"/>
    <cellStyle name="Normal 8 3 5 3 4" xfId="2763" xr:uid="{643D9728-8023-4D99-BFEF-DACBB16C5D72}"/>
    <cellStyle name="Normal 8 3 5 4" xfId="2764" xr:uid="{738A3668-44ED-4998-84DE-202DFF757E79}"/>
    <cellStyle name="Normal 8 3 5 5" xfId="2765" xr:uid="{FBD55A11-A6E3-4289-AFCC-1EB72105791C}"/>
    <cellStyle name="Normal 8 3 5 6" xfId="2766" xr:uid="{798295BE-5434-44ED-BE10-D0B49E594A8F}"/>
    <cellStyle name="Normal 8 3 6" xfId="2767" xr:uid="{3667001B-253B-443A-804E-FBA476B4E168}"/>
    <cellStyle name="Normal 8 3 6 2" xfId="2768" xr:uid="{354A383A-F4F4-4215-A53E-FF6588F7A45B}"/>
    <cellStyle name="Normal 8 3 6 2 2" xfId="2769" xr:uid="{0D75BDA0-9884-4206-9996-6DC79B35015D}"/>
    <cellStyle name="Normal 8 3 6 2 3" xfId="2770" xr:uid="{DB590F18-7840-4145-A075-78BACF27BE67}"/>
    <cellStyle name="Normal 8 3 6 2 4" xfId="2771" xr:uid="{75D1802E-55FF-412F-AF0A-627EFB3B5FC2}"/>
    <cellStyle name="Normal 8 3 6 3" xfId="2772" xr:uid="{1E731251-4DF7-4399-8F97-50058FCEEFA6}"/>
    <cellStyle name="Normal 8 3 6 4" xfId="2773" xr:uid="{40E6AAF6-5147-4866-908C-44F2C7F31595}"/>
    <cellStyle name="Normal 8 3 6 5" xfId="2774" xr:uid="{101D850C-8F32-450B-A41B-7E9A45AF04A1}"/>
    <cellStyle name="Normal 8 3 7" xfId="2775" xr:uid="{92A576E6-F39A-4472-AC94-CED497EE13C9}"/>
    <cellStyle name="Normal 8 3 7 2" xfId="2776" xr:uid="{6FC8D0E8-A101-4EAB-952B-F35A8CB3A230}"/>
    <cellStyle name="Normal 8 3 7 3" xfId="2777" xr:uid="{00051FD9-6E40-48BA-B1AE-6E0333C5D60E}"/>
    <cellStyle name="Normal 8 3 7 4" xfId="2778" xr:uid="{E32353C4-F315-4C86-BB94-CB3400E722B5}"/>
    <cellStyle name="Normal 8 3 8" xfId="2779" xr:uid="{2EDA09E3-CD77-40FD-8DFB-A257D6D75399}"/>
    <cellStyle name="Normal 8 3 8 2" xfId="2780" xr:uid="{80855C78-4EA8-4448-BDA8-8214A10D8AF7}"/>
    <cellStyle name="Normal 8 3 8 3" xfId="2781" xr:uid="{EE86E4CF-3C1C-4A64-847D-37F7AFA702F1}"/>
    <cellStyle name="Normal 8 3 8 4" xfId="2782" xr:uid="{0AC971B1-3B4C-41CB-BC1B-58CEC0FCBDD7}"/>
    <cellStyle name="Normal 8 3 9" xfId="2783" xr:uid="{AFABBDC9-5613-43DD-8AE4-1F3AB3122CF1}"/>
    <cellStyle name="Normal 8 4" xfId="2784" xr:uid="{83555366-B7D9-45C9-BF4A-B43E29600FEC}"/>
    <cellStyle name="Normal 8 4 10" xfId="2785" xr:uid="{6D78E3F7-AB46-444D-B090-F2BABB4D65B8}"/>
    <cellStyle name="Normal 8 4 11" xfId="2786" xr:uid="{8658635F-2B7F-4FBC-9186-96799906A54F}"/>
    <cellStyle name="Normal 8 4 2" xfId="2787" xr:uid="{98BEF1E9-1A90-46C0-A1DD-F3226E6707DE}"/>
    <cellStyle name="Normal 8 4 2 2" xfId="2788" xr:uid="{A41890D6-F694-4CFB-99B7-5D24A43F6E70}"/>
    <cellStyle name="Normal 8 4 2 2 2" xfId="2789" xr:uid="{1DF21546-4646-4ADB-9083-4AE9A280213F}"/>
    <cellStyle name="Normal 8 4 2 2 2 2" xfId="2790" xr:uid="{8A687C26-A476-4C99-947E-F19DB632B6A0}"/>
    <cellStyle name="Normal 8 4 2 2 2 2 2" xfId="2791" xr:uid="{9759F332-35AB-4536-BC40-B41C5FA66B57}"/>
    <cellStyle name="Normal 8 4 2 2 2 2 3" xfId="2792" xr:uid="{A7B148D7-5917-46D5-86E3-307502E77638}"/>
    <cellStyle name="Normal 8 4 2 2 2 2 4" xfId="2793" xr:uid="{4B5E4642-D2BE-48F7-A1D9-0C879087D2FF}"/>
    <cellStyle name="Normal 8 4 2 2 2 3" xfId="2794" xr:uid="{225E96CB-29C4-4FE9-AB79-33A8F22837F1}"/>
    <cellStyle name="Normal 8 4 2 2 2 3 2" xfId="2795" xr:uid="{77928941-0A68-4DFA-B904-F8476FB295B5}"/>
    <cellStyle name="Normal 8 4 2 2 2 3 3" xfId="2796" xr:uid="{D4BD0CCF-D909-410C-82DB-5DD217AA904A}"/>
    <cellStyle name="Normal 8 4 2 2 2 3 4" xfId="2797" xr:uid="{E67233D4-C6D6-461C-8E13-4158C52B7A90}"/>
    <cellStyle name="Normal 8 4 2 2 2 4" xfId="2798" xr:uid="{7202E3C1-2456-4C80-B1B9-54711CF6746C}"/>
    <cellStyle name="Normal 8 4 2 2 2 5" xfId="2799" xr:uid="{7A902731-65DF-411A-AC25-93E8E4D1D2F4}"/>
    <cellStyle name="Normal 8 4 2 2 2 6" xfId="2800" xr:uid="{77221042-11BA-407D-B5CF-8E35024F7B39}"/>
    <cellStyle name="Normal 8 4 2 2 3" xfId="2801" xr:uid="{D9879C54-72C5-4F45-A0D2-240BFFA1E068}"/>
    <cellStyle name="Normal 8 4 2 2 3 2" xfId="2802" xr:uid="{3DEBAD2E-14CD-43C2-9419-4B373763E423}"/>
    <cellStyle name="Normal 8 4 2 2 3 2 2" xfId="2803" xr:uid="{38BAA57B-0257-4F75-A0B7-56577863C9F6}"/>
    <cellStyle name="Normal 8 4 2 2 3 2 3" xfId="2804" xr:uid="{8213C505-9DC2-4B79-9137-CDA84B42467B}"/>
    <cellStyle name="Normal 8 4 2 2 3 2 4" xfId="2805" xr:uid="{1E498A22-EF04-4B9C-94DA-20873BF6EB6F}"/>
    <cellStyle name="Normal 8 4 2 2 3 3" xfId="2806" xr:uid="{C2ADBCA2-EE4D-4658-AA3F-888170EAE57A}"/>
    <cellStyle name="Normal 8 4 2 2 3 4" xfId="2807" xr:uid="{3C2F5ED9-C35E-41EE-9390-15E75160F086}"/>
    <cellStyle name="Normal 8 4 2 2 3 5" xfId="2808" xr:uid="{433FC799-F9F4-4E51-B265-5FFE048D2DF8}"/>
    <cellStyle name="Normal 8 4 2 2 4" xfId="2809" xr:uid="{2D10A7CE-E7FA-4633-ADD6-3E5F20C127C9}"/>
    <cellStyle name="Normal 8 4 2 2 4 2" xfId="2810" xr:uid="{AA9F304B-97CB-4719-ACA0-111F636EA043}"/>
    <cellStyle name="Normal 8 4 2 2 4 3" xfId="2811" xr:uid="{A928F588-5CA1-41E7-ABEF-BA35354AA548}"/>
    <cellStyle name="Normal 8 4 2 2 4 4" xfId="2812" xr:uid="{6E55B788-B0BA-427A-8844-5E8386E8529A}"/>
    <cellStyle name="Normal 8 4 2 2 5" xfId="2813" xr:uid="{0B8AA1D9-327B-401C-A10C-948170958078}"/>
    <cellStyle name="Normal 8 4 2 2 5 2" xfId="2814" xr:uid="{2BD5D77D-9BD5-4B90-9D8C-945E43556359}"/>
    <cellStyle name="Normal 8 4 2 2 5 3" xfId="2815" xr:uid="{62F73AC5-398B-4F03-9A53-37DF5127D4CC}"/>
    <cellStyle name="Normal 8 4 2 2 5 4" xfId="2816" xr:uid="{E87A9250-22CE-46C5-BFCC-A9961AC21B7E}"/>
    <cellStyle name="Normal 8 4 2 2 6" xfId="2817" xr:uid="{CF31F6E5-18B0-4215-9403-FBF81B4FD71F}"/>
    <cellStyle name="Normal 8 4 2 2 7" xfId="2818" xr:uid="{9D8FE89F-0A03-4121-A37B-1F7E0284F329}"/>
    <cellStyle name="Normal 8 4 2 2 8" xfId="2819" xr:uid="{15F7CC04-4853-4FBC-9B24-011CC8DA1F87}"/>
    <cellStyle name="Normal 8 4 2 3" xfId="2820" xr:uid="{D274A3A3-61FF-4E7B-A2D8-DA605A0062AC}"/>
    <cellStyle name="Normal 8 4 2 3 2" xfId="2821" xr:uid="{4EA18715-77D8-4083-9F43-9B5C37FD7ABE}"/>
    <cellStyle name="Normal 8 4 2 3 2 2" xfId="2822" xr:uid="{0C9CBA66-CFFC-407D-87EC-A2C9431928D4}"/>
    <cellStyle name="Normal 8 4 2 3 2 3" xfId="2823" xr:uid="{42A3DFF1-4B59-463B-B201-F58286AFB0A6}"/>
    <cellStyle name="Normal 8 4 2 3 2 4" xfId="2824" xr:uid="{D212A418-F659-40A3-A283-5FB2E3EF5D41}"/>
    <cellStyle name="Normal 8 4 2 3 3" xfId="2825" xr:uid="{71961A04-9B8C-4C1D-B23B-67D83AD118F2}"/>
    <cellStyle name="Normal 8 4 2 3 3 2" xfId="2826" xr:uid="{CAE591A1-9F1E-4A01-B998-20E2337763F3}"/>
    <cellStyle name="Normal 8 4 2 3 3 3" xfId="2827" xr:uid="{D16CD231-4669-4B00-B44F-B19E8EDE8F65}"/>
    <cellStyle name="Normal 8 4 2 3 3 4" xfId="2828" xr:uid="{0E157A08-5535-44BC-BAD5-F90B5397BDA6}"/>
    <cellStyle name="Normal 8 4 2 3 4" xfId="2829" xr:uid="{D9EA65A9-66E7-48AB-AA01-18AC9C4A6D8E}"/>
    <cellStyle name="Normal 8 4 2 3 5" xfId="2830" xr:uid="{A500AC04-243E-47CF-B221-8AE0830C7269}"/>
    <cellStyle name="Normal 8 4 2 3 6" xfId="2831" xr:uid="{3DB7BF90-F556-4038-87E7-3CDEA087ED40}"/>
    <cellStyle name="Normal 8 4 2 4" xfId="2832" xr:uid="{A77921B0-FC6D-4923-BA1D-CEDB79085DD8}"/>
    <cellStyle name="Normal 8 4 2 4 2" xfId="2833" xr:uid="{9FC7B38E-D8B3-4ED6-8A9E-5D6BEE716190}"/>
    <cellStyle name="Normal 8 4 2 4 2 2" xfId="2834" xr:uid="{B2331FB1-D836-43FA-88FF-E4CA6038E692}"/>
    <cellStyle name="Normal 8 4 2 4 2 3" xfId="2835" xr:uid="{A660D216-2B65-42C6-BC43-8CCAB3C8357D}"/>
    <cellStyle name="Normal 8 4 2 4 2 4" xfId="2836" xr:uid="{D35E13D9-2059-4C62-9FFE-AB380BE4FFA9}"/>
    <cellStyle name="Normal 8 4 2 4 3" xfId="2837" xr:uid="{10BC45B1-DE22-489C-BF05-8F95E5CBFE94}"/>
    <cellStyle name="Normal 8 4 2 4 4" xfId="2838" xr:uid="{18F1A123-A784-4097-9FA3-1ACD35DE02A2}"/>
    <cellStyle name="Normal 8 4 2 4 5" xfId="2839" xr:uid="{C8B5A5AB-9473-4038-AD34-9BC0471E75DF}"/>
    <cellStyle name="Normal 8 4 2 5" xfId="2840" xr:uid="{AD377868-1E07-4EAB-96B0-B6EF602ED4DE}"/>
    <cellStyle name="Normal 8 4 2 5 2" xfId="2841" xr:uid="{6EA8399B-056D-47A9-AA7B-73AEF0BF66C2}"/>
    <cellStyle name="Normal 8 4 2 5 3" xfId="2842" xr:uid="{20284C29-EBDE-41B9-87D1-1E4CE58CE2E6}"/>
    <cellStyle name="Normal 8 4 2 5 4" xfId="2843" xr:uid="{C1F680D8-E1DA-4D89-8B3B-A5141840F9A2}"/>
    <cellStyle name="Normal 8 4 2 6" xfId="2844" xr:uid="{B11F200A-A80A-4B7E-A5C7-A4A4D99B38BB}"/>
    <cellStyle name="Normal 8 4 2 6 2" xfId="2845" xr:uid="{C68A3B69-162C-4802-8907-5D9D2C5BB027}"/>
    <cellStyle name="Normal 8 4 2 6 3" xfId="2846" xr:uid="{E9E20533-479D-4DE6-AF2F-158B1E534968}"/>
    <cellStyle name="Normal 8 4 2 6 4" xfId="2847" xr:uid="{8699D5E4-E8A2-4455-9EF1-38EE7A6DC618}"/>
    <cellStyle name="Normal 8 4 2 7" xfId="2848" xr:uid="{253F45E5-C9D9-4804-90D3-666A667A1763}"/>
    <cellStyle name="Normal 8 4 2 8" xfId="2849" xr:uid="{5977A2E8-8C61-4417-B32B-8D4934F542DF}"/>
    <cellStyle name="Normal 8 4 2 9" xfId="2850" xr:uid="{1D4A4558-07FF-4505-B1A8-91D8598E0F33}"/>
    <cellStyle name="Normal 8 4 3" xfId="2851" xr:uid="{2B57B1CE-8495-4D21-A5F1-FA0ACB8D2076}"/>
    <cellStyle name="Normal 8 4 3 2" xfId="2852" xr:uid="{10948E9B-1DC8-4BCB-AF0F-D01A89844951}"/>
    <cellStyle name="Normal 8 4 3 2 2" xfId="2853" xr:uid="{88F90E46-50D3-485C-ABB0-D5001C4D69DC}"/>
    <cellStyle name="Normal 8 4 3 2 2 2" xfId="2854" xr:uid="{41AB955B-2C10-42EC-9816-FD9C1697F28D}"/>
    <cellStyle name="Normal 8 4 3 2 2 2 2" xfId="4184" xr:uid="{B76ADED0-AEB8-46E7-AE79-8617B689F7FA}"/>
    <cellStyle name="Normal 8 4 3 2 2 3" xfId="2855" xr:uid="{C44E2F81-DDFA-4FD0-9949-165318012AA2}"/>
    <cellStyle name="Normal 8 4 3 2 2 4" xfId="2856" xr:uid="{31F5850C-2028-4B89-AE42-5C961E39A3FD}"/>
    <cellStyle name="Normal 8 4 3 2 3" xfId="2857" xr:uid="{739F68F2-695F-4DAC-8F19-D8FBB8619F9F}"/>
    <cellStyle name="Normal 8 4 3 2 3 2" xfId="2858" xr:uid="{A1931839-DF99-46BB-9EE1-77358D4883CA}"/>
    <cellStyle name="Normal 8 4 3 2 3 3" xfId="2859" xr:uid="{C7AA912D-6948-4339-AC22-2570F08B06CE}"/>
    <cellStyle name="Normal 8 4 3 2 3 4" xfId="2860" xr:uid="{24011A87-C1A2-48E3-B7B5-6C7A490B093D}"/>
    <cellStyle name="Normal 8 4 3 2 4" xfId="2861" xr:uid="{F7739316-9761-4BBF-8BCE-DB1BC73DF3F2}"/>
    <cellStyle name="Normal 8 4 3 2 5" xfId="2862" xr:uid="{0218CB39-A446-4926-A9BB-F791036B153F}"/>
    <cellStyle name="Normal 8 4 3 2 6" xfId="2863" xr:uid="{2BC05937-F311-4312-A660-052184DEE1E2}"/>
    <cellStyle name="Normal 8 4 3 3" xfId="2864" xr:uid="{58C2CB52-722A-4E08-B496-4341D6886611}"/>
    <cellStyle name="Normal 8 4 3 3 2" xfId="2865" xr:uid="{12AC4710-0D98-472B-911E-10E744F63DED}"/>
    <cellStyle name="Normal 8 4 3 3 2 2" xfId="2866" xr:uid="{D955D05D-0BCC-41D4-80A7-DAB4ED4BAAB1}"/>
    <cellStyle name="Normal 8 4 3 3 2 3" xfId="2867" xr:uid="{FAA8200C-0725-4A62-88B8-00A86DAA62F8}"/>
    <cellStyle name="Normal 8 4 3 3 2 4" xfId="2868" xr:uid="{86F46B25-52D2-48C4-81FA-B218E5179CF7}"/>
    <cellStyle name="Normal 8 4 3 3 3" xfId="2869" xr:uid="{13117371-64DC-4E92-A6B0-F5C43BCF5D96}"/>
    <cellStyle name="Normal 8 4 3 3 4" xfId="2870" xr:uid="{1DAB8BBF-868A-4318-8011-F8FE259D9829}"/>
    <cellStyle name="Normal 8 4 3 3 5" xfId="2871" xr:uid="{8F170FE0-3F5A-4812-9B7B-A6EAC2BCA59E}"/>
    <cellStyle name="Normal 8 4 3 4" xfId="2872" xr:uid="{01BE7ADC-411B-4D7F-A00F-14DE353ED709}"/>
    <cellStyle name="Normal 8 4 3 4 2" xfId="2873" xr:uid="{1D68C866-A01B-4E97-9DDD-8D64244BDF2B}"/>
    <cellStyle name="Normal 8 4 3 4 3" xfId="2874" xr:uid="{787BC91C-3FB1-40E4-903B-7A34CFDD7AA7}"/>
    <cellStyle name="Normal 8 4 3 4 4" xfId="2875" xr:uid="{2D27B6B1-2E5C-47AF-BE54-3EA7133C742A}"/>
    <cellStyle name="Normal 8 4 3 5" xfId="2876" xr:uid="{397BB515-EAB0-4EA3-A6A3-757C844BD50A}"/>
    <cellStyle name="Normal 8 4 3 5 2" xfId="2877" xr:uid="{B6484A4B-A2C3-46C4-9100-03DF7820BC11}"/>
    <cellStyle name="Normal 8 4 3 5 3" xfId="2878" xr:uid="{4C0D06A3-D45E-4A2A-BA2F-3892A204C54E}"/>
    <cellStyle name="Normal 8 4 3 5 4" xfId="2879" xr:uid="{389F63CE-857C-4A0F-A031-5AEB2B92D4C7}"/>
    <cellStyle name="Normal 8 4 3 6" xfId="2880" xr:uid="{AF5B8CCF-0B97-49A8-B55B-96BC1151FC40}"/>
    <cellStyle name="Normal 8 4 3 7" xfId="2881" xr:uid="{9CD1D5EE-ED5C-4D0A-9E01-BE2A4D7C30A4}"/>
    <cellStyle name="Normal 8 4 3 8" xfId="2882" xr:uid="{0391708B-4A6E-40C9-A51A-FA2BB6F84E49}"/>
    <cellStyle name="Normal 8 4 4" xfId="2883" xr:uid="{891FFE6A-73FE-49B4-97A3-FC6FBC951AF0}"/>
    <cellStyle name="Normal 8 4 4 2" xfId="2884" xr:uid="{BFAB9059-2A86-4053-A7C3-8C095342D060}"/>
    <cellStyle name="Normal 8 4 4 2 2" xfId="2885" xr:uid="{284EF871-32E6-48A5-9208-B0A98FD2F752}"/>
    <cellStyle name="Normal 8 4 4 2 2 2" xfId="2886" xr:uid="{6ED33F7C-23BB-4DAE-A55C-CD0E871D8F49}"/>
    <cellStyle name="Normal 8 4 4 2 2 3" xfId="2887" xr:uid="{3CBFE34D-8766-433E-8004-E49188AF3DA7}"/>
    <cellStyle name="Normal 8 4 4 2 2 4" xfId="2888" xr:uid="{E070B50C-D010-4773-9AD9-35371280A7A7}"/>
    <cellStyle name="Normal 8 4 4 2 3" xfId="2889" xr:uid="{C8343813-D9AE-48F9-BBF9-0CDA1AAECD80}"/>
    <cellStyle name="Normal 8 4 4 2 4" xfId="2890" xr:uid="{774EB979-B9A5-4771-AF44-4F1B9E9142CF}"/>
    <cellStyle name="Normal 8 4 4 2 5" xfId="2891" xr:uid="{6FED8A5B-2B9D-4FF1-B2AF-27F4508C6D1D}"/>
    <cellStyle name="Normal 8 4 4 3" xfId="2892" xr:uid="{2A8B7647-8BAA-492B-A827-6516ADE68A56}"/>
    <cellStyle name="Normal 8 4 4 3 2" xfId="2893" xr:uid="{B14D0C26-0ED0-4BFA-8EEB-11DCB431905A}"/>
    <cellStyle name="Normal 8 4 4 3 3" xfId="2894" xr:uid="{A4482C12-F108-4861-A30E-1A7679C8EE82}"/>
    <cellStyle name="Normal 8 4 4 3 4" xfId="2895" xr:uid="{79C7C1C9-91E7-48DF-A7F3-F7A856E881E8}"/>
    <cellStyle name="Normal 8 4 4 4" xfId="2896" xr:uid="{BF0EB078-5992-435D-B791-357253201C7B}"/>
    <cellStyle name="Normal 8 4 4 4 2" xfId="2897" xr:uid="{DD148D88-21DD-4182-80D2-6FF9DFA0DBB4}"/>
    <cellStyle name="Normal 8 4 4 4 3" xfId="2898" xr:uid="{642F4D0A-E8F8-4DB7-93EC-878EC462F289}"/>
    <cellStyle name="Normal 8 4 4 4 4" xfId="2899" xr:uid="{6F959C9D-907B-48D2-9543-06B418A7CFD1}"/>
    <cellStyle name="Normal 8 4 4 5" xfId="2900" xr:uid="{D4B6583B-C385-43BE-A444-DB6FA06570FA}"/>
    <cellStyle name="Normal 8 4 4 6" xfId="2901" xr:uid="{C27C4548-4D17-4040-9BBF-63728B270A76}"/>
    <cellStyle name="Normal 8 4 4 7" xfId="2902" xr:uid="{06D5C27F-94A2-4193-9DE7-C98DE9EACE62}"/>
    <cellStyle name="Normal 8 4 5" xfId="2903" xr:uid="{15702C74-088C-4935-AD84-9FCFAAA602A1}"/>
    <cellStyle name="Normal 8 4 5 2" xfId="2904" xr:uid="{5BFBA370-C00D-4E7E-9B03-7E77546C909B}"/>
    <cellStyle name="Normal 8 4 5 2 2" xfId="2905" xr:uid="{7A6F2BCC-BC46-43B7-85F5-C0D7F326BA4E}"/>
    <cellStyle name="Normal 8 4 5 2 3" xfId="2906" xr:uid="{A6B6E938-90FE-4676-AB61-4F05673EF51B}"/>
    <cellStyle name="Normal 8 4 5 2 4" xfId="2907" xr:uid="{96DBFE76-07D4-4A3F-9D2E-D3724A27599D}"/>
    <cellStyle name="Normal 8 4 5 3" xfId="2908" xr:uid="{DC52D685-22B6-455E-BAAF-C182B7A039A4}"/>
    <cellStyle name="Normal 8 4 5 3 2" xfId="2909" xr:uid="{374203F9-689E-4A29-AC01-B8E8862D0281}"/>
    <cellStyle name="Normal 8 4 5 3 3" xfId="2910" xr:uid="{8B13959D-22F0-4247-85A4-CDB85CA9FBCF}"/>
    <cellStyle name="Normal 8 4 5 3 4" xfId="2911" xr:uid="{1B188A30-FBB4-4B8F-A1CD-FA0F4748341E}"/>
    <cellStyle name="Normal 8 4 5 4" xfId="2912" xr:uid="{2DF8D624-2A60-46CE-8C88-186438FC55DF}"/>
    <cellStyle name="Normal 8 4 5 5" xfId="2913" xr:uid="{8D6A94C0-EC08-4238-8E44-4642D3F9BD64}"/>
    <cellStyle name="Normal 8 4 5 6" xfId="2914" xr:uid="{17C637EF-7BAA-4BC7-9ECF-D09BF3B4A12D}"/>
    <cellStyle name="Normal 8 4 6" xfId="2915" xr:uid="{CE40EBFD-9C49-4613-8437-0EDED763B446}"/>
    <cellStyle name="Normal 8 4 6 2" xfId="2916" xr:uid="{C190EFB0-4FC7-4E37-9AA3-73867DB1F4F3}"/>
    <cellStyle name="Normal 8 4 6 2 2" xfId="2917" xr:uid="{4A121ADD-0428-4ECB-B8D0-0709D9DAFFDB}"/>
    <cellStyle name="Normal 8 4 6 2 3" xfId="2918" xr:uid="{C5712F37-158A-41EE-8330-67010AD23CB7}"/>
    <cellStyle name="Normal 8 4 6 2 4" xfId="2919" xr:uid="{AE1A961E-F612-4950-AC85-91FEB3824125}"/>
    <cellStyle name="Normal 8 4 6 3" xfId="2920" xr:uid="{D21305D3-1095-4A02-A88E-868AC680F996}"/>
    <cellStyle name="Normal 8 4 6 4" xfId="2921" xr:uid="{678716A1-A41E-4CD6-ADFE-64BFB86B69DD}"/>
    <cellStyle name="Normal 8 4 6 5" xfId="2922" xr:uid="{2E87D92F-4BFC-4196-B811-C6D958FF4685}"/>
    <cellStyle name="Normal 8 4 7" xfId="2923" xr:uid="{FE6BA5B4-2B39-4F38-89F0-3F5E726DCBAC}"/>
    <cellStyle name="Normal 8 4 7 2" xfId="2924" xr:uid="{818C8438-D463-4046-BDF1-ABAC9CA4AE27}"/>
    <cellStyle name="Normal 8 4 7 3" xfId="2925" xr:uid="{44D77755-E453-496E-A740-65F073596CD0}"/>
    <cellStyle name="Normal 8 4 7 4" xfId="2926" xr:uid="{F74D210E-1B26-45A3-BC43-67E7450A12FE}"/>
    <cellStyle name="Normal 8 4 8" xfId="2927" xr:uid="{8F77BFDA-9A3F-408B-A943-3E0994FD1829}"/>
    <cellStyle name="Normal 8 4 8 2" xfId="2928" xr:uid="{325DC35B-079A-4C02-AD3F-CA74DAE331D4}"/>
    <cellStyle name="Normal 8 4 8 3" xfId="2929" xr:uid="{E41E7FD9-D32F-4E81-9F64-24893A1E89F2}"/>
    <cellStyle name="Normal 8 4 8 4" xfId="2930" xr:uid="{15F99DCC-83E4-4D27-9B20-E12CB3641E92}"/>
    <cellStyle name="Normal 8 4 9" xfId="2931" xr:uid="{31660366-B25E-4596-9F58-DAAFD3ACB5DB}"/>
    <cellStyle name="Normal 8 5" xfId="2932" xr:uid="{3C9BE2C8-206E-448B-A974-18C1A630AE92}"/>
    <cellStyle name="Normal 8 5 2" xfId="2933" xr:uid="{8180C977-9333-4998-8498-91C24965A48A}"/>
    <cellStyle name="Normal 8 5 2 2" xfId="2934" xr:uid="{2FC3E1E7-9BAD-4742-812B-9BFEAE79E09E}"/>
    <cellStyle name="Normal 8 5 2 2 2" xfId="2935" xr:uid="{D56BDF83-8C58-438E-8703-DD6FC32F57D0}"/>
    <cellStyle name="Normal 8 5 2 2 2 2" xfId="2936" xr:uid="{F9330A0C-7F97-474C-8A41-AD286C2EAACB}"/>
    <cellStyle name="Normal 8 5 2 2 2 3" xfId="2937" xr:uid="{03D46BB5-186A-4923-B0AB-C10A456D12D3}"/>
    <cellStyle name="Normal 8 5 2 2 2 4" xfId="2938" xr:uid="{64238CE9-11CD-423D-95BC-75EF90892805}"/>
    <cellStyle name="Normal 8 5 2 2 3" xfId="2939" xr:uid="{046019E7-0E90-4313-9EEB-7AC2EB1481D0}"/>
    <cellStyle name="Normal 8 5 2 2 3 2" xfId="2940" xr:uid="{3B3856C1-8415-4C10-81EB-E82E03A30BAB}"/>
    <cellStyle name="Normal 8 5 2 2 3 3" xfId="2941" xr:uid="{315B5300-9231-4FEF-A4D2-79CC6BA5CD7C}"/>
    <cellStyle name="Normal 8 5 2 2 3 4" xfId="2942" xr:uid="{5D9EF919-6F08-4576-81FE-DC8D14807A7E}"/>
    <cellStyle name="Normal 8 5 2 2 4" xfId="2943" xr:uid="{FBCBE723-D8D8-43F4-A3D5-AC399CC2CC33}"/>
    <cellStyle name="Normal 8 5 2 2 5" xfId="2944" xr:uid="{FE949F62-969D-4B77-ADDE-C0ED340C4DDC}"/>
    <cellStyle name="Normal 8 5 2 2 6" xfId="2945" xr:uid="{755F154F-0DC5-4294-BC22-5B97AD2FA4D9}"/>
    <cellStyle name="Normal 8 5 2 3" xfId="2946" xr:uid="{662E86B7-14E9-4F96-BF9A-CC1D64A93988}"/>
    <cellStyle name="Normal 8 5 2 3 2" xfId="2947" xr:uid="{F666FA53-620F-4BA6-B45A-00C153707C78}"/>
    <cellStyle name="Normal 8 5 2 3 2 2" xfId="2948" xr:uid="{143A77F9-A55F-47B7-BACB-CE274916EF43}"/>
    <cellStyle name="Normal 8 5 2 3 2 3" xfId="2949" xr:uid="{09692EE8-EA6C-4667-BC99-3AF6CE00EAAE}"/>
    <cellStyle name="Normal 8 5 2 3 2 4" xfId="2950" xr:uid="{77B3C5EE-0C02-4721-8F3B-11514297143A}"/>
    <cellStyle name="Normal 8 5 2 3 3" xfId="2951" xr:uid="{10E5A989-7795-494F-809C-28D7A9537A91}"/>
    <cellStyle name="Normal 8 5 2 3 4" xfId="2952" xr:uid="{D4B388D8-9108-44A5-B121-960E0D9C44B2}"/>
    <cellStyle name="Normal 8 5 2 3 5" xfId="2953" xr:uid="{B63E221C-60B6-4639-ABD8-C77FEBE0859D}"/>
    <cellStyle name="Normal 8 5 2 4" xfId="2954" xr:uid="{0D45A34D-27B7-4AAC-B236-5B51F272389B}"/>
    <cellStyle name="Normal 8 5 2 4 2" xfId="2955" xr:uid="{9A1510C2-3456-4F3A-867B-CC02FF767170}"/>
    <cellStyle name="Normal 8 5 2 4 3" xfId="2956" xr:uid="{16C97C94-9E19-4E34-8378-8BFC66624967}"/>
    <cellStyle name="Normal 8 5 2 4 4" xfId="2957" xr:uid="{BE765AB1-1814-4A9A-9F32-D2093324EA22}"/>
    <cellStyle name="Normal 8 5 2 5" xfId="2958" xr:uid="{55D4B2FB-B57D-41B4-994A-827E3057419B}"/>
    <cellStyle name="Normal 8 5 2 5 2" xfId="2959" xr:uid="{25A19170-68B9-4A50-A70E-430D3D072BFC}"/>
    <cellStyle name="Normal 8 5 2 5 3" xfId="2960" xr:uid="{1797AB50-7519-4225-BE64-119EEA295AD9}"/>
    <cellStyle name="Normal 8 5 2 5 4" xfId="2961" xr:uid="{0AC9A63D-CBCA-4DEE-B830-3A66C177777D}"/>
    <cellStyle name="Normal 8 5 2 6" xfId="2962" xr:uid="{5103F0E8-51AD-46B2-BABA-54FAA9F2036A}"/>
    <cellStyle name="Normal 8 5 2 7" xfId="2963" xr:uid="{5E66A313-BB88-4708-A899-252E03E48A56}"/>
    <cellStyle name="Normal 8 5 2 8" xfId="2964" xr:uid="{FA592B89-5154-4AFB-89CB-6F7EE2F5F3BD}"/>
    <cellStyle name="Normal 8 5 3" xfId="2965" xr:uid="{18B19C32-710D-4275-A3E5-EDF63F2A679E}"/>
    <cellStyle name="Normal 8 5 3 2" xfId="2966" xr:uid="{78A08CD2-2400-479E-A789-DBB92D80510B}"/>
    <cellStyle name="Normal 8 5 3 2 2" xfId="2967" xr:uid="{B0E3010D-AB53-4329-8921-5705C518D46E}"/>
    <cellStyle name="Normal 8 5 3 2 3" xfId="2968" xr:uid="{509FDF0B-71EC-4F50-85DA-5360F1FDA5B9}"/>
    <cellStyle name="Normal 8 5 3 2 4" xfId="2969" xr:uid="{EF7897D4-7A4D-468D-B45D-29F9C747179A}"/>
    <cellStyle name="Normal 8 5 3 3" xfId="2970" xr:uid="{837AD07B-0C4D-48A2-8140-354BBDF26AE1}"/>
    <cellStyle name="Normal 8 5 3 3 2" xfId="2971" xr:uid="{1CA2463D-02BA-4C2A-BA14-FA1A1F7BCF14}"/>
    <cellStyle name="Normal 8 5 3 3 3" xfId="2972" xr:uid="{BA42E408-3B7A-4B9A-A673-86E6EBED85B4}"/>
    <cellStyle name="Normal 8 5 3 3 4" xfId="2973" xr:uid="{0ACC9238-F2D3-4A8F-8E61-A6EB34ECE912}"/>
    <cellStyle name="Normal 8 5 3 4" xfId="2974" xr:uid="{E52BBCA5-D634-440D-B76B-C8F1B3F95250}"/>
    <cellStyle name="Normal 8 5 3 5" xfId="2975" xr:uid="{08584105-801C-4595-A13A-463370BFEA5A}"/>
    <cellStyle name="Normal 8 5 3 6" xfId="2976" xr:uid="{D6491C10-48EE-4081-A64E-35B6EF6D51C0}"/>
    <cellStyle name="Normal 8 5 4" xfId="2977" xr:uid="{9E63377E-DBDC-472A-9DB9-5117F554BDC4}"/>
    <cellStyle name="Normal 8 5 4 2" xfId="2978" xr:uid="{F70710A4-CFFF-4884-A645-87A2B9B1DF42}"/>
    <cellStyle name="Normal 8 5 4 2 2" xfId="2979" xr:uid="{EC77453A-E008-4EE2-AD74-5D2BB3F7265F}"/>
    <cellStyle name="Normal 8 5 4 2 3" xfId="2980" xr:uid="{67F02CF4-C33C-45AC-8705-C2AF8E972773}"/>
    <cellStyle name="Normal 8 5 4 2 4" xfId="2981" xr:uid="{6EFB3382-C30F-4174-BE23-5D906B0B2E7B}"/>
    <cellStyle name="Normal 8 5 4 3" xfId="2982" xr:uid="{35F445BB-9676-4522-91CC-6CD399CD2D33}"/>
    <cellStyle name="Normal 8 5 4 4" xfId="2983" xr:uid="{D0BED222-21B6-4612-A728-CB8690BDFC1B}"/>
    <cellStyle name="Normal 8 5 4 5" xfId="2984" xr:uid="{13414EEF-A070-4A2A-ADDE-D45587E9FA3F}"/>
    <cellStyle name="Normal 8 5 5" xfId="2985" xr:uid="{CE0F0BC8-55DC-4A08-A777-D68037049F00}"/>
    <cellStyle name="Normal 8 5 5 2" xfId="2986" xr:uid="{927E9457-653C-4EF5-AB6C-7979E6EAA483}"/>
    <cellStyle name="Normal 8 5 5 3" xfId="2987" xr:uid="{BA022018-E21E-44AD-B644-7A79431F5F15}"/>
    <cellStyle name="Normal 8 5 5 4" xfId="2988" xr:uid="{5B1D0AD1-A5F5-448D-A98E-9F8BC434658E}"/>
    <cellStyle name="Normal 8 5 6" xfId="2989" xr:uid="{6EFD1298-7734-4A94-99A9-305A94085E1E}"/>
    <cellStyle name="Normal 8 5 6 2" xfId="2990" xr:uid="{DDD5A837-C4F5-410D-BEAC-E7E8029870D3}"/>
    <cellStyle name="Normal 8 5 6 3" xfId="2991" xr:uid="{A7ABBBF6-4E84-4C85-B994-B91BA2720FA6}"/>
    <cellStyle name="Normal 8 5 6 4" xfId="2992" xr:uid="{411408A7-5255-4B33-8860-93D3A280FD3B}"/>
    <cellStyle name="Normal 8 5 7" xfId="2993" xr:uid="{D115E0CC-F0D7-4368-B3B4-143FDCDBA5F5}"/>
    <cellStyle name="Normal 8 5 8" xfId="2994" xr:uid="{BEC3BB43-0705-4529-A8ED-13AE7AFABC68}"/>
    <cellStyle name="Normal 8 5 9" xfId="2995" xr:uid="{AA461A4D-4751-43C9-8C3F-8418D1976132}"/>
    <cellStyle name="Normal 8 6" xfId="2996" xr:uid="{AE18A1DA-1B5C-4A6D-9900-4BE99CDF34DB}"/>
    <cellStyle name="Normal 8 6 2" xfId="2997" xr:uid="{AAD07117-D0F5-4C3E-9B92-8B0467760D1C}"/>
    <cellStyle name="Normal 8 6 2 2" xfId="2998" xr:uid="{037CDB86-7C35-4126-A94F-1FAA5BFA0D61}"/>
    <cellStyle name="Normal 8 6 2 2 2" xfId="2999" xr:uid="{2AF6FDDB-4FF8-435E-BBF6-651806CC95CD}"/>
    <cellStyle name="Normal 8 6 2 2 2 2" xfId="4185" xr:uid="{DA61C627-CFFA-41F2-ACC5-1354053EF4D0}"/>
    <cellStyle name="Normal 8 6 2 2 3" xfId="3000" xr:uid="{D3BC6EDC-D0D5-467F-9512-AC41C5883728}"/>
    <cellStyle name="Normal 8 6 2 2 4" xfId="3001" xr:uid="{6BAFC679-C4C3-4DAF-8FCE-D9D26682E97B}"/>
    <cellStyle name="Normal 8 6 2 3" xfId="3002" xr:uid="{4AFF9FF5-DDD2-4853-99CB-FC3FE58F03D1}"/>
    <cellStyle name="Normal 8 6 2 3 2" xfId="3003" xr:uid="{8E4A724C-73F6-4CC6-BE58-B347AD79349A}"/>
    <cellStyle name="Normal 8 6 2 3 3" xfId="3004" xr:uid="{99C2AC3A-C0E6-45B0-ACE8-9DCED4D79DBC}"/>
    <cellStyle name="Normal 8 6 2 3 4" xfId="3005" xr:uid="{4FD578C8-10A5-40BB-818C-909F09B28020}"/>
    <cellStyle name="Normal 8 6 2 4" xfId="3006" xr:uid="{5DFC5272-A621-44BE-AA12-0C244812B82E}"/>
    <cellStyle name="Normal 8 6 2 5" xfId="3007" xr:uid="{8434B1D3-8D36-4D77-9D81-BB3D32D1E0FC}"/>
    <cellStyle name="Normal 8 6 2 6" xfId="3008" xr:uid="{6FA8063B-D505-4F1F-9A29-D5522C3BA0C2}"/>
    <cellStyle name="Normal 8 6 3" xfId="3009" xr:uid="{4D093636-A047-4B28-817F-1D98BAD398EC}"/>
    <cellStyle name="Normal 8 6 3 2" xfId="3010" xr:uid="{39FD4F27-F226-49A1-BECC-22B751A2A733}"/>
    <cellStyle name="Normal 8 6 3 2 2" xfId="3011" xr:uid="{A42F07FE-F0C9-477E-A28F-F3EF7C493013}"/>
    <cellStyle name="Normal 8 6 3 2 3" xfId="3012" xr:uid="{A9FCD4FD-AA82-49D3-828E-3B1F615E65C8}"/>
    <cellStyle name="Normal 8 6 3 2 4" xfId="3013" xr:uid="{D62555E1-FBAE-4440-92FF-DDABFF5516F4}"/>
    <cellStyle name="Normal 8 6 3 3" xfId="3014" xr:uid="{C8D7A917-9693-43E4-81E0-ED91DA31CF27}"/>
    <cellStyle name="Normal 8 6 3 4" xfId="3015" xr:uid="{0CFF2763-2DC4-4015-A137-6932833F1536}"/>
    <cellStyle name="Normal 8 6 3 5" xfId="3016" xr:uid="{A31C8061-0AAF-4E87-AE16-616511AED9BA}"/>
    <cellStyle name="Normal 8 6 4" xfId="3017" xr:uid="{135BDA91-57C1-4DBD-9E1E-A52FDA39068D}"/>
    <cellStyle name="Normal 8 6 4 2" xfId="3018" xr:uid="{2B5B30E2-C393-4C69-B4A6-83EB640E7E23}"/>
    <cellStyle name="Normal 8 6 4 3" xfId="3019" xr:uid="{C6BB8AB9-0C6B-45FB-A23E-CB438B160398}"/>
    <cellStyle name="Normal 8 6 4 4" xfId="3020" xr:uid="{B91340AC-05F5-405E-B711-846AFB347A61}"/>
    <cellStyle name="Normal 8 6 5" xfId="3021" xr:uid="{116F5C85-91BE-4B00-84EC-7C6DEFEAD9AD}"/>
    <cellStyle name="Normal 8 6 5 2" xfId="3022" xr:uid="{577C527A-0980-4BD0-99D9-175EFB27A80B}"/>
    <cellStyle name="Normal 8 6 5 3" xfId="3023" xr:uid="{25C2E409-F015-4482-B6CA-175525567305}"/>
    <cellStyle name="Normal 8 6 5 4" xfId="3024" xr:uid="{B68CC967-CDD4-4EDF-91E0-EA4402AC1ED2}"/>
    <cellStyle name="Normal 8 6 6" xfId="3025" xr:uid="{98F374FF-45AA-43FA-8771-27D1AB9A4ED0}"/>
    <cellStyle name="Normal 8 6 7" xfId="3026" xr:uid="{9C5CCDFF-481B-4AD9-863E-A039A85FAECB}"/>
    <cellStyle name="Normal 8 6 8" xfId="3027" xr:uid="{2715D257-7D61-47D4-82DC-55275655F831}"/>
    <cellStyle name="Normal 8 7" xfId="3028" xr:uid="{0B343A7D-49FC-4B0F-A295-24C2705C04A0}"/>
    <cellStyle name="Normal 8 7 2" xfId="3029" xr:uid="{D14A43E7-0ED0-47EE-9207-062AA638A436}"/>
    <cellStyle name="Normal 8 7 2 2" xfId="3030" xr:uid="{F058EF29-17BB-4AC8-8566-8A57CD2CC5A7}"/>
    <cellStyle name="Normal 8 7 2 2 2" xfId="3031" xr:uid="{C82198D3-EA77-41B2-9E6E-CF39327F8160}"/>
    <cellStyle name="Normal 8 7 2 2 3" xfId="3032" xr:uid="{3632D32C-14CA-4A58-8828-27E186B9C332}"/>
    <cellStyle name="Normal 8 7 2 2 4" xfId="3033" xr:uid="{907F0CCB-61E1-4A00-97D5-5054B4C3687D}"/>
    <cellStyle name="Normal 8 7 2 3" xfId="3034" xr:uid="{FE865032-B3C8-4332-B59C-E7FE5000EFF1}"/>
    <cellStyle name="Normal 8 7 2 4" xfId="3035" xr:uid="{F5ADC123-6524-4036-B1B9-1C08E3CCBFA3}"/>
    <cellStyle name="Normal 8 7 2 5" xfId="3036" xr:uid="{CB0BDD66-DC0F-4407-B74A-C7D067A0770B}"/>
    <cellStyle name="Normal 8 7 3" xfId="3037" xr:uid="{FBB9123F-4EE7-4392-94C0-E58E81BE4CE1}"/>
    <cellStyle name="Normal 8 7 3 2" xfId="3038" xr:uid="{5357628E-D0CB-447F-ACBC-36906196A836}"/>
    <cellStyle name="Normal 8 7 3 3" xfId="3039" xr:uid="{0F250E41-0178-491E-876C-1E1FFC9042D0}"/>
    <cellStyle name="Normal 8 7 3 4" xfId="3040" xr:uid="{94A6454A-DAA4-4B21-AA47-3D1C41926473}"/>
    <cellStyle name="Normal 8 7 4" xfId="3041" xr:uid="{4FB2170E-C3B0-46D8-9B4A-CFEA3B347B87}"/>
    <cellStyle name="Normal 8 7 4 2" xfId="3042" xr:uid="{AAAC22CE-079E-4A32-B24F-EE1EF7DBB031}"/>
    <cellStyle name="Normal 8 7 4 3" xfId="3043" xr:uid="{FBC2D48E-ED35-4C9C-A21B-BAD96A5895D7}"/>
    <cellStyle name="Normal 8 7 4 4" xfId="3044" xr:uid="{9F0FEE9B-9AEB-4056-AB3C-D4FF0A6DC129}"/>
    <cellStyle name="Normal 8 7 5" xfId="3045" xr:uid="{412FCFDB-8CD4-49B9-8BCF-D423A388BD2D}"/>
    <cellStyle name="Normal 8 7 6" xfId="3046" xr:uid="{633CD32B-5453-431E-AD2A-954CF3F168A1}"/>
    <cellStyle name="Normal 8 7 7" xfId="3047" xr:uid="{9B2F339B-F448-4BA2-A6A7-6CBADA92D215}"/>
    <cellStyle name="Normal 8 8" xfId="3048" xr:uid="{670AE0F2-0419-4424-BB0E-53EEB81B5596}"/>
    <cellStyle name="Normal 8 8 2" xfId="3049" xr:uid="{19431D1E-BDFD-4535-B09B-C7E8429A24CD}"/>
    <cellStyle name="Normal 8 8 2 2" xfId="3050" xr:uid="{D43DEFEE-F689-4963-9467-12CF32FBF01C}"/>
    <cellStyle name="Normal 8 8 2 3" xfId="3051" xr:uid="{E1C0B340-2D74-4DBF-AED8-9317024F9F9B}"/>
    <cellStyle name="Normal 8 8 2 4" xfId="3052" xr:uid="{2883335D-F447-417D-8E17-BF6822BD426E}"/>
    <cellStyle name="Normal 8 8 3" xfId="3053" xr:uid="{35587527-1312-47F4-9739-A3FCE68B41FE}"/>
    <cellStyle name="Normal 8 8 3 2" xfId="3054" xr:uid="{3B98C599-75F8-4D2C-BA56-B994434A9595}"/>
    <cellStyle name="Normal 8 8 3 3" xfId="3055" xr:uid="{78BC39C8-1451-46E7-959F-8174E4F65581}"/>
    <cellStyle name="Normal 8 8 3 4" xfId="3056" xr:uid="{F6F74632-BD0C-4A9D-8D01-C8F601A2D157}"/>
    <cellStyle name="Normal 8 8 4" xfId="3057" xr:uid="{4C52B75D-BB6E-4F1A-BDF4-67BA17C2A285}"/>
    <cellStyle name="Normal 8 8 5" xfId="3058" xr:uid="{1DDEF67B-A110-4350-B938-8FB908F15E62}"/>
    <cellStyle name="Normal 8 8 6" xfId="3059" xr:uid="{8880E1E1-FBB0-4048-85DF-C7F2309C044A}"/>
    <cellStyle name="Normal 8 9" xfId="3060" xr:uid="{8E909975-540C-4FB4-9572-AD78009E87DA}"/>
    <cellStyle name="Normal 8 9 2" xfId="3061" xr:uid="{6A844491-ECD4-46EE-BE12-9C4ED06DCCEE}"/>
    <cellStyle name="Normal 8 9 2 2" xfId="3062" xr:uid="{D7C3C0DC-B76C-4F29-ADB5-EBADF89B4931}"/>
    <cellStyle name="Normal 8 9 2 2 2" xfId="4381" xr:uid="{34DF6460-E827-4DE9-A9CE-8BBE64C0505F}"/>
    <cellStyle name="Normal 8 9 2 2 3" xfId="4613" xr:uid="{A0744F09-C0F0-4033-983B-15C4ED402209}"/>
    <cellStyle name="Normal 8 9 2 3" xfId="3063" xr:uid="{9EFBF2B8-D9D5-4C94-BCA3-24A1DB1F1478}"/>
    <cellStyle name="Normal 8 9 2 4" xfId="3064" xr:uid="{B1DC35F6-BA8C-4DE4-B95C-71859F5A76D7}"/>
    <cellStyle name="Normal 8 9 3" xfId="3065" xr:uid="{2DA5DE73-8B1B-4BF7-8175-63FADF4C54F4}"/>
    <cellStyle name="Normal 8 9 4" xfId="3066" xr:uid="{D668502F-934A-4DBE-BA7F-FF271B477783}"/>
    <cellStyle name="Normal 8 9 4 2" xfId="4747" xr:uid="{3913BDBB-26AF-444D-BFC5-37488F4697CE}"/>
    <cellStyle name="Normal 8 9 4 3" xfId="4614" xr:uid="{059A90A0-B117-4691-8F52-E0B464C5F82E}"/>
    <cellStyle name="Normal 8 9 4 4" xfId="4466" xr:uid="{3F73B742-70CB-4E2E-A6C5-86A74833E48D}"/>
    <cellStyle name="Normal 8 9 5" xfId="3067" xr:uid="{D85E961D-10B7-438E-A6CE-AECCC8E676A1}"/>
    <cellStyle name="Normal 9" xfId="89" xr:uid="{65584711-B5BA-4955-880D-6242830FBAC7}"/>
    <cellStyle name="Normal 9 10" xfId="3068" xr:uid="{B071ABEE-A91D-472C-ABF1-FC290A9B08A9}"/>
    <cellStyle name="Normal 9 10 2" xfId="3069" xr:uid="{85F12888-58AC-493F-9925-78CC40332DE2}"/>
    <cellStyle name="Normal 9 10 2 2" xfId="3070" xr:uid="{53798620-BB68-4258-B3A1-071A204B8318}"/>
    <cellStyle name="Normal 9 10 2 3" xfId="3071" xr:uid="{B7AEF9DC-A865-4649-989A-AADF6806341B}"/>
    <cellStyle name="Normal 9 10 2 4" xfId="3072" xr:uid="{8E3EB274-83D2-405C-AE29-46B832000F4B}"/>
    <cellStyle name="Normal 9 10 3" xfId="3073" xr:uid="{EE1B8433-6F60-4678-A30B-A16B233581EB}"/>
    <cellStyle name="Normal 9 10 4" xfId="3074" xr:uid="{332D6092-5746-4C23-9079-F32269B3C769}"/>
    <cellStyle name="Normal 9 10 5" xfId="3075" xr:uid="{BB19DB2C-0173-4B4A-9E6F-75B414FF8917}"/>
    <cellStyle name="Normal 9 11" xfId="3076" xr:uid="{93A77232-7A02-48DB-98A3-61AF4275655A}"/>
    <cellStyle name="Normal 9 11 2" xfId="3077" xr:uid="{DCCCB10E-14BE-427D-983F-8D18BDEB6F86}"/>
    <cellStyle name="Normal 9 11 3" xfId="3078" xr:uid="{ED321BCF-81A7-467E-8B0C-C3FDF91DA1C6}"/>
    <cellStyle name="Normal 9 11 4" xfId="3079" xr:uid="{5D009F6E-D46F-49FC-A783-1832D02B4CF6}"/>
    <cellStyle name="Normal 9 12" xfId="3080" xr:uid="{71BAD0B8-E249-41B4-89EC-09585A0E72F0}"/>
    <cellStyle name="Normal 9 12 2" xfId="3081" xr:uid="{6D3F02E4-8238-4ECE-8376-3F5050B1F8DA}"/>
    <cellStyle name="Normal 9 12 3" xfId="3082" xr:uid="{F24E38AA-9A1B-4CF2-B64C-7B8C6B7B8D3D}"/>
    <cellStyle name="Normal 9 12 4" xfId="3083" xr:uid="{CA5EDF55-2E19-4401-986F-87CD4690933D}"/>
    <cellStyle name="Normal 9 13" xfId="3084" xr:uid="{8E921B0F-2258-4FD3-AF80-266FE73D5CA4}"/>
    <cellStyle name="Normal 9 13 2" xfId="3085" xr:uid="{DF40E5B9-95A1-4679-8EC5-50DCC03F1D13}"/>
    <cellStyle name="Normal 9 14" xfId="3086" xr:uid="{42324DFF-5B15-4CDA-8886-422A6D2AD100}"/>
    <cellStyle name="Normal 9 15" xfId="3087" xr:uid="{230A70C4-C6CF-4133-B34D-CF963C3571DC}"/>
    <cellStyle name="Normal 9 16" xfId="3088" xr:uid="{3554F919-4BFB-4D94-A54C-08F15CABAFD7}"/>
    <cellStyle name="Normal 9 2" xfId="90" xr:uid="{3DFF0A6A-078D-4319-9441-D80DBF597A02}"/>
    <cellStyle name="Normal 9 2 2" xfId="3729" xr:uid="{009F8B68-2326-4BDF-A3D4-A67E1781356E}"/>
    <cellStyle name="Normal 9 2 2 2" xfId="4593" xr:uid="{D33D977C-9438-4712-8B30-DC8D51CEB6ED}"/>
    <cellStyle name="Normal 9 2 3" xfId="4594" xr:uid="{5D7893C4-E8DD-43F2-8C45-CE9F59337B21}"/>
    <cellStyle name="Normal 9 3" xfId="91" xr:uid="{DB65204D-70C8-411D-8D5B-462C82178686}"/>
    <cellStyle name="Normal 9 3 10" xfId="3089" xr:uid="{9B60AA92-B5A5-45E1-9B14-07DB11C42C46}"/>
    <cellStyle name="Normal 9 3 11" xfId="3090" xr:uid="{F35E4977-32EF-471A-B28A-1EE58D5520DE}"/>
    <cellStyle name="Normal 9 3 2" xfId="3091" xr:uid="{0A7E6B26-2C0D-4BA5-BEC6-5044DBE05D6E}"/>
    <cellStyle name="Normal 9 3 2 2" xfId="3092" xr:uid="{4AA4D26E-BE43-45EC-B15A-22E414C724AC}"/>
    <cellStyle name="Normal 9 3 2 2 2" xfId="3093" xr:uid="{250ECD08-1EBB-40CD-B534-7ED56E88D00F}"/>
    <cellStyle name="Normal 9 3 2 2 2 2" xfId="3094" xr:uid="{10EDCCC5-1AE3-48CF-A09C-A457F32269C4}"/>
    <cellStyle name="Normal 9 3 2 2 2 2 2" xfId="3095" xr:uid="{D2038500-6A1B-4A84-ABA7-9659AD61BAD9}"/>
    <cellStyle name="Normal 9 3 2 2 2 2 2 2" xfId="4186" xr:uid="{9F8D98E7-4AE9-4580-8074-EFE91D9C147F}"/>
    <cellStyle name="Normal 9 3 2 2 2 2 2 2 2" xfId="4187" xr:uid="{A33ACA59-A23C-4729-B460-FD113179238A}"/>
    <cellStyle name="Normal 9 3 2 2 2 2 2 3" xfId="4188" xr:uid="{F5C8EC6F-19BD-440C-B6D7-0D171B746EF3}"/>
    <cellStyle name="Normal 9 3 2 2 2 2 3" xfId="3096" xr:uid="{013CAFC8-3479-4561-A74E-0948D243F55A}"/>
    <cellStyle name="Normal 9 3 2 2 2 2 3 2" xfId="4189" xr:uid="{2D646A10-D77D-48CC-B7AE-9CA5CBF8C461}"/>
    <cellStyle name="Normal 9 3 2 2 2 2 4" xfId="3097" xr:uid="{DD8D6671-C9E9-4CEC-8CF7-6624AFF044D5}"/>
    <cellStyle name="Normal 9 3 2 2 2 3" xfId="3098" xr:uid="{8B2D0916-AE43-494B-8A8E-DBAFEC0DD7E7}"/>
    <cellStyle name="Normal 9 3 2 2 2 3 2" xfId="3099" xr:uid="{08A31513-EA91-4ED6-9106-D2AACCA1EA14}"/>
    <cellStyle name="Normal 9 3 2 2 2 3 2 2" xfId="4190" xr:uid="{6617E2C2-5F79-42FE-9C49-8AA764892E51}"/>
    <cellStyle name="Normal 9 3 2 2 2 3 3" xfId="3100" xr:uid="{58B819E5-BC6D-4963-B591-A8C2D86DEC8A}"/>
    <cellStyle name="Normal 9 3 2 2 2 3 4" xfId="3101" xr:uid="{EE793959-CD6B-4FC1-8E48-D38C38AD00EA}"/>
    <cellStyle name="Normal 9 3 2 2 2 4" xfId="3102" xr:uid="{C5FB355F-F4B2-4419-892E-F5CD316EBF33}"/>
    <cellStyle name="Normal 9 3 2 2 2 4 2" xfId="4191" xr:uid="{D8162046-741E-4D1D-ACD0-3AE99DDB4276}"/>
    <cellStyle name="Normal 9 3 2 2 2 5" xfId="3103" xr:uid="{0D0B60C8-2836-4002-B582-1ECBDA95A737}"/>
    <cellStyle name="Normal 9 3 2 2 2 6" xfId="3104" xr:uid="{83B6BFEB-28B1-4BE1-859E-F5FD69161635}"/>
    <cellStyle name="Normal 9 3 2 2 3" xfId="3105" xr:uid="{B81A41A3-4CB9-4E65-9D56-CAE3AB27F4E8}"/>
    <cellStyle name="Normal 9 3 2 2 3 2" xfId="3106" xr:uid="{AA703564-254A-43F6-BE1C-82A269C52D30}"/>
    <cellStyle name="Normal 9 3 2 2 3 2 2" xfId="3107" xr:uid="{F9347E3D-D5B1-42E6-816E-BBF85D2C9C8E}"/>
    <cellStyle name="Normal 9 3 2 2 3 2 2 2" xfId="4192" xr:uid="{DCF300A8-27BF-4016-8501-3AF01054C8E7}"/>
    <cellStyle name="Normal 9 3 2 2 3 2 2 2 2" xfId="4193" xr:uid="{9DF8BCE1-D850-4757-A2A6-8A7DFC70A0F7}"/>
    <cellStyle name="Normal 9 3 2 2 3 2 2 3" xfId="4194" xr:uid="{6C96EDE1-BEFD-4CE0-BE2C-01ED502F4828}"/>
    <cellStyle name="Normal 9 3 2 2 3 2 3" xfId="3108" xr:uid="{B53F8816-4FC0-469B-BD49-5EBD795DD446}"/>
    <cellStyle name="Normal 9 3 2 2 3 2 3 2" xfId="4195" xr:uid="{0D53E33C-D995-435F-B438-596C42094695}"/>
    <cellStyle name="Normal 9 3 2 2 3 2 4" xfId="3109" xr:uid="{5334807B-8BFC-4FB2-A3CA-E7209E6DBB74}"/>
    <cellStyle name="Normal 9 3 2 2 3 3" xfId="3110" xr:uid="{73D2AD38-04CA-4249-ADCB-46302C65C418}"/>
    <cellStyle name="Normal 9 3 2 2 3 3 2" xfId="4196" xr:uid="{6B5E1170-1071-45DB-9BBF-81CEEF5D811D}"/>
    <cellStyle name="Normal 9 3 2 2 3 3 2 2" xfId="4197" xr:uid="{156FEB23-5CA6-45CD-9F86-FD8BB1F3162E}"/>
    <cellStyle name="Normal 9 3 2 2 3 3 3" xfId="4198" xr:uid="{135B2FDD-7D85-43F2-A1FC-88135ED689CA}"/>
    <cellStyle name="Normal 9 3 2 2 3 4" xfId="3111" xr:uid="{FF12C158-DEED-41C4-9457-634F31A091C8}"/>
    <cellStyle name="Normal 9 3 2 2 3 4 2" xfId="4199" xr:uid="{9B736440-D412-46FD-A5E9-8F2FD14ABF8D}"/>
    <cellStyle name="Normal 9 3 2 2 3 5" xfId="3112" xr:uid="{2FD067C2-5C56-4E8C-A7C6-67C4D730689D}"/>
    <cellStyle name="Normal 9 3 2 2 4" xfId="3113" xr:uid="{CCCD7712-B45B-426F-B6C9-E2629FAD4286}"/>
    <cellStyle name="Normal 9 3 2 2 4 2" xfId="3114" xr:uid="{0286D568-E211-463F-BFCD-2D7FCB59EFB5}"/>
    <cellStyle name="Normal 9 3 2 2 4 2 2" xfId="4200" xr:uid="{4AA7C9CF-2A23-44E0-9B1A-2508BC077108}"/>
    <cellStyle name="Normal 9 3 2 2 4 2 2 2" xfId="4201" xr:uid="{B5F3F36D-6F4C-4189-8653-9BD470FD68AB}"/>
    <cellStyle name="Normal 9 3 2 2 4 2 3" xfId="4202" xr:uid="{8EDA3F8A-F583-4611-A9F7-3E9DC22AD524}"/>
    <cellStyle name="Normal 9 3 2 2 4 3" xfId="3115" xr:uid="{2E4A8A5D-ED4D-4BB0-8D6B-A853DFD27710}"/>
    <cellStyle name="Normal 9 3 2 2 4 3 2" xfId="4203" xr:uid="{2C357A87-2079-41D9-BB04-F958EEF1B2B2}"/>
    <cellStyle name="Normal 9 3 2 2 4 4" xfId="3116" xr:uid="{0498A7A9-24CD-482E-B745-C93B99A68761}"/>
    <cellStyle name="Normal 9 3 2 2 5" xfId="3117" xr:uid="{979BFF2B-7248-4BA2-81BE-51426B4209D7}"/>
    <cellStyle name="Normal 9 3 2 2 5 2" xfId="3118" xr:uid="{07418FD7-BC3D-4BE7-8C3E-2A1C34A2D465}"/>
    <cellStyle name="Normal 9 3 2 2 5 2 2" xfId="4204" xr:uid="{2711FEB7-3A40-4590-A74F-A3489B1191AE}"/>
    <cellStyle name="Normal 9 3 2 2 5 3" xfId="3119" xr:uid="{2FCDBD24-461B-4C2B-851F-E4E60789463B}"/>
    <cellStyle name="Normal 9 3 2 2 5 4" xfId="3120" xr:uid="{AAC7DC63-078A-4EDA-875C-555CC6E40385}"/>
    <cellStyle name="Normal 9 3 2 2 6" xfId="3121" xr:uid="{66BB8FAB-9FC9-4174-AFF4-4C6F2D9B195A}"/>
    <cellStyle name="Normal 9 3 2 2 6 2" xfId="4205" xr:uid="{D4B90C88-3BD8-43DE-8512-3FE06F1CB7F8}"/>
    <cellStyle name="Normal 9 3 2 2 7" xfId="3122" xr:uid="{7F338C40-6961-4571-8E76-B1948664E36E}"/>
    <cellStyle name="Normal 9 3 2 2 8" xfId="3123" xr:uid="{CB3874DB-A5E4-490B-89C6-D63B6ABE2F15}"/>
    <cellStyle name="Normal 9 3 2 3" xfId="3124" xr:uid="{AB97DC40-9B5D-448E-B73E-F9CA8EE2D286}"/>
    <cellStyle name="Normal 9 3 2 3 2" xfId="3125" xr:uid="{EB83016F-7FEB-4042-9023-2DF78AFB97F8}"/>
    <cellStyle name="Normal 9 3 2 3 2 2" xfId="3126" xr:uid="{6DC8E47E-C85A-4840-BA92-6F146D43F85D}"/>
    <cellStyle name="Normal 9 3 2 3 2 2 2" xfId="4206" xr:uid="{ACEF7FB2-B7DE-4C39-908D-1E6DA46B9294}"/>
    <cellStyle name="Normal 9 3 2 3 2 2 2 2" xfId="4207" xr:uid="{DCA26E83-46F8-48E5-A674-00B214E2FE88}"/>
    <cellStyle name="Normal 9 3 2 3 2 2 3" xfId="4208" xr:uid="{18BDD3C9-D54E-4BBF-A89F-DC80A7585B7C}"/>
    <cellStyle name="Normal 9 3 2 3 2 3" xfId="3127" xr:uid="{416B0649-BC42-4EC0-973B-2B51E46014D0}"/>
    <cellStyle name="Normal 9 3 2 3 2 3 2" xfId="4209" xr:uid="{61FACD15-484E-4E53-B55D-C230C99EBF59}"/>
    <cellStyle name="Normal 9 3 2 3 2 4" xfId="3128" xr:uid="{E40CE800-A49F-4D09-8F96-874FC354123E}"/>
    <cellStyle name="Normal 9 3 2 3 3" xfId="3129" xr:uid="{46E2008B-5F32-4FA4-9E1B-C62F528BEF11}"/>
    <cellStyle name="Normal 9 3 2 3 3 2" xfId="3130" xr:uid="{B73AADCE-B4BB-4A10-954B-9517842BBFD7}"/>
    <cellStyle name="Normal 9 3 2 3 3 2 2" xfId="4210" xr:uid="{782B069C-B393-44E9-B41A-93991A7449DA}"/>
    <cellStyle name="Normal 9 3 2 3 3 3" xfId="3131" xr:uid="{00DE09EB-0506-43B7-BCC8-AD3277075CDF}"/>
    <cellStyle name="Normal 9 3 2 3 3 4" xfId="3132" xr:uid="{56E8D3EA-343A-4DBF-9BDF-6F060B3A476B}"/>
    <cellStyle name="Normal 9 3 2 3 4" xfId="3133" xr:uid="{61739670-61CB-403E-8C06-9D4CFE59FFC5}"/>
    <cellStyle name="Normal 9 3 2 3 4 2" xfId="4211" xr:uid="{99B081DB-CE0C-47E7-9F66-33AC42FA48CC}"/>
    <cellStyle name="Normal 9 3 2 3 5" xfId="3134" xr:uid="{DB9D66CA-76B7-434C-A187-AFDE74E9613C}"/>
    <cellStyle name="Normal 9 3 2 3 6" xfId="3135" xr:uid="{A398A947-30B7-4D09-AC17-A5C551B19D8C}"/>
    <cellStyle name="Normal 9 3 2 4" xfId="3136" xr:uid="{CBA64C9D-AE41-41CD-AA1A-057C6599C521}"/>
    <cellStyle name="Normal 9 3 2 4 2" xfId="3137" xr:uid="{1A03252D-BBD2-424C-960A-929AAD8184B6}"/>
    <cellStyle name="Normal 9 3 2 4 2 2" xfId="3138" xr:uid="{E1C9C769-92BB-4DBB-91A5-538BF0C58177}"/>
    <cellStyle name="Normal 9 3 2 4 2 2 2" xfId="4212" xr:uid="{190AD293-5099-4C6F-91B7-475C9E6A389E}"/>
    <cellStyle name="Normal 9 3 2 4 2 2 2 2" xfId="4213" xr:uid="{E2FFE70E-F001-4E68-9B2B-D2C4ED898102}"/>
    <cellStyle name="Normal 9 3 2 4 2 2 3" xfId="4214" xr:uid="{825AAAF5-8E39-46E8-AE35-25CB1AACB0E6}"/>
    <cellStyle name="Normal 9 3 2 4 2 3" xfId="3139" xr:uid="{075D780A-C7E4-47A9-8CFB-BB6F2DB61542}"/>
    <cellStyle name="Normal 9 3 2 4 2 3 2" xfId="4215" xr:uid="{0CFA43B5-F470-4581-94FC-D87037C9630C}"/>
    <cellStyle name="Normal 9 3 2 4 2 4" xfId="3140" xr:uid="{DE9A2749-9B69-4230-A96B-2331345D7164}"/>
    <cellStyle name="Normal 9 3 2 4 3" xfId="3141" xr:uid="{70679CC3-7AB9-4145-9898-1F373B7F3462}"/>
    <cellStyle name="Normal 9 3 2 4 3 2" xfId="4216" xr:uid="{238DF5E7-81DC-4BBB-BEED-2E6077262B75}"/>
    <cellStyle name="Normal 9 3 2 4 3 2 2" xfId="4217" xr:uid="{163A400A-A1A4-4588-99C7-57E33D55CAFE}"/>
    <cellStyle name="Normal 9 3 2 4 3 3" xfId="4218" xr:uid="{356C142B-05B6-4C6B-8D4A-190CFF74C66E}"/>
    <cellStyle name="Normal 9 3 2 4 4" xfId="3142" xr:uid="{E39B1A7A-7341-48A1-80AE-8B947E7ED6F1}"/>
    <cellStyle name="Normal 9 3 2 4 4 2" xfId="4219" xr:uid="{352BCF11-C980-49B9-A98D-2F6E3CAF7BC7}"/>
    <cellStyle name="Normal 9 3 2 4 5" xfId="3143" xr:uid="{D3E5F6C4-5CC7-4B1B-94A5-C5758C5808FD}"/>
    <cellStyle name="Normal 9 3 2 5" xfId="3144" xr:uid="{9F59EBED-A816-4660-92D8-4953191129DE}"/>
    <cellStyle name="Normal 9 3 2 5 2" xfId="3145" xr:uid="{AAA5D685-848A-4FFE-8EEB-BCE2B5A7E588}"/>
    <cellStyle name="Normal 9 3 2 5 2 2" xfId="4220" xr:uid="{16D41F41-AD71-417B-924B-62058877969C}"/>
    <cellStyle name="Normal 9 3 2 5 2 2 2" xfId="4221" xr:uid="{1C6E9450-2DC6-4E84-9C08-53E8BE262F00}"/>
    <cellStyle name="Normal 9 3 2 5 2 3" xfId="4222" xr:uid="{A3C71651-0FF8-42B6-A45B-3F585800AF8C}"/>
    <cellStyle name="Normal 9 3 2 5 3" xfId="3146" xr:uid="{B5DAE903-7076-4499-A2AA-6CD9EA067F9B}"/>
    <cellStyle name="Normal 9 3 2 5 3 2" xfId="4223" xr:uid="{AF828064-AC3C-4037-B61C-0A32CBE2DE4F}"/>
    <cellStyle name="Normal 9 3 2 5 4" xfId="3147" xr:uid="{9F8B6386-BC83-41EB-9866-B851963B75C8}"/>
    <cellStyle name="Normal 9 3 2 6" xfId="3148" xr:uid="{9F0BF242-CE6B-4F97-9073-C7E753CEEAAD}"/>
    <cellStyle name="Normal 9 3 2 6 2" xfId="3149" xr:uid="{FA91DBD9-82CC-4125-BDAE-473FFF4F29A0}"/>
    <cellStyle name="Normal 9 3 2 6 2 2" xfId="4224" xr:uid="{E1DEA861-3DC5-4138-A9C7-7E00BB280D40}"/>
    <cellStyle name="Normal 9 3 2 6 3" xfId="3150" xr:uid="{B20CA31E-41E5-463D-ABE1-49B90E302117}"/>
    <cellStyle name="Normal 9 3 2 6 4" xfId="3151" xr:uid="{415CB70E-6105-4FE7-82F6-1B6C4FFEA9F4}"/>
    <cellStyle name="Normal 9 3 2 7" xfId="3152" xr:uid="{721325B6-A24F-4E9A-9ADD-EF5D21072A28}"/>
    <cellStyle name="Normal 9 3 2 7 2" xfId="4225" xr:uid="{45E4F7C1-F297-4879-B1BA-229D935BCA35}"/>
    <cellStyle name="Normal 9 3 2 8" xfId="3153" xr:uid="{BF536495-EC12-4971-B096-D84868045DF7}"/>
    <cellStyle name="Normal 9 3 2 9" xfId="3154" xr:uid="{90879433-989D-45AC-9542-37A49943D044}"/>
    <cellStyle name="Normal 9 3 3" xfId="3155" xr:uid="{DC3CF68A-1C64-4C25-9D94-F989E27B5BC8}"/>
    <cellStyle name="Normal 9 3 3 2" xfId="3156" xr:uid="{D7161864-F511-42CE-9716-DDEA751AB1B3}"/>
    <cellStyle name="Normal 9 3 3 2 2" xfId="3157" xr:uid="{016B8DE5-75DC-47A4-A6FA-941E28EECF99}"/>
    <cellStyle name="Normal 9 3 3 2 2 2" xfId="3158" xr:uid="{4F475499-9F22-41CC-B1E0-42D34D0AF7AB}"/>
    <cellStyle name="Normal 9 3 3 2 2 2 2" xfId="4226" xr:uid="{622D1DF6-D4B5-4CA8-959F-E2A701EFA230}"/>
    <cellStyle name="Normal 9 3 3 2 2 2 2 2" xfId="4227" xr:uid="{2D26ED80-DA74-4EAB-9E42-B9D8C92E4BFF}"/>
    <cellStyle name="Normal 9 3 3 2 2 2 3" xfId="4228" xr:uid="{84210DE6-2320-4D75-96A7-136E656C9F29}"/>
    <cellStyle name="Normal 9 3 3 2 2 3" xfId="3159" xr:uid="{F983D577-C3DA-4150-9D65-07F4132AFDA1}"/>
    <cellStyle name="Normal 9 3 3 2 2 3 2" xfId="4229" xr:uid="{D1BD9582-7ED7-4E2F-9D32-6E873CBB4296}"/>
    <cellStyle name="Normal 9 3 3 2 2 4" xfId="3160" xr:uid="{97E84531-A68D-41FA-975B-B7D08A88B539}"/>
    <cellStyle name="Normal 9 3 3 2 3" xfId="3161" xr:uid="{9080463E-163D-44A0-A3C6-2E9259504292}"/>
    <cellStyle name="Normal 9 3 3 2 3 2" xfId="3162" xr:uid="{75AC6DA7-F7AB-4886-923D-F86B4294D3D3}"/>
    <cellStyle name="Normal 9 3 3 2 3 2 2" xfId="4230" xr:uid="{17992199-E9FA-40EB-9135-F181386CC12D}"/>
    <cellStyle name="Normal 9 3 3 2 3 3" xfId="3163" xr:uid="{80793E0A-E6C6-4F39-88FC-F09483EFDEC3}"/>
    <cellStyle name="Normal 9 3 3 2 3 4" xfId="3164" xr:uid="{94C504FB-1BE3-43D6-A9DB-BE97CC1A1282}"/>
    <cellStyle name="Normal 9 3 3 2 4" xfId="3165" xr:uid="{E2AF2578-7C44-4201-8DE0-52F91185535B}"/>
    <cellStyle name="Normal 9 3 3 2 4 2" xfId="4231" xr:uid="{1BBCBFEC-E161-4C49-BA2C-802B666AF3F4}"/>
    <cellStyle name="Normal 9 3 3 2 5" xfId="3166" xr:uid="{400E8F65-2AEB-42FB-BC91-26420D1AAFB2}"/>
    <cellStyle name="Normal 9 3 3 2 6" xfId="3167" xr:uid="{69F620D8-7704-4DB0-BF6D-8B8C04B7E0FF}"/>
    <cellStyle name="Normal 9 3 3 3" xfId="3168" xr:uid="{8A0F67C0-6250-45C3-BAC2-0270FCBD1233}"/>
    <cellStyle name="Normal 9 3 3 3 2" xfId="3169" xr:uid="{D6BC2BB5-BA56-4B95-9F05-3C313E4810A5}"/>
    <cellStyle name="Normal 9 3 3 3 2 2" xfId="3170" xr:uid="{44EC7062-36F3-4118-9B16-663E521DAEFF}"/>
    <cellStyle name="Normal 9 3 3 3 2 2 2" xfId="4232" xr:uid="{2649F70A-57D3-4554-96EE-F483820A5211}"/>
    <cellStyle name="Normal 9 3 3 3 2 2 2 2" xfId="4233" xr:uid="{CD8ABD02-844B-4696-94AD-1B893DB016D0}"/>
    <cellStyle name="Normal 9 3 3 3 2 2 2 2 2" xfId="4766" xr:uid="{9DE00E47-76A0-43CE-B0DE-237A5AD1CA5E}"/>
    <cellStyle name="Normal 9 3 3 3 2 2 3" xfId="4234" xr:uid="{78A81D2D-B789-48EB-A8BA-100217A4F54F}"/>
    <cellStyle name="Normal 9 3 3 3 2 2 3 2" xfId="4767" xr:uid="{0CFA2492-63CA-4E4A-BFC2-A3EDC9B41E7E}"/>
    <cellStyle name="Normal 9 3 3 3 2 3" xfId="3171" xr:uid="{E8566614-2B72-4C04-8446-CE08E180A385}"/>
    <cellStyle name="Normal 9 3 3 3 2 3 2" xfId="4235" xr:uid="{2B3B80BD-436A-4713-967F-CD137366F5AD}"/>
    <cellStyle name="Normal 9 3 3 3 2 3 2 2" xfId="4769" xr:uid="{21950D59-371A-4DD1-B93F-006E0969FF2B}"/>
    <cellStyle name="Normal 9 3 3 3 2 3 3" xfId="4768" xr:uid="{533572A1-4E64-456E-B69E-D6313D1B536B}"/>
    <cellStyle name="Normal 9 3 3 3 2 4" xfId="3172" xr:uid="{1B1587BA-E772-45FB-9284-20224B633B7F}"/>
    <cellStyle name="Normal 9 3 3 3 2 4 2" xfId="4770" xr:uid="{3C156398-E314-4F8F-8417-570842D598BC}"/>
    <cellStyle name="Normal 9 3 3 3 3" xfId="3173" xr:uid="{3AA8DB9F-99CE-46A5-8595-5C936ACE227D}"/>
    <cellStyle name="Normal 9 3 3 3 3 2" xfId="4236" xr:uid="{789B946C-C25E-4F75-8E95-31256E8574FF}"/>
    <cellStyle name="Normal 9 3 3 3 3 2 2" xfId="4237" xr:uid="{29AD8F59-34E5-4123-B881-B38B604EB83F}"/>
    <cellStyle name="Normal 9 3 3 3 3 2 2 2" xfId="4773" xr:uid="{6C5764FA-1C0A-4940-8AA1-D717B9F0FFB2}"/>
    <cellStyle name="Normal 9 3 3 3 3 2 3" xfId="4772" xr:uid="{8A63800F-BDB5-4509-BB7B-40182674641F}"/>
    <cellStyle name="Normal 9 3 3 3 3 3" xfId="4238" xr:uid="{BE11A16C-28E1-4F70-AEC4-17B9F4A352C9}"/>
    <cellStyle name="Normal 9 3 3 3 3 3 2" xfId="4774" xr:uid="{AD01CDA8-D76A-4D18-8F28-66067412C98D}"/>
    <cellStyle name="Normal 9 3 3 3 3 4" xfId="4771" xr:uid="{DA985967-D1CA-49AB-804F-0A8294E61F82}"/>
    <cellStyle name="Normal 9 3 3 3 4" xfId="3174" xr:uid="{3A0805F7-7F30-48F2-A269-0F9E09DE7771}"/>
    <cellStyle name="Normal 9 3 3 3 4 2" xfId="4239" xr:uid="{6D511CEB-F66D-442F-ACCA-FE20B32A673B}"/>
    <cellStyle name="Normal 9 3 3 3 4 2 2" xfId="4776" xr:uid="{CD34C960-4C7F-4B7D-848B-AB4A9804BEB1}"/>
    <cellStyle name="Normal 9 3 3 3 4 3" xfId="4775" xr:uid="{6244758E-E8CE-4B08-9733-6A6630F6C576}"/>
    <cellStyle name="Normal 9 3 3 3 5" xfId="3175" xr:uid="{284D90E9-E999-4A76-A88F-D42FD6822FEE}"/>
    <cellStyle name="Normal 9 3 3 3 5 2" xfId="4777" xr:uid="{69331345-8DED-4DA6-8E16-29E0ACDB35CF}"/>
    <cellStyle name="Normal 9 3 3 4" xfId="3176" xr:uid="{3138392B-4F67-40BF-BFDD-9018E8D533E3}"/>
    <cellStyle name="Normal 9 3 3 4 2" xfId="3177" xr:uid="{CA95C6ED-91AC-4F58-BC1C-AE7B4DA93F11}"/>
    <cellStyle name="Normal 9 3 3 4 2 2" xfId="4240" xr:uid="{3E8D8E3B-C69A-44DD-85F7-13B7A4C3C4DD}"/>
    <cellStyle name="Normal 9 3 3 4 2 2 2" xfId="4241" xr:uid="{E071D971-C501-4F02-A3BF-AC4138D3E85E}"/>
    <cellStyle name="Normal 9 3 3 4 2 2 2 2" xfId="4781" xr:uid="{13F74DC0-D78D-4FB0-895A-77D9DB4A0153}"/>
    <cellStyle name="Normal 9 3 3 4 2 2 3" xfId="4780" xr:uid="{425714E8-9E7E-4BFE-991A-09A53FFB6F19}"/>
    <cellStyle name="Normal 9 3 3 4 2 3" xfId="4242" xr:uid="{E48D892E-2A78-4E6E-8AA6-E82F2ED98375}"/>
    <cellStyle name="Normal 9 3 3 4 2 3 2" xfId="4782" xr:uid="{911B788C-845D-4D1D-9153-E88334FC4985}"/>
    <cellStyle name="Normal 9 3 3 4 2 4" xfId="4779" xr:uid="{19007F33-9059-4771-BD1B-4D316F60ACB4}"/>
    <cellStyle name="Normal 9 3 3 4 3" xfId="3178" xr:uid="{94CA01FD-F7A7-46EC-B501-6A29841C35DE}"/>
    <cellStyle name="Normal 9 3 3 4 3 2" xfId="4243" xr:uid="{B08DD237-8920-4262-B27A-89C9779674CC}"/>
    <cellStyle name="Normal 9 3 3 4 3 2 2" xfId="4784" xr:uid="{5C1ACCAA-5FAF-4F35-BF6A-DDCF232CE192}"/>
    <cellStyle name="Normal 9 3 3 4 3 3" xfId="4783" xr:uid="{4E613909-3109-4E47-8405-DCB48B8FE768}"/>
    <cellStyle name="Normal 9 3 3 4 4" xfId="3179" xr:uid="{1BF7A778-2493-49FC-A9A3-8A5237BBD9A1}"/>
    <cellStyle name="Normal 9 3 3 4 4 2" xfId="4785" xr:uid="{BDFFE946-C4B7-4CD2-B56C-5C5F889307BD}"/>
    <cellStyle name="Normal 9 3 3 4 5" xfId="4778" xr:uid="{D819AF58-C541-4AB8-8E38-6D4E30FBD0AA}"/>
    <cellStyle name="Normal 9 3 3 5" xfId="3180" xr:uid="{1D69BCC5-4AA3-4808-9A24-33CDAEC0AC40}"/>
    <cellStyle name="Normal 9 3 3 5 2" xfId="3181" xr:uid="{4D8F2BE7-CAE4-4061-BD2F-EF58E85065B0}"/>
    <cellStyle name="Normal 9 3 3 5 2 2" xfId="4244" xr:uid="{24ED7112-ABEB-4C6A-A7C7-3AD65452C898}"/>
    <cellStyle name="Normal 9 3 3 5 2 2 2" xfId="4788" xr:uid="{C0881C3E-64C1-4F73-8570-A7FC08C970E3}"/>
    <cellStyle name="Normal 9 3 3 5 2 3" xfId="4787" xr:uid="{2C0D722B-1908-4297-BF6E-F44A4F35E970}"/>
    <cellStyle name="Normal 9 3 3 5 3" xfId="3182" xr:uid="{AC0B5290-21D7-443F-B252-4D06939C7869}"/>
    <cellStyle name="Normal 9 3 3 5 3 2" xfId="4789" xr:uid="{D737C2CE-52D5-44CA-8991-3980C6175626}"/>
    <cellStyle name="Normal 9 3 3 5 4" xfId="3183" xr:uid="{E5450BFA-49DA-494E-B6D3-21F6A2BEF4DB}"/>
    <cellStyle name="Normal 9 3 3 5 4 2" xfId="4790" xr:uid="{E0580EA9-8687-444C-856A-9AFFF0D7AD7A}"/>
    <cellStyle name="Normal 9 3 3 5 5" xfId="4786" xr:uid="{33EC5C1A-5908-4B94-A9E6-473FF29F8434}"/>
    <cellStyle name="Normal 9 3 3 6" xfId="3184" xr:uid="{EB031FF5-3C2C-42DA-A5B8-5BE82C136031}"/>
    <cellStyle name="Normal 9 3 3 6 2" xfId="4245" xr:uid="{04815782-E46B-4EC4-BBE2-CEF104B26143}"/>
    <cellStyle name="Normal 9 3 3 6 2 2" xfId="4792" xr:uid="{0CF55F2A-F673-4FCA-89EB-694608E9C6FA}"/>
    <cellStyle name="Normal 9 3 3 6 3" xfId="4791" xr:uid="{8FDC04E0-E1A5-46DE-9958-EB74F1890862}"/>
    <cellStyle name="Normal 9 3 3 7" xfId="3185" xr:uid="{EF7F3E11-C463-4838-9038-3AA9712751BB}"/>
    <cellStyle name="Normal 9 3 3 7 2" xfId="4793" xr:uid="{8E1BE0BD-5F6A-432C-8295-CA1172FF68BE}"/>
    <cellStyle name="Normal 9 3 3 8" xfId="3186" xr:uid="{2F02C6E1-E6D1-4141-A24C-15A801AF90E0}"/>
    <cellStyle name="Normal 9 3 3 8 2" xfId="4794" xr:uid="{89BBEE09-3EA4-4D49-ACD5-1862F630B5C2}"/>
    <cellStyle name="Normal 9 3 4" xfId="3187" xr:uid="{79592C8C-73FA-4D08-90D3-640C3C61C219}"/>
    <cellStyle name="Normal 9 3 4 2" xfId="3188" xr:uid="{60DB1D81-769F-41AE-BD20-32D97034D37F}"/>
    <cellStyle name="Normal 9 3 4 2 2" xfId="3189" xr:uid="{A15A1399-4E75-4CC7-8215-2642DB622245}"/>
    <cellStyle name="Normal 9 3 4 2 2 2" xfId="3190" xr:uid="{114635F3-01C9-47CE-88C5-6094BA249A3A}"/>
    <cellStyle name="Normal 9 3 4 2 2 2 2" xfId="4246" xr:uid="{83C56BAA-462E-409B-B189-816E39DA197B}"/>
    <cellStyle name="Normal 9 3 4 2 2 2 2 2" xfId="4799" xr:uid="{413B40CC-C4A4-4EC1-9C5E-8EA2B2A932AA}"/>
    <cellStyle name="Normal 9 3 4 2 2 2 3" xfId="4798" xr:uid="{77584829-D227-4CBE-A716-11B88B5F7363}"/>
    <cellStyle name="Normal 9 3 4 2 2 3" xfId="3191" xr:uid="{F22B9FEF-1C1F-48B9-8FB4-5CD1968A3B05}"/>
    <cellStyle name="Normal 9 3 4 2 2 3 2" xfId="4800" xr:uid="{0C8EC055-6369-4829-BB1E-3BEFFF6C6077}"/>
    <cellStyle name="Normal 9 3 4 2 2 4" xfId="3192" xr:uid="{11E89F82-2C18-42A0-8173-65E27E3ADC59}"/>
    <cellStyle name="Normal 9 3 4 2 2 4 2" xfId="4801" xr:uid="{DF3AEB7E-61BD-493E-8B36-9514E6895F25}"/>
    <cellStyle name="Normal 9 3 4 2 2 5" xfId="4797" xr:uid="{F4B0CCF5-FA41-40DF-A340-4031569CB132}"/>
    <cellStyle name="Normal 9 3 4 2 3" xfId="3193" xr:uid="{1E948847-8EAB-4193-834A-E962667C87E7}"/>
    <cellStyle name="Normal 9 3 4 2 3 2" xfId="4247" xr:uid="{9582ABF2-4C81-46E8-9542-DDC74DC229C4}"/>
    <cellStyle name="Normal 9 3 4 2 3 2 2" xfId="4803" xr:uid="{9E05A6D0-BF94-4C6C-AC29-DAFFB15D031A}"/>
    <cellStyle name="Normal 9 3 4 2 3 3" xfId="4802" xr:uid="{A315216C-A091-4692-849A-412E432FF656}"/>
    <cellStyle name="Normal 9 3 4 2 4" xfId="3194" xr:uid="{0330107C-5B38-42A6-A424-D900DA66F246}"/>
    <cellStyle name="Normal 9 3 4 2 4 2" xfId="4804" xr:uid="{63948E73-7BD5-47DC-B329-A093A4D453A0}"/>
    <cellStyle name="Normal 9 3 4 2 5" xfId="3195" xr:uid="{3BAD5142-8DA7-463D-A812-C001B5914B27}"/>
    <cellStyle name="Normal 9 3 4 2 5 2" xfId="4805" xr:uid="{7394786E-AAB9-4596-B222-C5B01B312EFF}"/>
    <cellStyle name="Normal 9 3 4 2 6" xfId="4796" xr:uid="{93A1B55E-A09B-4D3F-B99A-5A5356C36FA0}"/>
    <cellStyle name="Normal 9 3 4 3" xfId="3196" xr:uid="{51E9B1FE-80E6-4950-8D60-2D064F9F1B3B}"/>
    <cellStyle name="Normal 9 3 4 3 2" xfId="3197" xr:uid="{B650AEA5-95A7-487A-9E49-53E60E634991}"/>
    <cellStyle name="Normal 9 3 4 3 2 2" xfId="4248" xr:uid="{85B145DB-4A3A-4F62-96BC-573512221180}"/>
    <cellStyle name="Normal 9 3 4 3 2 2 2" xfId="4808" xr:uid="{2227342D-DB63-4DA1-813C-D7827D8F5B86}"/>
    <cellStyle name="Normal 9 3 4 3 2 3" xfId="4807" xr:uid="{0108FB2A-E212-4463-8BD8-6065A8C4FA43}"/>
    <cellStyle name="Normal 9 3 4 3 3" xfId="3198" xr:uid="{A69FAD03-25B4-4992-B459-64DC0443B05C}"/>
    <cellStyle name="Normal 9 3 4 3 3 2" xfId="4809" xr:uid="{EDC84EB7-B656-4EAD-B102-1C057F507989}"/>
    <cellStyle name="Normal 9 3 4 3 4" xfId="3199" xr:uid="{530F91C8-A107-477A-9925-D3197F79791B}"/>
    <cellStyle name="Normal 9 3 4 3 4 2" xfId="4810" xr:uid="{F82C9130-91EA-4EFF-9957-B5225848A44D}"/>
    <cellStyle name="Normal 9 3 4 3 5" xfId="4806" xr:uid="{0D04AC17-5EED-4F15-A342-4C9BF51299FB}"/>
    <cellStyle name="Normal 9 3 4 4" xfId="3200" xr:uid="{783D180B-44AA-4F2A-A8CF-A4ED1212437C}"/>
    <cellStyle name="Normal 9 3 4 4 2" xfId="3201" xr:uid="{E3DFE4DC-A45E-4F82-966F-9FFA70C25836}"/>
    <cellStyle name="Normal 9 3 4 4 2 2" xfId="4812" xr:uid="{7495040F-B895-4B56-91A4-BEA59CE3DD1C}"/>
    <cellStyle name="Normal 9 3 4 4 3" xfId="3202" xr:uid="{A818DE69-0552-45AA-90CF-A5C68D333E27}"/>
    <cellStyle name="Normal 9 3 4 4 3 2" xfId="4813" xr:uid="{17700321-A06A-435A-A3F7-53F46B11ED07}"/>
    <cellStyle name="Normal 9 3 4 4 4" xfId="3203" xr:uid="{62373B70-8BC9-4843-9703-B1DA48591D01}"/>
    <cellStyle name="Normal 9 3 4 4 4 2" xfId="4814" xr:uid="{C8C4376C-B7BC-47A2-97D1-AD08961A4600}"/>
    <cellStyle name="Normal 9 3 4 4 5" xfId="4811" xr:uid="{DD551602-D9F5-46A8-922E-779E13C64D36}"/>
    <cellStyle name="Normal 9 3 4 5" xfId="3204" xr:uid="{137D71DE-015E-40EB-994D-D0DC750E884D}"/>
    <cellStyle name="Normal 9 3 4 5 2" xfId="4815" xr:uid="{259CD55B-4495-4C7A-BFED-660332F760A4}"/>
    <cellStyle name="Normal 9 3 4 6" xfId="3205" xr:uid="{5CD750F5-63DA-4234-BB37-6D00C82A5895}"/>
    <cellStyle name="Normal 9 3 4 6 2" xfId="4816" xr:uid="{DDB3EAB7-35FE-429C-BF7E-1177C3C766D4}"/>
    <cellStyle name="Normal 9 3 4 7" xfId="3206" xr:uid="{07172125-D020-4C10-BF0E-9BE150EDB2B4}"/>
    <cellStyle name="Normal 9 3 4 7 2" xfId="4817" xr:uid="{96112695-03FF-472E-BFC7-648D969E3A31}"/>
    <cellStyle name="Normal 9 3 4 8" xfId="4795" xr:uid="{9BD33556-8958-4F4F-A583-E01F78DC0D0E}"/>
    <cellStyle name="Normal 9 3 5" xfId="3207" xr:uid="{628CA951-1A26-4C92-A06B-53C97A2F80B6}"/>
    <cellStyle name="Normal 9 3 5 2" xfId="3208" xr:uid="{ACF5BA2E-6553-4B8A-942F-1DBBD554C958}"/>
    <cellStyle name="Normal 9 3 5 2 2" xfId="3209" xr:uid="{FD4D221D-79E9-43C4-B3D0-A9A726702247}"/>
    <cellStyle name="Normal 9 3 5 2 2 2" xfId="4249" xr:uid="{B3505129-305C-4E53-B999-A7A2BA0B9218}"/>
    <cellStyle name="Normal 9 3 5 2 2 2 2" xfId="4250" xr:uid="{8B0BF955-EE92-4750-80C6-EC0DEF105CC1}"/>
    <cellStyle name="Normal 9 3 5 2 2 2 2 2" xfId="4822" xr:uid="{DCD5A8FD-783F-4BD4-8646-D05017DED57C}"/>
    <cellStyle name="Normal 9 3 5 2 2 2 3" xfId="4821" xr:uid="{334ECE8C-D489-49CB-A336-D2647CA1B31E}"/>
    <cellStyle name="Normal 9 3 5 2 2 3" xfId="4251" xr:uid="{C5DAC8FA-68B4-49F7-B219-FE7060987D3A}"/>
    <cellStyle name="Normal 9 3 5 2 2 3 2" xfId="4823" xr:uid="{E285DB9A-4331-4913-AB68-640469A6C42D}"/>
    <cellStyle name="Normal 9 3 5 2 2 4" xfId="4820" xr:uid="{DF2C6D81-FB92-41D8-90CD-31161C02846A}"/>
    <cellStyle name="Normal 9 3 5 2 3" xfId="3210" xr:uid="{13C7FEDE-276F-4E47-ABE8-18931338BAC7}"/>
    <cellStyle name="Normal 9 3 5 2 3 2" xfId="4252" xr:uid="{FEA74A7A-CDF7-4A36-9C77-F8EBFDFB99D8}"/>
    <cellStyle name="Normal 9 3 5 2 3 2 2" xfId="4825" xr:uid="{6ED5B68E-B0A7-4CA5-A057-2AA9EF1F0585}"/>
    <cellStyle name="Normal 9 3 5 2 3 3" xfId="4824" xr:uid="{B4003580-EC1F-4B0E-9E5D-FEB946D98776}"/>
    <cellStyle name="Normal 9 3 5 2 4" xfId="3211" xr:uid="{5EBE82B7-8056-4F68-821C-68D2A2953F1E}"/>
    <cellStyle name="Normal 9 3 5 2 4 2" xfId="4826" xr:uid="{8B33970D-9E0B-4B2E-81AB-DCF51CEF06DD}"/>
    <cellStyle name="Normal 9 3 5 2 5" xfId="4819" xr:uid="{31234FBD-E908-40CC-B0AF-CA681C47AA1A}"/>
    <cellStyle name="Normal 9 3 5 3" xfId="3212" xr:uid="{E0F317EE-8295-4F6A-9E60-CB27812569AA}"/>
    <cellStyle name="Normal 9 3 5 3 2" xfId="3213" xr:uid="{3DC34EC0-78BC-4A67-AD4E-D5A524F756E4}"/>
    <cellStyle name="Normal 9 3 5 3 2 2" xfId="4253" xr:uid="{F4640120-D284-418B-84DE-2FA2DF46EB00}"/>
    <cellStyle name="Normal 9 3 5 3 2 2 2" xfId="4829" xr:uid="{5573AAF0-A7EC-48ED-9DA8-E9C5E3E80D2F}"/>
    <cellStyle name="Normal 9 3 5 3 2 3" xfId="4828" xr:uid="{EFCAC432-874E-4F0B-8DE7-A3165DFEBEB5}"/>
    <cellStyle name="Normal 9 3 5 3 3" xfId="3214" xr:uid="{47ABC446-1000-4AE8-B4C9-DAF27966EFF1}"/>
    <cellStyle name="Normal 9 3 5 3 3 2" xfId="4830" xr:uid="{7F2A3501-2F20-4B9B-ABD6-52E97CC93DCC}"/>
    <cellStyle name="Normal 9 3 5 3 4" xfId="3215" xr:uid="{0CA7E3CA-E6F9-49D1-BDA7-DAE8EB293FE9}"/>
    <cellStyle name="Normal 9 3 5 3 4 2" xfId="4831" xr:uid="{0006E649-78A3-43A0-B05C-ED2AFABFDB82}"/>
    <cellStyle name="Normal 9 3 5 3 5" xfId="4827" xr:uid="{BC1FD7AB-8FAA-42BB-B85C-4137E40F2E78}"/>
    <cellStyle name="Normal 9 3 5 4" xfId="3216" xr:uid="{85BEC9EA-E1DC-446E-A72A-9110B873AA30}"/>
    <cellStyle name="Normal 9 3 5 4 2" xfId="4254" xr:uid="{276B0168-C53B-43C4-9866-512198E04AD2}"/>
    <cellStyle name="Normal 9 3 5 4 2 2" xfId="4833" xr:uid="{9E551EEF-7E6D-44EF-BF37-165494EFCF3B}"/>
    <cellStyle name="Normal 9 3 5 4 3" xfId="4832" xr:uid="{0AADF5CA-38DB-4D4A-9073-391C25A7F40D}"/>
    <cellStyle name="Normal 9 3 5 5" xfId="3217" xr:uid="{31B8E0A8-8025-41C2-AD56-3459B7EC3538}"/>
    <cellStyle name="Normal 9 3 5 5 2" xfId="4834" xr:uid="{B6CCEAB1-77E8-40C0-8798-93FFDA163686}"/>
    <cellStyle name="Normal 9 3 5 6" xfId="3218" xr:uid="{D451961F-DD2B-4871-9C02-37E36A9BA4BC}"/>
    <cellStyle name="Normal 9 3 5 6 2" xfId="4835" xr:uid="{41A4C4BB-EA09-4643-A131-87150FCBE2DD}"/>
    <cellStyle name="Normal 9 3 5 7" xfId="4818" xr:uid="{39D1AD46-FA5C-4FD2-BDD8-7505874A6960}"/>
    <cellStyle name="Normal 9 3 6" xfId="3219" xr:uid="{6094DEB1-FE9E-4312-9DF7-EF945493935E}"/>
    <cellStyle name="Normal 9 3 6 2" xfId="3220" xr:uid="{9F7F02D6-4BD5-4DA3-851E-E9B0BC400A4B}"/>
    <cellStyle name="Normal 9 3 6 2 2" xfId="3221" xr:uid="{0417EEA5-52E5-4DBA-BC2F-351DBD32DC00}"/>
    <cellStyle name="Normal 9 3 6 2 2 2" xfId="4255" xr:uid="{A280A38A-10EF-4713-857F-FC2C2DE2C147}"/>
    <cellStyle name="Normal 9 3 6 2 2 2 2" xfId="4839" xr:uid="{457A2254-7055-4C1E-B134-078DCA7D4F6D}"/>
    <cellStyle name="Normal 9 3 6 2 2 3" xfId="4838" xr:uid="{C5278899-AAB3-4F4F-9239-557F4E8A503E}"/>
    <cellStyle name="Normal 9 3 6 2 3" xfId="3222" xr:uid="{AF13B8AC-4984-4DDC-9D6F-508E3A4E63AA}"/>
    <cellStyle name="Normal 9 3 6 2 3 2" xfId="4840" xr:uid="{8E571909-92AD-42E7-B472-19BF7155E7A4}"/>
    <cellStyle name="Normal 9 3 6 2 4" xfId="3223" xr:uid="{D6279C7B-4C7F-4158-8A00-DBE811725B0E}"/>
    <cellStyle name="Normal 9 3 6 2 4 2" xfId="4841" xr:uid="{797B4E78-8956-40A7-9136-7D669E67A8A6}"/>
    <cellStyle name="Normal 9 3 6 2 5" xfId="4837" xr:uid="{8DD8A9E9-7B4C-4392-A221-815C7C212D25}"/>
    <cellStyle name="Normal 9 3 6 3" xfId="3224" xr:uid="{CB465EEE-5F7D-43A4-845B-A9C36D018886}"/>
    <cellStyle name="Normal 9 3 6 3 2" xfId="4256" xr:uid="{138AA64A-29C9-4909-B5A2-394B43E2088C}"/>
    <cellStyle name="Normal 9 3 6 3 2 2" xfId="4843" xr:uid="{34DEADDC-E631-456F-96AE-5642CDE0138C}"/>
    <cellStyle name="Normal 9 3 6 3 3" xfId="4842" xr:uid="{6D637983-1011-4BC8-9451-A4DA8FF4A2AA}"/>
    <cellStyle name="Normal 9 3 6 4" xfId="3225" xr:uid="{AF51056B-7E34-44B8-ACAB-A05693BAD9F7}"/>
    <cellStyle name="Normal 9 3 6 4 2" xfId="4844" xr:uid="{0CB893A0-4016-43E4-A22E-047A3F5FEB68}"/>
    <cellStyle name="Normal 9 3 6 5" xfId="3226" xr:uid="{21BD69C2-C749-4518-A142-662F18C7027A}"/>
    <cellStyle name="Normal 9 3 6 5 2" xfId="4845" xr:uid="{931F6586-43EA-420E-98F2-6A6F68DD2CC0}"/>
    <cellStyle name="Normal 9 3 6 6" xfId="4836" xr:uid="{8475625D-0DE1-4DB1-9A6B-2389D2D278CF}"/>
    <cellStyle name="Normal 9 3 7" xfId="3227" xr:uid="{19E5AAB7-FF22-4636-8E9C-4DCD70DAC4F8}"/>
    <cellStyle name="Normal 9 3 7 2" xfId="3228" xr:uid="{F2228DE2-7F97-49B4-9DD0-C21068A22386}"/>
    <cellStyle name="Normal 9 3 7 2 2" xfId="4257" xr:uid="{01EC166F-5890-451C-BF7C-5D03A2443479}"/>
    <cellStyle name="Normal 9 3 7 2 2 2" xfId="4848" xr:uid="{4E52B4A7-C649-43F0-AE8D-894E737F3F97}"/>
    <cellStyle name="Normal 9 3 7 2 3" xfId="4847" xr:uid="{DA4B673A-8C07-4289-A50E-B0B2833E2056}"/>
    <cellStyle name="Normal 9 3 7 3" xfId="3229" xr:uid="{C2FD0BA4-EF28-4A52-9F90-510A6B8BABA8}"/>
    <cellStyle name="Normal 9 3 7 3 2" xfId="4849" xr:uid="{686BB7E2-F774-42D0-8B34-2C0D7F53F960}"/>
    <cellStyle name="Normal 9 3 7 4" xfId="3230" xr:uid="{FC6E5F39-0847-4C7D-AFA2-224F20B0AE7E}"/>
    <cellStyle name="Normal 9 3 7 4 2" xfId="4850" xr:uid="{A75A1A24-3C70-44C8-B3D2-3E5E3889D253}"/>
    <cellStyle name="Normal 9 3 7 5" xfId="4846" xr:uid="{2629007F-5348-4FCA-9DAD-B8A6F5B7C39A}"/>
    <cellStyle name="Normal 9 3 8" xfId="3231" xr:uid="{50016168-E093-4D51-9F13-7E82CF46DF01}"/>
    <cellStyle name="Normal 9 3 8 2" xfId="3232" xr:uid="{2C5CD2F1-1FDB-43D7-9811-A6BC11BF9468}"/>
    <cellStyle name="Normal 9 3 8 2 2" xfId="4852" xr:uid="{6CBED8D2-3B49-4BA5-9E48-54024CF972AE}"/>
    <cellStyle name="Normal 9 3 8 3" xfId="3233" xr:uid="{83A59D15-E773-448B-A1FC-7BBB7C03B382}"/>
    <cellStyle name="Normal 9 3 8 3 2" xfId="4853" xr:uid="{FBD1B054-7388-41AF-BEE0-DD51C71F1165}"/>
    <cellStyle name="Normal 9 3 8 4" xfId="3234" xr:uid="{B82C57F2-ED87-4DFE-ACB1-384F964D5194}"/>
    <cellStyle name="Normal 9 3 8 4 2" xfId="4854" xr:uid="{1263BF70-31D7-443C-AF68-A17ACEB2E996}"/>
    <cellStyle name="Normal 9 3 8 5" xfId="4851" xr:uid="{87102C48-D6DC-4979-96FA-C9A85F86E843}"/>
    <cellStyle name="Normal 9 3 9" xfId="3235" xr:uid="{ECAAD1ED-C4A1-4DE7-810D-93F37A376379}"/>
    <cellStyle name="Normal 9 3 9 2" xfId="4855" xr:uid="{66D7D9E1-DDF3-42BB-9C9D-54CC49998FF2}"/>
    <cellStyle name="Normal 9 4" xfId="3236" xr:uid="{7829222D-2777-4D4D-B805-46F76EBDE459}"/>
    <cellStyle name="Normal 9 4 10" xfId="3237" xr:uid="{705F17EC-42CC-4649-ABC7-F4B4555231DD}"/>
    <cellStyle name="Normal 9 4 10 2" xfId="4857" xr:uid="{EE7CD67C-5C70-4715-A471-D259CBA16A68}"/>
    <cellStyle name="Normal 9 4 11" xfId="3238" xr:uid="{06D005CD-B23D-4513-8892-5552EB31D389}"/>
    <cellStyle name="Normal 9 4 11 2" xfId="4858" xr:uid="{628D0D9E-3DA6-451E-89EF-24772DC3C08E}"/>
    <cellStyle name="Normal 9 4 12" xfId="4856" xr:uid="{BF72B0D0-3738-4C44-8489-EF6C46CE371C}"/>
    <cellStyle name="Normal 9 4 2" xfId="3239" xr:uid="{2A0890C5-4F3A-47E1-863D-D2FDA3D22CC7}"/>
    <cellStyle name="Normal 9 4 2 10" xfId="4859" xr:uid="{AC88ED27-957C-47C4-A46A-2EDA4456524F}"/>
    <cellStyle name="Normal 9 4 2 2" xfId="3240" xr:uid="{466AA188-4556-40B9-A0BB-3FAAAAB77ECB}"/>
    <cellStyle name="Normal 9 4 2 2 2" xfId="3241" xr:uid="{3582098B-2D77-43C5-ACFE-65DB0E3E2633}"/>
    <cellStyle name="Normal 9 4 2 2 2 2" xfId="3242" xr:uid="{49094D10-7DD1-4769-8AA0-61A0DF42B23B}"/>
    <cellStyle name="Normal 9 4 2 2 2 2 2" xfId="3243" xr:uid="{3E00B08F-2192-4693-B1D4-13BFACC3A13A}"/>
    <cellStyle name="Normal 9 4 2 2 2 2 2 2" xfId="4258" xr:uid="{8382AF7F-9B90-467D-9E5E-96B1A0F1D536}"/>
    <cellStyle name="Normal 9 4 2 2 2 2 2 2 2" xfId="4864" xr:uid="{B3B2A4DB-F987-4BD8-BEF7-8B8AB2816276}"/>
    <cellStyle name="Normal 9 4 2 2 2 2 2 3" xfId="4863" xr:uid="{F448B0BE-E35D-411E-924E-E3C706BBCE7F}"/>
    <cellStyle name="Normal 9 4 2 2 2 2 3" xfId="3244" xr:uid="{C337A501-DD86-4831-A44A-CF41CC3F8FA6}"/>
    <cellStyle name="Normal 9 4 2 2 2 2 3 2" xfId="4865" xr:uid="{BBBBDD88-4983-43C9-938B-84D198ECB0FB}"/>
    <cellStyle name="Normal 9 4 2 2 2 2 4" xfId="3245" xr:uid="{9789F6CB-BB70-4912-8BBD-7FC3991407A0}"/>
    <cellStyle name="Normal 9 4 2 2 2 2 4 2" xfId="4866" xr:uid="{6AAD068F-EFB6-45D3-8791-E603C6926F9E}"/>
    <cellStyle name="Normal 9 4 2 2 2 2 5" xfId="4862" xr:uid="{8CD1C2D3-46C8-4EC8-9181-6640F4AF73F8}"/>
    <cellStyle name="Normal 9 4 2 2 2 3" xfId="3246" xr:uid="{FC18300E-B75A-40BC-83BC-85B4352C1C71}"/>
    <cellStyle name="Normal 9 4 2 2 2 3 2" xfId="3247" xr:uid="{CF562381-A15A-4E8F-86E4-1464A146906C}"/>
    <cellStyle name="Normal 9 4 2 2 2 3 2 2" xfId="4868" xr:uid="{86D08320-DADF-4F9C-8748-FE9FCED37BB6}"/>
    <cellStyle name="Normal 9 4 2 2 2 3 3" xfId="3248" xr:uid="{1ECC2D79-E68C-4E9E-855B-E812413A7C0A}"/>
    <cellStyle name="Normal 9 4 2 2 2 3 3 2" xfId="4869" xr:uid="{2C8C2AAF-89C2-4974-86BB-7936CAE0CBAC}"/>
    <cellStyle name="Normal 9 4 2 2 2 3 4" xfId="3249" xr:uid="{9C930119-304B-4326-B210-B2B49FEE89BC}"/>
    <cellStyle name="Normal 9 4 2 2 2 3 4 2" xfId="4870" xr:uid="{CD115A52-5C21-4B64-8E89-905EBE22A61B}"/>
    <cellStyle name="Normal 9 4 2 2 2 3 5" xfId="4867" xr:uid="{57F6F5EB-9E75-45F9-9681-4D97852CD4A4}"/>
    <cellStyle name="Normal 9 4 2 2 2 4" xfId="3250" xr:uid="{968D98F1-7F60-462C-8ABE-AF6022BD6129}"/>
    <cellStyle name="Normal 9 4 2 2 2 4 2" xfId="4871" xr:uid="{07AA6D20-C6EE-464E-AE28-5160370B3119}"/>
    <cellStyle name="Normal 9 4 2 2 2 5" xfId="3251" xr:uid="{A914DEDD-C7E3-473A-A07D-C0D624C1468E}"/>
    <cellStyle name="Normal 9 4 2 2 2 5 2" xfId="4872" xr:uid="{96BEA8BB-E347-4021-9582-8F52F8E48648}"/>
    <cellStyle name="Normal 9 4 2 2 2 6" xfId="3252" xr:uid="{B819F93E-52C2-48FD-A555-8F2A0CCF1537}"/>
    <cellStyle name="Normal 9 4 2 2 2 6 2" xfId="4873" xr:uid="{92A22827-AE3C-4F58-B5C1-4C0CF4CF7100}"/>
    <cellStyle name="Normal 9 4 2 2 2 7" xfId="4861" xr:uid="{E8F83D17-4ADF-4005-9187-E2038229A705}"/>
    <cellStyle name="Normal 9 4 2 2 3" xfId="3253" xr:uid="{FB6D945D-B1C9-4875-882D-032EC0F3EDF2}"/>
    <cellStyle name="Normal 9 4 2 2 3 2" xfId="3254" xr:uid="{72F2B7CC-827B-4154-A7B0-13050AAACACD}"/>
    <cellStyle name="Normal 9 4 2 2 3 2 2" xfId="3255" xr:uid="{7D9B437C-9997-4A81-A267-987A954BC468}"/>
    <cellStyle name="Normal 9 4 2 2 3 2 2 2" xfId="4876" xr:uid="{54AAC49B-1F8A-4ED7-88C3-055AD79BFD40}"/>
    <cellStyle name="Normal 9 4 2 2 3 2 3" xfId="3256" xr:uid="{1F859785-2215-4681-8A50-5B2965593FA7}"/>
    <cellStyle name="Normal 9 4 2 2 3 2 3 2" xfId="4877" xr:uid="{29B3FE53-0D4E-4C86-AB51-19A513E2EB03}"/>
    <cellStyle name="Normal 9 4 2 2 3 2 4" xfId="3257" xr:uid="{310348EE-D91E-43DF-938C-591CDF1B444D}"/>
    <cellStyle name="Normal 9 4 2 2 3 2 4 2" xfId="4878" xr:uid="{6E175CF3-7B3B-49EA-8A75-A5C96AF5F456}"/>
    <cellStyle name="Normal 9 4 2 2 3 2 5" xfId="4875" xr:uid="{DE3364E6-4C8A-4B31-9942-5A17C10777CC}"/>
    <cellStyle name="Normal 9 4 2 2 3 3" xfId="3258" xr:uid="{90EEAD61-A514-4739-92EA-F79678511B24}"/>
    <cellStyle name="Normal 9 4 2 2 3 3 2" xfId="4879" xr:uid="{8500181D-D855-471E-B7C1-27329A73CDBD}"/>
    <cellStyle name="Normal 9 4 2 2 3 4" xfId="3259" xr:uid="{E833D810-8787-4318-B40C-D33E5C966769}"/>
    <cellStyle name="Normal 9 4 2 2 3 4 2" xfId="4880" xr:uid="{F7CF11AA-74D0-4DC3-B78D-D83BF814DBF7}"/>
    <cellStyle name="Normal 9 4 2 2 3 5" xfId="3260" xr:uid="{4DED76CB-913C-44F8-8BE3-0DF2F7D2A96A}"/>
    <cellStyle name="Normal 9 4 2 2 3 5 2" xfId="4881" xr:uid="{53707D48-F357-40CE-8E37-846096EE8F7E}"/>
    <cellStyle name="Normal 9 4 2 2 3 6" xfId="4874" xr:uid="{4AF16BAC-FE11-4DA6-90EA-9DC07D6B8371}"/>
    <cellStyle name="Normal 9 4 2 2 4" xfId="3261" xr:uid="{E412C5DF-6A4F-405E-8CAC-8A44D554D837}"/>
    <cellStyle name="Normal 9 4 2 2 4 2" xfId="3262" xr:uid="{35B372D9-EE86-476D-B039-61CF5EA5EFF4}"/>
    <cellStyle name="Normal 9 4 2 2 4 2 2" xfId="4883" xr:uid="{C69D6E71-B394-40E5-8078-09D9494442A6}"/>
    <cellStyle name="Normal 9 4 2 2 4 3" xfId="3263" xr:uid="{93BF80B8-F6B2-44F5-A9FF-DEC98DF7D96A}"/>
    <cellStyle name="Normal 9 4 2 2 4 3 2" xfId="4884" xr:uid="{DD6E78DD-FD9F-4D46-BBDD-3BD9BC6DA65A}"/>
    <cellStyle name="Normal 9 4 2 2 4 4" xfId="3264" xr:uid="{1E91AC57-5BA8-42DF-8705-B5A4BF0349CC}"/>
    <cellStyle name="Normal 9 4 2 2 4 4 2" xfId="4885" xr:uid="{D641537B-37B8-4367-9C09-666F7276EB23}"/>
    <cellStyle name="Normal 9 4 2 2 4 5" xfId="4882" xr:uid="{FA1FAA3D-F593-4C66-8FA5-621DD9FC536F}"/>
    <cellStyle name="Normal 9 4 2 2 5" xfId="3265" xr:uid="{2BA47F49-07F4-4DD7-AC79-1361FD053371}"/>
    <cellStyle name="Normal 9 4 2 2 5 2" xfId="3266" xr:uid="{8BA5D7E4-4AEA-463F-9AB3-E3BA14C75C03}"/>
    <cellStyle name="Normal 9 4 2 2 5 2 2" xfId="4887" xr:uid="{828D8F8A-2982-4405-9B27-F4E68F422218}"/>
    <cellStyle name="Normal 9 4 2 2 5 3" xfId="3267" xr:uid="{FACDD54C-86C8-4876-980B-A72A934BEE36}"/>
    <cellStyle name="Normal 9 4 2 2 5 3 2" xfId="4888" xr:uid="{B141A025-203A-4565-A666-8219D88390BC}"/>
    <cellStyle name="Normal 9 4 2 2 5 4" xfId="3268" xr:uid="{3B490D1E-4B14-4CAF-BD76-EDA698183EAD}"/>
    <cellStyle name="Normal 9 4 2 2 5 4 2" xfId="4889" xr:uid="{3AB1D868-9DD5-4916-A5A6-3A5CEA51437D}"/>
    <cellStyle name="Normal 9 4 2 2 5 5" xfId="4886" xr:uid="{6E9E7233-064C-46EB-B397-7A05434832BF}"/>
    <cellStyle name="Normal 9 4 2 2 6" xfId="3269" xr:uid="{F5C874B8-80D9-461D-BB0A-B02135FBDBEF}"/>
    <cellStyle name="Normal 9 4 2 2 6 2" xfId="4890" xr:uid="{FF385DDB-8591-4240-A7FD-A07ECDE9F5D3}"/>
    <cellStyle name="Normal 9 4 2 2 7" xfId="3270" xr:uid="{15E39FF6-C2E8-41AC-9DBC-27F80AEF3C1D}"/>
    <cellStyle name="Normal 9 4 2 2 7 2" xfId="4891" xr:uid="{6526624F-4226-4D05-88CB-D2800B2148D7}"/>
    <cellStyle name="Normal 9 4 2 2 8" xfId="3271" xr:uid="{8D0BB873-F920-40F5-81F0-F8512622EA41}"/>
    <cellStyle name="Normal 9 4 2 2 8 2" xfId="4892" xr:uid="{5312D83C-F439-4014-923B-31BA9FA30206}"/>
    <cellStyle name="Normal 9 4 2 2 9" xfId="4860" xr:uid="{E70F78A5-965C-4909-A47F-A91E84E83A6D}"/>
    <cellStyle name="Normal 9 4 2 3" xfId="3272" xr:uid="{18E33DB3-A70B-4535-B601-F75CE89D9E56}"/>
    <cellStyle name="Normal 9 4 2 3 2" xfId="3273" xr:uid="{CFF8C909-5C00-4110-9DC7-46BBB93ECE10}"/>
    <cellStyle name="Normal 9 4 2 3 2 2" xfId="3274" xr:uid="{12719A07-5D71-4990-804F-C6EFCF71B97F}"/>
    <cellStyle name="Normal 9 4 2 3 2 2 2" xfId="4259" xr:uid="{374C7E65-C727-4462-AB76-A780189D87F0}"/>
    <cellStyle name="Normal 9 4 2 3 2 2 2 2" xfId="4260" xr:uid="{C71B60D9-10C0-4748-99CE-1DBD3738FD1F}"/>
    <cellStyle name="Normal 9 4 2 3 2 2 2 2 2" xfId="4897" xr:uid="{1D2BE16A-550E-4002-84AA-C57C87BBDE1B}"/>
    <cellStyle name="Normal 9 4 2 3 2 2 2 3" xfId="4896" xr:uid="{D3187EF7-99AD-430E-9232-5767AB1476C4}"/>
    <cellStyle name="Normal 9 4 2 3 2 2 3" xfId="4261" xr:uid="{6EEACB29-31D7-4A3C-B78D-A11118B4D939}"/>
    <cellStyle name="Normal 9 4 2 3 2 2 3 2" xfId="4898" xr:uid="{2E47C4B7-C379-4DD3-8602-1B2C2FED9EC7}"/>
    <cellStyle name="Normal 9 4 2 3 2 2 4" xfId="4895" xr:uid="{E6EBFFA5-5084-4A88-80FD-AB7566479E2B}"/>
    <cellStyle name="Normal 9 4 2 3 2 3" xfId="3275" xr:uid="{5A499876-ADFF-4A7E-ACB5-F38F5185ACBA}"/>
    <cellStyle name="Normal 9 4 2 3 2 3 2" xfId="4262" xr:uid="{2CCB36B0-4BE6-43CE-B4EB-A5F5F9CC008B}"/>
    <cellStyle name="Normal 9 4 2 3 2 3 2 2" xfId="4900" xr:uid="{51DCF182-210A-476E-AC66-EEA1AF8F9B86}"/>
    <cellStyle name="Normal 9 4 2 3 2 3 3" xfId="4899" xr:uid="{9AA529D0-7552-4DF2-8B7E-723378A76358}"/>
    <cellStyle name="Normal 9 4 2 3 2 4" xfId="3276" xr:uid="{3FE2185D-8D2D-48F8-B3EC-0EBA5F4980CC}"/>
    <cellStyle name="Normal 9 4 2 3 2 4 2" xfId="4901" xr:uid="{EF2BB56B-F2EB-45AC-9EE7-D4397868DAD8}"/>
    <cellStyle name="Normal 9 4 2 3 2 5" xfId="4894" xr:uid="{0B13C8BC-18BC-4E60-B99E-8DC4B61A70B4}"/>
    <cellStyle name="Normal 9 4 2 3 3" xfId="3277" xr:uid="{FE75E2CC-B81A-4C2E-998A-B762EE4E2AEE}"/>
    <cellStyle name="Normal 9 4 2 3 3 2" xfId="3278" xr:uid="{F66F5A83-504D-4E4A-9510-534473D4DB93}"/>
    <cellStyle name="Normal 9 4 2 3 3 2 2" xfId="4263" xr:uid="{6104982B-7262-4764-9746-AEDE6C3F04F8}"/>
    <cellStyle name="Normal 9 4 2 3 3 2 2 2" xfId="4904" xr:uid="{8FC08787-F1A6-44EB-9CF1-F2F45CA4406B}"/>
    <cellStyle name="Normal 9 4 2 3 3 2 3" xfId="4903" xr:uid="{76983E2E-7B96-42F5-8265-0C461CA9C375}"/>
    <cellStyle name="Normal 9 4 2 3 3 3" xfId="3279" xr:uid="{B4E6BF5D-41AF-4C8F-8FD8-BE554981635C}"/>
    <cellStyle name="Normal 9 4 2 3 3 3 2" xfId="4905" xr:uid="{8F8023E8-C374-4D55-A66D-19894856ED79}"/>
    <cellStyle name="Normal 9 4 2 3 3 4" xfId="3280" xr:uid="{0D8B041F-D2FE-49F3-A431-3BBA417CD76B}"/>
    <cellStyle name="Normal 9 4 2 3 3 4 2" xfId="4906" xr:uid="{AF9CF60C-526D-4ADD-80BE-10CC4B2CD17F}"/>
    <cellStyle name="Normal 9 4 2 3 3 5" xfId="4902" xr:uid="{6A68D113-BF85-4C2C-BD79-A78C119ED0DC}"/>
    <cellStyle name="Normal 9 4 2 3 4" xfId="3281" xr:uid="{97953C92-5DE8-4408-9671-234F1F8C5998}"/>
    <cellStyle name="Normal 9 4 2 3 4 2" xfId="4264" xr:uid="{E5C2E763-2530-4E6C-B48D-AC4E0AD99AB4}"/>
    <cellStyle name="Normal 9 4 2 3 4 2 2" xfId="4908" xr:uid="{24D06AEA-F4F6-4BD2-B21A-1EF72779B42B}"/>
    <cellStyle name="Normal 9 4 2 3 4 3" xfId="4907" xr:uid="{925E7A32-E19A-4FC9-AD8B-469E37A21FED}"/>
    <cellStyle name="Normal 9 4 2 3 5" xfId="3282" xr:uid="{4D2598AE-223E-44BB-B657-7AF2416FA89E}"/>
    <cellStyle name="Normal 9 4 2 3 5 2" xfId="4909" xr:uid="{D67527DD-9773-42D8-AD82-DCF0C6100136}"/>
    <cellStyle name="Normal 9 4 2 3 6" xfId="3283" xr:uid="{22A302F6-A9A2-409E-AEE3-3FD0FB12C9D9}"/>
    <cellStyle name="Normal 9 4 2 3 6 2" xfId="4910" xr:uid="{C571BD7C-DF9D-4815-8A97-C3AA7EE8F790}"/>
    <cellStyle name="Normal 9 4 2 3 7" xfId="4893" xr:uid="{39F4DE6C-4EC4-48E0-A2B3-DACA8C3E1D4E}"/>
    <cellStyle name="Normal 9 4 2 4" xfId="3284" xr:uid="{5BDBFD72-7EDF-45C0-8F8E-25F379FB3876}"/>
    <cellStyle name="Normal 9 4 2 4 2" xfId="3285" xr:uid="{B19EADEC-66BD-4AEA-936C-8F34DEDC64B6}"/>
    <cellStyle name="Normal 9 4 2 4 2 2" xfId="3286" xr:uid="{03196DE9-6F2B-49BB-A6E4-6E80843BFCBA}"/>
    <cellStyle name="Normal 9 4 2 4 2 2 2" xfId="4265" xr:uid="{65CC6FBF-28B9-45AD-BAFA-B3ACB595C97F}"/>
    <cellStyle name="Normal 9 4 2 4 2 2 2 2" xfId="4914" xr:uid="{DA7BECBD-018A-4A91-8BD3-C0B6B0F4A489}"/>
    <cellStyle name="Normal 9 4 2 4 2 2 3" xfId="4913" xr:uid="{E9882AC1-F95A-4E56-A77F-03C2E9489974}"/>
    <cellStyle name="Normal 9 4 2 4 2 3" xfId="3287" xr:uid="{CDBB0D14-0BD5-4AF0-8BA6-3FCAAD2F49A6}"/>
    <cellStyle name="Normal 9 4 2 4 2 3 2" xfId="4915" xr:uid="{C9EBF4A5-FD52-48C6-B0FF-2EE018B0355C}"/>
    <cellStyle name="Normal 9 4 2 4 2 4" xfId="3288" xr:uid="{38955347-82B8-48E1-98AA-980C938D2C56}"/>
    <cellStyle name="Normal 9 4 2 4 2 4 2" xfId="4916" xr:uid="{48F0D7CE-EEC5-4508-B95A-D425279F18B3}"/>
    <cellStyle name="Normal 9 4 2 4 2 5" xfId="4912" xr:uid="{9CE56D0E-31CC-4482-97F2-26C1945BD684}"/>
    <cellStyle name="Normal 9 4 2 4 3" xfId="3289" xr:uid="{EBCFD4DF-D0E4-41AB-B199-0F0312B0F06B}"/>
    <cellStyle name="Normal 9 4 2 4 3 2" xfId="4266" xr:uid="{0A01928A-3F27-4C32-8C36-39825253FADA}"/>
    <cellStyle name="Normal 9 4 2 4 3 2 2" xfId="4918" xr:uid="{A012F76E-AEC1-4625-8EBA-3ACD46B261E0}"/>
    <cellStyle name="Normal 9 4 2 4 3 3" xfId="4917" xr:uid="{64E494CE-FF78-4C89-B823-100CF32F1210}"/>
    <cellStyle name="Normal 9 4 2 4 4" xfId="3290" xr:uid="{4ED9704B-9D32-4DC2-8FAF-D2CBAFEC3C32}"/>
    <cellStyle name="Normal 9 4 2 4 4 2" xfId="4919" xr:uid="{DCF603B0-2B94-45D4-BF06-D314FBDF7B4F}"/>
    <cellStyle name="Normal 9 4 2 4 5" xfId="3291" xr:uid="{6D06ECB3-4338-493F-9E94-E00D7193606C}"/>
    <cellStyle name="Normal 9 4 2 4 5 2" xfId="4920" xr:uid="{8662DB34-B456-499E-8A23-9BCE3BE469F2}"/>
    <cellStyle name="Normal 9 4 2 4 6" xfId="4911" xr:uid="{9AD7AF9D-F7A6-40C1-97B8-5FD90B5008A3}"/>
    <cellStyle name="Normal 9 4 2 5" xfId="3292" xr:uid="{038A0D06-49CF-46F5-B372-0256085F3125}"/>
    <cellStyle name="Normal 9 4 2 5 2" xfId="3293" xr:uid="{32836501-66AD-410D-84AA-CE86C06A6333}"/>
    <cellStyle name="Normal 9 4 2 5 2 2" xfId="4267" xr:uid="{06D8FBC4-D3B0-443E-B859-B00BA80A9C42}"/>
    <cellStyle name="Normal 9 4 2 5 2 2 2" xfId="4923" xr:uid="{7D7F0289-D8B3-477E-9887-CBBE0E638FFE}"/>
    <cellStyle name="Normal 9 4 2 5 2 3" xfId="4922" xr:uid="{0CD5B47C-7FFA-4BC3-B977-4903C6ECAF7C}"/>
    <cellStyle name="Normal 9 4 2 5 3" xfId="3294" xr:uid="{99657C61-8B59-43B4-991A-0BF93C2AE049}"/>
    <cellStyle name="Normal 9 4 2 5 3 2" xfId="4924" xr:uid="{4FDFAC55-5A12-4110-A938-A2757AB7515E}"/>
    <cellStyle name="Normal 9 4 2 5 4" xfId="3295" xr:uid="{3D81EAA8-14D7-4A52-BFF9-B35BD68EA66E}"/>
    <cellStyle name="Normal 9 4 2 5 4 2" xfId="4925" xr:uid="{919BB661-AE8A-45B0-B61E-D7F2F7FA7B3C}"/>
    <cellStyle name="Normal 9 4 2 5 5" xfId="4921" xr:uid="{8885FC0E-2194-4F55-976C-8178FE4DC8C0}"/>
    <cellStyle name="Normal 9 4 2 6" xfId="3296" xr:uid="{D3CD9332-6C6F-42A3-B1AE-1CDDF7AAEA40}"/>
    <cellStyle name="Normal 9 4 2 6 2" xfId="3297" xr:uid="{0D7ECFAB-86E9-4DF5-AA67-3ED37AF0384C}"/>
    <cellStyle name="Normal 9 4 2 6 2 2" xfId="4927" xr:uid="{24ECD926-EE0C-4AE0-8C3F-29FDEFAB5FAF}"/>
    <cellStyle name="Normal 9 4 2 6 3" xfId="3298" xr:uid="{C981BDD5-B492-47DF-877C-850CABF0906F}"/>
    <cellStyle name="Normal 9 4 2 6 3 2" xfId="4928" xr:uid="{DDE0CF29-BEF4-4301-8CC8-5D2439C80F0E}"/>
    <cellStyle name="Normal 9 4 2 6 4" xfId="3299" xr:uid="{5049B62D-9E9C-44F8-8684-CF97EF2A5584}"/>
    <cellStyle name="Normal 9 4 2 6 4 2" xfId="4929" xr:uid="{AB46B504-6ECD-48DE-B8FF-BBFCB48CC958}"/>
    <cellStyle name="Normal 9 4 2 6 5" xfId="4926" xr:uid="{80A52B0E-0A4C-4399-A106-364659AE4466}"/>
    <cellStyle name="Normal 9 4 2 7" xfId="3300" xr:uid="{C175D6C1-7697-4C7D-B6A3-65678835B4CA}"/>
    <cellStyle name="Normal 9 4 2 7 2" xfId="4930" xr:uid="{6DA0F26F-2A08-4089-BDF1-79A8286137CC}"/>
    <cellStyle name="Normal 9 4 2 8" xfId="3301" xr:uid="{407E620B-C3FB-4B60-9C74-A38D0FCF048B}"/>
    <cellStyle name="Normal 9 4 2 8 2" xfId="4931" xr:uid="{023EAB31-EA2F-4F93-A215-4FEF6640BB44}"/>
    <cellStyle name="Normal 9 4 2 9" xfId="3302" xr:uid="{BCCC5C36-2300-471A-9564-FCB7C46C0FDF}"/>
    <cellStyle name="Normal 9 4 2 9 2" xfId="4932" xr:uid="{B982A437-F5EC-46C7-BE84-16698B345FAC}"/>
    <cellStyle name="Normal 9 4 3" xfId="3303" xr:uid="{19FA1780-AFDA-4330-B077-CB936608C9AD}"/>
    <cellStyle name="Normal 9 4 3 2" xfId="3304" xr:uid="{15AFB653-CD23-4E7B-8E8B-BFF707C77C63}"/>
    <cellStyle name="Normal 9 4 3 2 2" xfId="3305" xr:uid="{05902877-E390-457F-BD09-9D4D2586F296}"/>
    <cellStyle name="Normal 9 4 3 2 2 2" xfId="3306" xr:uid="{B57077A0-6106-4673-B10E-F732F1EC7CB4}"/>
    <cellStyle name="Normal 9 4 3 2 2 2 2" xfId="4268" xr:uid="{4E21BA47-6EF9-4761-BC9C-C5E3823315BA}"/>
    <cellStyle name="Normal 9 4 3 2 2 2 2 2" xfId="4671" xr:uid="{CACCD252-59B3-4282-9C1F-713158A7082C}"/>
    <cellStyle name="Normal 9 4 3 2 2 2 2 2 2" xfId="5308" xr:uid="{57855F72-F740-449C-B0F0-02493C58021F}"/>
    <cellStyle name="Normal 9 4 3 2 2 2 2 2 3" xfId="4937" xr:uid="{9722AAFE-678C-42C1-8D8F-817D80930307}"/>
    <cellStyle name="Normal 9 4 3 2 2 2 3" xfId="4672" xr:uid="{A2B148C2-6833-496D-8265-4251E97056D0}"/>
    <cellStyle name="Normal 9 4 3 2 2 2 3 2" xfId="5309" xr:uid="{E5FC40EC-EA3D-4F9B-BF62-7F1FA752E363}"/>
    <cellStyle name="Normal 9 4 3 2 2 2 3 3" xfId="4936" xr:uid="{47E3F2F8-D145-4F0D-AD16-9DE014CF6D50}"/>
    <cellStyle name="Normal 9 4 3 2 2 3" xfId="3307" xr:uid="{7B764AC4-8004-4F18-90C5-C2416B319B76}"/>
    <cellStyle name="Normal 9 4 3 2 2 3 2" xfId="4673" xr:uid="{3348A8A6-F000-48E1-8630-F56E6F06E5CF}"/>
    <cellStyle name="Normal 9 4 3 2 2 3 2 2" xfId="5310" xr:uid="{CD7B844C-2DA6-4354-8712-1B00ED9D75A0}"/>
    <cellStyle name="Normal 9 4 3 2 2 3 2 3" xfId="4938" xr:uid="{6EC6CFB9-DE8D-43F2-A709-5FC5943F2555}"/>
    <cellStyle name="Normal 9 4 3 2 2 4" xfId="3308" xr:uid="{ACD9145C-1C82-4090-B80F-81D3629B91CE}"/>
    <cellStyle name="Normal 9 4 3 2 2 4 2" xfId="4939" xr:uid="{12D866DC-87BB-4DBB-845F-C24DC5644388}"/>
    <cellStyle name="Normal 9 4 3 2 2 5" xfId="4935" xr:uid="{2B340E11-6524-414C-A819-6390DE1787D5}"/>
    <cellStyle name="Normal 9 4 3 2 3" xfId="3309" xr:uid="{1A7564D7-2209-47C2-947C-B15C3CA9A47F}"/>
    <cellStyle name="Normal 9 4 3 2 3 2" xfId="3310" xr:uid="{1CF3723A-E7F0-4694-B792-9969F57D8BBF}"/>
    <cellStyle name="Normal 9 4 3 2 3 2 2" xfId="4674" xr:uid="{DC5885AD-7937-4B5A-AFC6-E8277B5A7881}"/>
    <cellStyle name="Normal 9 4 3 2 3 2 2 2" xfId="5311" xr:uid="{75536602-0D42-453C-BABA-009EDA7307FA}"/>
    <cellStyle name="Normal 9 4 3 2 3 2 2 3" xfId="4941" xr:uid="{60E4E921-139D-4B55-80E4-DAA80C21B884}"/>
    <cellStyle name="Normal 9 4 3 2 3 3" xfId="3311" xr:uid="{6FF57541-72F9-4EAA-B236-0059FD9C391C}"/>
    <cellStyle name="Normal 9 4 3 2 3 3 2" xfId="4942" xr:uid="{E4622961-A00A-491F-95B2-97829D7DEE95}"/>
    <cellStyle name="Normal 9 4 3 2 3 4" xfId="3312" xr:uid="{FB00CE3B-C06C-4181-BADB-321AECECE15F}"/>
    <cellStyle name="Normal 9 4 3 2 3 4 2" xfId="4943" xr:uid="{C1F74BBD-40AB-4F44-B8AE-51811DC08896}"/>
    <cellStyle name="Normal 9 4 3 2 3 5" xfId="4940" xr:uid="{1C3179DB-3AE5-4D88-BFC7-78D3549565DF}"/>
    <cellStyle name="Normal 9 4 3 2 4" xfId="3313" xr:uid="{3B885082-BA03-4CB2-A89D-36EA5101F7EA}"/>
    <cellStyle name="Normal 9 4 3 2 4 2" xfId="4675" xr:uid="{D6E140F2-7EEE-4271-AA89-9FCAB16C8D99}"/>
    <cellStyle name="Normal 9 4 3 2 4 2 2" xfId="5312" xr:uid="{376C900E-A435-4DF2-AA55-45DD04883FC3}"/>
    <cellStyle name="Normal 9 4 3 2 4 2 3" xfId="4944" xr:uid="{9D22C8A5-BA6D-49E9-8BA5-87EC6223531A}"/>
    <cellStyle name="Normal 9 4 3 2 5" xfId="3314" xr:uid="{BB5C7A88-B2DC-4DB2-ADFA-FC5D611B7E84}"/>
    <cellStyle name="Normal 9 4 3 2 5 2" xfId="4945" xr:uid="{7A4DD4BE-3083-4191-9A24-57A02633FD49}"/>
    <cellStyle name="Normal 9 4 3 2 6" xfId="3315" xr:uid="{58A75210-891E-45CF-99A5-F289A7337F1F}"/>
    <cellStyle name="Normal 9 4 3 2 6 2" xfId="4946" xr:uid="{D764A301-7D88-4CCA-9D9C-EB82BED6F61E}"/>
    <cellStyle name="Normal 9 4 3 2 7" xfId="4934" xr:uid="{1C73A9E8-DFD4-4AE4-9363-407B757877AF}"/>
    <cellStyle name="Normal 9 4 3 3" xfId="3316" xr:uid="{606F1DF3-371B-48FA-9CC6-94FA51BEDB3C}"/>
    <cellStyle name="Normal 9 4 3 3 2" xfId="3317" xr:uid="{CAB26151-3FFB-46F8-9835-E5C896D21761}"/>
    <cellStyle name="Normal 9 4 3 3 2 2" xfId="3318" xr:uid="{DF0C683F-5D88-4E5B-8037-2379404EE15B}"/>
    <cellStyle name="Normal 9 4 3 3 2 2 2" xfId="4676" xr:uid="{30A76DFD-07BF-4344-87FD-06FBFCA97094}"/>
    <cellStyle name="Normal 9 4 3 3 2 2 2 2" xfId="5313" xr:uid="{A1D6B030-C7DB-47A9-BE37-09D40496CC9D}"/>
    <cellStyle name="Normal 9 4 3 3 2 2 2 3" xfId="4949" xr:uid="{95D98906-CD35-4FB0-8FB6-96D8F81E84BC}"/>
    <cellStyle name="Normal 9 4 3 3 2 3" xfId="3319" xr:uid="{356B1A63-8773-4F43-A23F-70584076373B}"/>
    <cellStyle name="Normal 9 4 3 3 2 3 2" xfId="4950" xr:uid="{F64FC4D1-3B9C-4803-9545-733F5DEFE22B}"/>
    <cellStyle name="Normal 9 4 3 3 2 4" xfId="3320" xr:uid="{3A3985FF-86CE-493B-94D4-CB27C6CE0FB2}"/>
    <cellStyle name="Normal 9 4 3 3 2 4 2" xfId="4951" xr:uid="{ECC2E3E1-0083-433C-99D2-AC6CBCA10E9C}"/>
    <cellStyle name="Normal 9 4 3 3 2 5" xfId="4948" xr:uid="{F3BCA7A7-1F85-4B87-8459-2F59889AA1B2}"/>
    <cellStyle name="Normal 9 4 3 3 3" xfId="3321" xr:uid="{EEF5DD65-D325-45C7-A6F0-C3E41E79812E}"/>
    <cellStyle name="Normal 9 4 3 3 3 2" xfId="4677" xr:uid="{3D0B3E49-1711-4D27-9DD7-83419837001B}"/>
    <cellStyle name="Normal 9 4 3 3 3 2 2" xfId="5314" xr:uid="{292BF7D7-9BED-4655-95B4-28B91C60B6AD}"/>
    <cellStyle name="Normal 9 4 3 3 3 2 3" xfId="4952" xr:uid="{A1D7C4C4-719F-44C8-9480-C458222A3725}"/>
    <cellStyle name="Normal 9 4 3 3 4" xfId="3322" xr:uid="{76776600-5222-4C30-BD44-A31AC8C893A9}"/>
    <cellStyle name="Normal 9 4 3 3 4 2" xfId="4953" xr:uid="{990B3DA0-9232-40AC-9C45-BEB3E72ED911}"/>
    <cellStyle name="Normal 9 4 3 3 5" xfId="3323" xr:uid="{A3434AC5-E397-4D69-9EF9-DB5E002E590F}"/>
    <cellStyle name="Normal 9 4 3 3 5 2" xfId="4954" xr:uid="{24A728AA-3A67-4CE1-83CA-8C56BD80944E}"/>
    <cellStyle name="Normal 9 4 3 3 6" xfId="4947" xr:uid="{5C17BFD5-47F4-40E9-BEBD-45AEA3D9CEB1}"/>
    <cellStyle name="Normal 9 4 3 4" xfId="3324" xr:uid="{036BDE70-1F14-4207-A620-934A6AA30823}"/>
    <cellStyle name="Normal 9 4 3 4 2" xfId="3325" xr:uid="{616D7A70-84B8-4679-835F-801FEBA68476}"/>
    <cellStyle name="Normal 9 4 3 4 2 2" xfId="4678" xr:uid="{E021F697-6F87-42B1-92B3-1BDE203BAC4F}"/>
    <cellStyle name="Normal 9 4 3 4 2 2 2" xfId="5315" xr:uid="{00E9954F-C822-49D1-9AE6-0AE3AB980179}"/>
    <cellStyle name="Normal 9 4 3 4 2 2 3" xfId="4956" xr:uid="{D8F3FDA1-BE0A-4634-A917-B80DEC591E4C}"/>
    <cellStyle name="Normal 9 4 3 4 3" xfId="3326" xr:uid="{2DFACB4A-26A9-40A4-AFCA-32E292833FA9}"/>
    <cellStyle name="Normal 9 4 3 4 3 2" xfId="4957" xr:uid="{94EDE0FF-CD0B-4993-A52F-FEC09A9224C2}"/>
    <cellStyle name="Normal 9 4 3 4 4" xfId="3327" xr:uid="{DDDD28C1-7FF6-44D9-8C31-085C6090DF5C}"/>
    <cellStyle name="Normal 9 4 3 4 4 2" xfId="4958" xr:uid="{46C7C263-9661-4A4F-88DA-DA1C7CD04A0C}"/>
    <cellStyle name="Normal 9 4 3 4 5" xfId="4955" xr:uid="{ABB1528E-F07B-4135-9911-43E637FF069E}"/>
    <cellStyle name="Normal 9 4 3 5" xfId="3328" xr:uid="{25531A09-1653-4A8C-8809-E01ABF942167}"/>
    <cellStyle name="Normal 9 4 3 5 2" xfId="3329" xr:uid="{172A1856-472B-4DED-A426-CDC506804CCE}"/>
    <cellStyle name="Normal 9 4 3 5 2 2" xfId="4960" xr:uid="{51430228-C620-41CE-8D37-E15F59E2F648}"/>
    <cellStyle name="Normal 9 4 3 5 3" xfId="3330" xr:uid="{83EB11F2-1B93-4FFB-8D73-83D1CC5F685D}"/>
    <cellStyle name="Normal 9 4 3 5 3 2" xfId="4961" xr:uid="{7B696BD6-93FC-4C7D-98E8-9C3719811098}"/>
    <cellStyle name="Normal 9 4 3 5 4" xfId="3331" xr:uid="{38C2EA4E-FDCC-4DD2-A675-533EA1528861}"/>
    <cellStyle name="Normal 9 4 3 5 4 2" xfId="4962" xr:uid="{EFFE3946-0170-4832-8762-B58D8C2F95F0}"/>
    <cellStyle name="Normal 9 4 3 5 5" xfId="4959" xr:uid="{F9691CFD-BEA1-4D76-9D47-1B2FCFAB2E6B}"/>
    <cellStyle name="Normal 9 4 3 6" xfId="3332" xr:uid="{626B15D3-F5AC-4AD8-AFDD-C60EB4095BD2}"/>
    <cellStyle name="Normal 9 4 3 6 2" xfId="4963" xr:uid="{4AC5C245-444B-438F-98DB-805F7039D1AE}"/>
    <cellStyle name="Normal 9 4 3 7" xfId="3333" xr:uid="{40900BFE-8C04-47DB-ADE3-43A1F46A8753}"/>
    <cellStyle name="Normal 9 4 3 7 2" xfId="4964" xr:uid="{173657DE-0704-403C-B2DD-B1DB66DDB4CA}"/>
    <cellStyle name="Normal 9 4 3 8" xfId="3334" xr:uid="{94BFF027-6C0E-4EF4-833C-6AA1DE45A0FB}"/>
    <cellStyle name="Normal 9 4 3 8 2" xfId="4965" xr:uid="{846F60C3-7865-4192-A9FB-A6D018845977}"/>
    <cellStyle name="Normal 9 4 3 9" xfId="4933" xr:uid="{2593762A-2086-4C04-929A-6657600B8F4F}"/>
    <cellStyle name="Normal 9 4 4" xfId="3335" xr:uid="{15FFDA6B-2BFA-42D5-88C5-22E5A6124A9B}"/>
    <cellStyle name="Normal 9 4 4 2" xfId="3336" xr:uid="{AAE7FB61-B95F-4CB1-A693-35DB5BF714F0}"/>
    <cellStyle name="Normal 9 4 4 2 2" xfId="3337" xr:uid="{7B28CB79-9016-41E2-890E-CA026E3305D9}"/>
    <cellStyle name="Normal 9 4 4 2 2 2" xfId="3338" xr:uid="{9111B542-F8BE-4D37-9983-F43FD2856AFF}"/>
    <cellStyle name="Normal 9 4 4 2 2 2 2" xfId="4269" xr:uid="{C45C4345-6448-4D75-9907-B4FABA64E9DC}"/>
    <cellStyle name="Normal 9 4 4 2 2 2 2 2" xfId="4970" xr:uid="{18785FCA-386B-4446-8845-5A6E0C2C0B6E}"/>
    <cellStyle name="Normal 9 4 4 2 2 2 3" xfId="4969" xr:uid="{1DD13753-1E0B-4582-9B7E-E0C206CBCD78}"/>
    <cellStyle name="Normal 9 4 4 2 2 3" xfId="3339" xr:uid="{DFA96724-E6D7-46B0-9A8E-98C968EEF8A8}"/>
    <cellStyle name="Normal 9 4 4 2 2 3 2" xfId="4971" xr:uid="{7E24D7E3-2E4E-4CD2-98A0-EF2CCA444CE1}"/>
    <cellStyle name="Normal 9 4 4 2 2 4" xfId="3340" xr:uid="{31401563-11A1-4973-8DE0-C1881DFAAE8E}"/>
    <cellStyle name="Normal 9 4 4 2 2 4 2" xfId="4972" xr:uid="{1143B49C-E7DC-423D-ABDE-B7A8D1E244D5}"/>
    <cellStyle name="Normal 9 4 4 2 2 5" xfId="4968" xr:uid="{E556D14A-2E7A-4106-9965-89AC09128AA9}"/>
    <cellStyle name="Normal 9 4 4 2 3" xfId="3341" xr:uid="{43531A51-389F-401B-ACDD-AA2E81A94551}"/>
    <cellStyle name="Normal 9 4 4 2 3 2" xfId="4270" xr:uid="{00ED1750-C869-457F-9411-16AB02BB5708}"/>
    <cellStyle name="Normal 9 4 4 2 3 2 2" xfId="4974" xr:uid="{EBB23FD9-4450-4A76-9C70-5F059738FDAB}"/>
    <cellStyle name="Normal 9 4 4 2 3 3" xfId="4973" xr:uid="{8961788E-30DE-4945-B732-23F64D67CAE5}"/>
    <cellStyle name="Normal 9 4 4 2 4" xfId="3342" xr:uid="{410BA525-F9A7-4758-9355-45647EED8264}"/>
    <cellStyle name="Normal 9 4 4 2 4 2" xfId="4975" xr:uid="{3842C0D8-192A-46F0-B7F7-0F8032020280}"/>
    <cellStyle name="Normal 9 4 4 2 5" xfId="3343" xr:uid="{7C94181C-686E-4FA4-A3B8-55BC744130CB}"/>
    <cellStyle name="Normal 9 4 4 2 5 2" xfId="4976" xr:uid="{D1619EAA-B4CF-4E65-B65B-82B685084983}"/>
    <cellStyle name="Normal 9 4 4 2 6" xfId="4967" xr:uid="{110B70C0-DFEB-4257-8F6F-9A70BA60F42F}"/>
    <cellStyle name="Normal 9 4 4 3" xfId="3344" xr:uid="{C1C8D931-5742-48E7-8B5E-7EED7A6684C2}"/>
    <cellStyle name="Normal 9 4 4 3 2" xfId="3345" xr:uid="{DB1051B3-A638-48BE-B2A6-715EE23C55A9}"/>
    <cellStyle name="Normal 9 4 4 3 2 2" xfId="4271" xr:uid="{FF183AFF-04ED-41E1-8C3A-CB7478792F33}"/>
    <cellStyle name="Normal 9 4 4 3 2 2 2" xfId="4979" xr:uid="{4C4B84C5-1DAE-459E-8CC4-230B4E7F4864}"/>
    <cellStyle name="Normal 9 4 4 3 2 3" xfId="4978" xr:uid="{F97EC647-6CB4-4030-8AB3-AB2AD471F2C2}"/>
    <cellStyle name="Normal 9 4 4 3 3" xfId="3346" xr:uid="{A83535C4-F1C6-46D1-9D0F-6ACE3719B6FE}"/>
    <cellStyle name="Normal 9 4 4 3 3 2" xfId="4980" xr:uid="{0177CB21-540F-4CC1-9863-C77DD7F070DD}"/>
    <cellStyle name="Normal 9 4 4 3 4" xfId="3347" xr:uid="{A4908713-E9CA-48A0-ACC8-7D7A4BEFBE57}"/>
    <cellStyle name="Normal 9 4 4 3 4 2" xfId="4981" xr:uid="{20432695-C4E4-4B0A-B669-18BFDF2BCB23}"/>
    <cellStyle name="Normal 9 4 4 3 5" xfId="4977" xr:uid="{5D6FE02A-2962-4F60-94B7-2ED0EDBFC69E}"/>
    <cellStyle name="Normal 9 4 4 4" xfId="3348" xr:uid="{5F1A7140-E040-41E8-97D0-74FA91B32912}"/>
    <cellStyle name="Normal 9 4 4 4 2" xfId="3349" xr:uid="{75E606AF-D6D0-4AB2-B3F8-08F25A9B5692}"/>
    <cellStyle name="Normal 9 4 4 4 2 2" xfId="4983" xr:uid="{BCB9F6F3-567F-4B1E-A781-592621CBE81A}"/>
    <cellStyle name="Normal 9 4 4 4 3" xfId="3350" xr:uid="{2C93ED53-74E5-4C56-932F-A4E056D38847}"/>
    <cellStyle name="Normal 9 4 4 4 3 2" xfId="4984" xr:uid="{279D2C4C-B29C-4FC1-AC5C-278E71CC6EEB}"/>
    <cellStyle name="Normal 9 4 4 4 4" xfId="3351" xr:uid="{CEB6DFCA-D87A-4DE3-B977-8CDBFE5E62FD}"/>
    <cellStyle name="Normal 9 4 4 4 4 2" xfId="4985" xr:uid="{91A03A74-EFC3-401B-84C0-6A5132658462}"/>
    <cellStyle name="Normal 9 4 4 4 5" xfId="4982" xr:uid="{21500D42-5FB4-4A0D-A9E2-A6EE73D5DFFB}"/>
    <cellStyle name="Normal 9 4 4 5" xfId="3352" xr:uid="{2A836E90-FD57-4D6C-B80E-FD1BE76E20AC}"/>
    <cellStyle name="Normal 9 4 4 5 2" xfId="4986" xr:uid="{6B9789EC-4EF3-49B6-9071-708D8B4C353F}"/>
    <cellStyle name="Normal 9 4 4 6" xfId="3353" xr:uid="{CBB68009-2B20-42C3-BFF4-1C733CFE4B8C}"/>
    <cellStyle name="Normal 9 4 4 6 2" xfId="4987" xr:uid="{03380E44-2A81-41A7-B76C-A173BCB4CF97}"/>
    <cellStyle name="Normal 9 4 4 7" xfId="3354" xr:uid="{4F69E8AC-4A8D-4927-B7B1-A29DD23BBE21}"/>
    <cellStyle name="Normal 9 4 4 7 2" xfId="4988" xr:uid="{DAB6346E-E10E-46AA-B795-28803B80E99B}"/>
    <cellStyle name="Normal 9 4 4 8" xfId="4966" xr:uid="{E8993392-F7CC-4480-9014-748D836E012F}"/>
    <cellStyle name="Normal 9 4 5" xfId="3355" xr:uid="{E8F5E932-E0CD-492D-B818-F5E5D5A3E790}"/>
    <cellStyle name="Normal 9 4 5 2" xfId="3356" xr:uid="{8504E75F-7352-40AB-B07F-98E146C6BF2B}"/>
    <cellStyle name="Normal 9 4 5 2 2" xfId="3357" xr:uid="{F0EB8669-61EF-4EEF-B708-1BF6B59FC90E}"/>
    <cellStyle name="Normal 9 4 5 2 2 2" xfId="4272" xr:uid="{200D64A1-8C5E-4D79-B255-770E32F8D96C}"/>
    <cellStyle name="Normal 9 4 5 2 2 2 2" xfId="4992" xr:uid="{511E90DF-588A-472E-8A4B-CD975AFA7C35}"/>
    <cellStyle name="Normal 9 4 5 2 2 3" xfId="4991" xr:uid="{194171D3-AEDB-4D43-9CDB-88FF15EB0BCF}"/>
    <cellStyle name="Normal 9 4 5 2 3" xfId="3358" xr:uid="{FC718225-0099-4B70-8F2A-BF927BB16F66}"/>
    <cellStyle name="Normal 9 4 5 2 3 2" xfId="4993" xr:uid="{13148F83-0381-444A-BA2C-4B06C7BB070C}"/>
    <cellStyle name="Normal 9 4 5 2 4" xfId="3359" xr:uid="{4FF37244-B58E-40DD-BB71-38845FCF6EF7}"/>
    <cellStyle name="Normal 9 4 5 2 4 2" xfId="4994" xr:uid="{5FA4D4DF-BAA4-4988-A8A3-AD0BD837A7C2}"/>
    <cellStyle name="Normal 9 4 5 2 5" xfId="4990" xr:uid="{7252A8F6-7F60-4B66-84F4-8A144CDFE855}"/>
    <cellStyle name="Normal 9 4 5 3" xfId="3360" xr:uid="{718B0196-A439-4479-8B7A-DC1F03ED54EC}"/>
    <cellStyle name="Normal 9 4 5 3 2" xfId="3361" xr:uid="{0E1A8CA3-3C06-4611-B1FB-CEC08B3F6E4B}"/>
    <cellStyle name="Normal 9 4 5 3 2 2" xfId="4996" xr:uid="{A1BDC918-D0FA-44C3-90F6-E11D6E34E986}"/>
    <cellStyle name="Normal 9 4 5 3 3" xfId="3362" xr:uid="{54A8F003-5380-420C-B930-DDB93887AC22}"/>
    <cellStyle name="Normal 9 4 5 3 3 2" xfId="4997" xr:uid="{D89E850E-A116-43FA-919D-A652A9D18063}"/>
    <cellStyle name="Normal 9 4 5 3 4" xfId="3363" xr:uid="{EE306C12-B435-4226-9D10-69ACCB7BC75B}"/>
    <cellStyle name="Normal 9 4 5 3 4 2" xfId="4998" xr:uid="{371D9F5A-1BDE-447F-B4E6-00908F2FE726}"/>
    <cellStyle name="Normal 9 4 5 3 5" xfId="4995" xr:uid="{FFEAFCF5-0E93-48EB-B80B-54E220B3D9B5}"/>
    <cellStyle name="Normal 9 4 5 4" xfId="3364" xr:uid="{B4586B48-CB0F-40F6-ADB9-7C40FC395935}"/>
    <cellStyle name="Normal 9 4 5 4 2" xfId="4999" xr:uid="{C467EA89-AA1B-4F91-98ED-33908842B1B7}"/>
    <cellStyle name="Normal 9 4 5 5" xfId="3365" xr:uid="{1A58E6E2-1542-40FF-A08B-185E89F00589}"/>
    <cellStyle name="Normal 9 4 5 5 2" xfId="5000" xr:uid="{D7241B7C-80F2-438D-8687-2F5496341AE9}"/>
    <cellStyle name="Normal 9 4 5 6" xfId="3366" xr:uid="{492A880B-A49E-47E8-9237-A1B7B9C66F1B}"/>
    <cellStyle name="Normal 9 4 5 6 2" xfId="5001" xr:uid="{4ACC8C24-5FA6-4387-9303-0A44ECA0B7F9}"/>
    <cellStyle name="Normal 9 4 5 7" xfId="4989" xr:uid="{6AAC689A-A3A8-4F63-9D17-CBF704A815A0}"/>
    <cellStyle name="Normal 9 4 6" xfId="3367" xr:uid="{8A75D1B2-65C5-4088-A999-AC6BE012DEC1}"/>
    <cellStyle name="Normal 9 4 6 2" xfId="3368" xr:uid="{30D74B7F-63AD-4CD3-ACE8-AEAAF52F991A}"/>
    <cellStyle name="Normal 9 4 6 2 2" xfId="3369" xr:uid="{9DBED5AE-DE08-4472-A196-0033F91C70F4}"/>
    <cellStyle name="Normal 9 4 6 2 2 2" xfId="5004" xr:uid="{DF795C43-723C-4187-8F5B-2C03BFE5B3AD}"/>
    <cellStyle name="Normal 9 4 6 2 3" xfId="3370" xr:uid="{D266E0EE-C78D-4089-BB08-AE1A16995BA6}"/>
    <cellStyle name="Normal 9 4 6 2 3 2" xfId="5005" xr:uid="{E93BE239-FA8A-4AA7-BA0F-104CF611AE61}"/>
    <cellStyle name="Normal 9 4 6 2 4" xfId="3371" xr:uid="{972F9C30-6BA5-4EB3-8AD5-7FD4A35A98B5}"/>
    <cellStyle name="Normal 9 4 6 2 4 2" xfId="5006" xr:uid="{EFE41640-34F5-44C3-A348-224E74A41A3E}"/>
    <cellStyle name="Normal 9 4 6 2 5" xfId="5003" xr:uid="{8BABB605-01F8-450E-BDE1-B4EA45A878E1}"/>
    <cellStyle name="Normal 9 4 6 3" xfId="3372" xr:uid="{49815568-720B-461A-888C-50561819F9DF}"/>
    <cellStyle name="Normal 9 4 6 3 2" xfId="5007" xr:uid="{67CECDC9-A7DA-4237-AC13-B4881DB830B0}"/>
    <cellStyle name="Normal 9 4 6 4" xfId="3373" xr:uid="{86711AFD-79B0-46BA-9A57-50DA1755EB20}"/>
    <cellStyle name="Normal 9 4 6 4 2" xfId="5008" xr:uid="{D184EF4E-5E31-4B10-A640-D52AD8A0AC6A}"/>
    <cellStyle name="Normal 9 4 6 5" xfId="3374" xr:uid="{46903324-E304-47EC-BE68-335BC172B6EC}"/>
    <cellStyle name="Normal 9 4 6 5 2" xfId="5009" xr:uid="{064507DC-9D4A-48B9-8BBF-FA28A26C5DA9}"/>
    <cellStyle name="Normal 9 4 6 6" xfId="5002" xr:uid="{B5821B25-FC3B-470B-B37E-E813A6611082}"/>
    <cellStyle name="Normal 9 4 7" xfId="3375" xr:uid="{22BA1415-A03A-469D-A5F1-CCE5CAB2B0F3}"/>
    <cellStyle name="Normal 9 4 7 2" xfId="3376" xr:uid="{FC1EA94D-BA2A-457D-ACD5-BBACCA0941F7}"/>
    <cellStyle name="Normal 9 4 7 2 2" xfId="5011" xr:uid="{E56C30E6-278D-4413-8351-9E211C4D0A4C}"/>
    <cellStyle name="Normal 9 4 7 3" xfId="3377" xr:uid="{DEBF3EF3-3771-44B0-8D24-89E42C05A57D}"/>
    <cellStyle name="Normal 9 4 7 3 2" xfId="5012" xr:uid="{2746BF94-BA41-416A-B093-E7873867B3EF}"/>
    <cellStyle name="Normal 9 4 7 4" xfId="3378" xr:uid="{47ABFD51-82DB-49AA-8564-897A90CF2660}"/>
    <cellStyle name="Normal 9 4 7 4 2" xfId="5013" xr:uid="{D0A5EB87-71D5-48B2-B8A1-6E20D481E689}"/>
    <cellStyle name="Normal 9 4 7 5" xfId="5010" xr:uid="{12ECB6C6-F434-42C5-BB16-00AD59C9879F}"/>
    <cellStyle name="Normal 9 4 8" xfId="3379" xr:uid="{C3EE513C-86E6-465D-A301-41F5EA501844}"/>
    <cellStyle name="Normal 9 4 8 2" xfId="3380" xr:uid="{8E3E0298-D77A-4BFF-80E2-A3997E3E0163}"/>
    <cellStyle name="Normal 9 4 8 2 2" xfId="5015" xr:uid="{52221364-921C-41CE-B01A-90858FBA413A}"/>
    <cellStyle name="Normal 9 4 8 3" xfId="3381" xr:uid="{041D8872-C421-4428-98AB-C08F5E7EC9E2}"/>
    <cellStyle name="Normal 9 4 8 3 2" xfId="5016" xr:uid="{A71E6B93-FD8F-4B2A-93AC-9DF9AF28792C}"/>
    <cellStyle name="Normal 9 4 8 4" xfId="3382" xr:uid="{86FD0B8B-7A6F-435D-9F4E-CDF0DD32E2E0}"/>
    <cellStyle name="Normal 9 4 8 4 2" xfId="5017" xr:uid="{135A2F0B-E4A0-4CC7-B27C-3CB2C6156762}"/>
    <cellStyle name="Normal 9 4 8 5" xfId="5014" xr:uid="{8BAE202A-0ECF-4162-95AD-467A7676FCDA}"/>
    <cellStyle name="Normal 9 4 9" xfId="3383" xr:uid="{6B0A5300-6942-4425-980B-00694FF66028}"/>
    <cellStyle name="Normal 9 4 9 2" xfId="5018" xr:uid="{ABE852FB-014F-49F0-B860-A99C40278F5E}"/>
    <cellStyle name="Normal 9 5" xfId="3384" xr:uid="{9F6B1F4B-211B-4E65-A208-83ED609E6B3B}"/>
    <cellStyle name="Normal 9 5 10" xfId="3385" xr:uid="{EE4E257F-2E04-4D4E-A341-3B71B77D80EA}"/>
    <cellStyle name="Normal 9 5 10 2" xfId="5020" xr:uid="{F6CAD3E5-DE31-4FB3-82DF-377D5F252074}"/>
    <cellStyle name="Normal 9 5 11" xfId="3386" xr:uid="{624ACD5A-BB49-48FB-88FD-9D02CF7205C6}"/>
    <cellStyle name="Normal 9 5 11 2" xfId="5021" xr:uid="{F842D7AD-5095-43F6-92DD-E42DE68D07F4}"/>
    <cellStyle name="Normal 9 5 12" xfId="5019" xr:uid="{775563C3-3AB4-48A2-9021-91DAFD4C7753}"/>
    <cellStyle name="Normal 9 5 2" xfId="3387" xr:uid="{2048067F-88C7-40A5-BBF2-CAD8B28AEF8E}"/>
    <cellStyle name="Normal 9 5 2 10" xfId="5022" xr:uid="{3EF65172-C152-4FFF-81E2-7892F7A1C78E}"/>
    <cellStyle name="Normal 9 5 2 2" xfId="3388" xr:uid="{A018E420-335B-4C3F-8023-6ED46480638D}"/>
    <cellStyle name="Normal 9 5 2 2 2" xfId="3389" xr:uid="{4663A38B-A75A-46D4-ADEF-60456785FD13}"/>
    <cellStyle name="Normal 9 5 2 2 2 2" xfId="3390" xr:uid="{8F5CE4F0-C333-4D4D-A9CC-536CF7726336}"/>
    <cellStyle name="Normal 9 5 2 2 2 2 2" xfId="3391" xr:uid="{BEDFBDCD-56A5-41D2-BE81-7657A51E871C}"/>
    <cellStyle name="Normal 9 5 2 2 2 2 2 2" xfId="5026" xr:uid="{501ECFEC-0A4D-4CF7-931A-076CAD15B7DD}"/>
    <cellStyle name="Normal 9 5 2 2 2 2 3" xfId="3392" xr:uid="{3C52F6CF-93DC-406D-9C8C-1C3212CCCB53}"/>
    <cellStyle name="Normal 9 5 2 2 2 2 3 2" xfId="5027" xr:uid="{3F08D0AA-00F0-4EB1-AFCB-20B93675E9D9}"/>
    <cellStyle name="Normal 9 5 2 2 2 2 4" xfId="3393" xr:uid="{F1B1298B-5330-4B93-B7F0-CF6D569878F6}"/>
    <cellStyle name="Normal 9 5 2 2 2 2 4 2" xfId="5028" xr:uid="{C69F6023-A5DE-4F14-8A00-D2642EA5D1CF}"/>
    <cellStyle name="Normal 9 5 2 2 2 2 5" xfId="5025" xr:uid="{0144BE7A-7E75-4BD0-92A8-82D840FBE891}"/>
    <cellStyle name="Normal 9 5 2 2 2 3" xfId="3394" xr:uid="{5B0462C2-E2A1-43A7-B0DE-5B7C81AC66EA}"/>
    <cellStyle name="Normal 9 5 2 2 2 3 2" xfId="3395" xr:uid="{60EEACB6-9F23-44B3-9488-BC9B5EA5AE8C}"/>
    <cellStyle name="Normal 9 5 2 2 2 3 2 2" xfId="5030" xr:uid="{1A357421-29D2-4816-9306-58FF6D9F8AD5}"/>
    <cellStyle name="Normal 9 5 2 2 2 3 3" xfId="3396" xr:uid="{8617013C-4EA1-479D-ACD2-68CC0F2E1B0B}"/>
    <cellStyle name="Normal 9 5 2 2 2 3 3 2" xfId="5031" xr:uid="{97A6B4AF-A849-4330-81CB-196C25A25578}"/>
    <cellStyle name="Normal 9 5 2 2 2 3 4" xfId="3397" xr:uid="{92D7695A-A9AB-4238-8726-6D289CEFA677}"/>
    <cellStyle name="Normal 9 5 2 2 2 3 4 2" xfId="5032" xr:uid="{F93F24DF-84D6-4020-955D-35A45AFD88AF}"/>
    <cellStyle name="Normal 9 5 2 2 2 3 5" xfId="5029" xr:uid="{30462007-D0D5-4E13-9CDC-A817F8DD5A50}"/>
    <cellStyle name="Normal 9 5 2 2 2 4" xfId="3398" xr:uid="{6F2B1FE5-EA51-4219-B77F-D2FF1CB61973}"/>
    <cellStyle name="Normal 9 5 2 2 2 4 2" xfId="5033" xr:uid="{4CCD2EF8-85CF-467B-9729-D8E65205DF1F}"/>
    <cellStyle name="Normal 9 5 2 2 2 5" xfId="3399" xr:uid="{83C1112A-077F-4F19-9DF0-EA09142DC0CC}"/>
    <cellStyle name="Normal 9 5 2 2 2 5 2" xfId="5034" xr:uid="{E5FE7E75-6233-4B22-8FF9-410ADFEB9502}"/>
    <cellStyle name="Normal 9 5 2 2 2 6" xfId="3400" xr:uid="{8B02075A-09DE-4277-9EE0-5533D3AF85B0}"/>
    <cellStyle name="Normal 9 5 2 2 2 6 2" xfId="5035" xr:uid="{9659924B-62B8-4657-9941-4CDE428E5C43}"/>
    <cellStyle name="Normal 9 5 2 2 2 7" xfId="5024" xr:uid="{2052BC21-DE29-4F89-AC06-C81D17686E3C}"/>
    <cellStyle name="Normal 9 5 2 2 3" xfId="3401" xr:uid="{6C8C3EFE-7069-43C6-847B-11FAFF44D748}"/>
    <cellStyle name="Normal 9 5 2 2 3 2" xfId="3402" xr:uid="{EF6B45CD-96F5-4423-971D-5848E450625C}"/>
    <cellStyle name="Normal 9 5 2 2 3 2 2" xfId="3403" xr:uid="{132E23A9-8CD0-437D-B2A8-BCE1410FB8E8}"/>
    <cellStyle name="Normal 9 5 2 2 3 2 2 2" xfId="5038" xr:uid="{54F8F609-4DCF-476F-B4A0-EB2DF36C07B8}"/>
    <cellStyle name="Normal 9 5 2 2 3 2 3" xfId="3404" xr:uid="{676A42A6-2744-43D9-A2D4-A47618413629}"/>
    <cellStyle name="Normal 9 5 2 2 3 2 3 2" xfId="5039" xr:uid="{481596FF-92FC-4C2F-8B54-4456AC384DD9}"/>
    <cellStyle name="Normal 9 5 2 2 3 2 4" xfId="3405" xr:uid="{7E9F9653-C126-473F-A375-0722A89A1075}"/>
    <cellStyle name="Normal 9 5 2 2 3 2 4 2" xfId="5040" xr:uid="{167BFB1E-B6F0-4B28-B79B-7AF1D107AB29}"/>
    <cellStyle name="Normal 9 5 2 2 3 2 5" xfId="5037" xr:uid="{863D57FE-987A-46B3-B834-51087D07F04B}"/>
    <cellStyle name="Normal 9 5 2 2 3 3" xfId="3406" xr:uid="{959D6598-AA80-4282-A47A-E4D6B946914F}"/>
    <cellStyle name="Normal 9 5 2 2 3 3 2" xfId="5041" xr:uid="{01A020AA-0C26-4FE2-987F-B095BB070B2D}"/>
    <cellStyle name="Normal 9 5 2 2 3 4" xfId="3407" xr:uid="{BB24775B-94A5-4453-B3AB-BBBD73B70653}"/>
    <cellStyle name="Normal 9 5 2 2 3 4 2" xfId="5042" xr:uid="{A7C1296F-4239-45CA-82C9-42C5E36774FD}"/>
    <cellStyle name="Normal 9 5 2 2 3 5" xfId="3408" xr:uid="{8F323BB9-BFA0-4D09-823D-51A49EAB5FA4}"/>
    <cellStyle name="Normal 9 5 2 2 3 5 2" xfId="5043" xr:uid="{ECC06094-1D20-4F81-9586-186D85790F1B}"/>
    <cellStyle name="Normal 9 5 2 2 3 6" xfId="5036" xr:uid="{D8BAE6BC-CDD8-4344-B11A-D7D506930E5B}"/>
    <cellStyle name="Normal 9 5 2 2 4" xfId="3409" xr:uid="{56FA13E0-C302-4A78-B74E-F2FBC9718415}"/>
    <cellStyle name="Normal 9 5 2 2 4 2" xfId="3410" xr:uid="{26EB9A08-A54C-40CC-B1A3-D76D76B45179}"/>
    <cellStyle name="Normal 9 5 2 2 4 2 2" xfId="5045" xr:uid="{416721C0-EAAD-46CD-BB4B-B85A07A2E064}"/>
    <cellStyle name="Normal 9 5 2 2 4 3" xfId="3411" xr:uid="{DD16B8C3-231C-4269-9B3A-51DF1B479300}"/>
    <cellStyle name="Normal 9 5 2 2 4 3 2" xfId="5046" xr:uid="{71FE6A94-3A1E-47C7-85B7-E85AC062BA52}"/>
    <cellStyle name="Normal 9 5 2 2 4 4" xfId="3412" xr:uid="{AC084148-7FD3-4A27-BF59-64E6F52DD5CE}"/>
    <cellStyle name="Normal 9 5 2 2 4 4 2" xfId="5047" xr:uid="{4D21C01B-7BDB-4DE4-A04D-139008B1FE22}"/>
    <cellStyle name="Normal 9 5 2 2 4 5" xfId="5044" xr:uid="{A61AF62F-DDCE-4DD9-A616-9A8C5686429F}"/>
    <cellStyle name="Normal 9 5 2 2 5" xfId="3413" xr:uid="{04FA4071-EEC3-4B96-9FEE-53C271143EB5}"/>
    <cellStyle name="Normal 9 5 2 2 5 2" xfId="3414" xr:uid="{81C15CDD-0DBF-4DBB-82C3-C3C7CA8C3330}"/>
    <cellStyle name="Normal 9 5 2 2 5 2 2" xfId="5049" xr:uid="{A5C8FAC8-46ED-49C0-8A8A-7BA1ABF45FDA}"/>
    <cellStyle name="Normal 9 5 2 2 5 3" xfId="3415" xr:uid="{9C79D89F-E5ED-4538-AEB9-189C7A16FBDD}"/>
    <cellStyle name="Normal 9 5 2 2 5 3 2" xfId="5050" xr:uid="{97C98C30-1933-46E4-BC2C-AA71A65BB4C0}"/>
    <cellStyle name="Normal 9 5 2 2 5 4" xfId="3416" xr:uid="{0BE7061A-7293-46DA-B218-690DA511F90E}"/>
    <cellStyle name="Normal 9 5 2 2 5 4 2" xfId="5051" xr:uid="{5C27CB19-5D38-46B2-AAE0-D932F18DA7DB}"/>
    <cellStyle name="Normal 9 5 2 2 5 5" xfId="5048" xr:uid="{AA966E98-F12C-43C6-9692-8DF0499D841F}"/>
    <cellStyle name="Normal 9 5 2 2 6" xfId="3417" xr:uid="{12CAF801-308F-41BA-AEAE-22278C1CB09B}"/>
    <cellStyle name="Normal 9 5 2 2 6 2" xfId="5052" xr:uid="{3C692C7C-FEC1-4B09-9730-A81111DE0173}"/>
    <cellStyle name="Normal 9 5 2 2 7" xfId="3418" xr:uid="{3F4FE00E-0F98-4452-A278-2452B214632C}"/>
    <cellStyle name="Normal 9 5 2 2 7 2" xfId="5053" xr:uid="{DCB7B15B-5DFE-4075-A5DE-0F31114791B5}"/>
    <cellStyle name="Normal 9 5 2 2 8" xfId="3419" xr:uid="{3AC0B8D3-5D01-44F5-9B84-6E9758C2014F}"/>
    <cellStyle name="Normal 9 5 2 2 8 2" xfId="5054" xr:uid="{31C5AF39-CDFB-4A0C-9810-15C8453B3EDA}"/>
    <cellStyle name="Normal 9 5 2 2 9" xfId="5023" xr:uid="{5553E659-F965-45C5-BCBB-5CBB242F153F}"/>
    <cellStyle name="Normal 9 5 2 3" xfId="3420" xr:uid="{0FFA99B5-AD48-4214-A723-C72C55EA17A3}"/>
    <cellStyle name="Normal 9 5 2 3 2" xfId="3421" xr:uid="{9AC0073C-672D-4011-9B08-ECFF45F9341A}"/>
    <cellStyle name="Normal 9 5 2 3 2 2" xfId="3422" xr:uid="{AA981AD7-BF56-4348-AACC-5CC34B570CB6}"/>
    <cellStyle name="Normal 9 5 2 3 2 2 2" xfId="5057" xr:uid="{59C16D9A-179A-4AF9-B5DD-52023DEEE703}"/>
    <cellStyle name="Normal 9 5 2 3 2 3" xfId="3423" xr:uid="{77615060-EB28-44DA-A736-5683B7556E0E}"/>
    <cellStyle name="Normal 9 5 2 3 2 3 2" xfId="5058" xr:uid="{159A54E8-C01C-4A6F-A4C9-FA32BFFDB148}"/>
    <cellStyle name="Normal 9 5 2 3 2 4" xfId="3424" xr:uid="{0C76C401-116A-4E68-B356-0E4C064DC986}"/>
    <cellStyle name="Normal 9 5 2 3 2 4 2" xfId="5059" xr:uid="{1427CC09-8AAD-46BB-9AC0-CB48C3756A27}"/>
    <cellStyle name="Normal 9 5 2 3 2 5" xfId="5056" xr:uid="{D8EE2B54-D287-4CE1-8DA9-74AA88D89C9C}"/>
    <cellStyle name="Normal 9 5 2 3 3" xfId="3425" xr:uid="{1218B9E3-2D11-467C-A6EA-448BDCF918D3}"/>
    <cellStyle name="Normal 9 5 2 3 3 2" xfId="3426" xr:uid="{9B5237D8-534C-48E3-BF47-C47F58517EE6}"/>
    <cellStyle name="Normal 9 5 2 3 3 2 2" xfId="5061" xr:uid="{425D827B-5370-4019-B40E-A86466C9D6D0}"/>
    <cellStyle name="Normal 9 5 2 3 3 3" xfId="3427" xr:uid="{8A49016C-67AD-4168-9AD7-30CD19E63FFB}"/>
    <cellStyle name="Normal 9 5 2 3 3 3 2" xfId="5062" xr:uid="{C10A3986-75F0-45C9-B458-CD686D8C3E5B}"/>
    <cellStyle name="Normal 9 5 2 3 3 4" xfId="3428" xr:uid="{039DA7F1-3DD7-4D3D-8995-B38382ED2CDB}"/>
    <cellStyle name="Normal 9 5 2 3 3 4 2" xfId="5063" xr:uid="{F1B7582A-D850-44AB-AFE6-B3565665FE04}"/>
    <cellStyle name="Normal 9 5 2 3 3 5" xfId="5060" xr:uid="{1429BE90-1E38-4FB1-8E97-B5F02C70C976}"/>
    <cellStyle name="Normal 9 5 2 3 4" xfId="3429" xr:uid="{21678CF5-B822-44E5-8BC2-6CC521EB2499}"/>
    <cellStyle name="Normal 9 5 2 3 4 2" xfId="5064" xr:uid="{4E825D10-41F2-4A16-82D2-729470B91FC3}"/>
    <cellStyle name="Normal 9 5 2 3 5" xfId="3430" xr:uid="{66F2D187-252F-43BA-9BDD-6079041226E9}"/>
    <cellStyle name="Normal 9 5 2 3 5 2" xfId="5065" xr:uid="{E3DF3A75-A9A4-411A-B65B-2C00E5079645}"/>
    <cellStyle name="Normal 9 5 2 3 6" xfId="3431" xr:uid="{D224C98E-CC79-4413-9245-06DAB6D72F0F}"/>
    <cellStyle name="Normal 9 5 2 3 6 2" xfId="5066" xr:uid="{F71AE511-3A35-49CC-930C-52D734FF8383}"/>
    <cellStyle name="Normal 9 5 2 3 7" xfId="5055" xr:uid="{09B074BE-C58B-4854-8A2A-ECB1D77327FD}"/>
    <cellStyle name="Normal 9 5 2 4" xfId="3432" xr:uid="{5D5E0A07-F12E-464F-BA2B-D724491444A0}"/>
    <cellStyle name="Normal 9 5 2 4 2" xfId="3433" xr:uid="{E3ECB822-06F6-4480-9373-B8994CBDC79E}"/>
    <cellStyle name="Normal 9 5 2 4 2 2" xfId="3434" xr:uid="{A90C0905-1749-4620-BAF3-5C21FCA92038}"/>
    <cellStyle name="Normal 9 5 2 4 2 2 2" xfId="5069" xr:uid="{87165EBB-0F8E-4DB6-BF1C-5F6AAC04B021}"/>
    <cellStyle name="Normal 9 5 2 4 2 3" xfId="3435" xr:uid="{FE45A39A-DC9C-4BB9-9FEC-55E19334AFB5}"/>
    <cellStyle name="Normal 9 5 2 4 2 3 2" xfId="5070" xr:uid="{A1BDB155-0B7A-482B-A53A-C3692C1E0A66}"/>
    <cellStyle name="Normal 9 5 2 4 2 4" xfId="3436" xr:uid="{4866A097-A261-4F3F-8D39-EFD7F70DAE80}"/>
    <cellStyle name="Normal 9 5 2 4 2 4 2" xfId="5071" xr:uid="{F1931E52-83C2-4E6B-8AD2-89F45BF082D1}"/>
    <cellStyle name="Normal 9 5 2 4 2 5" xfId="5068" xr:uid="{F4088BFD-95B0-48CB-AA2E-CB43B671C9CF}"/>
    <cellStyle name="Normal 9 5 2 4 3" xfId="3437" xr:uid="{4528EB02-C18A-41D2-B3E5-DAFFE0228D06}"/>
    <cellStyle name="Normal 9 5 2 4 3 2" xfId="5072" xr:uid="{9D867065-B747-45AE-86E2-88534F6ECE94}"/>
    <cellStyle name="Normal 9 5 2 4 4" xfId="3438" xr:uid="{FEBCBCFA-52A6-4F2D-A86E-BA5B53DF855F}"/>
    <cellStyle name="Normal 9 5 2 4 4 2" xfId="5073" xr:uid="{3B833B2F-2DDB-4B4D-B3ED-26A1B799C6BB}"/>
    <cellStyle name="Normal 9 5 2 4 5" xfId="3439" xr:uid="{83AA7A25-344B-472D-B24A-4FA795D96856}"/>
    <cellStyle name="Normal 9 5 2 4 5 2" xfId="5074" xr:uid="{0C0AC94B-C1DF-4755-B6B1-E572FF5887A0}"/>
    <cellStyle name="Normal 9 5 2 4 6" xfId="5067" xr:uid="{DA73CA87-305E-4960-95FC-46763A0E38AF}"/>
    <cellStyle name="Normal 9 5 2 5" xfId="3440" xr:uid="{5BA7CB44-1E84-4FD5-A064-EA38B3AABAAB}"/>
    <cellStyle name="Normal 9 5 2 5 2" xfId="3441" xr:uid="{00B93AEA-EF6A-489E-8833-A971036C1655}"/>
    <cellStyle name="Normal 9 5 2 5 2 2" xfId="5076" xr:uid="{F2ECEB71-67CA-48E9-934C-ED8D5A689824}"/>
    <cellStyle name="Normal 9 5 2 5 3" xfId="3442" xr:uid="{9E2ACBF2-67DE-40B0-89F6-BD2C02B828CD}"/>
    <cellStyle name="Normal 9 5 2 5 3 2" xfId="5077" xr:uid="{D8CC1C9D-505B-447E-BEE2-23140CE31899}"/>
    <cellStyle name="Normal 9 5 2 5 4" xfId="3443" xr:uid="{BD4BAD6C-1230-4225-B5AE-D6805CEE3B45}"/>
    <cellStyle name="Normal 9 5 2 5 4 2" xfId="5078" xr:uid="{09873FB2-A671-4A0F-A033-8EB793169DEC}"/>
    <cellStyle name="Normal 9 5 2 5 5" xfId="5075" xr:uid="{5EF26A79-D950-4238-BF4D-80B46EC571A4}"/>
    <cellStyle name="Normal 9 5 2 6" xfId="3444" xr:uid="{737E8AA0-4209-4EA3-B7FE-C6DA92714FBE}"/>
    <cellStyle name="Normal 9 5 2 6 2" xfId="3445" xr:uid="{6696D5D0-CF43-40E8-976E-628A5251DF21}"/>
    <cellStyle name="Normal 9 5 2 6 2 2" xfId="5080" xr:uid="{BD1838C3-5A0E-42E5-9694-45AE1D0C494B}"/>
    <cellStyle name="Normal 9 5 2 6 3" xfId="3446" xr:uid="{A5DBA164-8EE1-4B94-A174-767B6DB3467C}"/>
    <cellStyle name="Normal 9 5 2 6 3 2" xfId="5081" xr:uid="{08EF5055-2B2B-4603-BA92-6E7831BEE5B4}"/>
    <cellStyle name="Normal 9 5 2 6 4" xfId="3447" xr:uid="{5A862E97-260A-49DA-894D-3E90FD8E3D1D}"/>
    <cellStyle name="Normal 9 5 2 6 4 2" xfId="5082" xr:uid="{7968FD55-0910-42B4-9F5D-AA1F9AB2E067}"/>
    <cellStyle name="Normal 9 5 2 6 5" xfId="5079" xr:uid="{AFED6F82-9F23-406E-A9BC-5E06534E51FD}"/>
    <cellStyle name="Normal 9 5 2 7" xfId="3448" xr:uid="{62BCB90E-4468-450B-8F96-BEEBFF58E586}"/>
    <cellStyle name="Normal 9 5 2 7 2" xfId="5083" xr:uid="{197A98C9-7442-4E2E-991C-6351315BDECC}"/>
    <cellStyle name="Normal 9 5 2 8" xfId="3449" xr:uid="{3D072E95-B86A-4222-85E3-676BAEFF9E7A}"/>
    <cellStyle name="Normal 9 5 2 8 2" xfId="5084" xr:uid="{EC67B1C0-068D-49AF-BD1F-E668FC1D6391}"/>
    <cellStyle name="Normal 9 5 2 9" xfId="3450" xr:uid="{A94F2561-A05E-4C3E-9914-1E09E80FCE84}"/>
    <cellStyle name="Normal 9 5 2 9 2" xfId="5085" xr:uid="{3912FDD1-DB4D-417E-9310-7AEF29845B49}"/>
    <cellStyle name="Normal 9 5 3" xfId="3451" xr:uid="{B0D68B17-2830-4FA5-85CA-05C63466DABE}"/>
    <cellStyle name="Normal 9 5 3 2" xfId="3452" xr:uid="{C20E0A74-9700-4DA6-B0AA-31998CA65941}"/>
    <cellStyle name="Normal 9 5 3 2 2" xfId="3453" xr:uid="{A474960E-9730-4BD4-97AE-61F6D2AEB214}"/>
    <cellStyle name="Normal 9 5 3 2 2 2" xfId="3454" xr:uid="{949E28F3-8778-4810-892F-CE2EB36BA425}"/>
    <cellStyle name="Normal 9 5 3 2 2 2 2" xfId="4273" xr:uid="{38EBA224-72B9-4EDD-850C-B77321EB6D49}"/>
    <cellStyle name="Normal 9 5 3 2 2 2 2 2" xfId="5090" xr:uid="{68CCCB1F-510F-4FDD-9B41-6A56F5D73734}"/>
    <cellStyle name="Normal 9 5 3 2 2 2 3" xfId="5089" xr:uid="{D36BEC8D-44D0-4A4B-9C27-D312F77D1DC7}"/>
    <cellStyle name="Normal 9 5 3 2 2 3" xfId="3455" xr:uid="{D3C23DDD-8996-4295-8E74-0BF6E5A3E8F1}"/>
    <cellStyle name="Normal 9 5 3 2 2 3 2" xfId="5091" xr:uid="{22E905FA-986D-43D3-93E5-C3AAC9E8DBFA}"/>
    <cellStyle name="Normal 9 5 3 2 2 4" xfId="3456" xr:uid="{1F79DAA4-FA6E-44A4-A95D-47B5180DBB42}"/>
    <cellStyle name="Normal 9 5 3 2 2 4 2" xfId="5092" xr:uid="{657BE187-C30C-43CB-9B47-7271A28EDB2C}"/>
    <cellStyle name="Normal 9 5 3 2 2 5" xfId="5088" xr:uid="{E1FF1B48-B2FE-44D6-A666-254AF7599F74}"/>
    <cellStyle name="Normal 9 5 3 2 3" xfId="3457" xr:uid="{A5E423F1-925C-4FF4-9F64-3D41B041AE78}"/>
    <cellStyle name="Normal 9 5 3 2 3 2" xfId="3458" xr:uid="{331D6F5A-5431-477B-AE7A-17A83C839545}"/>
    <cellStyle name="Normal 9 5 3 2 3 2 2" xfId="5094" xr:uid="{BA77D180-F777-476D-9E2F-A208AE724F2F}"/>
    <cellStyle name="Normal 9 5 3 2 3 3" xfId="3459" xr:uid="{03DA40EE-C992-443B-8A54-0488FC90B322}"/>
    <cellStyle name="Normal 9 5 3 2 3 3 2" xfId="5095" xr:uid="{79F571F4-6B57-4FF2-B509-48A403CF29EC}"/>
    <cellStyle name="Normal 9 5 3 2 3 4" xfId="3460" xr:uid="{7B5F48ED-C7F6-4A26-8689-AA7EECCF3366}"/>
    <cellStyle name="Normal 9 5 3 2 3 4 2" xfId="5096" xr:uid="{7289A38E-DF74-475A-987F-4B8A5CEE1064}"/>
    <cellStyle name="Normal 9 5 3 2 3 5" xfId="5093" xr:uid="{696AAC6B-DDF8-452E-A056-C6C7A483AB28}"/>
    <cellStyle name="Normal 9 5 3 2 4" xfId="3461" xr:uid="{6D1FDCB7-A72F-4230-8681-683B2DE3A8B7}"/>
    <cellStyle name="Normal 9 5 3 2 4 2" xfId="5097" xr:uid="{CDB043C8-8239-4B8B-A849-7D410454113D}"/>
    <cellStyle name="Normal 9 5 3 2 5" xfId="3462" xr:uid="{2D8A28E6-7703-4D01-98D4-0FAF3D12CE87}"/>
    <cellStyle name="Normal 9 5 3 2 5 2" xfId="5098" xr:uid="{572B8046-9C60-4722-8DD2-747E57135C2D}"/>
    <cellStyle name="Normal 9 5 3 2 6" xfId="3463" xr:uid="{3775FF96-5A07-4E97-8FD2-5EDF4E07833D}"/>
    <cellStyle name="Normal 9 5 3 2 6 2" xfId="5099" xr:uid="{7D240189-1C4F-45CF-92AA-67E85B7B1E53}"/>
    <cellStyle name="Normal 9 5 3 2 7" xfId="5087" xr:uid="{FDF269F4-35AF-4ED7-A9D1-BB88AC52B37B}"/>
    <cellStyle name="Normal 9 5 3 3" xfId="3464" xr:uid="{402213E7-DDE9-4FF5-9811-727C2CABC0B5}"/>
    <cellStyle name="Normal 9 5 3 3 2" xfId="3465" xr:uid="{A5FFA136-20A2-4917-8807-16224EA93FCF}"/>
    <cellStyle name="Normal 9 5 3 3 2 2" xfId="3466" xr:uid="{41174AE4-DD72-4A52-ACFA-535463E64296}"/>
    <cellStyle name="Normal 9 5 3 3 2 2 2" xfId="5102" xr:uid="{0EAB890E-47B6-4637-AA52-5A3F62EA24C5}"/>
    <cellStyle name="Normal 9 5 3 3 2 3" xfId="3467" xr:uid="{5579803C-A78C-4E7A-8044-DFDEC8AFFA84}"/>
    <cellStyle name="Normal 9 5 3 3 2 3 2" xfId="5103" xr:uid="{83937D28-7799-4128-9705-5DF81C2026FB}"/>
    <cellStyle name="Normal 9 5 3 3 2 4" xfId="3468" xr:uid="{5EC10D72-F0C1-4842-A85E-DCD0290C6E0C}"/>
    <cellStyle name="Normal 9 5 3 3 2 4 2" xfId="5104" xr:uid="{F18504A3-C993-457D-ADE0-1E0F505DB8C1}"/>
    <cellStyle name="Normal 9 5 3 3 2 5" xfId="5101" xr:uid="{EB5E9683-5FAB-4477-936C-803A83603867}"/>
    <cellStyle name="Normal 9 5 3 3 3" xfId="3469" xr:uid="{00CDFF3A-34E0-439B-86AB-F2ED4D548C44}"/>
    <cellStyle name="Normal 9 5 3 3 3 2" xfId="5105" xr:uid="{D7BF03A0-9ADE-4BAA-9FFF-1B313B8EC705}"/>
    <cellStyle name="Normal 9 5 3 3 4" xfId="3470" xr:uid="{E5A22BB9-725E-4CC5-A0BC-81F1E5694BCD}"/>
    <cellStyle name="Normal 9 5 3 3 4 2" xfId="5106" xr:uid="{FE1E31C3-D220-4F09-8E50-D0305F98302B}"/>
    <cellStyle name="Normal 9 5 3 3 5" xfId="3471" xr:uid="{DE111D6A-F4CC-47B9-8089-058BD5734775}"/>
    <cellStyle name="Normal 9 5 3 3 5 2" xfId="5107" xr:uid="{BB1C2EEA-01B7-4FBE-A7BE-FCC670EED2F0}"/>
    <cellStyle name="Normal 9 5 3 3 6" xfId="5100" xr:uid="{031F6684-B8A3-455A-A708-224213B8FD74}"/>
    <cellStyle name="Normal 9 5 3 4" xfId="3472" xr:uid="{A68A85ED-0398-482D-B1C5-5C785A2A9F99}"/>
    <cellStyle name="Normal 9 5 3 4 2" xfId="3473" xr:uid="{8A0E1FD0-BF7F-45C8-8D69-CA570CF1176F}"/>
    <cellStyle name="Normal 9 5 3 4 2 2" xfId="5109" xr:uid="{8C6D16E6-7AA2-4111-B3EF-AA689BAD8035}"/>
    <cellStyle name="Normal 9 5 3 4 3" xfId="3474" xr:uid="{8E76CA19-F594-4B7D-8150-02997165CD75}"/>
    <cellStyle name="Normal 9 5 3 4 3 2" xfId="5110" xr:uid="{7A70F58F-E2ED-4E2C-A7D8-ADE2D24E8CFA}"/>
    <cellStyle name="Normal 9 5 3 4 4" xfId="3475" xr:uid="{BD1F4E67-7878-43FF-8015-52AD9260C9E5}"/>
    <cellStyle name="Normal 9 5 3 4 4 2" xfId="5111" xr:uid="{92A7326B-8F0C-4821-A820-E616420D6BEF}"/>
    <cellStyle name="Normal 9 5 3 4 5" xfId="5108" xr:uid="{FC2925EE-4F50-4167-AFBD-EFE7382206F9}"/>
    <cellStyle name="Normal 9 5 3 5" xfId="3476" xr:uid="{6E2CF3A6-7141-4147-920B-3A54201BCA35}"/>
    <cellStyle name="Normal 9 5 3 5 2" xfId="3477" xr:uid="{3E390D3A-B71B-4FF8-87CB-A6041203B1B6}"/>
    <cellStyle name="Normal 9 5 3 5 2 2" xfId="5113" xr:uid="{21A96082-1EDA-4656-9727-83687C1EFDAD}"/>
    <cellStyle name="Normal 9 5 3 5 3" xfId="3478" xr:uid="{8DF8511C-0000-48A2-97A5-3EB6889CEBDB}"/>
    <cellStyle name="Normal 9 5 3 5 3 2" xfId="5114" xr:uid="{FFBB00E0-9E58-48A3-AE45-0E4C56F75F3E}"/>
    <cellStyle name="Normal 9 5 3 5 4" xfId="3479" xr:uid="{4830AAE2-8998-4C4F-AC35-D24E7FDD11D3}"/>
    <cellStyle name="Normal 9 5 3 5 4 2" xfId="5115" xr:uid="{9E622E40-8815-479D-9D94-1AA044C4F968}"/>
    <cellStyle name="Normal 9 5 3 5 5" xfId="5112" xr:uid="{D221E8F8-9D37-4D57-B161-8DD2EED44F23}"/>
    <cellStyle name="Normal 9 5 3 6" xfId="3480" xr:uid="{B4450BD4-0DAC-4CD0-83D6-D14789AD73ED}"/>
    <cellStyle name="Normal 9 5 3 6 2" xfId="5116" xr:uid="{DF6D46F1-A544-4BC6-8BA3-E9605066EF7D}"/>
    <cellStyle name="Normal 9 5 3 7" xfId="3481" xr:uid="{2F6B8CE3-E8D6-48AD-9919-A468444FE625}"/>
    <cellStyle name="Normal 9 5 3 7 2" xfId="5117" xr:uid="{5257B4EC-B561-47E9-9F22-0CDAE13AD1D2}"/>
    <cellStyle name="Normal 9 5 3 8" xfId="3482" xr:uid="{9C0D101C-081C-47F7-8693-76494EDC53AA}"/>
    <cellStyle name="Normal 9 5 3 8 2" xfId="5118" xr:uid="{14435F01-5E93-4852-A8F9-296017E468E3}"/>
    <cellStyle name="Normal 9 5 3 9" xfId="5086" xr:uid="{635E60F3-C168-4846-ACA0-EDE6301AF6BC}"/>
    <cellStyle name="Normal 9 5 4" xfId="3483" xr:uid="{7C326DA0-468B-4031-B439-1928D540B97B}"/>
    <cellStyle name="Normal 9 5 4 2" xfId="3484" xr:uid="{A597598E-D30F-4A8F-9EF3-8FDEAF598C14}"/>
    <cellStyle name="Normal 9 5 4 2 2" xfId="3485" xr:uid="{9B39222B-A50E-4253-A629-72B123E718D8}"/>
    <cellStyle name="Normal 9 5 4 2 2 2" xfId="3486" xr:uid="{44B184BD-5C50-49AE-B844-AA52A32584E5}"/>
    <cellStyle name="Normal 9 5 4 2 2 2 2" xfId="5122" xr:uid="{9C2FB721-D276-47AD-BBDF-CD396E4EF5ED}"/>
    <cellStyle name="Normal 9 5 4 2 2 3" xfId="3487" xr:uid="{3DA07E59-586B-43F1-A6BD-EEA2FAA2E960}"/>
    <cellStyle name="Normal 9 5 4 2 2 3 2" xfId="5123" xr:uid="{282A917F-7D95-4392-954D-AF39F4FF06D3}"/>
    <cellStyle name="Normal 9 5 4 2 2 4" xfId="3488" xr:uid="{BB4BCE8B-82FD-4435-88AE-4251AC31DD20}"/>
    <cellStyle name="Normal 9 5 4 2 2 4 2" xfId="5124" xr:uid="{BD5F7C25-CA42-43DF-8DBE-398E75F8809A}"/>
    <cellStyle name="Normal 9 5 4 2 2 5" xfId="5121" xr:uid="{A108E633-728B-4293-B607-2E03BB28B7E9}"/>
    <cellStyle name="Normal 9 5 4 2 3" xfId="3489" xr:uid="{94A30AD5-4D5B-4D5B-9A9A-CD597A3F00E3}"/>
    <cellStyle name="Normal 9 5 4 2 3 2" xfId="5125" xr:uid="{D424E74D-B303-4921-A393-B4AF828DCBD3}"/>
    <cellStyle name="Normal 9 5 4 2 4" xfId="3490" xr:uid="{90B23C5F-79E9-4988-B2C5-71F8221436F6}"/>
    <cellStyle name="Normal 9 5 4 2 4 2" xfId="5126" xr:uid="{1E34FD9F-2891-46F7-999D-6FF4728CCD90}"/>
    <cellStyle name="Normal 9 5 4 2 5" xfId="3491" xr:uid="{D65A8FCC-23CD-4649-AF62-F9BFDF998B9E}"/>
    <cellStyle name="Normal 9 5 4 2 5 2" xfId="5127" xr:uid="{D864AA85-1782-4D45-A001-7523712FA0B5}"/>
    <cellStyle name="Normal 9 5 4 2 6" xfId="5120" xr:uid="{6546A2C5-1DF0-416A-BFB4-6FB4CA420BBD}"/>
    <cellStyle name="Normal 9 5 4 3" xfId="3492" xr:uid="{7BC666EE-F232-4E77-92A8-8CE69EC69E13}"/>
    <cellStyle name="Normal 9 5 4 3 2" xfId="3493" xr:uid="{33D34909-C178-4AAC-977E-EF4BD6FC6C3B}"/>
    <cellStyle name="Normal 9 5 4 3 2 2" xfId="5129" xr:uid="{3071BDFE-587C-4C5C-BA0C-F2AC507A36C1}"/>
    <cellStyle name="Normal 9 5 4 3 3" xfId="3494" xr:uid="{8D62084E-EFBB-4DA1-9E1B-34AF0A76E715}"/>
    <cellStyle name="Normal 9 5 4 3 3 2" xfId="5130" xr:uid="{5BED2AAE-7210-4F34-BDD4-B4791FB7AC8C}"/>
    <cellStyle name="Normal 9 5 4 3 4" xfId="3495" xr:uid="{0FD1E3B5-E981-4201-8A07-5A566DD033E1}"/>
    <cellStyle name="Normal 9 5 4 3 4 2" xfId="5131" xr:uid="{EF0BFC44-51A9-49E7-B34E-7DFBB5964690}"/>
    <cellStyle name="Normal 9 5 4 3 5" xfId="5128" xr:uid="{58A4757C-C244-48D0-AE26-8877EAD8A4AE}"/>
    <cellStyle name="Normal 9 5 4 4" xfId="3496" xr:uid="{C382967E-59DB-4924-A226-86075BEEBD36}"/>
    <cellStyle name="Normal 9 5 4 4 2" xfId="3497" xr:uid="{1EF37F82-10CA-4018-880D-2A53A9A93ABF}"/>
    <cellStyle name="Normal 9 5 4 4 2 2" xfId="5133" xr:uid="{8877D9C8-5A6D-47AD-AA03-796562078B3A}"/>
    <cellStyle name="Normal 9 5 4 4 3" xfId="3498" xr:uid="{1918A69C-9F90-4154-8DF7-6963E324DCCE}"/>
    <cellStyle name="Normal 9 5 4 4 3 2" xfId="5134" xr:uid="{8AE6C93D-E05C-489D-8E16-E5917F87DBD2}"/>
    <cellStyle name="Normal 9 5 4 4 4" xfId="3499" xr:uid="{8A5CED89-0FA3-4715-9941-12457074B6B0}"/>
    <cellStyle name="Normal 9 5 4 4 4 2" xfId="5135" xr:uid="{63FCCA27-7E2F-43C8-9F4A-6468FF495774}"/>
    <cellStyle name="Normal 9 5 4 4 5" xfId="5132" xr:uid="{A83C7F48-49B7-499F-A2AE-96A39581C8F3}"/>
    <cellStyle name="Normal 9 5 4 5" xfId="3500" xr:uid="{2583526A-4F10-4EA7-AD59-C354115603F3}"/>
    <cellStyle name="Normal 9 5 4 5 2" xfId="5136" xr:uid="{874598DF-6CAA-4904-A1E1-74C049F62998}"/>
    <cellStyle name="Normal 9 5 4 6" xfId="3501" xr:uid="{A6DC4004-7DA1-4535-8B26-5EEEF2E3CB3A}"/>
    <cellStyle name="Normal 9 5 4 6 2" xfId="5137" xr:uid="{D6935841-61E3-48CC-8A37-C8831D2F122A}"/>
    <cellStyle name="Normal 9 5 4 7" xfId="3502" xr:uid="{6ABEB072-5138-4AAE-B587-EC1B42E0F0B4}"/>
    <cellStyle name="Normal 9 5 4 7 2" xfId="5138" xr:uid="{0854694D-6D94-4D16-88DD-38901062871E}"/>
    <cellStyle name="Normal 9 5 4 8" xfId="5119" xr:uid="{ED94F5D6-243A-4659-AA1B-059A4C296C3A}"/>
    <cellStyle name="Normal 9 5 5" xfId="3503" xr:uid="{B88258C9-D56B-40F3-B098-278A085AB939}"/>
    <cellStyle name="Normal 9 5 5 2" xfId="3504" xr:uid="{E82A07FF-934A-4F82-A84B-2951173D13D0}"/>
    <cellStyle name="Normal 9 5 5 2 2" xfId="3505" xr:uid="{EC43D055-BA23-49AD-9C1A-194341780E13}"/>
    <cellStyle name="Normal 9 5 5 2 2 2" xfId="5141" xr:uid="{D6D94F98-6F45-494E-8AD3-2CFEB02FC55C}"/>
    <cellStyle name="Normal 9 5 5 2 3" xfId="3506" xr:uid="{65838D81-938C-4C07-BCD4-9BDC0A18E6ED}"/>
    <cellStyle name="Normal 9 5 5 2 3 2" xfId="5142" xr:uid="{1AEDD666-DAC7-49EE-8B8C-8BF5E964229E}"/>
    <cellStyle name="Normal 9 5 5 2 4" xfId="3507" xr:uid="{4486B9DB-A927-42A0-B237-72C1BA006FB8}"/>
    <cellStyle name="Normal 9 5 5 2 4 2" xfId="5143" xr:uid="{9939F5B0-0E26-4B22-80C6-D1832C4ADE5F}"/>
    <cellStyle name="Normal 9 5 5 2 5" xfId="5140" xr:uid="{E18428E3-043A-4581-9140-7326734E750A}"/>
    <cellStyle name="Normal 9 5 5 3" xfId="3508" xr:uid="{A5B0044E-85FA-47B3-A5A4-122CC7EB84F0}"/>
    <cellStyle name="Normal 9 5 5 3 2" xfId="3509" xr:uid="{A41718D8-BAC6-4156-BA99-A0B4F45203E2}"/>
    <cellStyle name="Normal 9 5 5 3 2 2" xfId="5145" xr:uid="{6AD7D4DD-AD7D-467C-B0BB-C2E7900CB156}"/>
    <cellStyle name="Normal 9 5 5 3 3" xfId="3510" xr:uid="{72B35291-AB00-4A41-B6ED-40A25D099E71}"/>
    <cellStyle name="Normal 9 5 5 3 3 2" xfId="5146" xr:uid="{8C982042-7FF6-46BB-8634-A3BB953600C1}"/>
    <cellStyle name="Normal 9 5 5 3 4" xfId="3511" xr:uid="{E8526520-0C97-43EB-809D-AC4A2ED999D5}"/>
    <cellStyle name="Normal 9 5 5 3 4 2" xfId="5147" xr:uid="{15680756-7895-450D-9C9E-CB2F67C31B86}"/>
    <cellStyle name="Normal 9 5 5 3 5" xfId="5144" xr:uid="{0514A760-F352-458B-B205-A863853DD3CA}"/>
    <cellStyle name="Normal 9 5 5 4" xfId="3512" xr:uid="{021887B6-EF4D-4D1F-A4C2-8A69C27B793F}"/>
    <cellStyle name="Normal 9 5 5 4 2" xfId="5148" xr:uid="{57AAE277-759A-4769-B77E-8B4ABFE6FAA1}"/>
    <cellStyle name="Normal 9 5 5 5" xfId="3513" xr:uid="{DA2AF6BB-DD68-4F7D-8173-F564A185271E}"/>
    <cellStyle name="Normal 9 5 5 5 2" xfId="5149" xr:uid="{6211B117-4A88-48BA-8816-B9629D6A24DF}"/>
    <cellStyle name="Normal 9 5 5 6" xfId="3514" xr:uid="{740D7D6E-3DC4-4850-A0F9-F6F22AFCC523}"/>
    <cellStyle name="Normal 9 5 5 6 2" xfId="5150" xr:uid="{93643660-8B3F-49E1-BCBA-103C240313C6}"/>
    <cellStyle name="Normal 9 5 5 7" xfId="5139" xr:uid="{C660571D-B0C2-4281-AB63-780CEEBAE127}"/>
    <cellStyle name="Normal 9 5 6" xfId="3515" xr:uid="{40B2C6B7-4047-4455-AC61-6609BB37912A}"/>
    <cellStyle name="Normal 9 5 6 2" xfId="3516" xr:uid="{6A153B8C-FFB0-4D33-B601-38C1D2FFE107}"/>
    <cellStyle name="Normal 9 5 6 2 2" xfId="3517" xr:uid="{32DF50B6-A966-4D54-A1F6-BF7FA1108651}"/>
    <cellStyle name="Normal 9 5 6 2 2 2" xfId="5153" xr:uid="{928956DF-BDC7-4796-BA88-24384760F796}"/>
    <cellStyle name="Normal 9 5 6 2 3" xfId="3518" xr:uid="{3895E417-F35F-4E70-9296-C78B77A5E476}"/>
    <cellStyle name="Normal 9 5 6 2 3 2" xfId="5154" xr:uid="{C5930F3B-6FCC-44D8-901A-ABC4ADF97CA0}"/>
    <cellStyle name="Normal 9 5 6 2 4" xfId="3519" xr:uid="{324A6765-0DC0-48A7-AA26-97B645491C8A}"/>
    <cellStyle name="Normal 9 5 6 2 4 2" xfId="5155" xr:uid="{1DDAC817-B741-4117-977C-C20C935DDD0D}"/>
    <cellStyle name="Normal 9 5 6 2 5" xfId="5152" xr:uid="{48C01184-CE9E-4CF3-9706-40B81DEFB28B}"/>
    <cellStyle name="Normal 9 5 6 3" xfId="3520" xr:uid="{6BF7A347-D778-44CC-9EB1-46BC82332CB5}"/>
    <cellStyle name="Normal 9 5 6 3 2" xfId="5156" xr:uid="{39D08B60-C8BA-4519-9320-CE39BA46C0AE}"/>
    <cellStyle name="Normal 9 5 6 4" xfId="3521" xr:uid="{6858FCDA-5F3E-4CF9-97AB-C20F32C1F05C}"/>
    <cellStyle name="Normal 9 5 6 4 2" xfId="5157" xr:uid="{47994A7F-DE39-4A16-8119-18C076447F91}"/>
    <cellStyle name="Normal 9 5 6 5" xfId="3522" xr:uid="{1D2958E3-B7D5-4EF8-877D-150379748BC2}"/>
    <cellStyle name="Normal 9 5 6 5 2" xfId="5158" xr:uid="{16D1AB49-93BB-48A5-B7BB-AB9990A5C20E}"/>
    <cellStyle name="Normal 9 5 6 6" xfId="5151" xr:uid="{AB4E6939-4E26-4C3B-8F7C-0C957E933B1F}"/>
    <cellStyle name="Normal 9 5 7" xfId="3523" xr:uid="{7AA5EC0C-8845-423A-994E-65E9E5B5D923}"/>
    <cellStyle name="Normal 9 5 7 2" xfId="3524" xr:uid="{8FB85DE8-CA4A-4A77-A8D0-DAA6E3E55DAF}"/>
    <cellStyle name="Normal 9 5 7 2 2" xfId="5160" xr:uid="{71233297-18E8-4E21-8211-AE83D206D13F}"/>
    <cellStyle name="Normal 9 5 7 3" xfId="3525" xr:uid="{D8FD9E91-8882-4420-B5C3-6788B793CF9C}"/>
    <cellStyle name="Normal 9 5 7 3 2" xfId="5161" xr:uid="{44A03422-843E-4ACF-9DC2-43B32309DAC9}"/>
    <cellStyle name="Normal 9 5 7 4" xfId="3526" xr:uid="{8222187F-23B1-46F3-9103-633550E2933A}"/>
    <cellStyle name="Normal 9 5 7 4 2" xfId="5162" xr:uid="{413C63B5-EDEF-43D2-A570-48127EBC577D}"/>
    <cellStyle name="Normal 9 5 7 5" xfId="5159" xr:uid="{62F8C753-FE11-4F57-B702-3AC8864C88EE}"/>
    <cellStyle name="Normal 9 5 8" xfId="3527" xr:uid="{5433C298-8BEF-4500-BD25-84E506221A6F}"/>
    <cellStyle name="Normal 9 5 8 2" xfId="3528" xr:uid="{ADBD827B-FE66-46DE-852D-367CC17116FA}"/>
    <cellStyle name="Normal 9 5 8 2 2" xfId="5164" xr:uid="{CA2FF322-6BF5-4DC9-A9D4-D0AFE0C7A1BC}"/>
    <cellStyle name="Normal 9 5 8 3" xfId="3529" xr:uid="{2A147F4A-2F6E-4B0D-AD3D-FCDC694917BD}"/>
    <cellStyle name="Normal 9 5 8 3 2" xfId="5165" xr:uid="{6A049B0B-59C1-44FE-8160-9876A764CCED}"/>
    <cellStyle name="Normal 9 5 8 4" xfId="3530" xr:uid="{1639D7C7-79BD-4280-899A-C381B9733859}"/>
    <cellStyle name="Normal 9 5 8 4 2" xfId="5166" xr:uid="{F082F003-BDE1-4F8B-B4C8-C7DFFB358FF3}"/>
    <cellStyle name="Normal 9 5 8 5" xfId="5163" xr:uid="{41F49989-DF15-428E-B597-24CAE790CB54}"/>
    <cellStyle name="Normal 9 5 9" xfId="3531" xr:uid="{BCE83219-94AD-4B6A-BFBC-BF247B4C79B6}"/>
    <cellStyle name="Normal 9 5 9 2" xfId="5167" xr:uid="{DCD6A252-C6D8-4592-A07C-6BC8B37F40FC}"/>
    <cellStyle name="Normal 9 6" xfId="3532" xr:uid="{D18309E8-250E-4FBB-9E70-DC1A02C02B7F}"/>
    <cellStyle name="Normal 9 6 10" xfId="5168" xr:uid="{8664833B-6AE0-4B88-B487-9CF554464F8A}"/>
    <cellStyle name="Normal 9 6 2" xfId="3533" xr:uid="{959976A8-DA73-43A3-9107-808ED7C186C3}"/>
    <cellStyle name="Normal 9 6 2 2" xfId="3534" xr:uid="{FAAEA44A-C286-4AB3-9864-D3E12BCE18CA}"/>
    <cellStyle name="Normal 9 6 2 2 2" xfId="3535" xr:uid="{4FC9CA12-3BE0-459F-AF35-D607852F78EB}"/>
    <cellStyle name="Normal 9 6 2 2 2 2" xfId="3536" xr:uid="{B8D40F93-8CD8-4154-B435-77110FFE2086}"/>
    <cellStyle name="Normal 9 6 2 2 2 2 2" xfId="5172" xr:uid="{CC86F6DF-4314-49CA-88CD-D2ED4AADE64C}"/>
    <cellStyle name="Normal 9 6 2 2 2 3" xfId="3537" xr:uid="{EBA7836A-A04D-4809-94C3-972235FEB1B4}"/>
    <cellStyle name="Normal 9 6 2 2 2 3 2" xfId="5173" xr:uid="{8EF6FD9E-2E25-4A51-896C-F3ABC6F83EDE}"/>
    <cellStyle name="Normal 9 6 2 2 2 4" xfId="3538" xr:uid="{BD8BD001-FACC-4733-899F-9694A0ECCF38}"/>
    <cellStyle name="Normal 9 6 2 2 2 4 2" xfId="5174" xr:uid="{29F5A640-6F42-4B98-A907-EC3912F1B2FD}"/>
    <cellStyle name="Normal 9 6 2 2 2 5" xfId="5171" xr:uid="{D96C9820-6162-45AA-80BF-5499F0298719}"/>
    <cellStyle name="Normal 9 6 2 2 3" xfId="3539" xr:uid="{5A587665-ACD3-4946-882F-7A468CFB0CF7}"/>
    <cellStyle name="Normal 9 6 2 2 3 2" xfId="3540" xr:uid="{D8D49FFC-49E7-4915-A19B-E978F5FEA5B1}"/>
    <cellStyle name="Normal 9 6 2 2 3 2 2" xfId="5176" xr:uid="{B4D94CD8-8E26-4DFA-9FF4-0FD91CB76945}"/>
    <cellStyle name="Normal 9 6 2 2 3 3" xfId="3541" xr:uid="{803B0D0F-A0D6-4FEF-9E58-D7DDDB9D0CA1}"/>
    <cellStyle name="Normal 9 6 2 2 3 3 2" xfId="5177" xr:uid="{6CB1391F-8B42-4516-B31E-A50642F8DED0}"/>
    <cellStyle name="Normal 9 6 2 2 3 4" xfId="3542" xr:uid="{A6E8C4FA-24F7-4D89-8835-C4823556F73B}"/>
    <cellStyle name="Normal 9 6 2 2 3 4 2" xfId="5178" xr:uid="{A036FE78-6F6C-42DC-85AF-0981EF922356}"/>
    <cellStyle name="Normal 9 6 2 2 3 5" xfId="5175" xr:uid="{4C5ABEBF-46BE-46D6-99C4-66D1DA387C38}"/>
    <cellStyle name="Normal 9 6 2 2 4" xfId="3543" xr:uid="{413FC5D0-5761-4526-A9CC-4E5E38B9371E}"/>
    <cellStyle name="Normal 9 6 2 2 4 2" xfId="5179" xr:uid="{C56F2E93-0074-4F33-BBAC-8BCB45F14924}"/>
    <cellStyle name="Normal 9 6 2 2 5" xfId="3544" xr:uid="{4F4880EC-1F0C-4C68-9EFF-788594DB731E}"/>
    <cellStyle name="Normal 9 6 2 2 5 2" xfId="5180" xr:uid="{4D156041-F586-4045-8919-50D6F27A055C}"/>
    <cellStyle name="Normal 9 6 2 2 6" xfId="3545" xr:uid="{8F00C732-AE97-4CE4-BA85-8AC23C2B13E2}"/>
    <cellStyle name="Normal 9 6 2 2 6 2" xfId="5181" xr:uid="{AE28755A-3F8C-4DD3-AD00-2816248BAD96}"/>
    <cellStyle name="Normal 9 6 2 2 7" xfId="5170" xr:uid="{673C45CF-8A58-4729-8CEB-068DA86D84AF}"/>
    <cellStyle name="Normal 9 6 2 3" xfId="3546" xr:uid="{B380110E-E91C-4F62-9940-DECAF761282B}"/>
    <cellStyle name="Normal 9 6 2 3 2" xfId="3547" xr:uid="{C65E1189-8C5A-491A-98E6-69191D072B8D}"/>
    <cellStyle name="Normal 9 6 2 3 2 2" xfId="3548" xr:uid="{C64A8C67-9B5C-4EAF-8C31-17A467F1C0A0}"/>
    <cellStyle name="Normal 9 6 2 3 2 2 2" xfId="5184" xr:uid="{285BD373-463C-4139-A558-54831588103D}"/>
    <cellStyle name="Normal 9 6 2 3 2 3" xfId="3549" xr:uid="{4794C830-2C9A-4FCE-9FD8-AA77831116A8}"/>
    <cellStyle name="Normal 9 6 2 3 2 3 2" xfId="5185" xr:uid="{F4B93541-81A5-404C-8FFD-C262813D6268}"/>
    <cellStyle name="Normal 9 6 2 3 2 4" xfId="3550" xr:uid="{50EC6041-E562-4A60-8982-09ADFE29B679}"/>
    <cellStyle name="Normal 9 6 2 3 2 4 2" xfId="5186" xr:uid="{A1162C38-9AAC-49FB-803B-8DD24304D012}"/>
    <cellStyle name="Normal 9 6 2 3 2 5" xfId="5183" xr:uid="{97E13EB7-D735-41C6-B7D0-3983BE08C5BC}"/>
    <cellStyle name="Normal 9 6 2 3 3" xfId="3551" xr:uid="{72ECEB85-5912-4FDE-9D8B-A45BC28AC271}"/>
    <cellStyle name="Normal 9 6 2 3 3 2" xfId="5187" xr:uid="{CBEA1C6A-38E3-4CD8-9F42-EE750269A609}"/>
    <cellStyle name="Normal 9 6 2 3 4" xfId="3552" xr:uid="{9371D53B-0D9A-4EDE-A910-26B861912873}"/>
    <cellStyle name="Normal 9 6 2 3 4 2" xfId="5188" xr:uid="{8881A780-9FBD-4C86-B8EF-373225CC7944}"/>
    <cellStyle name="Normal 9 6 2 3 5" xfId="3553" xr:uid="{544CE6DF-80CE-417F-ADAE-B3135E95BB71}"/>
    <cellStyle name="Normal 9 6 2 3 5 2" xfId="5189" xr:uid="{F09F0D1E-63FC-415C-A62F-5BF7F31A8DBF}"/>
    <cellStyle name="Normal 9 6 2 3 6" xfId="5182" xr:uid="{3C4ACF2C-6FAD-48B6-8F97-400F403B5AFA}"/>
    <cellStyle name="Normal 9 6 2 4" xfId="3554" xr:uid="{20F9C8EA-74E6-49BD-877C-B836A1AC061E}"/>
    <cellStyle name="Normal 9 6 2 4 2" xfId="3555" xr:uid="{F8228D05-30DB-4037-9328-9E55143E3FC3}"/>
    <cellStyle name="Normal 9 6 2 4 2 2" xfId="5191" xr:uid="{E484AF4D-71C7-4764-A554-E010BF32864F}"/>
    <cellStyle name="Normal 9 6 2 4 3" xfId="3556" xr:uid="{A750944B-6B2D-48AF-9819-BC92163900B4}"/>
    <cellStyle name="Normal 9 6 2 4 3 2" xfId="5192" xr:uid="{49D772BC-A7AB-4677-B46C-FC8A98117EBC}"/>
    <cellStyle name="Normal 9 6 2 4 4" xfId="3557" xr:uid="{D4C88C8D-521A-40C6-9050-8EC1FAFE116B}"/>
    <cellStyle name="Normal 9 6 2 4 4 2" xfId="5193" xr:uid="{B87D5EFD-30CF-46F6-A217-B7518E8A1439}"/>
    <cellStyle name="Normal 9 6 2 4 5" xfId="5190" xr:uid="{5B34D43C-A972-4FDB-93F1-DB329E042A33}"/>
    <cellStyle name="Normal 9 6 2 5" xfId="3558" xr:uid="{05225031-CC5B-4865-AF07-FC7169B82C67}"/>
    <cellStyle name="Normal 9 6 2 5 2" xfId="3559" xr:uid="{E6372DA0-2443-409C-8F4A-73E581651B0C}"/>
    <cellStyle name="Normal 9 6 2 5 2 2" xfId="5195" xr:uid="{F1E39B85-59A6-4D7B-9551-44E891285E37}"/>
    <cellStyle name="Normal 9 6 2 5 3" xfId="3560" xr:uid="{52B46341-E03C-4EAE-A1B8-521B2FEE2D39}"/>
    <cellStyle name="Normal 9 6 2 5 3 2" xfId="5196" xr:uid="{CE192FFC-D487-4BF5-B4C2-EA662491B242}"/>
    <cellStyle name="Normal 9 6 2 5 4" xfId="3561" xr:uid="{A41F54BE-5EF8-47B0-BBBB-56463889AD42}"/>
    <cellStyle name="Normal 9 6 2 5 4 2" xfId="5197" xr:uid="{5BAB1431-6E70-4A9A-BA33-8F8D6164BE24}"/>
    <cellStyle name="Normal 9 6 2 5 5" xfId="5194" xr:uid="{5269FC9C-34B2-4407-B852-EE7ED917FFBC}"/>
    <cellStyle name="Normal 9 6 2 6" xfId="3562" xr:uid="{909073F9-DE7F-4305-AEA3-2E6BCD4ED8AC}"/>
    <cellStyle name="Normal 9 6 2 6 2" xfId="5198" xr:uid="{15408BA9-D3BB-4F53-BCDD-018908A447B0}"/>
    <cellStyle name="Normal 9 6 2 7" xfId="3563" xr:uid="{5A9EBBE7-9660-44B4-AA85-6BF1E0839F6A}"/>
    <cellStyle name="Normal 9 6 2 7 2" xfId="5199" xr:uid="{EBD6CFE8-A01C-474F-828D-7213DF2705A8}"/>
    <cellStyle name="Normal 9 6 2 8" xfId="3564" xr:uid="{B9FECE62-6707-44E0-A4B1-2154BD1C6A86}"/>
    <cellStyle name="Normal 9 6 2 8 2" xfId="5200" xr:uid="{6B5DC6A9-E73C-4A44-91BC-FFFFFDE08535}"/>
    <cellStyle name="Normal 9 6 2 9" xfId="5169" xr:uid="{D66BDD03-0192-4F07-B6ED-39BF4DE364D3}"/>
    <cellStyle name="Normal 9 6 3" xfId="3565" xr:uid="{55651E77-6029-4790-A16D-1B1A6C24C70B}"/>
    <cellStyle name="Normal 9 6 3 2" xfId="3566" xr:uid="{D4E6052A-F4BA-4BE3-9B8E-6F4CFD472EC4}"/>
    <cellStyle name="Normal 9 6 3 2 2" xfId="3567" xr:uid="{8FDBB015-EAE0-4EB9-B1ED-887AF3248EFF}"/>
    <cellStyle name="Normal 9 6 3 2 2 2" xfId="5203" xr:uid="{9CE75930-C072-4637-A3FC-FDA12E7F71C1}"/>
    <cellStyle name="Normal 9 6 3 2 3" xfId="3568" xr:uid="{A9F2CE41-2C06-46EE-8E9F-3F90DF93C17A}"/>
    <cellStyle name="Normal 9 6 3 2 3 2" xfId="5204" xr:uid="{37CE48B0-859D-4454-B4B0-A7D3AA41C871}"/>
    <cellStyle name="Normal 9 6 3 2 4" xfId="3569" xr:uid="{BC440554-77C3-4757-89C1-3EC1B7CC354E}"/>
    <cellStyle name="Normal 9 6 3 2 4 2" xfId="5205" xr:uid="{88680F80-D9D1-4D5A-9F72-889BC9619AE5}"/>
    <cellStyle name="Normal 9 6 3 2 5" xfId="5202" xr:uid="{DD61A2D0-D5E9-4086-97DF-78C9FFA4A1FE}"/>
    <cellStyle name="Normal 9 6 3 3" xfId="3570" xr:uid="{276A6ED6-A6E6-47EC-A6A3-5EDDB3822B4D}"/>
    <cellStyle name="Normal 9 6 3 3 2" xfId="3571" xr:uid="{255F7A62-34E0-41EB-AA36-B6DB250C920F}"/>
    <cellStyle name="Normal 9 6 3 3 2 2" xfId="5207" xr:uid="{9A437145-D244-4FA5-A9E6-7C405039BF84}"/>
    <cellStyle name="Normal 9 6 3 3 3" xfId="3572" xr:uid="{B529FF29-BF2A-4546-998A-2054D028AEA6}"/>
    <cellStyle name="Normal 9 6 3 3 3 2" xfId="5208" xr:uid="{6CA2C383-4C3D-4028-B18C-7725E3D1D9E5}"/>
    <cellStyle name="Normal 9 6 3 3 4" xfId="3573" xr:uid="{8AC1A64C-3187-434E-9C73-9866528B19C7}"/>
    <cellStyle name="Normal 9 6 3 3 4 2" xfId="5209" xr:uid="{B90D7C9D-A91D-4BD9-8B66-7A75724744FC}"/>
    <cellStyle name="Normal 9 6 3 3 5" xfId="5206" xr:uid="{7645E08C-E29A-480A-B1B0-C5A1E29613E8}"/>
    <cellStyle name="Normal 9 6 3 4" xfId="3574" xr:uid="{35681085-FFF5-46BA-9ED8-0B58A8E2654E}"/>
    <cellStyle name="Normal 9 6 3 4 2" xfId="5210" xr:uid="{4B606A41-A286-40B8-B013-B499A6EC9C0B}"/>
    <cellStyle name="Normal 9 6 3 5" xfId="3575" xr:uid="{351738C4-2F74-4053-AAEB-9A32ABC3D7D6}"/>
    <cellStyle name="Normal 9 6 3 5 2" xfId="5211" xr:uid="{676ED448-1A15-4190-B6C9-863B123D7820}"/>
    <cellStyle name="Normal 9 6 3 6" xfId="3576" xr:uid="{12313042-52DD-47F8-9E21-6BF581A2972F}"/>
    <cellStyle name="Normal 9 6 3 6 2" xfId="5212" xr:uid="{95F6BFF0-A234-49A8-98C8-61214D7A1158}"/>
    <cellStyle name="Normal 9 6 3 7" xfId="5201" xr:uid="{7E5C064F-0CC6-4D7F-9906-2D085661343B}"/>
    <cellStyle name="Normal 9 6 4" xfId="3577" xr:uid="{8E389BD5-881F-4030-9457-6BE9072A476D}"/>
    <cellStyle name="Normal 9 6 4 2" xfId="3578" xr:uid="{49D3C6DA-E09A-41F8-9A17-3D8E78E945E7}"/>
    <cellStyle name="Normal 9 6 4 2 2" xfId="3579" xr:uid="{D2757FF5-50E2-4ADE-8089-6D1AF3EECCFB}"/>
    <cellStyle name="Normal 9 6 4 2 2 2" xfId="5215" xr:uid="{41C51517-FA40-4A34-BF50-7A09CCBE55E4}"/>
    <cellStyle name="Normal 9 6 4 2 3" xfId="3580" xr:uid="{858B1C5C-60FC-4000-A6B2-5AAF48CD70CC}"/>
    <cellStyle name="Normal 9 6 4 2 3 2" xfId="5216" xr:uid="{A48EC9F7-25FF-40B0-AC47-BDA05FE1763D}"/>
    <cellStyle name="Normal 9 6 4 2 4" xfId="3581" xr:uid="{B8E4268C-C856-46CF-AEAF-6C5B3B6664FA}"/>
    <cellStyle name="Normal 9 6 4 2 4 2" xfId="5217" xr:uid="{F7B77431-90DF-41CD-BF56-9AFBFF1718F6}"/>
    <cellStyle name="Normal 9 6 4 2 5" xfId="5214" xr:uid="{8F59F7DE-C922-4431-AA11-BDF963E58B8E}"/>
    <cellStyle name="Normal 9 6 4 3" xfId="3582" xr:uid="{CE07F34B-BDBE-45A5-9EE9-39ECCDB06637}"/>
    <cellStyle name="Normal 9 6 4 3 2" xfId="5218" xr:uid="{7320996A-AEBD-434E-9E49-5FEAB593277F}"/>
    <cellStyle name="Normal 9 6 4 4" xfId="3583" xr:uid="{142FA351-CAF4-48D0-A8C6-9504A1775921}"/>
    <cellStyle name="Normal 9 6 4 4 2" xfId="5219" xr:uid="{3A0C4D98-58B3-4602-AC99-857C4FEBA6D3}"/>
    <cellStyle name="Normal 9 6 4 5" xfId="3584" xr:uid="{076D6C31-F3A6-45B3-A287-F0C63FF125FE}"/>
    <cellStyle name="Normal 9 6 4 5 2" xfId="5220" xr:uid="{DB9AFB83-7B80-45B1-9FB8-7E837A1991EA}"/>
    <cellStyle name="Normal 9 6 4 6" xfId="5213" xr:uid="{99CE1E79-E77A-438F-A3AA-00D89BC483F4}"/>
    <cellStyle name="Normal 9 6 5" xfId="3585" xr:uid="{8693BE99-0999-4D50-A9A0-B34852E44FBA}"/>
    <cellStyle name="Normal 9 6 5 2" xfId="3586" xr:uid="{021FDA3B-FF6C-49BA-B936-B2F5C25575B8}"/>
    <cellStyle name="Normal 9 6 5 2 2" xfId="5222" xr:uid="{7C0B8E2B-63B0-4862-86E7-DC598D9E2A1E}"/>
    <cellStyle name="Normal 9 6 5 3" xfId="3587" xr:uid="{769DA42F-7322-4E56-BE92-EA0F49B86FD8}"/>
    <cellStyle name="Normal 9 6 5 3 2" xfId="5223" xr:uid="{B7933341-7123-4F86-85BA-EE02E378966C}"/>
    <cellStyle name="Normal 9 6 5 4" xfId="3588" xr:uid="{E4713A42-CC78-4769-8B42-1CAD0EE55FC5}"/>
    <cellStyle name="Normal 9 6 5 4 2" xfId="5224" xr:uid="{E6B3A05E-A767-4677-88D5-F3D22D067A6D}"/>
    <cellStyle name="Normal 9 6 5 5" xfId="5221" xr:uid="{E76056DC-A407-4C35-A414-85159C7CA115}"/>
    <cellStyle name="Normal 9 6 6" xfId="3589" xr:uid="{D20B36FF-95F8-44ED-91F2-91B75BAF099E}"/>
    <cellStyle name="Normal 9 6 6 2" xfId="3590" xr:uid="{18AF7024-D673-4478-A902-8F366350E31A}"/>
    <cellStyle name="Normal 9 6 6 2 2" xfId="5226" xr:uid="{CE41AA88-D402-48E4-8C12-450921AF83FA}"/>
    <cellStyle name="Normal 9 6 6 3" xfId="3591" xr:uid="{DCA8A5F4-D99D-439B-B9E8-1D3EC71F43EA}"/>
    <cellStyle name="Normal 9 6 6 3 2" xfId="5227" xr:uid="{2465E64C-BF88-45CF-8898-7155843B0231}"/>
    <cellStyle name="Normal 9 6 6 4" xfId="3592" xr:uid="{51860C42-F917-4370-8D05-10773F0D8C69}"/>
    <cellStyle name="Normal 9 6 6 4 2" xfId="5228" xr:uid="{6F41C812-442C-4407-8448-E6425EA43E7C}"/>
    <cellStyle name="Normal 9 6 6 5" xfId="5225" xr:uid="{14694426-E78D-4369-840A-4DF34564422F}"/>
    <cellStyle name="Normal 9 6 7" xfId="3593" xr:uid="{17ECE2FD-B170-4282-A335-815F175C9436}"/>
    <cellStyle name="Normal 9 6 7 2" xfId="5229" xr:uid="{B39D8DC7-D7C0-4A27-B139-8009A178F827}"/>
    <cellStyle name="Normal 9 6 8" xfId="3594" xr:uid="{7F16699F-9925-4D4A-9E0C-29A33DA9EAB7}"/>
    <cellStyle name="Normal 9 6 8 2" xfId="5230" xr:uid="{7FC3578E-6EA6-40D6-801F-A9DCB3602069}"/>
    <cellStyle name="Normal 9 6 9" xfId="3595" xr:uid="{FC360F16-84A7-4FAB-8781-B5A40DBC2284}"/>
    <cellStyle name="Normal 9 6 9 2" xfId="5231" xr:uid="{B2F88FE5-8C85-40D9-8905-61DD292A8B20}"/>
    <cellStyle name="Normal 9 7" xfId="3596" xr:uid="{B6131874-75EF-4F05-9734-4D1931C5CB58}"/>
    <cellStyle name="Normal 9 7 2" xfId="3597" xr:uid="{B69C09F8-CD4E-4B57-8377-85A64273DE67}"/>
    <cellStyle name="Normal 9 7 2 2" xfId="3598" xr:uid="{30484AAE-C657-4F68-AA15-521B2FBC1F29}"/>
    <cellStyle name="Normal 9 7 2 2 2" xfId="3599" xr:uid="{98F43215-F9B0-4AA3-8D4D-4CDB192D31D2}"/>
    <cellStyle name="Normal 9 7 2 2 2 2" xfId="4274" xr:uid="{A5AB2484-82C8-4493-9C09-A6B32AEA26F3}"/>
    <cellStyle name="Normal 9 7 2 2 2 2 2" xfId="5236" xr:uid="{270F00F4-A4DA-4475-9877-972948CCD17A}"/>
    <cellStyle name="Normal 9 7 2 2 2 3" xfId="5235" xr:uid="{324685D4-CAD4-4862-A5E4-D54968F50EE9}"/>
    <cellStyle name="Normal 9 7 2 2 3" xfId="3600" xr:uid="{07194941-7047-4441-A834-36F72996693A}"/>
    <cellStyle name="Normal 9 7 2 2 3 2" xfId="5237" xr:uid="{B58D805A-F1AD-432F-8C3F-35E3D884D47D}"/>
    <cellStyle name="Normal 9 7 2 2 4" xfId="3601" xr:uid="{2AA5340E-5745-46EA-8EF4-811840B3B2A2}"/>
    <cellStyle name="Normal 9 7 2 2 4 2" xfId="5238" xr:uid="{9F891024-BABD-4A33-9D3E-80074A077338}"/>
    <cellStyle name="Normal 9 7 2 2 5" xfId="5234" xr:uid="{9AD9D75B-D5B5-41E4-887B-E4787258964D}"/>
    <cellStyle name="Normal 9 7 2 3" xfId="3602" xr:uid="{3BA97FA0-8324-4ACE-B681-4D786C2C40E3}"/>
    <cellStyle name="Normal 9 7 2 3 2" xfId="3603" xr:uid="{69777C83-7391-4CDF-9187-F2F43DF6FEBD}"/>
    <cellStyle name="Normal 9 7 2 3 2 2" xfId="5240" xr:uid="{65E5915D-4DF3-4937-B207-C44C343093C8}"/>
    <cellStyle name="Normal 9 7 2 3 3" xfId="3604" xr:uid="{95500B69-308E-489B-A9AA-71AA7C257D0B}"/>
    <cellStyle name="Normal 9 7 2 3 3 2" xfId="5241" xr:uid="{236618C3-D153-44F5-A265-F4F01F6F7796}"/>
    <cellStyle name="Normal 9 7 2 3 4" xfId="3605" xr:uid="{4366A143-0613-43A1-A425-A210F30E4EF7}"/>
    <cellStyle name="Normal 9 7 2 3 4 2" xfId="5242" xr:uid="{E2D12DF0-AB75-4126-AC1C-B60D61C69D4E}"/>
    <cellStyle name="Normal 9 7 2 3 5" xfId="5239" xr:uid="{1FC7672A-0CB0-4048-AC94-21460C423D12}"/>
    <cellStyle name="Normal 9 7 2 4" xfId="3606" xr:uid="{6045C865-FE82-4180-9614-9D2F4F567E2B}"/>
    <cellStyle name="Normal 9 7 2 4 2" xfId="5243" xr:uid="{A9F53C49-A448-468A-ADFA-7EA06008C038}"/>
    <cellStyle name="Normal 9 7 2 5" xfId="3607" xr:uid="{2FCD2823-AACA-49FB-9D9F-831ED3CE0DCD}"/>
    <cellStyle name="Normal 9 7 2 5 2" xfId="5244" xr:uid="{8AF105A5-9427-4CC3-AEDF-B0BA4123320F}"/>
    <cellStyle name="Normal 9 7 2 6" xfId="3608" xr:uid="{14F90FBC-D68E-4968-A4FD-8DCA8FC1E7A0}"/>
    <cellStyle name="Normal 9 7 2 6 2" xfId="5245" xr:uid="{758AB86D-DE0E-4B33-8F69-30D0F2C9471E}"/>
    <cellStyle name="Normal 9 7 2 7" xfId="5233" xr:uid="{DA0D9DF5-89E5-41E6-8092-5896FA9BE36C}"/>
    <cellStyle name="Normal 9 7 3" xfId="3609" xr:uid="{703360DD-6F13-468C-92B9-A15793B2F5F4}"/>
    <cellStyle name="Normal 9 7 3 2" xfId="3610" xr:uid="{0CEF31C3-EE1F-447E-ADEB-928D78BDAB1D}"/>
    <cellStyle name="Normal 9 7 3 2 2" xfId="3611" xr:uid="{5F3DA144-81A5-464F-978E-E4DBFF030A30}"/>
    <cellStyle name="Normal 9 7 3 2 2 2" xfId="5248" xr:uid="{98DF5A3F-307C-45F2-901E-BF6BF9CBDEA1}"/>
    <cellStyle name="Normal 9 7 3 2 3" xfId="3612" xr:uid="{AFAAFC60-53F0-4479-9FF9-383050365B99}"/>
    <cellStyle name="Normal 9 7 3 2 3 2" xfId="5249" xr:uid="{377D848D-E002-4DC2-A448-D65F1178DD5C}"/>
    <cellStyle name="Normal 9 7 3 2 4" xfId="3613" xr:uid="{60B50278-6633-447A-A00A-DBCE543EF1D5}"/>
    <cellStyle name="Normal 9 7 3 2 4 2" xfId="5250" xr:uid="{155930D8-26CF-4262-B496-3C69FF739858}"/>
    <cellStyle name="Normal 9 7 3 2 5" xfId="5247" xr:uid="{D3871711-E8A1-4432-A52E-0A99B3920888}"/>
    <cellStyle name="Normal 9 7 3 3" xfId="3614" xr:uid="{13F379B3-AB0A-4659-B5D7-88EEA6A3B784}"/>
    <cellStyle name="Normal 9 7 3 3 2" xfId="5251" xr:uid="{9A142E7B-6E72-44A1-97B5-897BAE496860}"/>
    <cellStyle name="Normal 9 7 3 4" xfId="3615" xr:uid="{16452B43-7F7C-43E4-8E1D-8B7AB2EDBA83}"/>
    <cellStyle name="Normal 9 7 3 4 2" xfId="5252" xr:uid="{8F788654-5CFC-4F61-B8B2-016AB268D9FF}"/>
    <cellStyle name="Normal 9 7 3 5" xfId="3616" xr:uid="{0AC10039-282C-4C13-82E3-44F452750ED7}"/>
    <cellStyle name="Normal 9 7 3 5 2" xfId="5253" xr:uid="{CEA4465A-D66E-4FE8-A603-DFF11EF80259}"/>
    <cellStyle name="Normal 9 7 3 6" xfId="5246" xr:uid="{C2BBBB43-F3A5-47BD-BD83-F3CD35C436F1}"/>
    <cellStyle name="Normal 9 7 4" xfId="3617" xr:uid="{397A86E0-9E2F-4001-85AB-4F1A7F8BF94A}"/>
    <cellStyle name="Normal 9 7 4 2" xfId="3618" xr:uid="{8F214C75-1FA5-49B0-94BB-544DFAB55E7A}"/>
    <cellStyle name="Normal 9 7 4 2 2" xfId="5255" xr:uid="{AD5E5533-1E9B-422A-B3B8-C14D3B50166A}"/>
    <cellStyle name="Normal 9 7 4 3" xfId="3619" xr:uid="{22D9707A-6C45-4C2F-851C-6A32806F60A9}"/>
    <cellStyle name="Normal 9 7 4 3 2" xfId="5256" xr:uid="{F2AC5919-6514-4853-BF74-5696D917325F}"/>
    <cellStyle name="Normal 9 7 4 4" xfId="3620" xr:uid="{44DE02F1-6E6B-4BF1-BE70-A88C3EB9D599}"/>
    <cellStyle name="Normal 9 7 4 4 2" xfId="5257" xr:uid="{BA26769B-A87B-49D5-9777-C3064E0162D4}"/>
    <cellStyle name="Normal 9 7 4 5" xfId="5254" xr:uid="{C6731DB4-F236-46DD-A302-051B87FD58A3}"/>
    <cellStyle name="Normal 9 7 5" xfId="3621" xr:uid="{13A9F92E-2AE2-4925-AECC-24528360593B}"/>
    <cellStyle name="Normal 9 7 5 2" xfId="3622" xr:uid="{83477CEB-1907-448C-9AFB-9CCB65E3A6E9}"/>
    <cellStyle name="Normal 9 7 5 2 2" xfId="5259" xr:uid="{3E8C1573-8916-4167-8D0B-4CE1A91E64BB}"/>
    <cellStyle name="Normal 9 7 5 3" xfId="3623" xr:uid="{62735B19-54D9-4A1F-A9F6-78220D4BE7EB}"/>
    <cellStyle name="Normal 9 7 5 3 2" xfId="5260" xr:uid="{617FE795-721C-44BC-9EE7-98534F4A1CBD}"/>
    <cellStyle name="Normal 9 7 5 4" xfId="3624" xr:uid="{2D6CBD38-1A0B-43CF-9991-BDC410A4AFD0}"/>
    <cellStyle name="Normal 9 7 5 4 2" xfId="5261" xr:uid="{19420340-86D5-45A5-9997-D874FE960760}"/>
    <cellStyle name="Normal 9 7 5 5" xfId="5258" xr:uid="{C5D4B12D-C4F6-4119-995E-FAA1F1419399}"/>
    <cellStyle name="Normal 9 7 6" xfId="3625" xr:uid="{876FBD1D-87A1-4854-B414-371B66C4143B}"/>
    <cellStyle name="Normal 9 7 6 2" xfId="5262" xr:uid="{95F5682B-C7AD-4142-B580-8D017C196F50}"/>
    <cellStyle name="Normal 9 7 7" xfId="3626" xr:uid="{B6B22BBC-20A5-4F03-9955-76ED1A842C06}"/>
    <cellStyle name="Normal 9 7 7 2" xfId="5263" xr:uid="{04A110E7-BFFC-46A7-8FA1-B0A1E4F5FE9B}"/>
    <cellStyle name="Normal 9 7 8" xfId="3627" xr:uid="{C7028CFD-8C1A-4EAA-B2FD-73D186ED489D}"/>
    <cellStyle name="Normal 9 7 8 2" xfId="5264" xr:uid="{29FC7D14-B318-4395-939C-10E1583F59B0}"/>
    <cellStyle name="Normal 9 7 9" xfId="5232" xr:uid="{3FF52508-1617-4E31-AC3E-D26D00608B7C}"/>
    <cellStyle name="Normal 9 8" xfId="3628" xr:uid="{70B442CE-D371-41F9-8C69-F61D024B8E9F}"/>
    <cellStyle name="Normal 9 8 2" xfId="3629" xr:uid="{79EAF0A7-57D6-4DD1-865D-165CECFB7D1E}"/>
    <cellStyle name="Normal 9 8 2 2" xfId="3630" xr:uid="{BF37E23A-10C8-43FC-8832-91C80FFC9624}"/>
    <cellStyle name="Normal 9 8 2 2 2" xfId="3631" xr:uid="{FE9A426C-145F-4140-8F56-0405D20DBA3A}"/>
    <cellStyle name="Normal 9 8 2 2 2 2" xfId="5268" xr:uid="{D5D70736-5130-425A-90AC-5B89228E74D9}"/>
    <cellStyle name="Normal 9 8 2 2 3" xfId="3632" xr:uid="{3EBE947A-C01A-4D3D-88B8-743A4B361B66}"/>
    <cellStyle name="Normal 9 8 2 2 3 2" xfId="5269" xr:uid="{BE3A9762-70C2-4554-B61B-3D8B0872808D}"/>
    <cellStyle name="Normal 9 8 2 2 4" xfId="3633" xr:uid="{5C920C7D-1C83-4222-A712-7665522C0DBF}"/>
    <cellStyle name="Normal 9 8 2 2 4 2" xfId="5270" xr:uid="{3581CEFB-F4C4-4FEA-905A-8EEE8E13D915}"/>
    <cellStyle name="Normal 9 8 2 2 5" xfId="5267" xr:uid="{BCBA4E34-41BE-4AD8-8B09-B223E3166C3F}"/>
    <cellStyle name="Normal 9 8 2 3" xfId="3634" xr:uid="{257A18B7-D2E4-492B-A761-24222BF04264}"/>
    <cellStyle name="Normal 9 8 2 3 2" xfId="5271" xr:uid="{FB5E713B-A3B8-41DB-98F5-FD1D0EC8A1AB}"/>
    <cellStyle name="Normal 9 8 2 4" xfId="3635" xr:uid="{265031A2-B6C3-453F-8639-325435CC675F}"/>
    <cellStyle name="Normal 9 8 2 4 2" xfId="5272" xr:uid="{5CDB1CA9-ADB3-4F19-8013-B6DC0A52577B}"/>
    <cellStyle name="Normal 9 8 2 5" xfId="3636" xr:uid="{732225AB-8123-461A-B535-640357333273}"/>
    <cellStyle name="Normal 9 8 2 5 2" xfId="5273" xr:uid="{9FD1E1EC-3794-41E6-A857-99AA28F4DC0C}"/>
    <cellStyle name="Normal 9 8 2 6" xfId="5266" xr:uid="{2D07AAC0-D391-41FF-B0FA-54FE148CF1C2}"/>
    <cellStyle name="Normal 9 8 3" xfId="3637" xr:uid="{579135C2-D51B-4B00-83E9-9D8046D75D77}"/>
    <cellStyle name="Normal 9 8 3 2" xfId="3638" xr:uid="{AC2A59E7-8075-4233-89E7-7A9B865F1320}"/>
    <cellStyle name="Normal 9 8 3 2 2" xfId="5275" xr:uid="{0FB5D623-F1B5-4A13-B39D-F50474AE821C}"/>
    <cellStyle name="Normal 9 8 3 3" xfId="3639" xr:uid="{043789E7-24C5-46C3-AAC7-CFD1DE9FD1F7}"/>
    <cellStyle name="Normal 9 8 3 3 2" xfId="5276" xr:uid="{98AB0C91-AD3E-484F-9FAA-20A8B44AA171}"/>
    <cellStyle name="Normal 9 8 3 4" xfId="3640" xr:uid="{78A60708-1F8E-40F2-9EF9-C6FF61CC4BFC}"/>
    <cellStyle name="Normal 9 8 3 4 2" xfId="5277" xr:uid="{C753E8E7-C1EF-4D20-BB39-8BACB1768462}"/>
    <cellStyle name="Normal 9 8 3 5" xfId="5274" xr:uid="{EB09E7D9-A74A-4F33-8D89-A1370FA710E5}"/>
    <cellStyle name="Normal 9 8 4" xfId="3641" xr:uid="{9284CC14-7077-4001-9BCC-C7C39239D531}"/>
    <cellStyle name="Normal 9 8 4 2" xfId="3642" xr:uid="{D8C0592C-6C55-4C4A-95C2-FF5466874CD5}"/>
    <cellStyle name="Normal 9 8 4 2 2" xfId="5279" xr:uid="{65015D5A-BF58-447F-B103-D5130A920EBB}"/>
    <cellStyle name="Normal 9 8 4 3" xfId="3643" xr:uid="{9444F9F4-4A4D-4BD5-A0CB-FDDB80F6978F}"/>
    <cellStyle name="Normal 9 8 4 3 2" xfId="5280" xr:uid="{2009AFFE-B210-40A2-A12B-7FF97D481367}"/>
    <cellStyle name="Normal 9 8 4 4" xfId="3644" xr:uid="{B2A6CE17-6AFC-4D58-B714-DED07F3F8491}"/>
    <cellStyle name="Normal 9 8 4 4 2" xfId="5281" xr:uid="{555A4BBE-DDA3-44FA-A2DB-16CD1A8AA99B}"/>
    <cellStyle name="Normal 9 8 4 5" xfId="5278" xr:uid="{28F11102-C822-46A7-8202-1D876AA52E93}"/>
    <cellStyle name="Normal 9 8 5" xfId="3645" xr:uid="{8619A1E7-E176-49F3-A26B-610D23DECF4A}"/>
    <cellStyle name="Normal 9 8 5 2" xfId="5282" xr:uid="{C2B4BF10-F84B-4013-86C9-B48F8FE6B234}"/>
    <cellStyle name="Normal 9 8 6" xfId="3646" xr:uid="{43D11C3B-E45A-4F78-9004-94BD2E2427A9}"/>
    <cellStyle name="Normal 9 8 6 2" xfId="5283" xr:uid="{E13B6714-409E-411F-B227-B3E497421E00}"/>
    <cellStyle name="Normal 9 8 7" xfId="3647" xr:uid="{E79EB4C6-179B-46CB-83F8-148F1C580464}"/>
    <cellStyle name="Normal 9 8 7 2" xfId="5284" xr:uid="{094D7120-249E-4AEE-A0C6-336DBD21942B}"/>
    <cellStyle name="Normal 9 8 8" xfId="5265" xr:uid="{E9CE477F-3088-4791-988E-09E3B20563BC}"/>
    <cellStyle name="Normal 9 9" xfId="3648" xr:uid="{6FC128ED-7201-4714-8E9B-5542894F159B}"/>
    <cellStyle name="Normal 9 9 2" xfId="3649" xr:uid="{451F7272-AE95-4E3D-ABA3-B32C130AD137}"/>
    <cellStyle name="Normal 9 9 2 2" xfId="3650" xr:uid="{B532A516-AB4F-4335-B720-937DA18CDFB4}"/>
    <cellStyle name="Normal 9 9 2 2 2" xfId="5287" xr:uid="{0048A8EF-386C-41A3-ADDF-9D814A6F3331}"/>
    <cellStyle name="Normal 9 9 2 3" xfId="3651" xr:uid="{7A124D97-1B9E-4427-AF55-0EAB7ECF22C4}"/>
    <cellStyle name="Normal 9 9 2 3 2" xfId="5288" xr:uid="{F5108C88-66AB-4517-8121-79FD943A884B}"/>
    <cellStyle name="Normal 9 9 2 4" xfId="3652" xr:uid="{E9C25490-ED56-4D56-B340-77159C095190}"/>
    <cellStyle name="Normal 9 9 2 4 2" xfId="5289" xr:uid="{55F4C1DE-9A09-4284-9841-60C75836519D}"/>
    <cellStyle name="Normal 9 9 2 5" xfId="5286" xr:uid="{BF64DE03-6126-48D7-B853-733495612210}"/>
    <cellStyle name="Normal 9 9 3" xfId="3653" xr:uid="{E2DDB695-3EC9-436C-AA5F-86BB114B23E9}"/>
    <cellStyle name="Normal 9 9 3 2" xfId="3654" xr:uid="{347251B4-F038-4752-BF53-851640392ECE}"/>
    <cellStyle name="Normal 9 9 3 2 2" xfId="5291" xr:uid="{D140A7B2-6547-4C5B-B68A-A185185C3310}"/>
    <cellStyle name="Normal 9 9 3 3" xfId="3655" xr:uid="{50638943-8BE4-4A17-AD9D-095550E932FA}"/>
    <cellStyle name="Normal 9 9 3 3 2" xfId="5292" xr:uid="{46D08E96-FF90-4308-9463-BC033176737C}"/>
    <cellStyle name="Normal 9 9 3 4" xfId="3656" xr:uid="{20804741-840E-4817-A31B-D8E3C6582460}"/>
    <cellStyle name="Normal 9 9 3 4 2" xfId="5293" xr:uid="{48A7484F-9CE2-4697-BC02-67F09E3092D0}"/>
    <cellStyle name="Normal 9 9 3 5" xfId="5290" xr:uid="{23D64289-7CB8-470A-99B5-140DCB2CF63A}"/>
    <cellStyle name="Normal 9 9 4" xfId="3657" xr:uid="{952CF83B-EFD8-444E-BFB5-F8D391DF6D5C}"/>
    <cellStyle name="Normal 9 9 4 2" xfId="5294" xr:uid="{E50252E8-85FA-4724-8287-C860C5833CF6}"/>
    <cellStyle name="Normal 9 9 5" xfId="3658" xr:uid="{975BB3BA-E93A-4CAF-B4CB-78FF17C851C8}"/>
    <cellStyle name="Normal 9 9 5 2" xfId="5295" xr:uid="{A03C4620-1894-41A8-B851-015C78817F3E}"/>
    <cellStyle name="Normal 9 9 6" xfId="3659" xr:uid="{56147EFC-AA74-462F-A3E5-36981A10B0B5}"/>
    <cellStyle name="Normal 9 9 6 2" xfId="5296" xr:uid="{75C73C84-3F3C-4EC5-AC20-E2C5A35ED4D3}"/>
    <cellStyle name="Normal 9 9 7" xfId="5285" xr:uid="{CBF595AC-2FD3-4B93-8C88-50046A3E8199}"/>
    <cellStyle name="Percent 2" xfId="92" xr:uid="{0323CC1F-3A3F-4D7E-9E1D-1F420D32BB61}"/>
    <cellStyle name="Percent 2 2" xfId="5297" xr:uid="{14F8F6BC-AD00-48B8-B053-A0AB02E24E79}"/>
    <cellStyle name="Гиперссылка 2" xfId="4" xr:uid="{49BAA0F8-B3D3-41B5-87DD-435502328B29}"/>
    <cellStyle name="Гиперссылка 2 2" xfId="5298" xr:uid="{24BDDA59-FE0D-4CDC-9C6C-DD476B731B22}"/>
    <cellStyle name="Обычный 2" xfId="1" xr:uid="{A3CD5D5E-4502-4158-8112-08CDD679ACF5}"/>
    <cellStyle name="Обычный 2 2" xfId="5" xr:uid="{D19F253E-EE9B-4476-9D91-2EE3A6D7A3DC}"/>
    <cellStyle name="Обычный 2 2 2" xfId="5300" xr:uid="{13C7085B-9983-4E9C-AE9D-826C9AA65933}"/>
    <cellStyle name="Обычный 2 3" xfId="5299" xr:uid="{0CF9833A-DB4D-4FDB-999D-81A96432C54D}"/>
    <cellStyle name="常规_Sheet1_1" xfId="4382" xr:uid="{AA974366-E75A-44F0-9630-EC0745B3EE0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6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44">
        <v>51232</v>
      </c>
      <c r="K10" s="115"/>
    </row>
    <row r="11" spans="1:11">
      <c r="A11" s="114"/>
      <c r="B11" s="114" t="s">
        <v>709</v>
      </c>
      <c r="C11" s="120"/>
      <c r="D11" s="120"/>
      <c r="E11" s="120"/>
      <c r="F11" s="115"/>
      <c r="G11" s="116"/>
      <c r="H11" s="116" t="s">
        <v>709</v>
      </c>
      <c r="I11" s="120"/>
      <c r="J11" s="145"/>
      <c r="K11" s="115"/>
    </row>
    <row r="12" spans="1:11">
      <c r="A12" s="114"/>
      <c r="B12" s="114" t="s">
        <v>710</v>
      </c>
      <c r="C12" s="120"/>
      <c r="D12" s="120"/>
      <c r="E12" s="120"/>
      <c r="F12" s="115"/>
      <c r="G12" s="116"/>
      <c r="H12" s="116" t="s">
        <v>710</v>
      </c>
      <c r="I12" s="120"/>
      <c r="J12" s="120"/>
      <c r="K12" s="115"/>
    </row>
    <row r="13" spans="1:11">
      <c r="A13" s="114"/>
      <c r="B13" s="114" t="s">
        <v>790</v>
      </c>
      <c r="C13" s="120"/>
      <c r="D13" s="120"/>
      <c r="E13" s="120"/>
      <c r="F13" s="115"/>
      <c r="G13" s="116"/>
      <c r="H13" s="116" t="s">
        <v>790</v>
      </c>
      <c r="I13" s="120"/>
      <c r="J13" s="99" t="s">
        <v>11</v>
      </c>
      <c r="K13" s="115"/>
    </row>
    <row r="14" spans="1:11" ht="15" customHeight="1">
      <c r="A14" s="114"/>
      <c r="B14" s="114" t="s">
        <v>712</v>
      </c>
      <c r="C14" s="120"/>
      <c r="D14" s="120"/>
      <c r="E14" s="120"/>
      <c r="F14" s="115"/>
      <c r="G14" s="116"/>
      <c r="H14" s="116" t="s">
        <v>712</v>
      </c>
      <c r="I14" s="120"/>
      <c r="J14" s="146">
        <v>45168</v>
      </c>
      <c r="K14" s="115"/>
    </row>
    <row r="15" spans="1:11" ht="15" customHeight="1">
      <c r="A15" s="114"/>
      <c r="B15" s="130" t="s">
        <v>791</v>
      </c>
      <c r="C15" s="7"/>
      <c r="D15" s="7"/>
      <c r="E15" s="7"/>
      <c r="F15" s="8"/>
      <c r="G15" s="116"/>
      <c r="H15" s="131" t="s">
        <v>791</v>
      </c>
      <c r="I15" s="120"/>
      <c r="J15" s="147"/>
      <c r="K15" s="115"/>
    </row>
    <row r="16" spans="1:11" ht="15" customHeight="1">
      <c r="A16" s="114"/>
      <c r="B16" s="120"/>
      <c r="C16" s="120"/>
      <c r="D16" s="120"/>
      <c r="E16" s="120"/>
      <c r="F16" s="120"/>
      <c r="G16" s="120"/>
      <c r="H16" s="120"/>
      <c r="I16" s="123" t="s">
        <v>142</v>
      </c>
      <c r="J16" s="129">
        <v>39798</v>
      </c>
      <c r="K16" s="115"/>
    </row>
    <row r="17" spans="1:11">
      <c r="A17" s="114"/>
      <c r="B17" s="120" t="s">
        <v>713</v>
      </c>
      <c r="C17" s="120"/>
      <c r="D17" s="120"/>
      <c r="E17" s="120"/>
      <c r="F17" s="120"/>
      <c r="G17" s="120"/>
      <c r="H17" s="120"/>
      <c r="I17" s="123" t="s">
        <v>143</v>
      </c>
      <c r="J17" s="129" t="s">
        <v>789</v>
      </c>
      <c r="K17" s="115"/>
    </row>
    <row r="18" spans="1:11" ht="18">
      <c r="A18" s="114"/>
      <c r="B18" s="120" t="s">
        <v>714</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ht="24">
      <c r="A22" s="114"/>
      <c r="B22" s="107">
        <v>30</v>
      </c>
      <c r="C22" s="10" t="s">
        <v>715</v>
      </c>
      <c r="D22" s="118" t="s">
        <v>715</v>
      </c>
      <c r="E22" s="118" t="s">
        <v>799</v>
      </c>
      <c r="F22" s="138" t="s">
        <v>110</v>
      </c>
      <c r="G22" s="139"/>
      <c r="H22" s="11" t="s">
        <v>716</v>
      </c>
      <c r="I22" s="14">
        <v>0.17</v>
      </c>
      <c r="J22" s="109">
        <f t="shared" ref="J22:J53" si="0">I22*B22</f>
        <v>5.1000000000000005</v>
      </c>
      <c r="K22" s="115"/>
    </row>
    <row r="23" spans="1:11" ht="24">
      <c r="A23" s="114"/>
      <c r="B23" s="107">
        <v>30</v>
      </c>
      <c r="C23" s="10" t="s">
        <v>715</v>
      </c>
      <c r="D23" s="118" t="s">
        <v>715</v>
      </c>
      <c r="E23" s="136" t="s">
        <v>29</v>
      </c>
      <c r="F23" s="138" t="s">
        <v>484</v>
      </c>
      <c r="G23" s="139"/>
      <c r="H23" s="11" t="s">
        <v>716</v>
      </c>
      <c r="I23" s="14">
        <v>0.17</v>
      </c>
      <c r="J23" s="109">
        <f t="shared" si="0"/>
        <v>5.1000000000000005</v>
      </c>
      <c r="K23" s="115"/>
    </row>
    <row r="24" spans="1:11" ht="24">
      <c r="A24" s="114"/>
      <c r="B24" s="107">
        <v>30</v>
      </c>
      <c r="C24" s="10" t="s">
        <v>715</v>
      </c>
      <c r="D24" s="118" t="s">
        <v>715</v>
      </c>
      <c r="E24" s="136" t="s">
        <v>29</v>
      </c>
      <c r="F24" s="138" t="s">
        <v>717</v>
      </c>
      <c r="G24" s="139"/>
      <c r="H24" s="11" t="s">
        <v>716</v>
      </c>
      <c r="I24" s="14">
        <v>0.17</v>
      </c>
      <c r="J24" s="109">
        <f t="shared" si="0"/>
        <v>5.1000000000000005</v>
      </c>
      <c r="K24" s="115"/>
    </row>
    <row r="25" spans="1:11" ht="24">
      <c r="A25" s="114"/>
      <c r="B25" s="107">
        <v>30</v>
      </c>
      <c r="C25" s="10" t="s">
        <v>715</v>
      </c>
      <c r="D25" s="118" t="s">
        <v>715</v>
      </c>
      <c r="E25" s="136" t="s">
        <v>29</v>
      </c>
      <c r="F25" s="138" t="s">
        <v>718</v>
      </c>
      <c r="G25" s="139"/>
      <c r="H25" s="11" t="s">
        <v>716</v>
      </c>
      <c r="I25" s="14">
        <v>0.17</v>
      </c>
      <c r="J25" s="109">
        <f t="shared" si="0"/>
        <v>5.1000000000000005</v>
      </c>
      <c r="K25" s="115"/>
    </row>
    <row r="26" spans="1:11" ht="24">
      <c r="A26" s="114"/>
      <c r="B26" s="107">
        <v>30</v>
      </c>
      <c r="C26" s="10" t="s">
        <v>715</v>
      </c>
      <c r="D26" s="118" t="s">
        <v>715</v>
      </c>
      <c r="E26" s="136" t="s">
        <v>29</v>
      </c>
      <c r="F26" s="138" t="s">
        <v>719</v>
      </c>
      <c r="G26" s="139"/>
      <c r="H26" s="11" t="s">
        <v>716</v>
      </c>
      <c r="I26" s="14">
        <v>0.17</v>
      </c>
      <c r="J26" s="109">
        <f t="shared" si="0"/>
        <v>5.1000000000000005</v>
      </c>
      <c r="K26" s="115"/>
    </row>
    <row r="27" spans="1:11" ht="24">
      <c r="A27" s="114"/>
      <c r="B27" s="107">
        <v>30</v>
      </c>
      <c r="C27" s="10" t="s">
        <v>715</v>
      </c>
      <c r="D27" s="118" t="s">
        <v>715</v>
      </c>
      <c r="E27" s="136" t="s">
        <v>29</v>
      </c>
      <c r="F27" s="138" t="s">
        <v>720</v>
      </c>
      <c r="G27" s="139"/>
      <c r="H27" s="11" t="s">
        <v>716</v>
      </c>
      <c r="I27" s="14">
        <v>0.17</v>
      </c>
      <c r="J27" s="109">
        <f t="shared" si="0"/>
        <v>5.1000000000000005</v>
      </c>
      <c r="K27" s="115"/>
    </row>
    <row r="28" spans="1:11" ht="24">
      <c r="A28" s="114"/>
      <c r="B28" s="107">
        <v>30</v>
      </c>
      <c r="C28" s="10" t="s">
        <v>631</v>
      </c>
      <c r="D28" s="118" t="s">
        <v>631</v>
      </c>
      <c r="E28" s="118" t="s">
        <v>635</v>
      </c>
      <c r="F28" s="138"/>
      <c r="G28" s="139"/>
      <c r="H28" s="11" t="s">
        <v>772</v>
      </c>
      <c r="I28" s="14">
        <v>0.17</v>
      </c>
      <c r="J28" s="109">
        <f t="shared" si="0"/>
        <v>5.1000000000000005</v>
      </c>
      <c r="K28" s="115"/>
    </row>
    <row r="29" spans="1:11" ht="24">
      <c r="A29" s="114"/>
      <c r="B29" s="107">
        <v>30</v>
      </c>
      <c r="C29" s="10" t="s">
        <v>631</v>
      </c>
      <c r="D29" s="118" t="s">
        <v>631</v>
      </c>
      <c r="E29" s="118" t="s">
        <v>638</v>
      </c>
      <c r="F29" s="138"/>
      <c r="G29" s="139"/>
      <c r="H29" s="11" t="s">
        <v>772</v>
      </c>
      <c r="I29" s="14">
        <v>0.17</v>
      </c>
      <c r="J29" s="109">
        <f t="shared" si="0"/>
        <v>5.1000000000000005</v>
      </c>
      <c r="K29" s="115"/>
    </row>
    <row r="30" spans="1:11" ht="24">
      <c r="A30" s="114"/>
      <c r="B30" s="107">
        <v>30</v>
      </c>
      <c r="C30" s="10" t="s">
        <v>631</v>
      </c>
      <c r="D30" s="118" t="s">
        <v>631</v>
      </c>
      <c r="E30" s="118" t="s">
        <v>641</v>
      </c>
      <c r="F30" s="138"/>
      <c r="G30" s="139"/>
      <c r="H30" s="11" t="s">
        <v>772</v>
      </c>
      <c r="I30" s="14">
        <v>0.17</v>
      </c>
      <c r="J30" s="109">
        <f t="shared" si="0"/>
        <v>5.1000000000000005</v>
      </c>
      <c r="K30" s="115"/>
    </row>
    <row r="31" spans="1:11" ht="24">
      <c r="A31" s="114"/>
      <c r="B31" s="107">
        <v>10</v>
      </c>
      <c r="C31" s="10" t="s">
        <v>102</v>
      </c>
      <c r="D31" s="118" t="s">
        <v>102</v>
      </c>
      <c r="E31" s="118" t="s">
        <v>35</v>
      </c>
      <c r="F31" s="138" t="s">
        <v>107</v>
      </c>
      <c r="G31" s="139"/>
      <c r="H31" s="11" t="s">
        <v>721</v>
      </c>
      <c r="I31" s="14">
        <v>0.82</v>
      </c>
      <c r="J31" s="109">
        <f t="shared" si="0"/>
        <v>8.1999999999999993</v>
      </c>
      <c r="K31" s="115"/>
    </row>
    <row r="32" spans="1:11" ht="24">
      <c r="A32" s="114"/>
      <c r="B32" s="107">
        <v>10</v>
      </c>
      <c r="C32" s="10" t="s">
        <v>102</v>
      </c>
      <c r="D32" s="118" t="s">
        <v>102</v>
      </c>
      <c r="E32" s="118" t="s">
        <v>35</v>
      </c>
      <c r="F32" s="138" t="s">
        <v>210</v>
      </c>
      <c r="G32" s="139"/>
      <c r="H32" s="11" t="s">
        <v>721</v>
      </c>
      <c r="I32" s="14">
        <v>0.82</v>
      </c>
      <c r="J32" s="109">
        <f t="shared" si="0"/>
        <v>8.1999999999999993</v>
      </c>
      <c r="K32" s="115"/>
    </row>
    <row r="33" spans="1:11" ht="24">
      <c r="A33" s="114"/>
      <c r="B33" s="107">
        <v>10</v>
      </c>
      <c r="C33" s="10" t="s">
        <v>102</v>
      </c>
      <c r="D33" s="118" t="s">
        <v>102</v>
      </c>
      <c r="E33" s="118" t="s">
        <v>35</v>
      </c>
      <c r="F33" s="138" t="s">
        <v>212</v>
      </c>
      <c r="G33" s="139"/>
      <c r="H33" s="11" t="s">
        <v>721</v>
      </c>
      <c r="I33" s="14">
        <v>0.82</v>
      </c>
      <c r="J33" s="109">
        <f t="shared" si="0"/>
        <v>8.1999999999999993</v>
      </c>
      <c r="K33" s="115"/>
    </row>
    <row r="34" spans="1:11" ht="24">
      <c r="A34" s="114"/>
      <c r="B34" s="107">
        <v>10</v>
      </c>
      <c r="C34" s="10" t="s">
        <v>102</v>
      </c>
      <c r="D34" s="118" t="s">
        <v>102</v>
      </c>
      <c r="E34" s="118" t="s">
        <v>35</v>
      </c>
      <c r="F34" s="138" t="s">
        <v>214</v>
      </c>
      <c r="G34" s="139"/>
      <c r="H34" s="11" t="s">
        <v>721</v>
      </c>
      <c r="I34" s="14">
        <v>0.82</v>
      </c>
      <c r="J34" s="109">
        <f t="shared" si="0"/>
        <v>8.1999999999999993</v>
      </c>
      <c r="K34" s="115"/>
    </row>
    <row r="35" spans="1:11" ht="24">
      <c r="A35" s="114"/>
      <c r="B35" s="107">
        <v>20</v>
      </c>
      <c r="C35" s="10" t="s">
        <v>722</v>
      </c>
      <c r="D35" s="118" t="s">
        <v>722</v>
      </c>
      <c r="E35" s="118" t="s">
        <v>636</v>
      </c>
      <c r="F35" s="142" t="s">
        <v>799</v>
      </c>
      <c r="G35" s="143"/>
      <c r="H35" s="11" t="s">
        <v>795</v>
      </c>
      <c r="I35" s="14">
        <v>0.15</v>
      </c>
      <c r="J35" s="109">
        <f t="shared" si="0"/>
        <v>3</v>
      </c>
      <c r="K35" s="115"/>
    </row>
    <row r="36" spans="1:11" ht="24">
      <c r="A36" s="114"/>
      <c r="B36" s="107">
        <v>20</v>
      </c>
      <c r="C36" s="10" t="s">
        <v>722</v>
      </c>
      <c r="D36" s="118" t="s">
        <v>722</v>
      </c>
      <c r="E36" s="118" t="s">
        <v>637</v>
      </c>
      <c r="F36" s="142" t="s">
        <v>799</v>
      </c>
      <c r="G36" s="143"/>
      <c r="H36" s="11" t="s">
        <v>795</v>
      </c>
      <c r="I36" s="14">
        <v>0.15</v>
      </c>
      <c r="J36" s="109">
        <f t="shared" si="0"/>
        <v>3</v>
      </c>
      <c r="K36" s="115"/>
    </row>
    <row r="37" spans="1:11" ht="24">
      <c r="A37" s="114"/>
      <c r="B37" s="107">
        <v>20</v>
      </c>
      <c r="C37" s="10" t="s">
        <v>722</v>
      </c>
      <c r="D37" s="118" t="s">
        <v>722</v>
      </c>
      <c r="E37" s="118" t="s">
        <v>723</v>
      </c>
      <c r="F37" s="142" t="s">
        <v>799</v>
      </c>
      <c r="G37" s="143"/>
      <c r="H37" s="11" t="s">
        <v>795</v>
      </c>
      <c r="I37" s="14">
        <v>0.15</v>
      </c>
      <c r="J37" s="109">
        <f t="shared" si="0"/>
        <v>3</v>
      </c>
      <c r="K37" s="115"/>
    </row>
    <row r="38" spans="1:11" ht="24">
      <c r="A38" s="114"/>
      <c r="B38" s="107">
        <v>20</v>
      </c>
      <c r="C38" s="10" t="s">
        <v>722</v>
      </c>
      <c r="D38" s="118" t="s">
        <v>722</v>
      </c>
      <c r="E38" s="118" t="s">
        <v>642</v>
      </c>
      <c r="F38" s="142" t="s">
        <v>799</v>
      </c>
      <c r="G38" s="143"/>
      <c r="H38" s="11" t="s">
        <v>795</v>
      </c>
      <c r="I38" s="14">
        <v>0.15</v>
      </c>
      <c r="J38" s="109">
        <f t="shared" si="0"/>
        <v>3</v>
      </c>
      <c r="K38" s="115"/>
    </row>
    <row r="39" spans="1:11" ht="24">
      <c r="A39" s="114"/>
      <c r="B39" s="107">
        <v>30</v>
      </c>
      <c r="C39" s="10" t="s">
        <v>724</v>
      </c>
      <c r="D39" s="118" t="s">
        <v>724</v>
      </c>
      <c r="E39" s="118" t="s">
        <v>635</v>
      </c>
      <c r="F39" s="142" t="s">
        <v>799</v>
      </c>
      <c r="G39" s="143"/>
      <c r="H39" s="11" t="s">
        <v>796</v>
      </c>
      <c r="I39" s="14">
        <v>0.15</v>
      </c>
      <c r="J39" s="109">
        <f t="shared" si="0"/>
        <v>4.5</v>
      </c>
      <c r="K39" s="115"/>
    </row>
    <row r="40" spans="1:11" ht="36">
      <c r="A40" s="114"/>
      <c r="B40" s="107">
        <v>20</v>
      </c>
      <c r="C40" s="10" t="s">
        <v>725</v>
      </c>
      <c r="D40" s="118" t="s">
        <v>725</v>
      </c>
      <c r="E40" s="118" t="s">
        <v>107</v>
      </c>
      <c r="F40" s="142"/>
      <c r="G40" s="143"/>
      <c r="H40" s="11" t="s">
        <v>775</v>
      </c>
      <c r="I40" s="14">
        <v>0.82</v>
      </c>
      <c r="J40" s="109">
        <f t="shared" si="0"/>
        <v>16.399999999999999</v>
      </c>
      <c r="K40" s="115"/>
    </row>
    <row r="41" spans="1:11" ht="36">
      <c r="A41" s="114"/>
      <c r="B41" s="107">
        <v>20</v>
      </c>
      <c r="C41" s="10" t="s">
        <v>725</v>
      </c>
      <c r="D41" s="118" t="s">
        <v>725</v>
      </c>
      <c r="E41" s="118" t="s">
        <v>212</v>
      </c>
      <c r="F41" s="142"/>
      <c r="G41" s="143"/>
      <c r="H41" s="11" t="s">
        <v>775</v>
      </c>
      <c r="I41" s="14">
        <v>0.82</v>
      </c>
      <c r="J41" s="109">
        <f t="shared" si="0"/>
        <v>16.399999999999999</v>
      </c>
      <c r="K41" s="115"/>
    </row>
    <row r="42" spans="1:11" ht="36">
      <c r="A42" s="114"/>
      <c r="B42" s="107">
        <v>20</v>
      </c>
      <c r="C42" s="10" t="s">
        <v>725</v>
      </c>
      <c r="D42" s="118" t="s">
        <v>725</v>
      </c>
      <c r="E42" s="118" t="s">
        <v>213</v>
      </c>
      <c r="F42" s="142"/>
      <c r="G42" s="143"/>
      <c r="H42" s="11" t="s">
        <v>775</v>
      </c>
      <c r="I42" s="14">
        <v>0.82</v>
      </c>
      <c r="J42" s="109">
        <f t="shared" si="0"/>
        <v>16.399999999999999</v>
      </c>
      <c r="K42" s="115"/>
    </row>
    <row r="43" spans="1:11" ht="36">
      <c r="A43" s="114"/>
      <c r="B43" s="107">
        <v>20</v>
      </c>
      <c r="C43" s="10" t="s">
        <v>726</v>
      </c>
      <c r="D43" s="118" t="s">
        <v>726</v>
      </c>
      <c r="E43" s="118" t="s">
        <v>107</v>
      </c>
      <c r="F43" s="142"/>
      <c r="G43" s="143"/>
      <c r="H43" s="11" t="s">
        <v>776</v>
      </c>
      <c r="I43" s="14">
        <v>1.03</v>
      </c>
      <c r="J43" s="109">
        <f t="shared" si="0"/>
        <v>20.6</v>
      </c>
      <c r="K43" s="115"/>
    </row>
    <row r="44" spans="1:11" ht="36">
      <c r="A44" s="114"/>
      <c r="B44" s="107">
        <v>10</v>
      </c>
      <c r="C44" s="10" t="s">
        <v>726</v>
      </c>
      <c r="D44" s="118" t="s">
        <v>726</v>
      </c>
      <c r="E44" s="118" t="s">
        <v>210</v>
      </c>
      <c r="F44" s="142"/>
      <c r="G44" s="143"/>
      <c r="H44" s="11" t="s">
        <v>776</v>
      </c>
      <c r="I44" s="14">
        <v>1.03</v>
      </c>
      <c r="J44" s="109">
        <f t="shared" si="0"/>
        <v>10.3</v>
      </c>
      <c r="K44" s="115"/>
    </row>
    <row r="45" spans="1:11" ht="36">
      <c r="A45" s="114"/>
      <c r="B45" s="107">
        <v>20</v>
      </c>
      <c r="C45" s="10" t="s">
        <v>726</v>
      </c>
      <c r="D45" s="118" t="s">
        <v>726</v>
      </c>
      <c r="E45" s="118" t="s">
        <v>212</v>
      </c>
      <c r="F45" s="142"/>
      <c r="G45" s="143"/>
      <c r="H45" s="11" t="s">
        <v>776</v>
      </c>
      <c r="I45" s="14">
        <v>1.03</v>
      </c>
      <c r="J45" s="109">
        <f t="shared" si="0"/>
        <v>20.6</v>
      </c>
      <c r="K45" s="115"/>
    </row>
    <row r="46" spans="1:11" ht="36">
      <c r="A46" s="114"/>
      <c r="B46" s="107">
        <v>20</v>
      </c>
      <c r="C46" s="10" t="s">
        <v>726</v>
      </c>
      <c r="D46" s="118" t="s">
        <v>726</v>
      </c>
      <c r="E46" s="118" t="s">
        <v>265</v>
      </c>
      <c r="F46" s="142"/>
      <c r="G46" s="143"/>
      <c r="H46" s="11" t="s">
        <v>776</v>
      </c>
      <c r="I46" s="14">
        <v>1.03</v>
      </c>
      <c r="J46" s="109">
        <f t="shared" si="0"/>
        <v>20.6</v>
      </c>
      <c r="K46" s="115"/>
    </row>
    <row r="47" spans="1:11" ht="36">
      <c r="A47" s="114"/>
      <c r="B47" s="107">
        <v>10</v>
      </c>
      <c r="C47" s="10" t="s">
        <v>726</v>
      </c>
      <c r="D47" s="118" t="s">
        <v>726</v>
      </c>
      <c r="E47" s="118" t="s">
        <v>266</v>
      </c>
      <c r="F47" s="142"/>
      <c r="G47" s="143"/>
      <c r="H47" s="11" t="s">
        <v>776</v>
      </c>
      <c r="I47" s="14">
        <v>1.03</v>
      </c>
      <c r="J47" s="109">
        <f t="shared" si="0"/>
        <v>10.3</v>
      </c>
      <c r="K47" s="115"/>
    </row>
    <row r="48" spans="1:11" ht="36">
      <c r="A48" s="114"/>
      <c r="B48" s="107">
        <v>10</v>
      </c>
      <c r="C48" s="10" t="s">
        <v>726</v>
      </c>
      <c r="D48" s="118" t="s">
        <v>726</v>
      </c>
      <c r="E48" s="118" t="s">
        <v>269</v>
      </c>
      <c r="F48" s="142"/>
      <c r="G48" s="143"/>
      <c r="H48" s="11" t="s">
        <v>776</v>
      </c>
      <c r="I48" s="14">
        <v>1.03</v>
      </c>
      <c r="J48" s="109">
        <f t="shared" si="0"/>
        <v>10.3</v>
      </c>
      <c r="K48" s="115"/>
    </row>
    <row r="49" spans="1:11" ht="36">
      <c r="A49" s="114"/>
      <c r="B49" s="107">
        <v>5</v>
      </c>
      <c r="C49" s="10" t="s">
        <v>727</v>
      </c>
      <c r="D49" s="118" t="s">
        <v>727</v>
      </c>
      <c r="E49" s="118" t="s">
        <v>635</v>
      </c>
      <c r="F49" s="142"/>
      <c r="G49" s="143"/>
      <c r="H49" s="11" t="s">
        <v>777</v>
      </c>
      <c r="I49" s="14">
        <v>1.03</v>
      </c>
      <c r="J49" s="109">
        <f t="shared" si="0"/>
        <v>5.15</v>
      </c>
      <c r="K49" s="115"/>
    </row>
    <row r="50" spans="1:11" ht="36">
      <c r="A50" s="114"/>
      <c r="B50" s="107">
        <v>20</v>
      </c>
      <c r="C50" s="10" t="s">
        <v>727</v>
      </c>
      <c r="D50" s="118" t="s">
        <v>727</v>
      </c>
      <c r="E50" s="118" t="s">
        <v>636</v>
      </c>
      <c r="F50" s="142"/>
      <c r="G50" s="143"/>
      <c r="H50" s="11" t="s">
        <v>777</v>
      </c>
      <c r="I50" s="14">
        <v>1.03</v>
      </c>
      <c r="J50" s="109">
        <f t="shared" si="0"/>
        <v>20.6</v>
      </c>
      <c r="K50" s="115"/>
    </row>
    <row r="51" spans="1:11" ht="36">
      <c r="A51" s="114"/>
      <c r="B51" s="107">
        <v>20</v>
      </c>
      <c r="C51" s="10" t="s">
        <v>727</v>
      </c>
      <c r="D51" s="118" t="s">
        <v>727</v>
      </c>
      <c r="E51" s="118" t="s">
        <v>637</v>
      </c>
      <c r="F51" s="142"/>
      <c r="G51" s="143"/>
      <c r="H51" s="11" t="s">
        <v>777</v>
      </c>
      <c r="I51" s="14">
        <v>1.03</v>
      </c>
      <c r="J51" s="109">
        <f t="shared" si="0"/>
        <v>20.6</v>
      </c>
      <c r="K51" s="115"/>
    </row>
    <row r="52" spans="1:11" ht="36">
      <c r="A52" s="114"/>
      <c r="B52" s="107">
        <v>10</v>
      </c>
      <c r="C52" s="10" t="s">
        <v>727</v>
      </c>
      <c r="D52" s="118" t="s">
        <v>727</v>
      </c>
      <c r="E52" s="118" t="s">
        <v>638</v>
      </c>
      <c r="F52" s="142"/>
      <c r="G52" s="143"/>
      <c r="H52" s="11" t="s">
        <v>777</v>
      </c>
      <c r="I52" s="14">
        <v>1.03</v>
      </c>
      <c r="J52" s="109">
        <f t="shared" si="0"/>
        <v>10.3</v>
      </c>
      <c r="K52" s="115"/>
    </row>
    <row r="53" spans="1:11" ht="24">
      <c r="A53" s="114"/>
      <c r="B53" s="107">
        <v>60</v>
      </c>
      <c r="C53" s="10" t="s">
        <v>728</v>
      </c>
      <c r="D53" s="118" t="s">
        <v>728</v>
      </c>
      <c r="E53" s="118" t="s">
        <v>484</v>
      </c>
      <c r="F53" s="142" t="s">
        <v>799</v>
      </c>
      <c r="G53" s="143"/>
      <c r="H53" s="11" t="s">
        <v>797</v>
      </c>
      <c r="I53" s="14">
        <v>0.14000000000000001</v>
      </c>
      <c r="J53" s="109">
        <f t="shared" si="0"/>
        <v>8.4</v>
      </c>
      <c r="K53" s="115"/>
    </row>
    <row r="54" spans="1:11" ht="24">
      <c r="A54" s="114"/>
      <c r="B54" s="107">
        <v>60</v>
      </c>
      <c r="C54" s="10" t="s">
        <v>728</v>
      </c>
      <c r="D54" s="118" t="s">
        <v>728</v>
      </c>
      <c r="E54" s="118" t="s">
        <v>717</v>
      </c>
      <c r="F54" s="142" t="s">
        <v>799</v>
      </c>
      <c r="G54" s="143"/>
      <c r="H54" s="11" t="s">
        <v>797</v>
      </c>
      <c r="I54" s="14">
        <v>0.14000000000000001</v>
      </c>
      <c r="J54" s="109">
        <f t="shared" ref="J54:J85" si="1">I54*B54</f>
        <v>8.4</v>
      </c>
      <c r="K54" s="115"/>
    </row>
    <row r="55" spans="1:11" ht="24">
      <c r="A55" s="114"/>
      <c r="B55" s="107">
        <v>60</v>
      </c>
      <c r="C55" s="10" t="s">
        <v>728</v>
      </c>
      <c r="D55" s="118" t="s">
        <v>728</v>
      </c>
      <c r="E55" s="118" t="s">
        <v>718</v>
      </c>
      <c r="F55" s="142" t="s">
        <v>799</v>
      </c>
      <c r="G55" s="143"/>
      <c r="H55" s="11" t="s">
        <v>797</v>
      </c>
      <c r="I55" s="14">
        <v>0.14000000000000001</v>
      </c>
      <c r="J55" s="109">
        <f t="shared" si="1"/>
        <v>8.4</v>
      </c>
      <c r="K55" s="115"/>
    </row>
    <row r="56" spans="1:11" ht="24">
      <c r="A56" s="114"/>
      <c r="B56" s="107">
        <v>60</v>
      </c>
      <c r="C56" s="10" t="s">
        <v>728</v>
      </c>
      <c r="D56" s="118" t="s">
        <v>728</v>
      </c>
      <c r="E56" s="118" t="s">
        <v>729</v>
      </c>
      <c r="F56" s="142" t="s">
        <v>799</v>
      </c>
      <c r="G56" s="143"/>
      <c r="H56" s="11" t="s">
        <v>797</v>
      </c>
      <c r="I56" s="14">
        <v>0.14000000000000001</v>
      </c>
      <c r="J56" s="109">
        <f t="shared" si="1"/>
        <v>8.4</v>
      </c>
      <c r="K56" s="115"/>
    </row>
    <row r="57" spans="1:11" ht="24">
      <c r="A57" s="114"/>
      <c r="B57" s="107">
        <v>60</v>
      </c>
      <c r="C57" s="10" t="s">
        <v>728</v>
      </c>
      <c r="D57" s="118" t="s">
        <v>728</v>
      </c>
      <c r="E57" s="118" t="s">
        <v>719</v>
      </c>
      <c r="F57" s="142" t="s">
        <v>799</v>
      </c>
      <c r="G57" s="143"/>
      <c r="H57" s="11" t="s">
        <v>797</v>
      </c>
      <c r="I57" s="14">
        <v>0.14000000000000001</v>
      </c>
      <c r="J57" s="109">
        <f t="shared" si="1"/>
        <v>8.4</v>
      </c>
      <c r="K57" s="115"/>
    </row>
    <row r="58" spans="1:11">
      <c r="A58" s="114"/>
      <c r="B58" s="107">
        <v>20</v>
      </c>
      <c r="C58" s="10" t="s">
        <v>30</v>
      </c>
      <c r="D58" s="118" t="s">
        <v>767</v>
      </c>
      <c r="E58" s="118" t="s">
        <v>35</v>
      </c>
      <c r="F58" s="138"/>
      <c r="G58" s="139"/>
      <c r="H58" s="11" t="s">
        <v>730</v>
      </c>
      <c r="I58" s="14">
        <v>0.21</v>
      </c>
      <c r="J58" s="109">
        <f t="shared" si="1"/>
        <v>4.2</v>
      </c>
      <c r="K58" s="115"/>
    </row>
    <row r="59" spans="1:11" ht="24">
      <c r="A59" s="114"/>
      <c r="B59" s="107">
        <v>10</v>
      </c>
      <c r="C59" s="10" t="s">
        <v>731</v>
      </c>
      <c r="D59" s="118" t="s">
        <v>731</v>
      </c>
      <c r="E59" s="118" t="s">
        <v>35</v>
      </c>
      <c r="F59" s="138" t="s">
        <v>273</v>
      </c>
      <c r="G59" s="139"/>
      <c r="H59" s="11" t="s">
        <v>732</v>
      </c>
      <c r="I59" s="14">
        <v>0.61</v>
      </c>
      <c r="J59" s="109">
        <f t="shared" si="1"/>
        <v>6.1</v>
      </c>
      <c r="K59" s="115"/>
    </row>
    <row r="60" spans="1:11" ht="24">
      <c r="A60" s="114"/>
      <c r="B60" s="107">
        <v>10</v>
      </c>
      <c r="C60" s="10" t="s">
        <v>731</v>
      </c>
      <c r="D60" s="118" t="s">
        <v>731</v>
      </c>
      <c r="E60" s="118" t="s">
        <v>35</v>
      </c>
      <c r="F60" s="138" t="s">
        <v>271</v>
      </c>
      <c r="G60" s="139"/>
      <c r="H60" s="11" t="s">
        <v>732</v>
      </c>
      <c r="I60" s="14">
        <v>0.61</v>
      </c>
      <c r="J60" s="109">
        <f t="shared" si="1"/>
        <v>6.1</v>
      </c>
      <c r="K60" s="115"/>
    </row>
    <row r="61" spans="1:11" ht="24">
      <c r="A61" s="114"/>
      <c r="B61" s="107">
        <v>10</v>
      </c>
      <c r="C61" s="10" t="s">
        <v>731</v>
      </c>
      <c r="D61" s="118" t="s">
        <v>731</v>
      </c>
      <c r="E61" s="118" t="s">
        <v>35</v>
      </c>
      <c r="F61" s="138" t="s">
        <v>484</v>
      </c>
      <c r="G61" s="139"/>
      <c r="H61" s="11" t="s">
        <v>732</v>
      </c>
      <c r="I61" s="14">
        <v>0.61</v>
      </c>
      <c r="J61" s="109">
        <f t="shared" si="1"/>
        <v>6.1</v>
      </c>
      <c r="K61" s="115"/>
    </row>
    <row r="62" spans="1:11" ht="24">
      <c r="A62" s="114"/>
      <c r="B62" s="107">
        <v>10</v>
      </c>
      <c r="C62" s="10" t="s">
        <v>731</v>
      </c>
      <c r="D62" s="118" t="s">
        <v>731</v>
      </c>
      <c r="E62" s="118" t="s">
        <v>35</v>
      </c>
      <c r="F62" s="138" t="s">
        <v>717</v>
      </c>
      <c r="G62" s="139"/>
      <c r="H62" s="11" t="s">
        <v>732</v>
      </c>
      <c r="I62" s="14">
        <v>0.61</v>
      </c>
      <c r="J62" s="109">
        <f t="shared" si="1"/>
        <v>6.1</v>
      </c>
      <c r="K62" s="115"/>
    </row>
    <row r="63" spans="1:11" ht="24">
      <c r="A63" s="114"/>
      <c r="B63" s="107">
        <v>10</v>
      </c>
      <c r="C63" s="10" t="s">
        <v>731</v>
      </c>
      <c r="D63" s="118" t="s">
        <v>731</v>
      </c>
      <c r="E63" s="118" t="s">
        <v>35</v>
      </c>
      <c r="F63" s="138" t="s">
        <v>733</v>
      </c>
      <c r="G63" s="139"/>
      <c r="H63" s="11" t="s">
        <v>732</v>
      </c>
      <c r="I63" s="14">
        <v>0.61</v>
      </c>
      <c r="J63" s="109">
        <f t="shared" si="1"/>
        <v>6.1</v>
      </c>
      <c r="K63" s="115"/>
    </row>
    <row r="64" spans="1:11" ht="24">
      <c r="A64" s="114"/>
      <c r="B64" s="107">
        <v>10</v>
      </c>
      <c r="C64" s="10" t="s">
        <v>731</v>
      </c>
      <c r="D64" s="118" t="s">
        <v>731</v>
      </c>
      <c r="E64" s="118" t="s">
        <v>35</v>
      </c>
      <c r="F64" s="138" t="s">
        <v>719</v>
      </c>
      <c r="G64" s="139"/>
      <c r="H64" s="11" t="s">
        <v>732</v>
      </c>
      <c r="I64" s="14">
        <v>0.61</v>
      </c>
      <c r="J64" s="109">
        <f t="shared" si="1"/>
        <v>6.1</v>
      </c>
      <c r="K64" s="115"/>
    </row>
    <row r="65" spans="1:11" ht="24">
      <c r="A65" s="114"/>
      <c r="B65" s="107">
        <v>10</v>
      </c>
      <c r="C65" s="10" t="s">
        <v>731</v>
      </c>
      <c r="D65" s="118" t="s">
        <v>731</v>
      </c>
      <c r="E65" s="118" t="s">
        <v>35</v>
      </c>
      <c r="F65" s="138" t="s">
        <v>734</v>
      </c>
      <c r="G65" s="139"/>
      <c r="H65" s="11" t="s">
        <v>732</v>
      </c>
      <c r="I65" s="14">
        <v>0.61</v>
      </c>
      <c r="J65" s="109">
        <f t="shared" si="1"/>
        <v>6.1</v>
      </c>
      <c r="K65" s="115"/>
    </row>
    <row r="66" spans="1:11" ht="24">
      <c r="A66" s="114"/>
      <c r="B66" s="107">
        <v>15</v>
      </c>
      <c r="C66" s="10" t="s">
        <v>735</v>
      </c>
      <c r="D66" s="118" t="s">
        <v>735</v>
      </c>
      <c r="E66" s="118" t="s">
        <v>35</v>
      </c>
      <c r="F66" s="138" t="s">
        <v>273</v>
      </c>
      <c r="G66" s="139"/>
      <c r="H66" s="11" t="s">
        <v>736</v>
      </c>
      <c r="I66" s="14">
        <v>0.61</v>
      </c>
      <c r="J66" s="109">
        <f t="shared" si="1"/>
        <v>9.15</v>
      </c>
      <c r="K66" s="115"/>
    </row>
    <row r="67" spans="1:11" ht="24">
      <c r="A67" s="114"/>
      <c r="B67" s="107">
        <v>15</v>
      </c>
      <c r="C67" s="10" t="s">
        <v>735</v>
      </c>
      <c r="D67" s="118" t="s">
        <v>735</v>
      </c>
      <c r="E67" s="118" t="s">
        <v>35</v>
      </c>
      <c r="F67" s="138" t="s">
        <v>271</v>
      </c>
      <c r="G67" s="139"/>
      <c r="H67" s="11" t="s">
        <v>736</v>
      </c>
      <c r="I67" s="14">
        <v>0.61</v>
      </c>
      <c r="J67" s="109">
        <f t="shared" si="1"/>
        <v>9.15</v>
      </c>
      <c r="K67" s="115"/>
    </row>
    <row r="68" spans="1:11" ht="24">
      <c r="A68" s="114"/>
      <c r="B68" s="107">
        <v>40</v>
      </c>
      <c r="C68" s="10" t="s">
        <v>737</v>
      </c>
      <c r="D68" s="118" t="s">
        <v>737</v>
      </c>
      <c r="E68" s="118" t="s">
        <v>35</v>
      </c>
      <c r="F68" s="138"/>
      <c r="G68" s="139"/>
      <c r="H68" s="11" t="s">
        <v>738</v>
      </c>
      <c r="I68" s="14">
        <v>0.51</v>
      </c>
      <c r="J68" s="109">
        <f t="shared" si="1"/>
        <v>20.399999999999999</v>
      </c>
      <c r="K68" s="115"/>
    </row>
    <row r="69" spans="1:11" ht="24">
      <c r="A69" s="114"/>
      <c r="B69" s="107">
        <v>40</v>
      </c>
      <c r="C69" s="10" t="s">
        <v>739</v>
      </c>
      <c r="D69" s="118" t="s">
        <v>739</v>
      </c>
      <c r="E69" s="118" t="s">
        <v>35</v>
      </c>
      <c r="F69" s="138"/>
      <c r="G69" s="139"/>
      <c r="H69" s="11" t="s">
        <v>740</v>
      </c>
      <c r="I69" s="14">
        <v>0.51</v>
      </c>
      <c r="J69" s="109">
        <f t="shared" si="1"/>
        <v>20.399999999999999</v>
      </c>
      <c r="K69" s="115"/>
    </row>
    <row r="70" spans="1:11" ht="36">
      <c r="A70" s="114"/>
      <c r="B70" s="107">
        <v>1</v>
      </c>
      <c r="C70" s="10" t="s">
        <v>741</v>
      </c>
      <c r="D70" s="118" t="s">
        <v>768</v>
      </c>
      <c r="E70" s="118" t="s">
        <v>742</v>
      </c>
      <c r="F70" s="138"/>
      <c r="G70" s="139"/>
      <c r="H70" s="11" t="s">
        <v>779</v>
      </c>
      <c r="I70" s="14">
        <v>63.5</v>
      </c>
      <c r="J70" s="109">
        <f t="shared" si="1"/>
        <v>63.5</v>
      </c>
      <c r="K70" s="115"/>
    </row>
    <row r="71" spans="1:11" ht="12" customHeight="1">
      <c r="A71" s="114"/>
      <c r="B71" s="107">
        <v>50</v>
      </c>
      <c r="C71" s="10" t="s">
        <v>743</v>
      </c>
      <c r="D71" s="118" t="s">
        <v>743</v>
      </c>
      <c r="E71" s="118" t="s">
        <v>26</v>
      </c>
      <c r="F71" s="138"/>
      <c r="G71" s="139"/>
      <c r="H71" s="11" t="s">
        <v>744</v>
      </c>
      <c r="I71" s="14">
        <v>0.13</v>
      </c>
      <c r="J71" s="109">
        <f t="shared" si="1"/>
        <v>6.5</v>
      </c>
      <c r="K71" s="115"/>
    </row>
    <row r="72" spans="1:11" ht="24">
      <c r="A72" s="114"/>
      <c r="B72" s="107">
        <v>10</v>
      </c>
      <c r="C72" s="10" t="s">
        <v>745</v>
      </c>
      <c r="D72" s="118" t="s">
        <v>745</v>
      </c>
      <c r="E72" s="118" t="s">
        <v>25</v>
      </c>
      <c r="F72" s="138" t="s">
        <v>107</v>
      </c>
      <c r="G72" s="139"/>
      <c r="H72" s="11" t="s">
        <v>746</v>
      </c>
      <c r="I72" s="14">
        <v>0.66</v>
      </c>
      <c r="J72" s="109">
        <f t="shared" si="1"/>
        <v>6.6000000000000005</v>
      </c>
      <c r="K72" s="115"/>
    </row>
    <row r="73" spans="1:11" ht="24">
      <c r="A73" s="114"/>
      <c r="B73" s="107">
        <v>10</v>
      </c>
      <c r="C73" s="10" t="s">
        <v>745</v>
      </c>
      <c r="D73" s="118" t="s">
        <v>745</v>
      </c>
      <c r="E73" s="118" t="s">
        <v>25</v>
      </c>
      <c r="F73" s="138" t="s">
        <v>212</v>
      </c>
      <c r="G73" s="139"/>
      <c r="H73" s="11" t="s">
        <v>746</v>
      </c>
      <c r="I73" s="14">
        <v>0.66</v>
      </c>
      <c r="J73" s="109">
        <f t="shared" si="1"/>
        <v>6.6000000000000005</v>
      </c>
      <c r="K73" s="115"/>
    </row>
    <row r="74" spans="1:11" ht="24">
      <c r="A74" s="114"/>
      <c r="B74" s="107">
        <v>10</v>
      </c>
      <c r="C74" s="10" t="s">
        <v>745</v>
      </c>
      <c r="D74" s="118" t="s">
        <v>745</v>
      </c>
      <c r="E74" s="118" t="s">
        <v>25</v>
      </c>
      <c r="F74" s="138" t="s">
        <v>213</v>
      </c>
      <c r="G74" s="139"/>
      <c r="H74" s="11" t="s">
        <v>746</v>
      </c>
      <c r="I74" s="14">
        <v>0.66</v>
      </c>
      <c r="J74" s="109">
        <f t="shared" si="1"/>
        <v>6.6000000000000005</v>
      </c>
      <c r="K74" s="115"/>
    </row>
    <row r="75" spans="1:11" ht="24">
      <c r="A75" s="114"/>
      <c r="B75" s="107">
        <v>10</v>
      </c>
      <c r="C75" s="10" t="s">
        <v>745</v>
      </c>
      <c r="D75" s="118" t="s">
        <v>745</v>
      </c>
      <c r="E75" s="118" t="s">
        <v>25</v>
      </c>
      <c r="F75" s="138" t="s">
        <v>263</v>
      </c>
      <c r="G75" s="139"/>
      <c r="H75" s="11" t="s">
        <v>746</v>
      </c>
      <c r="I75" s="14">
        <v>0.66</v>
      </c>
      <c r="J75" s="109">
        <f t="shared" si="1"/>
        <v>6.6000000000000005</v>
      </c>
      <c r="K75" s="115"/>
    </row>
    <row r="76" spans="1:11" ht="24">
      <c r="A76" s="114"/>
      <c r="B76" s="107">
        <v>10</v>
      </c>
      <c r="C76" s="10" t="s">
        <v>745</v>
      </c>
      <c r="D76" s="118" t="s">
        <v>745</v>
      </c>
      <c r="E76" s="118" t="s">
        <v>25</v>
      </c>
      <c r="F76" s="138" t="s">
        <v>268</v>
      </c>
      <c r="G76" s="139"/>
      <c r="H76" s="11" t="s">
        <v>746</v>
      </c>
      <c r="I76" s="14">
        <v>0.66</v>
      </c>
      <c r="J76" s="109">
        <f t="shared" si="1"/>
        <v>6.6000000000000005</v>
      </c>
      <c r="K76" s="115"/>
    </row>
    <row r="77" spans="1:11" ht="24">
      <c r="A77" s="114"/>
      <c r="B77" s="107">
        <v>10</v>
      </c>
      <c r="C77" s="10" t="s">
        <v>745</v>
      </c>
      <c r="D77" s="118" t="s">
        <v>745</v>
      </c>
      <c r="E77" s="118" t="s">
        <v>25</v>
      </c>
      <c r="F77" s="138" t="s">
        <v>269</v>
      </c>
      <c r="G77" s="139"/>
      <c r="H77" s="11" t="s">
        <v>746</v>
      </c>
      <c r="I77" s="14">
        <v>0.66</v>
      </c>
      <c r="J77" s="109">
        <f t="shared" si="1"/>
        <v>6.6000000000000005</v>
      </c>
      <c r="K77" s="115"/>
    </row>
    <row r="78" spans="1:11" ht="24">
      <c r="A78" s="114"/>
      <c r="B78" s="107">
        <v>10</v>
      </c>
      <c r="C78" s="10" t="s">
        <v>745</v>
      </c>
      <c r="D78" s="118" t="s">
        <v>745</v>
      </c>
      <c r="E78" s="118" t="s">
        <v>26</v>
      </c>
      <c r="F78" s="138" t="s">
        <v>107</v>
      </c>
      <c r="G78" s="139"/>
      <c r="H78" s="11" t="s">
        <v>746</v>
      </c>
      <c r="I78" s="14">
        <v>0.66</v>
      </c>
      <c r="J78" s="109">
        <f t="shared" si="1"/>
        <v>6.6000000000000005</v>
      </c>
      <c r="K78" s="115"/>
    </row>
    <row r="79" spans="1:11" ht="24">
      <c r="A79" s="114"/>
      <c r="B79" s="107">
        <v>10</v>
      </c>
      <c r="C79" s="10" t="s">
        <v>745</v>
      </c>
      <c r="D79" s="118" t="s">
        <v>745</v>
      </c>
      <c r="E79" s="118" t="s">
        <v>26</v>
      </c>
      <c r="F79" s="138" t="s">
        <v>212</v>
      </c>
      <c r="G79" s="139"/>
      <c r="H79" s="11" t="s">
        <v>746</v>
      </c>
      <c r="I79" s="14">
        <v>0.66</v>
      </c>
      <c r="J79" s="109">
        <f t="shared" si="1"/>
        <v>6.6000000000000005</v>
      </c>
      <c r="K79" s="115"/>
    </row>
    <row r="80" spans="1:11" ht="24">
      <c r="A80" s="114"/>
      <c r="B80" s="107">
        <v>10</v>
      </c>
      <c r="C80" s="10" t="s">
        <v>745</v>
      </c>
      <c r="D80" s="118" t="s">
        <v>745</v>
      </c>
      <c r="E80" s="118" t="s">
        <v>26</v>
      </c>
      <c r="F80" s="138" t="s">
        <v>213</v>
      </c>
      <c r="G80" s="139"/>
      <c r="H80" s="11" t="s">
        <v>746</v>
      </c>
      <c r="I80" s="14">
        <v>0.66</v>
      </c>
      <c r="J80" s="109">
        <f t="shared" si="1"/>
        <v>6.6000000000000005</v>
      </c>
      <c r="K80" s="115"/>
    </row>
    <row r="81" spans="1:11" ht="24">
      <c r="A81" s="114"/>
      <c r="B81" s="107">
        <v>10</v>
      </c>
      <c r="C81" s="10" t="s">
        <v>745</v>
      </c>
      <c r="D81" s="118" t="s">
        <v>745</v>
      </c>
      <c r="E81" s="118" t="s">
        <v>26</v>
      </c>
      <c r="F81" s="138" t="s">
        <v>263</v>
      </c>
      <c r="G81" s="139"/>
      <c r="H81" s="11" t="s">
        <v>746</v>
      </c>
      <c r="I81" s="14">
        <v>0.66</v>
      </c>
      <c r="J81" s="109">
        <f t="shared" si="1"/>
        <v>6.6000000000000005</v>
      </c>
      <c r="K81" s="115"/>
    </row>
    <row r="82" spans="1:11" ht="24">
      <c r="A82" s="114"/>
      <c r="B82" s="107">
        <v>10</v>
      </c>
      <c r="C82" s="10" t="s">
        <v>745</v>
      </c>
      <c r="D82" s="118" t="s">
        <v>745</v>
      </c>
      <c r="E82" s="118" t="s">
        <v>26</v>
      </c>
      <c r="F82" s="138" t="s">
        <v>268</v>
      </c>
      <c r="G82" s="139"/>
      <c r="H82" s="11" t="s">
        <v>746</v>
      </c>
      <c r="I82" s="14">
        <v>0.66</v>
      </c>
      <c r="J82" s="109">
        <f t="shared" si="1"/>
        <v>6.6000000000000005</v>
      </c>
      <c r="K82" s="115"/>
    </row>
    <row r="83" spans="1:11" ht="24">
      <c r="A83" s="114"/>
      <c r="B83" s="107">
        <v>10</v>
      </c>
      <c r="C83" s="10" t="s">
        <v>745</v>
      </c>
      <c r="D83" s="118" t="s">
        <v>745</v>
      </c>
      <c r="E83" s="118" t="s">
        <v>26</v>
      </c>
      <c r="F83" s="138" t="s">
        <v>269</v>
      </c>
      <c r="G83" s="139"/>
      <c r="H83" s="11" t="s">
        <v>746</v>
      </c>
      <c r="I83" s="14">
        <v>0.66</v>
      </c>
      <c r="J83" s="109">
        <f t="shared" si="1"/>
        <v>6.6000000000000005</v>
      </c>
      <c r="K83" s="115"/>
    </row>
    <row r="84" spans="1:11" ht="24">
      <c r="A84" s="114"/>
      <c r="B84" s="107">
        <v>30</v>
      </c>
      <c r="C84" s="10" t="s">
        <v>747</v>
      </c>
      <c r="D84" s="118" t="s">
        <v>747</v>
      </c>
      <c r="E84" s="118" t="s">
        <v>26</v>
      </c>
      <c r="F84" s="138" t="s">
        <v>273</v>
      </c>
      <c r="G84" s="139"/>
      <c r="H84" s="11" t="s">
        <v>780</v>
      </c>
      <c r="I84" s="14">
        <v>0.15</v>
      </c>
      <c r="J84" s="109">
        <f t="shared" si="1"/>
        <v>4.5</v>
      </c>
      <c r="K84" s="115"/>
    </row>
    <row r="85" spans="1:11" ht="24">
      <c r="A85" s="114"/>
      <c r="B85" s="107">
        <v>30</v>
      </c>
      <c r="C85" s="10" t="s">
        <v>747</v>
      </c>
      <c r="D85" s="118" t="s">
        <v>747</v>
      </c>
      <c r="E85" s="118" t="s">
        <v>26</v>
      </c>
      <c r="F85" s="138" t="s">
        <v>110</v>
      </c>
      <c r="G85" s="139"/>
      <c r="H85" s="11" t="s">
        <v>780</v>
      </c>
      <c r="I85" s="14">
        <v>0.15</v>
      </c>
      <c r="J85" s="109">
        <f t="shared" si="1"/>
        <v>4.5</v>
      </c>
      <c r="K85" s="115"/>
    </row>
    <row r="86" spans="1:11" ht="24">
      <c r="A86" s="114"/>
      <c r="B86" s="107">
        <v>30</v>
      </c>
      <c r="C86" s="10" t="s">
        <v>747</v>
      </c>
      <c r="D86" s="118" t="s">
        <v>747</v>
      </c>
      <c r="E86" s="118" t="s">
        <v>26</v>
      </c>
      <c r="F86" s="138" t="s">
        <v>484</v>
      </c>
      <c r="G86" s="139"/>
      <c r="H86" s="11" t="s">
        <v>780</v>
      </c>
      <c r="I86" s="14">
        <v>0.15</v>
      </c>
      <c r="J86" s="109">
        <f t="shared" ref="J86:J117" si="2">I86*B86</f>
        <v>4.5</v>
      </c>
      <c r="K86" s="115"/>
    </row>
    <row r="87" spans="1:11" ht="24">
      <c r="A87" s="114"/>
      <c r="B87" s="107">
        <v>30</v>
      </c>
      <c r="C87" s="10" t="s">
        <v>747</v>
      </c>
      <c r="D87" s="118" t="s">
        <v>747</v>
      </c>
      <c r="E87" s="118" t="s">
        <v>26</v>
      </c>
      <c r="F87" s="138" t="s">
        <v>719</v>
      </c>
      <c r="G87" s="139"/>
      <c r="H87" s="11" t="s">
        <v>780</v>
      </c>
      <c r="I87" s="14">
        <v>0.15</v>
      </c>
      <c r="J87" s="109">
        <f t="shared" si="2"/>
        <v>4.5</v>
      </c>
      <c r="K87" s="115"/>
    </row>
    <row r="88" spans="1:11" ht="24">
      <c r="A88" s="114"/>
      <c r="B88" s="107">
        <v>20</v>
      </c>
      <c r="C88" s="10" t="s">
        <v>747</v>
      </c>
      <c r="D88" s="118" t="s">
        <v>747</v>
      </c>
      <c r="E88" s="118" t="s">
        <v>26</v>
      </c>
      <c r="F88" s="138" t="s">
        <v>720</v>
      </c>
      <c r="G88" s="139"/>
      <c r="H88" s="11" t="s">
        <v>780</v>
      </c>
      <c r="I88" s="14">
        <v>0.15</v>
      </c>
      <c r="J88" s="109">
        <f t="shared" si="2"/>
        <v>3</v>
      </c>
      <c r="K88" s="115"/>
    </row>
    <row r="89" spans="1:11" ht="36">
      <c r="A89" s="114"/>
      <c r="B89" s="107">
        <v>20</v>
      </c>
      <c r="C89" s="10" t="s">
        <v>748</v>
      </c>
      <c r="D89" s="118" t="s">
        <v>748</v>
      </c>
      <c r="E89" s="118" t="s">
        <v>583</v>
      </c>
      <c r="F89" s="138"/>
      <c r="G89" s="139"/>
      <c r="H89" s="11" t="s">
        <v>781</v>
      </c>
      <c r="I89" s="14">
        <v>0.41</v>
      </c>
      <c r="J89" s="109">
        <f t="shared" si="2"/>
        <v>8.1999999999999993</v>
      </c>
      <c r="K89" s="115"/>
    </row>
    <row r="90" spans="1:11" ht="36">
      <c r="A90" s="114"/>
      <c r="B90" s="107">
        <v>20</v>
      </c>
      <c r="C90" s="10" t="s">
        <v>748</v>
      </c>
      <c r="D90" s="118" t="s">
        <v>748</v>
      </c>
      <c r="E90" s="118" t="s">
        <v>733</v>
      </c>
      <c r="F90" s="138"/>
      <c r="G90" s="139"/>
      <c r="H90" s="11" t="s">
        <v>781</v>
      </c>
      <c r="I90" s="14">
        <v>0.41</v>
      </c>
      <c r="J90" s="109">
        <f t="shared" si="2"/>
        <v>8.1999999999999993</v>
      </c>
      <c r="K90" s="115"/>
    </row>
    <row r="91" spans="1:11" ht="36">
      <c r="A91" s="114"/>
      <c r="B91" s="107">
        <v>20</v>
      </c>
      <c r="C91" s="10" t="s">
        <v>748</v>
      </c>
      <c r="D91" s="118" t="s">
        <v>748</v>
      </c>
      <c r="E91" s="118" t="s">
        <v>719</v>
      </c>
      <c r="F91" s="138"/>
      <c r="G91" s="139"/>
      <c r="H91" s="11" t="s">
        <v>781</v>
      </c>
      <c r="I91" s="14">
        <v>0.41</v>
      </c>
      <c r="J91" s="109">
        <f t="shared" si="2"/>
        <v>8.1999999999999993</v>
      </c>
      <c r="K91" s="115"/>
    </row>
    <row r="92" spans="1:11" ht="24">
      <c r="A92" s="114"/>
      <c r="B92" s="107">
        <v>30</v>
      </c>
      <c r="C92" s="10" t="s">
        <v>749</v>
      </c>
      <c r="D92" s="118" t="s">
        <v>749</v>
      </c>
      <c r="E92" s="118" t="s">
        <v>718</v>
      </c>
      <c r="F92" s="138"/>
      <c r="G92" s="139"/>
      <c r="H92" s="11" t="s">
        <v>782</v>
      </c>
      <c r="I92" s="14">
        <v>0.15</v>
      </c>
      <c r="J92" s="109">
        <f t="shared" si="2"/>
        <v>4.5</v>
      </c>
      <c r="K92" s="115"/>
    </row>
    <row r="93" spans="1:11" ht="24">
      <c r="A93" s="114"/>
      <c r="B93" s="107">
        <v>30</v>
      </c>
      <c r="C93" s="10" t="s">
        <v>749</v>
      </c>
      <c r="D93" s="118" t="s">
        <v>749</v>
      </c>
      <c r="E93" s="118" t="s">
        <v>719</v>
      </c>
      <c r="F93" s="138"/>
      <c r="G93" s="139"/>
      <c r="H93" s="11" t="s">
        <v>782</v>
      </c>
      <c r="I93" s="14">
        <v>0.15</v>
      </c>
      <c r="J93" s="109">
        <f t="shared" si="2"/>
        <v>4.5</v>
      </c>
      <c r="K93" s="115"/>
    </row>
    <row r="94" spans="1:11" ht="24">
      <c r="A94" s="114"/>
      <c r="B94" s="107">
        <v>30</v>
      </c>
      <c r="C94" s="10" t="s">
        <v>749</v>
      </c>
      <c r="D94" s="118" t="s">
        <v>749</v>
      </c>
      <c r="E94" s="118" t="s">
        <v>720</v>
      </c>
      <c r="F94" s="138"/>
      <c r="G94" s="139"/>
      <c r="H94" s="11" t="s">
        <v>782</v>
      </c>
      <c r="I94" s="14">
        <v>0.15</v>
      </c>
      <c r="J94" s="109">
        <f t="shared" si="2"/>
        <v>4.5</v>
      </c>
      <c r="K94" s="115"/>
    </row>
    <row r="95" spans="1:11" ht="24">
      <c r="A95" s="114"/>
      <c r="B95" s="107">
        <v>20</v>
      </c>
      <c r="C95" s="10" t="s">
        <v>750</v>
      </c>
      <c r="D95" s="118" t="s">
        <v>750</v>
      </c>
      <c r="E95" s="118" t="s">
        <v>273</v>
      </c>
      <c r="F95" s="138"/>
      <c r="G95" s="139"/>
      <c r="H95" s="11" t="s">
        <v>783</v>
      </c>
      <c r="I95" s="14">
        <v>0.27</v>
      </c>
      <c r="J95" s="109">
        <f t="shared" si="2"/>
        <v>5.4</v>
      </c>
      <c r="K95" s="115"/>
    </row>
    <row r="96" spans="1:11" ht="24">
      <c r="A96" s="114"/>
      <c r="B96" s="107">
        <v>10</v>
      </c>
      <c r="C96" s="10" t="s">
        <v>750</v>
      </c>
      <c r="D96" s="118" t="s">
        <v>750</v>
      </c>
      <c r="E96" s="118" t="s">
        <v>583</v>
      </c>
      <c r="F96" s="138"/>
      <c r="G96" s="139"/>
      <c r="H96" s="11" t="s">
        <v>783</v>
      </c>
      <c r="I96" s="14">
        <v>0.27</v>
      </c>
      <c r="J96" s="109">
        <f t="shared" si="2"/>
        <v>2.7</v>
      </c>
      <c r="K96" s="115"/>
    </row>
    <row r="97" spans="1:11" ht="24">
      <c r="A97" s="114"/>
      <c r="B97" s="107">
        <v>10</v>
      </c>
      <c r="C97" s="10" t="s">
        <v>750</v>
      </c>
      <c r="D97" s="118" t="s">
        <v>750</v>
      </c>
      <c r="E97" s="118" t="s">
        <v>673</v>
      </c>
      <c r="F97" s="138"/>
      <c r="G97" s="139"/>
      <c r="H97" s="11" t="s">
        <v>783</v>
      </c>
      <c r="I97" s="14">
        <v>0.27</v>
      </c>
      <c r="J97" s="109">
        <f t="shared" si="2"/>
        <v>2.7</v>
      </c>
      <c r="K97" s="115"/>
    </row>
    <row r="98" spans="1:11" ht="24">
      <c r="A98" s="114"/>
      <c r="B98" s="107">
        <v>10</v>
      </c>
      <c r="C98" s="10" t="s">
        <v>750</v>
      </c>
      <c r="D98" s="118" t="s">
        <v>750</v>
      </c>
      <c r="E98" s="118" t="s">
        <v>719</v>
      </c>
      <c r="F98" s="138"/>
      <c r="G98" s="139"/>
      <c r="H98" s="11" t="s">
        <v>783</v>
      </c>
      <c r="I98" s="14">
        <v>0.27</v>
      </c>
      <c r="J98" s="109">
        <f t="shared" si="2"/>
        <v>2.7</v>
      </c>
      <c r="K98" s="115"/>
    </row>
    <row r="99" spans="1:11" ht="36">
      <c r="A99" s="114"/>
      <c r="B99" s="107">
        <v>4</v>
      </c>
      <c r="C99" s="10" t="s">
        <v>751</v>
      </c>
      <c r="D99" s="118" t="s">
        <v>751</v>
      </c>
      <c r="E99" s="118" t="s">
        <v>799</v>
      </c>
      <c r="F99" s="138"/>
      <c r="G99" s="139"/>
      <c r="H99" s="11" t="s">
        <v>798</v>
      </c>
      <c r="I99" s="14">
        <v>9.5299999999999994</v>
      </c>
      <c r="J99" s="109">
        <f t="shared" si="2"/>
        <v>38.119999999999997</v>
      </c>
      <c r="K99" s="115"/>
    </row>
    <row r="100" spans="1:11" ht="36">
      <c r="A100" s="114"/>
      <c r="B100" s="107">
        <v>4</v>
      </c>
      <c r="C100" s="10" t="s">
        <v>752</v>
      </c>
      <c r="D100" s="118" t="s">
        <v>752</v>
      </c>
      <c r="E100" s="118"/>
      <c r="F100" s="138"/>
      <c r="G100" s="139"/>
      <c r="H100" s="11" t="s">
        <v>785</v>
      </c>
      <c r="I100" s="14">
        <v>12.77</v>
      </c>
      <c r="J100" s="109">
        <f t="shared" si="2"/>
        <v>51.08</v>
      </c>
      <c r="K100" s="115"/>
    </row>
    <row r="101" spans="1:11">
      <c r="A101" s="114"/>
      <c r="B101" s="107">
        <v>40</v>
      </c>
      <c r="C101" s="10" t="s">
        <v>753</v>
      </c>
      <c r="D101" s="118" t="s">
        <v>753</v>
      </c>
      <c r="E101" s="118" t="s">
        <v>25</v>
      </c>
      <c r="F101" s="138" t="s">
        <v>110</v>
      </c>
      <c r="G101" s="139"/>
      <c r="H101" s="11" t="s">
        <v>754</v>
      </c>
      <c r="I101" s="14">
        <v>0.2</v>
      </c>
      <c r="J101" s="109">
        <f t="shared" si="2"/>
        <v>8</v>
      </c>
      <c r="K101" s="115"/>
    </row>
    <row r="102" spans="1:11">
      <c r="A102" s="114"/>
      <c r="B102" s="107">
        <v>40</v>
      </c>
      <c r="C102" s="10" t="s">
        <v>753</v>
      </c>
      <c r="D102" s="118" t="s">
        <v>753</v>
      </c>
      <c r="E102" s="118" t="s">
        <v>26</v>
      </c>
      <c r="F102" s="138" t="s">
        <v>110</v>
      </c>
      <c r="G102" s="139"/>
      <c r="H102" s="11" t="s">
        <v>754</v>
      </c>
      <c r="I102" s="14">
        <v>0.2</v>
      </c>
      <c r="J102" s="109">
        <f t="shared" si="2"/>
        <v>8</v>
      </c>
      <c r="K102" s="115"/>
    </row>
    <row r="103" spans="1:11">
      <c r="A103" s="114"/>
      <c r="B103" s="107">
        <v>30</v>
      </c>
      <c r="C103" s="10" t="s">
        <v>656</v>
      </c>
      <c r="D103" s="118" t="s">
        <v>656</v>
      </c>
      <c r="E103" s="118" t="s">
        <v>23</v>
      </c>
      <c r="F103" s="138"/>
      <c r="G103" s="139"/>
      <c r="H103" s="11" t="s">
        <v>658</v>
      </c>
      <c r="I103" s="14">
        <v>0.14000000000000001</v>
      </c>
      <c r="J103" s="109">
        <f t="shared" si="2"/>
        <v>4.2</v>
      </c>
      <c r="K103" s="115"/>
    </row>
    <row r="104" spans="1:11">
      <c r="A104" s="114"/>
      <c r="B104" s="107">
        <v>30</v>
      </c>
      <c r="C104" s="10" t="s">
        <v>656</v>
      </c>
      <c r="D104" s="118" t="s">
        <v>656</v>
      </c>
      <c r="E104" s="118" t="s">
        <v>25</v>
      </c>
      <c r="F104" s="138"/>
      <c r="G104" s="139"/>
      <c r="H104" s="11" t="s">
        <v>658</v>
      </c>
      <c r="I104" s="14">
        <v>0.14000000000000001</v>
      </c>
      <c r="J104" s="109">
        <f t="shared" si="2"/>
        <v>4.2</v>
      </c>
      <c r="K104" s="115"/>
    </row>
    <row r="105" spans="1:11">
      <c r="A105" s="114"/>
      <c r="B105" s="107">
        <v>30</v>
      </c>
      <c r="C105" s="10" t="s">
        <v>656</v>
      </c>
      <c r="D105" s="118" t="s">
        <v>656</v>
      </c>
      <c r="E105" s="118" t="s">
        <v>26</v>
      </c>
      <c r="F105" s="138"/>
      <c r="G105" s="139"/>
      <c r="H105" s="11" t="s">
        <v>658</v>
      </c>
      <c r="I105" s="14">
        <v>0.14000000000000001</v>
      </c>
      <c r="J105" s="109">
        <f t="shared" si="2"/>
        <v>4.2</v>
      </c>
      <c r="K105" s="115"/>
    </row>
    <row r="106" spans="1:11">
      <c r="A106" s="114"/>
      <c r="B106" s="107">
        <v>30</v>
      </c>
      <c r="C106" s="10" t="s">
        <v>755</v>
      </c>
      <c r="D106" s="118" t="s">
        <v>755</v>
      </c>
      <c r="E106" s="118" t="s">
        <v>23</v>
      </c>
      <c r="F106" s="138"/>
      <c r="G106" s="139"/>
      <c r="H106" s="11" t="s">
        <v>756</v>
      </c>
      <c r="I106" s="14">
        <v>0.14000000000000001</v>
      </c>
      <c r="J106" s="109">
        <f t="shared" si="2"/>
        <v>4.2</v>
      </c>
      <c r="K106" s="115"/>
    </row>
    <row r="107" spans="1:11">
      <c r="A107" s="114"/>
      <c r="B107" s="107">
        <v>30</v>
      </c>
      <c r="C107" s="10" t="s">
        <v>757</v>
      </c>
      <c r="D107" s="118" t="s">
        <v>757</v>
      </c>
      <c r="E107" s="118" t="s">
        <v>25</v>
      </c>
      <c r="F107" s="138"/>
      <c r="G107" s="139"/>
      <c r="H107" s="11" t="s">
        <v>758</v>
      </c>
      <c r="I107" s="14">
        <v>0.14000000000000001</v>
      </c>
      <c r="J107" s="109">
        <f t="shared" si="2"/>
        <v>4.2</v>
      </c>
      <c r="K107" s="115"/>
    </row>
    <row r="108" spans="1:11">
      <c r="A108" s="114"/>
      <c r="B108" s="107">
        <v>30</v>
      </c>
      <c r="C108" s="10" t="s">
        <v>757</v>
      </c>
      <c r="D108" s="118" t="s">
        <v>757</v>
      </c>
      <c r="E108" s="118" t="s">
        <v>26</v>
      </c>
      <c r="F108" s="138"/>
      <c r="G108" s="139"/>
      <c r="H108" s="11" t="s">
        <v>758</v>
      </c>
      <c r="I108" s="14">
        <v>0.14000000000000001</v>
      </c>
      <c r="J108" s="109">
        <f t="shared" si="2"/>
        <v>4.2</v>
      </c>
      <c r="K108" s="115"/>
    </row>
    <row r="109" spans="1:11" ht="36">
      <c r="A109" s="114"/>
      <c r="B109" s="107">
        <v>2</v>
      </c>
      <c r="C109" s="10" t="s">
        <v>759</v>
      </c>
      <c r="D109" s="118" t="s">
        <v>769</v>
      </c>
      <c r="E109" s="118" t="s">
        <v>231</v>
      </c>
      <c r="F109" s="138" t="s">
        <v>348</v>
      </c>
      <c r="G109" s="139"/>
      <c r="H109" s="11" t="s">
        <v>760</v>
      </c>
      <c r="I109" s="14">
        <v>1.04</v>
      </c>
      <c r="J109" s="109">
        <f t="shared" si="2"/>
        <v>2.08</v>
      </c>
      <c r="K109" s="115"/>
    </row>
    <row r="110" spans="1:11" ht="36">
      <c r="A110" s="114"/>
      <c r="B110" s="107">
        <v>2</v>
      </c>
      <c r="C110" s="10" t="s">
        <v>759</v>
      </c>
      <c r="D110" s="118" t="s">
        <v>769</v>
      </c>
      <c r="E110" s="118" t="s">
        <v>231</v>
      </c>
      <c r="F110" s="138" t="s">
        <v>528</v>
      </c>
      <c r="G110" s="139"/>
      <c r="H110" s="11" t="s">
        <v>760</v>
      </c>
      <c r="I110" s="14">
        <v>1.04</v>
      </c>
      <c r="J110" s="109">
        <f t="shared" si="2"/>
        <v>2.08</v>
      </c>
      <c r="K110" s="115"/>
    </row>
    <row r="111" spans="1:11" ht="36">
      <c r="A111" s="114"/>
      <c r="B111" s="107">
        <v>2</v>
      </c>
      <c r="C111" s="10" t="s">
        <v>759</v>
      </c>
      <c r="D111" s="118" t="s">
        <v>769</v>
      </c>
      <c r="E111" s="118" t="s">
        <v>231</v>
      </c>
      <c r="F111" s="138" t="s">
        <v>761</v>
      </c>
      <c r="G111" s="139"/>
      <c r="H111" s="11" t="s">
        <v>760</v>
      </c>
      <c r="I111" s="14">
        <v>1.04</v>
      </c>
      <c r="J111" s="109">
        <f t="shared" si="2"/>
        <v>2.08</v>
      </c>
      <c r="K111" s="115"/>
    </row>
    <row r="112" spans="1:11" ht="36">
      <c r="A112" s="114"/>
      <c r="B112" s="107">
        <v>2</v>
      </c>
      <c r="C112" s="10" t="s">
        <v>759</v>
      </c>
      <c r="D112" s="118" t="s">
        <v>769</v>
      </c>
      <c r="E112" s="118" t="s">
        <v>231</v>
      </c>
      <c r="F112" s="138" t="s">
        <v>762</v>
      </c>
      <c r="G112" s="139"/>
      <c r="H112" s="11" t="s">
        <v>760</v>
      </c>
      <c r="I112" s="14">
        <v>1.04</v>
      </c>
      <c r="J112" s="109">
        <f t="shared" si="2"/>
        <v>2.08</v>
      </c>
      <c r="K112" s="115"/>
    </row>
    <row r="113" spans="1:11" ht="36">
      <c r="A113" s="114"/>
      <c r="B113" s="107">
        <v>2</v>
      </c>
      <c r="C113" s="10" t="s">
        <v>759</v>
      </c>
      <c r="D113" s="118" t="s">
        <v>769</v>
      </c>
      <c r="E113" s="118" t="s">
        <v>232</v>
      </c>
      <c r="F113" s="138" t="s">
        <v>348</v>
      </c>
      <c r="G113" s="139"/>
      <c r="H113" s="11" t="s">
        <v>760</v>
      </c>
      <c r="I113" s="14">
        <v>1.04</v>
      </c>
      <c r="J113" s="109">
        <f t="shared" si="2"/>
        <v>2.08</v>
      </c>
      <c r="K113" s="115"/>
    </row>
    <row r="114" spans="1:11" ht="36">
      <c r="A114" s="114"/>
      <c r="B114" s="107">
        <v>2</v>
      </c>
      <c r="C114" s="10" t="s">
        <v>759</v>
      </c>
      <c r="D114" s="118" t="s">
        <v>769</v>
      </c>
      <c r="E114" s="118" t="s">
        <v>232</v>
      </c>
      <c r="F114" s="138" t="s">
        <v>528</v>
      </c>
      <c r="G114" s="139"/>
      <c r="H114" s="11" t="s">
        <v>760</v>
      </c>
      <c r="I114" s="14">
        <v>1.04</v>
      </c>
      <c r="J114" s="109">
        <f t="shared" si="2"/>
        <v>2.08</v>
      </c>
      <c r="K114" s="115"/>
    </row>
    <row r="115" spans="1:11" ht="36">
      <c r="A115" s="114"/>
      <c r="B115" s="107">
        <v>2</v>
      </c>
      <c r="C115" s="10" t="s">
        <v>759</v>
      </c>
      <c r="D115" s="118" t="s">
        <v>769</v>
      </c>
      <c r="E115" s="118" t="s">
        <v>232</v>
      </c>
      <c r="F115" s="138" t="s">
        <v>761</v>
      </c>
      <c r="G115" s="139"/>
      <c r="H115" s="11" t="s">
        <v>760</v>
      </c>
      <c r="I115" s="14">
        <v>1.04</v>
      </c>
      <c r="J115" s="109">
        <f t="shared" si="2"/>
        <v>2.08</v>
      </c>
      <c r="K115" s="115"/>
    </row>
    <row r="116" spans="1:11" ht="36">
      <c r="A116" s="114"/>
      <c r="B116" s="107">
        <v>2</v>
      </c>
      <c r="C116" s="10" t="s">
        <v>759</v>
      </c>
      <c r="D116" s="118" t="s">
        <v>769</v>
      </c>
      <c r="E116" s="118" t="s">
        <v>232</v>
      </c>
      <c r="F116" s="138" t="s">
        <v>762</v>
      </c>
      <c r="G116" s="139"/>
      <c r="H116" s="11" t="s">
        <v>760</v>
      </c>
      <c r="I116" s="14">
        <v>1.04</v>
      </c>
      <c r="J116" s="109">
        <f t="shared" si="2"/>
        <v>2.08</v>
      </c>
      <c r="K116" s="115"/>
    </row>
    <row r="117" spans="1:11">
      <c r="A117" s="114"/>
      <c r="B117" s="107">
        <v>10</v>
      </c>
      <c r="C117" s="10" t="s">
        <v>763</v>
      </c>
      <c r="D117" s="118" t="s">
        <v>763</v>
      </c>
      <c r="E117" s="118" t="s">
        <v>25</v>
      </c>
      <c r="F117" s="138"/>
      <c r="G117" s="139"/>
      <c r="H117" s="11" t="s">
        <v>764</v>
      </c>
      <c r="I117" s="14">
        <v>0.53</v>
      </c>
      <c r="J117" s="109">
        <f t="shared" si="2"/>
        <v>5.3000000000000007</v>
      </c>
      <c r="K117" s="115"/>
    </row>
    <row r="118" spans="1:11">
      <c r="A118" s="114"/>
      <c r="B118" s="107">
        <v>10</v>
      </c>
      <c r="C118" s="10" t="s">
        <v>763</v>
      </c>
      <c r="D118" s="118" t="s">
        <v>763</v>
      </c>
      <c r="E118" s="118" t="s">
        <v>26</v>
      </c>
      <c r="F118" s="138"/>
      <c r="G118" s="139"/>
      <c r="H118" s="11" t="s">
        <v>764</v>
      </c>
      <c r="I118" s="14">
        <v>0.53</v>
      </c>
      <c r="J118" s="109">
        <f t="shared" ref="J118:J149" si="3">I118*B118</f>
        <v>5.3000000000000007</v>
      </c>
      <c r="K118" s="115"/>
    </row>
    <row r="119" spans="1:11" ht="24">
      <c r="A119" s="114"/>
      <c r="B119" s="107">
        <v>20</v>
      </c>
      <c r="C119" s="10" t="s">
        <v>622</v>
      </c>
      <c r="D119" s="118" t="s">
        <v>622</v>
      </c>
      <c r="E119" s="118" t="s">
        <v>23</v>
      </c>
      <c r="F119" s="138" t="s">
        <v>107</v>
      </c>
      <c r="G119" s="139"/>
      <c r="H119" s="11" t="s">
        <v>624</v>
      </c>
      <c r="I119" s="14">
        <v>0.41</v>
      </c>
      <c r="J119" s="109">
        <f t="shared" si="3"/>
        <v>8.1999999999999993</v>
      </c>
      <c r="K119" s="115"/>
    </row>
    <row r="120" spans="1:11" ht="24">
      <c r="A120" s="114"/>
      <c r="B120" s="107">
        <v>10</v>
      </c>
      <c r="C120" s="10" t="s">
        <v>622</v>
      </c>
      <c r="D120" s="118" t="s">
        <v>622</v>
      </c>
      <c r="E120" s="118" t="s">
        <v>23</v>
      </c>
      <c r="F120" s="138" t="s">
        <v>212</v>
      </c>
      <c r="G120" s="139"/>
      <c r="H120" s="11" t="s">
        <v>624</v>
      </c>
      <c r="I120" s="14">
        <v>0.41</v>
      </c>
      <c r="J120" s="109">
        <f t="shared" si="3"/>
        <v>4.0999999999999996</v>
      </c>
      <c r="K120" s="115"/>
    </row>
    <row r="121" spans="1:11" ht="24">
      <c r="A121" s="114"/>
      <c r="B121" s="107">
        <v>10</v>
      </c>
      <c r="C121" s="10" t="s">
        <v>622</v>
      </c>
      <c r="D121" s="118" t="s">
        <v>622</v>
      </c>
      <c r="E121" s="118" t="s">
        <v>23</v>
      </c>
      <c r="F121" s="138" t="s">
        <v>213</v>
      </c>
      <c r="G121" s="139"/>
      <c r="H121" s="11" t="s">
        <v>624</v>
      </c>
      <c r="I121" s="14">
        <v>0.41</v>
      </c>
      <c r="J121" s="109">
        <f t="shared" si="3"/>
        <v>4.0999999999999996</v>
      </c>
      <c r="K121" s="115"/>
    </row>
    <row r="122" spans="1:11" ht="24">
      <c r="A122" s="114"/>
      <c r="B122" s="107">
        <v>10</v>
      </c>
      <c r="C122" s="10" t="s">
        <v>622</v>
      </c>
      <c r="D122" s="118" t="s">
        <v>622</v>
      </c>
      <c r="E122" s="118" t="s">
        <v>23</v>
      </c>
      <c r="F122" s="138" t="s">
        <v>265</v>
      </c>
      <c r="G122" s="139"/>
      <c r="H122" s="11" t="s">
        <v>624</v>
      </c>
      <c r="I122" s="14">
        <v>0.41</v>
      </c>
      <c r="J122" s="109">
        <f t="shared" si="3"/>
        <v>4.0999999999999996</v>
      </c>
      <c r="K122" s="115"/>
    </row>
    <row r="123" spans="1:11" ht="24">
      <c r="A123" s="114"/>
      <c r="B123" s="107">
        <v>10</v>
      </c>
      <c r="C123" s="10" t="s">
        <v>622</v>
      </c>
      <c r="D123" s="118" t="s">
        <v>622</v>
      </c>
      <c r="E123" s="118" t="s">
        <v>23</v>
      </c>
      <c r="F123" s="138" t="s">
        <v>266</v>
      </c>
      <c r="G123" s="139"/>
      <c r="H123" s="11" t="s">
        <v>624</v>
      </c>
      <c r="I123" s="14">
        <v>0.41</v>
      </c>
      <c r="J123" s="109">
        <f t="shared" si="3"/>
        <v>4.0999999999999996</v>
      </c>
      <c r="K123" s="115"/>
    </row>
    <row r="124" spans="1:11" ht="24">
      <c r="A124" s="114"/>
      <c r="B124" s="107">
        <v>10</v>
      </c>
      <c r="C124" s="10" t="s">
        <v>622</v>
      </c>
      <c r="D124" s="118" t="s">
        <v>622</v>
      </c>
      <c r="E124" s="118" t="s">
        <v>23</v>
      </c>
      <c r="F124" s="138" t="s">
        <v>269</v>
      </c>
      <c r="G124" s="139"/>
      <c r="H124" s="11" t="s">
        <v>624</v>
      </c>
      <c r="I124" s="14">
        <v>0.41</v>
      </c>
      <c r="J124" s="109">
        <f t="shared" si="3"/>
        <v>4.0999999999999996</v>
      </c>
      <c r="K124" s="115"/>
    </row>
    <row r="125" spans="1:11" ht="24">
      <c r="A125" s="114"/>
      <c r="B125" s="107">
        <v>20</v>
      </c>
      <c r="C125" s="10" t="s">
        <v>622</v>
      </c>
      <c r="D125" s="118" t="s">
        <v>622</v>
      </c>
      <c r="E125" s="118" t="s">
        <v>25</v>
      </c>
      <c r="F125" s="138" t="s">
        <v>107</v>
      </c>
      <c r="G125" s="139"/>
      <c r="H125" s="11" t="s">
        <v>624</v>
      </c>
      <c r="I125" s="14">
        <v>0.41</v>
      </c>
      <c r="J125" s="109">
        <f t="shared" si="3"/>
        <v>8.1999999999999993</v>
      </c>
      <c r="K125" s="115"/>
    </row>
    <row r="126" spans="1:11" ht="24">
      <c r="A126" s="114"/>
      <c r="B126" s="107">
        <v>10</v>
      </c>
      <c r="C126" s="10" t="s">
        <v>622</v>
      </c>
      <c r="D126" s="118" t="s">
        <v>622</v>
      </c>
      <c r="E126" s="118" t="s">
        <v>25</v>
      </c>
      <c r="F126" s="138" t="s">
        <v>212</v>
      </c>
      <c r="G126" s="139"/>
      <c r="H126" s="11" t="s">
        <v>624</v>
      </c>
      <c r="I126" s="14">
        <v>0.41</v>
      </c>
      <c r="J126" s="109">
        <f t="shared" si="3"/>
        <v>4.0999999999999996</v>
      </c>
      <c r="K126" s="115"/>
    </row>
    <row r="127" spans="1:11" ht="24">
      <c r="A127" s="114"/>
      <c r="B127" s="107">
        <v>10</v>
      </c>
      <c r="C127" s="10" t="s">
        <v>622</v>
      </c>
      <c r="D127" s="118" t="s">
        <v>622</v>
      </c>
      <c r="E127" s="118" t="s">
        <v>25</v>
      </c>
      <c r="F127" s="138" t="s">
        <v>213</v>
      </c>
      <c r="G127" s="139"/>
      <c r="H127" s="11" t="s">
        <v>624</v>
      </c>
      <c r="I127" s="14">
        <v>0.41</v>
      </c>
      <c r="J127" s="109">
        <f t="shared" si="3"/>
        <v>4.0999999999999996</v>
      </c>
      <c r="K127" s="115"/>
    </row>
    <row r="128" spans="1:11" ht="24">
      <c r="A128" s="114"/>
      <c r="B128" s="107">
        <v>10</v>
      </c>
      <c r="C128" s="10" t="s">
        <v>622</v>
      </c>
      <c r="D128" s="118" t="s">
        <v>622</v>
      </c>
      <c r="E128" s="118" t="s">
        <v>25</v>
      </c>
      <c r="F128" s="138" t="s">
        <v>265</v>
      </c>
      <c r="G128" s="139"/>
      <c r="H128" s="11" t="s">
        <v>624</v>
      </c>
      <c r="I128" s="14">
        <v>0.41</v>
      </c>
      <c r="J128" s="109">
        <f t="shared" si="3"/>
        <v>4.0999999999999996</v>
      </c>
      <c r="K128" s="115"/>
    </row>
    <row r="129" spans="1:11" ht="24">
      <c r="A129" s="114"/>
      <c r="B129" s="107">
        <v>10</v>
      </c>
      <c r="C129" s="10" t="s">
        <v>622</v>
      </c>
      <c r="D129" s="118" t="s">
        <v>622</v>
      </c>
      <c r="E129" s="118" t="s">
        <v>25</v>
      </c>
      <c r="F129" s="138" t="s">
        <v>266</v>
      </c>
      <c r="G129" s="139"/>
      <c r="H129" s="11" t="s">
        <v>624</v>
      </c>
      <c r="I129" s="14">
        <v>0.41</v>
      </c>
      <c r="J129" s="109">
        <f t="shared" si="3"/>
        <v>4.0999999999999996</v>
      </c>
      <c r="K129" s="115"/>
    </row>
    <row r="130" spans="1:11" ht="24">
      <c r="A130" s="114"/>
      <c r="B130" s="107">
        <v>10</v>
      </c>
      <c r="C130" s="10" t="s">
        <v>622</v>
      </c>
      <c r="D130" s="118" t="s">
        <v>622</v>
      </c>
      <c r="E130" s="118" t="s">
        <v>25</v>
      </c>
      <c r="F130" s="138" t="s">
        <v>310</v>
      </c>
      <c r="G130" s="139"/>
      <c r="H130" s="11" t="s">
        <v>624</v>
      </c>
      <c r="I130" s="14">
        <v>0.41</v>
      </c>
      <c r="J130" s="109">
        <f t="shared" si="3"/>
        <v>4.0999999999999996</v>
      </c>
      <c r="K130" s="115"/>
    </row>
    <row r="131" spans="1:11" ht="24">
      <c r="A131" s="114"/>
      <c r="B131" s="107">
        <v>10</v>
      </c>
      <c r="C131" s="10" t="s">
        <v>622</v>
      </c>
      <c r="D131" s="118" t="s">
        <v>622</v>
      </c>
      <c r="E131" s="118" t="s">
        <v>25</v>
      </c>
      <c r="F131" s="138" t="s">
        <v>269</v>
      </c>
      <c r="G131" s="139"/>
      <c r="H131" s="11" t="s">
        <v>624</v>
      </c>
      <c r="I131" s="14">
        <v>0.41</v>
      </c>
      <c r="J131" s="109">
        <f t="shared" si="3"/>
        <v>4.0999999999999996</v>
      </c>
      <c r="K131" s="115"/>
    </row>
    <row r="132" spans="1:11" ht="24">
      <c r="A132" s="114"/>
      <c r="B132" s="107">
        <v>20</v>
      </c>
      <c r="C132" s="10" t="s">
        <v>622</v>
      </c>
      <c r="D132" s="118" t="s">
        <v>622</v>
      </c>
      <c r="E132" s="118" t="s">
        <v>26</v>
      </c>
      <c r="F132" s="138" t="s">
        <v>107</v>
      </c>
      <c r="G132" s="139"/>
      <c r="H132" s="11" t="s">
        <v>624</v>
      </c>
      <c r="I132" s="14">
        <v>0.41</v>
      </c>
      <c r="J132" s="109">
        <f t="shared" si="3"/>
        <v>8.1999999999999993</v>
      </c>
      <c r="K132" s="115"/>
    </row>
    <row r="133" spans="1:11" ht="24">
      <c r="A133" s="114"/>
      <c r="B133" s="107">
        <v>10</v>
      </c>
      <c r="C133" s="10" t="s">
        <v>622</v>
      </c>
      <c r="D133" s="118" t="s">
        <v>622</v>
      </c>
      <c r="E133" s="118" t="s">
        <v>26</v>
      </c>
      <c r="F133" s="138" t="s">
        <v>212</v>
      </c>
      <c r="G133" s="139"/>
      <c r="H133" s="11" t="s">
        <v>624</v>
      </c>
      <c r="I133" s="14">
        <v>0.41</v>
      </c>
      <c r="J133" s="109">
        <f t="shared" si="3"/>
        <v>4.0999999999999996</v>
      </c>
      <c r="K133" s="115"/>
    </row>
    <row r="134" spans="1:11" ht="24">
      <c r="A134" s="114"/>
      <c r="B134" s="107">
        <v>10</v>
      </c>
      <c r="C134" s="10" t="s">
        <v>622</v>
      </c>
      <c r="D134" s="118" t="s">
        <v>622</v>
      </c>
      <c r="E134" s="118" t="s">
        <v>26</v>
      </c>
      <c r="F134" s="138" t="s">
        <v>213</v>
      </c>
      <c r="G134" s="139"/>
      <c r="H134" s="11" t="s">
        <v>624</v>
      </c>
      <c r="I134" s="14">
        <v>0.41</v>
      </c>
      <c r="J134" s="109">
        <f t="shared" si="3"/>
        <v>4.0999999999999996</v>
      </c>
      <c r="K134" s="115"/>
    </row>
    <row r="135" spans="1:11" ht="24">
      <c r="A135" s="114"/>
      <c r="B135" s="107">
        <v>10</v>
      </c>
      <c r="C135" s="10" t="s">
        <v>622</v>
      </c>
      <c r="D135" s="118" t="s">
        <v>622</v>
      </c>
      <c r="E135" s="118" t="s">
        <v>26</v>
      </c>
      <c r="F135" s="138" t="s">
        <v>265</v>
      </c>
      <c r="G135" s="139"/>
      <c r="H135" s="11" t="s">
        <v>624</v>
      </c>
      <c r="I135" s="14">
        <v>0.41</v>
      </c>
      <c r="J135" s="109">
        <f t="shared" si="3"/>
        <v>4.0999999999999996</v>
      </c>
      <c r="K135" s="115"/>
    </row>
    <row r="136" spans="1:11" ht="24">
      <c r="A136" s="114"/>
      <c r="B136" s="107">
        <v>10</v>
      </c>
      <c r="C136" s="10" t="s">
        <v>622</v>
      </c>
      <c r="D136" s="118" t="s">
        <v>622</v>
      </c>
      <c r="E136" s="118" t="s">
        <v>26</v>
      </c>
      <c r="F136" s="138" t="s">
        <v>266</v>
      </c>
      <c r="G136" s="139"/>
      <c r="H136" s="11" t="s">
        <v>624</v>
      </c>
      <c r="I136" s="14">
        <v>0.41</v>
      </c>
      <c r="J136" s="109">
        <f t="shared" si="3"/>
        <v>4.0999999999999996</v>
      </c>
      <c r="K136" s="115"/>
    </row>
    <row r="137" spans="1:11" ht="24">
      <c r="A137" s="114"/>
      <c r="B137" s="107">
        <v>10</v>
      </c>
      <c r="C137" s="10" t="s">
        <v>622</v>
      </c>
      <c r="D137" s="118" t="s">
        <v>622</v>
      </c>
      <c r="E137" s="118" t="s">
        <v>26</v>
      </c>
      <c r="F137" s="138" t="s">
        <v>310</v>
      </c>
      <c r="G137" s="139"/>
      <c r="H137" s="11" t="s">
        <v>624</v>
      </c>
      <c r="I137" s="14">
        <v>0.41</v>
      </c>
      <c r="J137" s="109">
        <f t="shared" si="3"/>
        <v>4.0999999999999996</v>
      </c>
      <c r="K137" s="115"/>
    </row>
    <row r="138" spans="1:11" ht="24">
      <c r="A138" s="114"/>
      <c r="B138" s="107">
        <v>10</v>
      </c>
      <c r="C138" s="10" t="s">
        <v>622</v>
      </c>
      <c r="D138" s="118" t="s">
        <v>622</v>
      </c>
      <c r="E138" s="118" t="s">
        <v>26</v>
      </c>
      <c r="F138" s="138" t="s">
        <v>269</v>
      </c>
      <c r="G138" s="139"/>
      <c r="H138" s="11" t="s">
        <v>624</v>
      </c>
      <c r="I138" s="14">
        <v>0.41</v>
      </c>
      <c r="J138" s="109">
        <f t="shared" si="3"/>
        <v>4.0999999999999996</v>
      </c>
      <c r="K138" s="115"/>
    </row>
    <row r="139" spans="1:11" ht="24" customHeight="1">
      <c r="A139" s="114"/>
      <c r="B139" s="107">
        <v>5</v>
      </c>
      <c r="C139" s="10" t="s">
        <v>765</v>
      </c>
      <c r="D139" s="118" t="s">
        <v>770</v>
      </c>
      <c r="E139" s="118" t="s">
        <v>233</v>
      </c>
      <c r="F139" s="138" t="s">
        <v>107</v>
      </c>
      <c r="G139" s="139"/>
      <c r="H139" s="11" t="s">
        <v>766</v>
      </c>
      <c r="I139" s="14">
        <v>0.74</v>
      </c>
      <c r="J139" s="109">
        <f t="shared" si="3"/>
        <v>3.7</v>
      </c>
      <c r="K139" s="115"/>
    </row>
    <row r="140" spans="1:11" ht="24" customHeight="1">
      <c r="A140" s="114"/>
      <c r="B140" s="107">
        <v>5</v>
      </c>
      <c r="C140" s="10" t="s">
        <v>765</v>
      </c>
      <c r="D140" s="118" t="s">
        <v>770</v>
      </c>
      <c r="E140" s="118" t="s">
        <v>233</v>
      </c>
      <c r="F140" s="138" t="s">
        <v>210</v>
      </c>
      <c r="G140" s="139"/>
      <c r="H140" s="11" t="s">
        <v>766</v>
      </c>
      <c r="I140" s="14">
        <v>0.74</v>
      </c>
      <c r="J140" s="109">
        <f t="shared" si="3"/>
        <v>3.7</v>
      </c>
      <c r="K140" s="115"/>
    </row>
    <row r="141" spans="1:11" ht="24" customHeight="1">
      <c r="A141" s="114"/>
      <c r="B141" s="107">
        <v>5</v>
      </c>
      <c r="C141" s="10" t="s">
        <v>765</v>
      </c>
      <c r="D141" s="118" t="s">
        <v>770</v>
      </c>
      <c r="E141" s="118" t="s">
        <v>233</v>
      </c>
      <c r="F141" s="138" t="s">
        <v>212</v>
      </c>
      <c r="G141" s="139"/>
      <c r="H141" s="11" t="s">
        <v>766</v>
      </c>
      <c r="I141" s="14">
        <v>0.74</v>
      </c>
      <c r="J141" s="109">
        <f t="shared" si="3"/>
        <v>3.7</v>
      </c>
      <c r="K141" s="115"/>
    </row>
    <row r="142" spans="1:11" ht="24" customHeight="1">
      <c r="A142" s="114"/>
      <c r="B142" s="107">
        <v>5</v>
      </c>
      <c r="C142" s="10" t="s">
        <v>765</v>
      </c>
      <c r="D142" s="118" t="s">
        <v>770</v>
      </c>
      <c r="E142" s="118" t="s">
        <v>233</v>
      </c>
      <c r="F142" s="138" t="s">
        <v>265</v>
      </c>
      <c r="G142" s="139"/>
      <c r="H142" s="11" t="s">
        <v>766</v>
      </c>
      <c r="I142" s="14">
        <v>0.74</v>
      </c>
      <c r="J142" s="109">
        <f t="shared" si="3"/>
        <v>3.7</v>
      </c>
      <c r="K142" s="115"/>
    </row>
    <row r="143" spans="1:11" ht="24" customHeight="1">
      <c r="A143" s="114"/>
      <c r="B143" s="107">
        <v>5</v>
      </c>
      <c r="C143" s="10" t="s">
        <v>765</v>
      </c>
      <c r="D143" s="118" t="s">
        <v>770</v>
      </c>
      <c r="E143" s="118" t="s">
        <v>233</v>
      </c>
      <c r="F143" s="138" t="s">
        <v>310</v>
      </c>
      <c r="G143" s="139"/>
      <c r="H143" s="11" t="s">
        <v>766</v>
      </c>
      <c r="I143" s="14">
        <v>0.74</v>
      </c>
      <c r="J143" s="109">
        <f t="shared" si="3"/>
        <v>3.7</v>
      </c>
      <c r="K143" s="115"/>
    </row>
    <row r="144" spans="1:11" ht="24" customHeight="1">
      <c r="A144" s="114"/>
      <c r="B144" s="107">
        <v>5</v>
      </c>
      <c r="C144" s="10" t="s">
        <v>765</v>
      </c>
      <c r="D144" s="118" t="s">
        <v>770</v>
      </c>
      <c r="E144" s="118" t="s">
        <v>234</v>
      </c>
      <c r="F144" s="138" t="s">
        <v>107</v>
      </c>
      <c r="G144" s="139"/>
      <c r="H144" s="11" t="s">
        <v>766</v>
      </c>
      <c r="I144" s="14">
        <v>0.74</v>
      </c>
      <c r="J144" s="109">
        <f t="shared" si="3"/>
        <v>3.7</v>
      </c>
      <c r="K144" s="115"/>
    </row>
    <row r="145" spans="1:11" ht="24" customHeight="1">
      <c r="A145" s="114"/>
      <c r="B145" s="107">
        <v>5</v>
      </c>
      <c r="C145" s="10" t="s">
        <v>765</v>
      </c>
      <c r="D145" s="118" t="s">
        <v>770</v>
      </c>
      <c r="E145" s="118" t="s">
        <v>234</v>
      </c>
      <c r="F145" s="138" t="s">
        <v>210</v>
      </c>
      <c r="G145" s="139"/>
      <c r="H145" s="11" t="s">
        <v>766</v>
      </c>
      <c r="I145" s="14">
        <v>0.74</v>
      </c>
      <c r="J145" s="109">
        <f t="shared" si="3"/>
        <v>3.7</v>
      </c>
      <c r="K145" s="115"/>
    </row>
    <row r="146" spans="1:11" ht="24" customHeight="1">
      <c r="A146" s="114"/>
      <c r="B146" s="107">
        <v>5</v>
      </c>
      <c r="C146" s="10" t="s">
        <v>765</v>
      </c>
      <c r="D146" s="118" t="s">
        <v>770</v>
      </c>
      <c r="E146" s="118" t="s">
        <v>234</v>
      </c>
      <c r="F146" s="138" t="s">
        <v>212</v>
      </c>
      <c r="G146" s="139"/>
      <c r="H146" s="11" t="s">
        <v>766</v>
      </c>
      <c r="I146" s="14">
        <v>0.74</v>
      </c>
      <c r="J146" s="109">
        <f t="shared" si="3"/>
        <v>3.7</v>
      </c>
      <c r="K146" s="115"/>
    </row>
    <row r="147" spans="1:11" ht="24" customHeight="1">
      <c r="A147" s="114"/>
      <c r="B147" s="107">
        <v>5</v>
      </c>
      <c r="C147" s="10" t="s">
        <v>765</v>
      </c>
      <c r="D147" s="118" t="s">
        <v>770</v>
      </c>
      <c r="E147" s="118" t="s">
        <v>234</v>
      </c>
      <c r="F147" s="138" t="s">
        <v>265</v>
      </c>
      <c r="G147" s="139"/>
      <c r="H147" s="11" t="s">
        <v>766</v>
      </c>
      <c r="I147" s="14">
        <v>0.74</v>
      </c>
      <c r="J147" s="109">
        <f t="shared" si="3"/>
        <v>3.7</v>
      </c>
      <c r="K147" s="115"/>
    </row>
    <row r="148" spans="1:11" ht="24" customHeight="1">
      <c r="A148" s="114"/>
      <c r="B148" s="107">
        <v>5</v>
      </c>
      <c r="C148" s="10" t="s">
        <v>765</v>
      </c>
      <c r="D148" s="118" t="s">
        <v>770</v>
      </c>
      <c r="E148" s="118" t="s">
        <v>234</v>
      </c>
      <c r="F148" s="138" t="s">
        <v>310</v>
      </c>
      <c r="G148" s="139"/>
      <c r="H148" s="11" t="s">
        <v>766</v>
      </c>
      <c r="I148" s="14">
        <v>0.74</v>
      </c>
      <c r="J148" s="109">
        <f t="shared" si="3"/>
        <v>3.7</v>
      </c>
      <c r="K148" s="115"/>
    </row>
    <row r="149" spans="1:11" ht="24" customHeight="1">
      <c r="A149" s="114"/>
      <c r="B149" s="107">
        <v>5</v>
      </c>
      <c r="C149" s="10" t="s">
        <v>765</v>
      </c>
      <c r="D149" s="118" t="s">
        <v>770</v>
      </c>
      <c r="E149" s="118" t="s">
        <v>235</v>
      </c>
      <c r="F149" s="138" t="s">
        <v>107</v>
      </c>
      <c r="G149" s="139"/>
      <c r="H149" s="11" t="s">
        <v>766</v>
      </c>
      <c r="I149" s="14">
        <v>0.74</v>
      </c>
      <c r="J149" s="109">
        <f t="shared" si="3"/>
        <v>3.7</v>
      </c>
      <c r="K149" s="115"/>
    </row>
    <row r="150" spans="1:11" ht="24" customHeight="1">
      <c r="A150" s="114"/>
      <c r="B150" s="107">
        <v>5</v>
      </c>
      <c r="C150" s="10" t="s">
        <v>765</v>
      </c>
      <c r="D150" s="118" t="s">
        <v>770</v>
      </c>
      <c r="E150" s="118" t="s">
        <v>235</v>
      </c>
      <c r="F150" s="138" t="s">
        <v>210</v>
      </c>
      <c r="G150" s="139"/>
      <c r="H150" s="11" t="s">
        <v>766</v>
      </c>
      <c r="I150" s="14">
        <v>0.74</v>
      </c>
      <c r="J150" s="109">
        <f t="shared" ref="J150:J154" si="4">I150*B150</f>
        <v>3.7</v>
      </c>
      <c r="K150" s="115"/>
    </row>
    <row r="151" spans="1:11" ht="24" customHeight="1">
      <c r="A151" s="114"/>
      <c r="B151" s="107">
        <v>5</v>
      </c>
      <c r="C151" s="10" t="s">
        <v>765</v>
      </c>
      <c r="D151" s="118" t="s">
        <v>770</v>
      </c>
      <c r="E151" s="118" t="s">
        <v>235</v>
      </c>
      <c r="F151" s="138" t="s">
        <v>212</v>
      </c>
      <c r="G151" s="139"/>
      <c r="H151" s="11" t="s">
        <v>766</v>
      </c>
      <c r="I151" s="14">
        <v>0.74</v>
      </c>
      <c r="J151" s="109">
        <f t="shared" si="4"/>
        <v>3.7</v>
      </c>
      <c r="K151" s="115"/>
    </row>
    <row r="152" spans="1:11" ht="24" customHeight="1">
      <c r="A152" s="114"/>
      <c r="B152" s="107">
        <v>5</v>
      </c>
      <c r="C152" s="10" t="s">
        <v>765</v>
      </c>
      <c r="D152" s="118" t="s">
        <v>770</v>
      </c>
      <c r="E152" s="118" t="s">
        <v>235</v>
      </c>
      <c r="F152" s="138" t="s">
        <v>265</v>
      </c>
      <c r="G152" s="139"/>
      <c r="H152" s="11" t="s">
        <v>766</v>
      </c>
      <c r="I152" s="14">
        <v>0.74</v>
      </c>
      <c r="J152" s="109">
        <f t="shared" si="4"/>
        <v>3.7</v>
      </c>
      <c r="K152" s="115"/>
    </row>
    <row r="153" spans="1:11" ht="24" customHeight="1">
      <c r="A153" s="114"/>
      <c r="B153" s="107">
        <v>5</v>
      </c>
      <c r="C153" s="10" t="s">
        <v>765</v>
      </c>
      <c r="D153" s="118" t="s">
        <v>770</v>
      </c>
      <c r="E153" s="118" t="s">
        <v>235</v>
      </c>
      <c r="F153" s="138" t="s">
        <v>310</v>
      </c>
      <c r="G153" s="139"/>
      <c r="H153" s="11" t="s">
        <v>766</v>
      </c>
      <c r="I153" s="14">
        <v>0.74</v>
      </c>
      <c r="J153" s="109">
        <f t="shared" si="4"/>
        <v>3.7</v>
      </c>
      <c r="K153" s="115"/>
    </row>
    <row r="154" spans="1:11">
      <c r="A154" s="114"/>
      <c r="B154" s="108">
        <v>50</v>
      </c>
      <c r="C154" s="12" t="s">
        <v>644</v>
      </c>
      <c r="D154" s="119" t="s">
        <v>644</v>
      </c>
      <c r="E154" s="119" t="s">
        <v>635</v>
      </c>
      <c r="F154" s="140"/>
      <c r="G154" s="141"/>
      <c r="H154" s="13" t="s">
        <v>646</v>
      </c>
      <c r="I154" s="15">
        <v>0.12</v>
      </c>
      <c r="J154" s="110">
        <f t="shared" si="4"/>
        <v>6</v>
      </c>
      <c r="K154" s="115"/>
    </row>
    <row r="155" spans="1:11">
      <c r="A155" s="114"/>
      <c r="B155" s="126"/>
      <c r="C155" s="126"/>
      <c r="D155" s="126"/>
      <c r="E155" s="126"/>
      <c r="F155" s="126"/>
      <c r="G155" s="126"/>
      <c r="H155" s="126"/>
      <c r="I155" s="127" t="s">
        <v>255</v>
      </c>
      <c r="J155" s="128">
        <f>SUM(J22:J154)</f>
        <v>976.99000000000228</v>
      </c>
      <c r="K155" s="115"/>
    </row>
    <row r="156" spans="1:11">
      <c r="A156" s="114"/>
      <c r="B156" s="126"/>
      <c r="C156" s="126"/>
      <c r="D156" s="126"/>
      <c r="E156" s="126"/>
      <c r="F156" s="126"/>
      <c r="G156" s="126"/>
      <c r="H156" s="126"/>
      <c r="I156" s="127" t="s">
        <v>800</v>
      </c>
      <c r="J156" s="128">
        <f>J155*-3%</f>
        <v>-29.309700000000067</v>
      </c>
      <c r="K156" s="115"/>
    </row>
    <row r="157" spans="1:11" outlineLevel="1">
      <c r="A157" s="114"/>
      <c r="B157" s="126"/>
      <c r="C157" s="126"/>
      <c r="D157" s="126"/>
      <c r="E157" s="126"/>
      <c r="F157" s="126"/>
      <c r="G157" s="126"/>
      <c r="H157" s="126"/>
      <c r="I157" s="127" t="s">
        <v>793</v>
      </c>
      <c r="J157" s="128">
        <v>0</v>
      </c>
      <c r="K157" s="115"/>
    </row>
    <row r="158" spans="1:11">
      <c r="A158" s="114"/>
      <c r="B158" s="126"/>
      <c r="C158" s="126"/>
      <c r="D158" s="126"/>
      <c r="E158" s="126"/>
      <c r="F158" s="126"/>
      <c r="G158" s="126"/>
      <c r="H158" s="126"/>
      <c r="I158" s="127" t="s">
        <v>257</v>
      </c>
      <c r="J158" s="128">
        <f>SUM(J155:J157)</f>
        <v>947.68030000000226</v>
      </c>
      <c r="K158" s="115"/>
    </row>
    <row r="159" spans="1:11">
      <c r="A159" s="6"/>
      <c r="B159" s="7"/>
      <c r="C159" s="7"/>
      <c r="D159" s="7"/>
      <c r="E159" s="7"/>
      <c r="F159" s="7"/>
      <c r="G159" s="7"/>
      <c r="H159" s="7" t="s">
        <v>771</v>
      </c>
      <c r="I159" s="7"/>
      <c r="J159" s="7"/>
      <c r="K159" s="8"/>
    </row>
    <row r="161" spans="8:9">
      <c r="H161" s="1" t="s">
        <v>786</v>
      </c>
      <c r="I161" s="91">
        <f>'Tax Invoice'!E14</f>
        <v>43.88</v>
      </c>
    </row>
    <row r="162" spans="8:9">
      <c r="H162" s="1" t="s">
        <v>705</v>
      </c>
      <c r="I162" s="91">
        <f>'Tax Invoice'!M11</f>
        <v>34.909999999999997</v>
      </c>
    </row>
    <row r="163" spans="8:9">
      <c r="H163" s="1" t="s">
        <v>787</v>
      </c>
      <c r="I163" s="91">
        <f>I165/I162</f>
        <v>1228.0240962474966</v>
      </c>
    </row>
    <row r="164" spans="8:9">
      <c r="H164" s="1" t="s">
        <v>788</v>
      </c>
      <c r="I164" s="91">
        <f>I166/I162</f>
        <v>1191.1833733600718</v>
      </c>
    </row>
    <row r="165" spans="8:9">
      <c r="H165" s="1" t="s">
        <v>706</v>
      </c>
      <c r="I165" s="91">
        <f>J155*I161</f>
        <v>42870.3212000001</v>
      </c>
    </row>
    <row r="166" spans="8:9">
      <c r="H166" s="1" t="s">
        <v>707</v>
      </c>
      <c r="I166" s="91">
        <f>J158*I161</f>
        <v>41584.211564000099</v>
      </c>
    </row>
  </sheetData>
  <mergeCells count="137">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 ref="F27:G27"/>
    <mergeCell ref="F28:G28"/>
    <mergeCell ref="F29:G29"/>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2295</v>
      </c>
      <c r="O1" t="s">
        <v>144</v>
      </c>
      <c r="T1" t="s">
        <v>255</v>
      </c>
      <c r="U1">
        <v>976.99000000000228</v>
      </c>
    </row>
    <row r="2" spans="1:21" ht="15.75">
      <c r="A2" s="114"/>
      <c r="B2" s="124" t="s">
        <v>134</v>
      </c>
      <c r="C2" s="120"/>
      <c r="D2" s="120"/>
      <c r="E2" s="120"/>
      <c r="F2" s="120"/>
      <c r="G2" s="120"/>
      <c r="H2" s="120"/>
      <c r="I2" s="125" t="s">
        <v>140</v>
      </c>
      <c r="J2" s="115"/>
      <c r="T2" t="s">
        <v>184</v>
      </c>
      <c r="U2">
        <v>29.31</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1006.3000000000022</v>
      </c>
    </row>
    <row r="5" spans="1:21">
      <c r="A5" s="114"/>
      <c r="B5" s="121" t="s">
        <v>137</v>
      </c>
      <c r="C5" s="120"/>
      <c r="D5" s="120"/>
      <c r="E5" s="120"/>
      <c r="F5" s="120"/>
      <c r="G5" s="120"/>
      <c r="H5" s="120"/>
      <c r="I5" s="120"/>
      <c r="J5" s="115"/>
      <c r="S5" t="s">
        <v>771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4"/>
      <c r="J10" s="115"/>
    </row>
    <row r="11" spans="1:21">
      <c r="A11" s="114"/>
      <c r="B11" s="114" t="s">
        <v>709</v>
      </c>
      <c r="C11" s="120"/>
      <c r="D11" s="120"/>
      <c r="E11" s="115"/>
      <c r="F11" s="116"/>
      <c r="G11" s="116" t="s">
        <v>709</v>
      </c>
      <c r="H11" s="120"/>
      <c r="I11" s="14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6">
        <v>45168</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29">
        <v>39798</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162</v>
      </c>
      <c r="J18" s="115"/>
    </row>
    <row r="19" spans="1:16">
      <c r="A19" s="114"/>
      <c r="B19" s="120"/>
      <c r="C19" s="120"/>
      <c r="D19" s="120"/>
      <c r="E19" s="120"/>
      <c r="F19" s="120"/>
      <c r="G19" s="120"/>
      <c r="H19" s="120"/>
      <c r="I19" s="120"/>
      <c r="J19" s="115"/>
      <c r="P19">
        <v>45168</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108">
      <c r="A22" s="114"/>
      <c r="B22" s="107">
        <v>30</v>
      </c>
      <c r="C22" s="10" t="s">
        <v>715</v>
      </c>
      <c r="D22" s="118" t="s">
        <v>29</v>
      </c>
      <c r="E22" s="138" t="s">
        <v>110</v>
      </c>
      <c r="F22" s="139"/>
      <c r="G22" s="11" t="s">
        <v>716</v>
      </c>
      <c r="H22" s="14">
        <v>0.17</v>
      </c>
      <c r="I22" s="109">
        <f t="shared" ref="I22:I53" si="0">H22*B22</f>
        <v>5.1000000000000005</v>
      </c>
      <c r="J22" s="115"/>
    </row>
    <row r="23" spans="1:16" ht="108">
      <c r="A23" s="114"/>
      <c r="B23" s="107">
        <v>30</v>
      </c>
      <c r="C23" s="10" t="s">
        <v>715</v>
      </c>
      <c r="D23" s="118" t="s">
        <v>29</v>
      </c>
      <c r="E23" s="138" t="s">
        <v>484</v>
      </c>
      <c r="F23" s="139"/>
      <c r="G23" s="11" t="s">
        <v>716</v>
      </c>
      <c r="H23" s="14">
        <v>0.17</v>
      </c>
      <c r="I23" s="109">
        <f t="shared" si="0"/>
        <v>5.1000000000000005</v>
      </c>
      <c r="J23" s="115"/>
    </row>
    <row r="24" spans="1:16" ht="108">
      <c r="A24" s="114"/>
      <c r="B24" s="107">
        <v>30</v>
      </c>
      <c r="C24" s="10" t="s">
        <v>715</v>
      </c>
      <c r="D24" s="118" t="s">
        <v>29</v>
      </c>
      <c r="E24" s="138" t="s">
        <v>717</v>
      </c>
      <c r="F24" s="139"/>
      <c r="G24" s="11" t="s">
        <v>716</v>
      </c>
      <c r="H24" s="14">
        <v>0.17</v>
      </c>
      <c r="I24" s="109">
        <f t="shared" si="0"/>
        <v>5.1000000000000005</v>
      </c>
      <c r="J24" s="115"/>
    </row>
    <row r="25" spans="1:16" ht="108">
      <c r="A25" s="114"/>
      <c r="B25" s="107">
        <v>30</v>
      </c>
      <c r="C25" s="10" t="s">
        <v>715</v>
      </c>
      <c r="D25" s="118" t="s">
        <v>29</v>
      </c>
      <c r="E25" s="138" t="s">
        <v>718</v>
      </c>
      <c r="F25" s="139"/>
      <c r="G25" s="11" t="s">
        <v>716</v>
      </c>
      <c r="H25" s="14">
        <v>0.17</v>
      </c>
      <c r="I25" s="109">
        <f t="shared" si="0"/>
        <v>5.1000000000000005</v>
      </c>
      <c r="J25" s="115"/>
    </row>
    <row r="26" spans="1:16" ht="108">
      <c r="A26" s="114"/>
      <c r="B26" s="107">
        <v>30</v>
      </c>
      <c r="C26" s="10" t="s">
        <v>715</v>
      </c>
      <c r="D26" s="118" t="s">
        <v>29</v>
      </c>
      <c r="E26" s="138" t="s">
        <v>719</v>
      </c>
      <c r="F26" s="139"/>
      <c r="G26" s="11" t="s">
        <v>716</v>
      </c>
      <c r="H26" s="14">
        <v>0.17</v>
      </c>
      <c r="I26" s="109">
        <f t="shared" si="0"/>
        <v>5.1000000000000005</v>
      </c>
      <c r="J26" s="115"/>
    </row>
    <row r="27" spans="1:16" ht="108">
      <c r="A27" s="114"/>
      <c r="B27" s="107">
        <v>30</v>
      </c>
      <c r="C27" s="10" t="s">
        <v>715</v>
      </c>
      <c r="D27" s="118" t="s">
        <v>29</v>
      </c>
      <c r="E27" s="138" t="s">
        <v>720</v>
      </c>
      <c r="F27" s="139"/>
      <c r="G27" s="11" t="s">
        <v>716</v>
      </c>
      <c r="H27" s="14">
        <v>0.17</v>
      </c>
      <c r="I27" s="109">
        <f t="shared" si="0"/>
        <v>5.1000000000000005</v>
      </c>
      <c r="J27" s="115"/>
    </row>
    <row r="28" spans="1:16" ht="156">
      <c r="A28" s="114"/>
      <c r="B28" s="107">
        <v>30</v>
      </c>
      <c r="C28" s="10" t="s">
        <v>631</v>
      </c>
      <c r="D28" s="118" t="s">
        <v>635</v>
      </c>
      <c r="E28" s="138"/>
      <c r="F28" s="139"/>
      <c r="G28" s="11" t="s">
        <v>772</v>
      </c>
      <c r="H28" s="14">
        <v>0.17</v>
      </c>
      <c r="I28" s="109">
        <f t="shared" si="0"/>
        <v>5.1000000000000005</v>
      </c>
      <c r="J28" s="115"/>
    </row>
    <row r="29" spans="1:16" ht="156">
      <c r="A29" s="114"/>
      <c r="B29" s="107">
        <v>30</v>
      </c>
      <c r="C29" s="10" t="s">
        <v>631</v>
      </c>
      <c r="D29" s="118" t="s">
        <v>638</v>
      </c>
      <c r="E29" s="138"/>
      <c r="F29" s="139"/>
      <c r="G29" s="11" t="s">
        <v>772</v>
      </c>
      <c r="H29" s="14">
        <v>0.17</v>
      </c>
      <c r="I29" s="109">
        <f t="shared" si="0"/>
        <v>5.1000000000000005</v>
      </c>
      <c r="J29" s="115"/>
    </row>
    <row r="30" spans="1:16" ht="156">
      <c r="A30" s="114"/>
      <c r="B30" s="107">
        <v>30</v>
      </c>
      <c r="C30" s="10" t="s">
        <v>631</v>
      </c>
      <c r="D30" s="118" t="s">
        <v>641</v>
      </c>
      <c r="E30" s="138"/>
      <c r="F30" s="139"/>
      <c r="G30" s="11" t="s">
        <v>772</v>
      </c>
      <c r="H30" s="14">
        <v>0.17</v>
      </c>
      <c r="I30" s="109">
        <f t="shared" si="0"/>
        <v>5.1000000000000005</v>
      </c>
      <c r="J30" s="115"/>
    </row>
    <row r="31" spans="1:16" ht="144">
      <c r="A31" s="114"/>
      <c r="B31" s="107">
        <v>10</v>
      </c>
      <c r="C31" s="10" t="s">
        <v>102</v>
      </c>
      <c r="D31" s="118" t="s">
        <v>35</v>
      </c>
      <c r="E31" s="138" t="s">
        <v>107</v>
      </c>
      <c r="F31" s="139"/>
      <c r="G31" s="11" t="s">
        <v>721</v>
      </c>
      <c r="H31" s="14">
        <v>0.82</v>
      </c>
      <c r="I31" s="109">
        <f t="shared" si="0"/>
        <v>8.1999999999999993</v>
      </c>
      <c r="J31" s="115"/>
    </row>
    <row r="32" spans="1:16" ht="144">
      <c r="A32" s="114"/>
      <c r="B32" s="107">
        <v>10</v>
      </c>
      <c r="C32" s="10" t="s">
        <v>102</v>
      </c>
      <c r="D32" s="118" t="s">
        <v>35</v>
      </c>
      <c r="E32" s="138" t="s">
        <v>210</v>
      </c>
      <c r="F32" s="139"/>
      <c r="G32" s="11" t="s">
        <v>721</v>
      </c>
      <c r="H32" s="14">
        <v>0.82</v>
      </c>
      <c r="I32" s="109">
        <f t="shared" si="0"/>
        <v>8.1999999999999993</v>
      </c>
      <c r="J32" s="115"/>
    </row>
    <row r="33" spans="1:10" ht="144">
      <c r="A33" s="114"/>
      <c r="B33" s="107">
        <v>10</v>
      </c>
      <c r="C33" s="10" t="s">
        <v>102</v>
      </c>
      <c r="D33" s="118" t="s">
        <v>35</v>
      </c>
      <c r="E33" s="138" t="s">
        <v>212</v>
      </c>
      <c r="F33" s="139"/>
      <c r="G33" s="11" t="s">
        <v>721</v>
      </c>
      <c r="H33" s="14">
        <v>0.82</v>
      </c>
      <c r="I33" s="109">
        <f t="shared" si="0"/>
        <v>8.1999999999999993</v>
      </c>
      <c r="J33" s="115"/>
    </row>
    <row r="34" spans="1:10" ht="144">
      <c r="A34" s="114"/>
      <c r="B34" s="107">
        <v>10</v>
      </c>
      <c r="C34" s="10" t="s">
        <v>102</v>
      </c>
      <c r="D34" s="118" t="s">
        <v>35</v>
      </c>
      <c r="E34" s="138" t="s">
        <v>214</v>
      </c>
      <c r="F34" s="139"/>
      <c r="G34" s="11" t="s">
        <v>721</v>
      </c>
      <c r="H34" s="14">
        <v>0.82</v>
      </c>
      <c r="I34" s="109">
        <f t="shared" si="0"/>
        <v>8.1999999999999993</v>
      </c>
      <c r="J34" s="115"/>
    </row>
    <row r="35" spans="1:10" ht="156">
      <c r="A35" s="114"/>
      <c r="B35" s="107">
        <v>20</v>
      </c>
      <c r="C35" s="10" t="s">
        <v>722</v>
      </c>
      <c r="D35" s="118" t="s">
        <v>636</v>
      </c>
      <c r="E35" s="138"/>
      <c r="F35" s="139"/>
      <c r="G35" s="11" t="s">
        <v>773</v>
      </c>
      <c r="H35" s="14">
        <v>0.15</v>
      </c>
      <c r="I35" s="109">
        <f t="shared" si="0"/>
        <v>3</v>
      </c>
      <c r="J35" s="115"/>
    </row>
    <row r="36" spans="1:10" ht="156">
      <c r="A36" s="114"/>
      <c r="B36" s="107">
        <v>20</v>
      </c>
      <c r="C36" s="10" t="s">
        <v>722</v>
      </c>
      <c r="D36" s="118" t="s">
        <v>637</v>
      </c>
      <c r="E36" s="138"/>
      <c r="F36" s="139"/>
      <c r="G36" s="11" t="s">
        <v>773</v>
      </c>
      <c r="H36" s="14">
        <v>0.15</v>
      </c>
      <c r="I36" s="109">
        <f t="shared" si="0"/>
        <v>3</v>
      </c>
      <c r="J36" s="115"/>
    </row>
    <row r="37" spans="1:10" ht="156">
      <c r="A37" s="114"/>
      <c r="B37" s="107">
        <v>20</v>
      </c>
      <c r="C37" s="10" t="s">
        <v>722</v>
      </c>
      <c r="D37" s="118" t="s">
        <v>723</v>
      </c>
      <c r="E37" s="138"/>
      <c r="F37" s="139"/>
      <c r="G37" s="11" t="s">
        <v>773</v>
      </c>
      <c r="H37" s="14">
        <v>0.15</v>
      </c>
      <c r="I37" s="109">
        <f t="shared" si="0"/>
        <v>3</v>
      </c>
      <c r="J37" s="115"/>
    </row>
    <row r="38" spans="1:10" ht="156">
      <c r="A38" s="114"/>
      <c r="B38" s="107">
        <v>20</v>
      </c>
      <c r="C38" s="10" t="s">
        <v>722</v>
      </c>
      <c r="D38" s="118" t="s">
        <v>642</v>
      </c>
      <c r="E38" s="138"/>
      <c r="F38" s="139"/>
      <c r="G38" s="11" t="s">
        <v>773</v>
      </c>
      <c r="H38" s="14">
        <v>0.15</v>
      </c>
      <c r="I38" s="109">
        <f t="shared" si="0"/>
        <v>3</v>
      </c>
      <c r="J38" s="115"/>
    </row>
    <row r="39" spans="1:10" ht="168">
      <c r="A39" s="114"/>
      <c r="B39" s="107">
        <v>30</v>
      </c>
      <c r="C39" s="10" t="s">
        <v>724</v>
      </c>
      <c r="D39" s="118" t="s">
        <v>635</v>
      </c>
      <c r="E39" s="138"/>
      <c r="F39" s="139"/>
      <c r="G39" s="11" t="s">
        <v>774</v>
      </c>
      <c r="H39" s="14">
        <v>0.15</v>
      </c>
      <c r="I39" s="109">
        <f t="shared" si="0"/>
        <v>4.5</v>
      </c>
      <c r="J39" s="115"/>
    </row>
    <row r="40" spans="1:10" ht="264">
      <c r="A40" s="114"/>
      <c r="B40" s="107">
        <v>20</v>
      </c>
      <c r="C40" s="10" t="s">
        <v>725</v>
      </c>
      <c r="D40" s="118" t="s">
        <v>107</v>
      </c>
      <c r="E40" s="138"/>
      <c r="F40" s="139"/>
      <c r="G40" s="11" t="s">
        <v>775</v>
      </c>
      <c r="H40" s="14">
        <v>0.82</v>
      </c>
      <c r="I40" s="109">
        <f t="shared" si="0"/>
        <v>16.399999999999999</v>
      </c>
      <c r="J40" s="115"/>
    </row>
    <row r="41" spans="1:10" ht="264">
      <c r="A41" s="114"/>
      <c r="B41" s="107">
        <v>20</v>
      </c>
      <c r="C41" s="10" t="s">
        <v>725</v>
      </c>
      <c r="D41" s="118" t="s">
        <v>212</v>
      </c>
      <c r="E41" s="138"/>
      <c r="F41" s="139"/>
      <c r="G41" s="11" t="s">
        <v>775</v>
      </c>
      <c r="H41" s="14">
        <v>0.82</v>
      </c>
      <c r="I41" s="109">
        <f t="shared" si="0"/>
        <v>16.399999999999999</v>
      </c>
      <c r="J41" s="115"/>
    </row>
    <row r="42" spans="1:10" ht="264">
      <c r="A42" s="114"/>
      <c r="B42" s="107">
        <v>20</v>
      </c>
      <c r="C42" s="10" t="s">
        <v>725</v>
      </c>
      <c r="D42" s="118" t="s">
        <v>213</v>
      </c>
      <c r="E42" s="138"/>
      <c r="F42" s="139"/>
      <c r="G42" s="11" t="s">
        <v>775</v>
      </c>
      <c r="H42" s="14">
        <v>0.82</v>
      </c>
      <c r="I42" s="109">
        <f t="shared" si="0"/>
        <v>16.399999999999999</v>
      </c>
      <c r="J42" s="115"/>
    </row>
    <row r="43" spans="1:10" ht="240">
      <c r="A43" s="114"/>
      <c r="B43" s="107">
        <v>20</v>
      </c>
      <c r="C43" s="10" t="s">
        <v>726</v>
      </c>
      <c r="D43" s="118" t="s">
        <v>107</v>
      </c>
      <c r="E43" s="138"/>
      <c r="F43" s="139"/>
      <c r="G43" s="11" t="s">
        <v>776</v>
      </c>
      <c r="H43" s="14">
        <v>1.03</v>
      </c>
      <c r="I43" s="109">
        <f t="shared" si="0"/>
        <v>20.6</v>
      </c>
      <c r="J43" s="115"/>
    </row>
    <row r="44" spans="1:10" ht="240">
      <c r="A44" s="114"/>
      <c r="B44" s="107">
        <v>10</v>
      </c>
      <c r="C44" s="10" t="s">
        <v>726</v>
      </c>
      <c r="D44" s="118" t="s">
        <v>210</v>
      </c>
      <c r="E44" s="138"/>
      <c r="F44" s="139"/>
      <c r="G44" s="11" t="s">
        <v>776</v>
      </c>
      <c r="H44" s="14">
        <v>1.03</v>
      </c>
      <c r="I44" s="109">
        <f t="shared" si="0"/>
        <v>10.3</v>
      </c>
      <c r="J44" s="115"/>
    </row>
    <row r="45" spans="1:10" ht="240">
      <c r="A45" s="114"/>
      <c r="B45" s="107">
        <v>20</v>
      </c>
      <c r="C45" s="10" t="s">
        <v>726</v>
      </c>
      <c r="D45" s="118" t="s">
        <v>212</v>
      </c>
      <c r="E45" s="138"/>
      <c r="F45" s="139"/>
      <c r="G45" s="11" t="s">
        <v>776</v>
      </c>
      <c r="H45" s="14">
        <v>1.03</v>
      </c>
      <c r="I45" s="109">
        <f t="shared" si="0"/>
        <v>20.6</v>
      </c>
      <c r="J45" s="115"/>
    </row>
    <row r="46" spans="1:10" ht="240">
      <c r="A46" s="114"/>
      <c r="B46" s="107">
        <v>20</v>
      </c>
      <c r="C46" s="10" t="s">
        <v>726</v>
      </c>
      <c r="D46" s="118" t="s">
        <v>265</v>
      </c>
      <c r="E46" s="138"/>
      <c r="F46" s="139"/>
      <c r="G46" s="11" t="s">
        <v>776</v>
      </c>
      <c r="H46" s="14">
        <v>1.03</v>
      </c>
      <c r="I46" s="109">
        <f t="shared" si="0"/>
        <v>20.6</v>
      </c>
      <c r="J46" s="115"/>
    </row>
    <row r="47" spans="1:10" ht="240">
      <c r="A47" s="114"/>
      <c r="B47" s="107">
        <v>10</v>
      </c>
      <c r="C47" s="10" t="s">
        <v>726</v>
      </c>
      <c r="D47" s="118" t="s">
        <v>266</v>
      </c>
      <c r="E47" s="138"/>
      <c r="F47" s="139"/>
      <c r="G47" s="11" t="s">
        <v>776</v>
      </c>
      <c r="H47" s="14">
        <v>1.03</v>
      </c>
      <c r="I47" s="109">
        <f t="shared" si="0"/>
        <v>10.3</v>
      </c>
      <c r="J47" s="115"/>
    </row>
    <row r="48" spans="1:10" ht="240">
      <c r="A48" s="114"/>
      <c r="B48" s="107">
        <v>10</v>
      </c>
      <c r="C48" s="10" t="s">
        <v>726</v>
      </c>
      <c r="D48" s="118" t="s">
        <v>269</v>
      </c>
      <c r="E48" s="138"/>
      <c r="F48" s="139"/>
      <c r="G48" s="11" t="s">
        <v>776</v>
      </c>
      <c r="H48" s="14">
        <v>1.03</v>
      </c>
      <c r="I48" s="109">
        <f t="shared" si="0"/>
        <v>10.3</v>
      </c>
      <c r="J48" s="115"/>
    </row>
    <row r="49" spans="1:10" ht="264">
      <c r="A49" s="114"/>
      <c r="B49" s="107">
        <v>5</v>
      </c>
      <c r="C49" s="10" t="s">
        <v>727</v>
      </c>
      <c r="D49" s="118" t="s">
        <v>635</v>
      </c>
      <c r="E49" s="138"/>
      <c r="F49" s="139"/>
      <c r="G49" s="11" t="s">
        <v>777</v>
      </c>
      <c r="H49" s="14">
        <v>1.03</v>
      </c>
      <c r="I49" s="109">
        <f t="shared" si="0"/>
        <v>5.15</v>
      </c>
      <c r="J49" s="115"/>
    </row>
    <row r="50" spans="1:10" ht="264">
      <c r="A50" s="114"/>
      <c r="B50" s="107">
        <v>20</v>
      </c>
      <c r="C50" s="10" t="s">
        <v>727</v>
      </c>
      <c r="D50" s="118" t="s">
        <v>636</v>
      </c>
      <c r="E50" s="138"/>
      <c r="F50" s="139"/>
      <c r="G50" s="11" t="s">
        <v>777</v>
      </c>
      <c r="H50" s="14">
        <v>1.03</v>
      </c>
      <c r="I50" s="109">
        <f t="shared" si="0"/>
        <v>20.6</v>
      </c>
      <c r="J50" s="115"/>
    </row>
    <row r="51" spans="1:10" ht="264">
      <c r="A51" s="114"/>
      <c r="B51" s="107">
        <v>20</v>
      </c>
      <c r="C51" s="10" t="s">
        <v>727</v>
      </c>
      <c r="D51" s="118" t="s">
        <v>637</v>
      </c>
      <c r="E51" s="138"/>
      <c r="F51" s="139"/>
      <c r="G51" s="11" t="s">
        <v>777</v>
      </c>
      <c r="H51" s="14">
        <v>1.03</v>
      </c>
      <c r="I51" s="109">
        <f t="shared" si="0"/>
        <v>20.6</v>
      </c>
      <c r="J51" s="115"/>
    </row>
    <row r="52" spans="1:10" ht="264">
      <c r="A52" s="114"/>
      <c r="B52" s="107">
        <v>10</v>
      </c>
      <c r="C52" s="10" t="s">
        <v>727</v>
      </c>
      <c r="D52" s="118" t="s">
        <v>638</v>
      </c>
      <c r="E52" s="138"/>
      <c r="F52" s="139"/>
      <c r="G52" s="11" t="s">
        <v>777</v>
      </c>
      <c r="H52" s="14">
        <v>1.03</v>
      </c>
      <c r="I52" s="109">
        <f t="shared" si="0"/>
        <v>10.3</v>
      </c>
      <c r="J52" s="115"/>
    </row>
    <row r="53" spans="1:10" ht="168">
      <c r="A53" s="114"/>
      <c r="B53" s="107">
        <v>60</v>
      </c>
      <c r="C53" s="10" t="s">
        <v>728</v>
      </c>
      <c r="D53" s="118" t="s">
        <v>484</v>
      </c>
      <c r="E53" s="138"/>
      <c r="F53" s="139"/>
      <c r="G53" s="11" t="s">
        <v>778</v>
      </c>
      <c r="H53" s="14">
        <v>0.14000000000000001</v>
      </c>
      <c r="I53" s="109">
        <f t="shared" si="0"/>
        <v>8.4</v>
      </c>
      <c r="J53" s="115"/>
    </row>
    <row r="54" spans="1:10" ht="168">
      <c r="A54" s="114"/>
      <c r="B54" s="107">
        <v>60</v>
      </c>
      <c r="C54" s="10" t="s">
        <v>728</v>
      </c>
      <c r="D54" s="118" t="s">
        <v>717</v>
      </c>
      <c r="E54" s="138"/>
      <c r="F54" s="139"/>
      <c r="G54" s="11" t="s">
        <v>778</v>
      </c>
      <c r="H54" s="14">
        <v>0.14000000000000001</v>
      </c>
      <c r="I54" s="109">
        <f t="shared" ref="I54:I85" si="1">H54*B54</f>
        <v>8.4</v>
      </c>
      <c r="J54" s="115"/>
    </row>
    <row r="55" spans="1:10" ht="168">
      <c r="A55" s="114"/>
      <c r="B55" s="107">
        <v>60</v>
      </c>
      <c r="C55" s="10" t="s">
        <v>728</v>
      </c>
      <c r="D55" s="118" t="s">
        <v>718</v>
      </c>
      <c r="E55" s="138"/>
      <c r="F55" s="139"/>
      <c r="G55" s="11" t="s">
        <v>778</v>
      </c>
      <c r="H55" s="14">
        <v>0.14000000000000001</v>
      </c>
      <c r="I55" s="109">
        <f t="shared" si="1"/>
        <v>8.4</v>
      </c>
      <c r="J55" s="115"/>
    </row>
    <row r="56" spans="1:10" ht="168">
      <c r="A56" s="114"/>
      <c r="B56" s="107">
        <v>60</v>
      </c>
      <c r="C56" s="10" t="s">
        <v>728</v>
      </c>
      <c r="D56" s="118" t="s">
        <v>729</v>
      </c>
      <c r="E56" s="138"/>
      <c r="F56" s="139"/>
      <c r="G56" s="11" t="s">
        <v>778</v>
      </c>
      <c r="H56" s="14">
        <v>0.14000000000000001</v>
      </c>
      <c r="I56" s="109">
        <f t="shared" si="1"/>
        <v>8.4</v>
      </c>
      <c r="J56" s="115"/>
    </row>
    <row r="57" spans="1:10" ht="168">
      <c r="A57" s="114"/>
      <c r="B57" s="107">
        <v>60</v>
      </c>
      <c r="C57" s="10" t="s">
        <v>728</v>
      </c>
      <c r="D57" s="118" t="s">
        <v>719</v>
      </c>
      <c r="E57" s="138"/>
      <c r="F57" s="139"/>
      <c r="G57" s="11" t="s">
        <v>778</v>
      </c>
      <c r="H57" s="14">
        <v>0.14000000000000001</v>
      </c>
      <c r="I57" s="109">
        <f t="shared" si="1"/>
        <v>8.4</v>
      </c>
      <c r="J57" s="115"/>
    </row>
    <row r="58" spans="1:10" ht="108">
      <c r="A58" s="114"/>
      <c r="B58" s="107">
        <v>20</v>
      </c>
      <c r="C58" s="10" t="s">
        <v>30</v>
      </c>
      <c r="D58" s="118" t="s">
        <v>35</v>
      </c>
      <c r="E58" s="138"/>
      <c r="F58" s="139"/>
      <c r="G58" s="11" t="s">
        <v>730</v>
      </c>
      <c r="H58" s="14">
        <v>0.21</v>
      </c>
      <c r="I58" s="109">
        <f t="shared" si="1"/>
        <v>4.2</v>
      </c>
      <c r="J58" s="115"/>
    </row>
    <row r="59" spans="1:10" ht="144">
      <c r="A59" s="114"/>
      <c r="B59" s="107">
        <v>10</v>
      </c>
      <c r="C59" s="10" t="s">
        <v>731</v>
      </c>
      <c r="D59" s="118" t="s">
        <v>35</v>
      </c>
      <c r="E59" s="138" t="s">
        <v>273</v>
      </c>
      <c r="F59" s="139"/>
      <c r="G59" s="11" t="s">
        <v>732</v>
      </c>
      <c r="H59" s="14">
        <v>0.61</v>
      </c>
      <c r="I59" s="109">
        <f t="shared" si="1"/>
        <v>6.1</v>
      </c>
      <c r="J59" s="115"/>
    </row>
    <row r="60" spans="1:10" ht="144">
      <c r="A60" s="114"/>
      <c r="B60" s="107">
        <v>10</v>
      </c>
      <c r="C60" s="10" t="s">
        <v>731</v>
      </c>
      <c r="D60" s="118" t="s">
        <v>35</v>
      </c>
      <c r="E60" s="138" t="s">
        <v>271</v>
      </c>
      <c r="F60" s="139"/>
      <c r="G60" s="11" t="s">
        <v>732</v>
      </c>
      <c r="H60" s="14">
        <v>0.61</v>
      </c>
      <c r="I60" s="109">
        <f t="shared" si="1"/>
        <v>6.1</v>
      </c>
      <c r="J60" s="115"/>
    </row>
    <row r="61" spans="1:10" ht="144">
      <c r="A61" s="114"/>
      <c r="B61" s="107">
        <v>10</v>
      </c>
      <c r="C61" s="10" t="s">
        <v>731</v>
      </c>
      <c r="D61" s="118" t="s">
        <v>35</v>
      </c>
      <c r="E61" s="138" t="s">
        <v>484</v>
      </c>
      <c r="F61" s="139"/>
      <c r="G61" s="11" t="s">
        <v>732</v>
      </c>
      <c r="H61" s="14">
        <v>0.61</v>
      </c>
      <c r="I61" s="109">
        <f t="shared" si="1"/>
        <v>6.1</v>
      </c>
      <c r="J61" s="115"/>
    </row>
    <row r="62" spans="1:10" ht="144">
      <c r="A62" s="114"/>
      <c r="B62" s="107">
        <v>10</v>
      </c>
      <c r="C62" s="10" t="s">
        <v>731</v>
      </c>
      <c r="D62" s="118" t="s">
        <v>35</v>
      </c>
      <c r="E62" s="138" t="s">
        <v>717</v>
      </c>
      <c r="F62" s="139"/>
      <c r="G62" s="11" t="s">
        <v>732</v>
      </c>
      <c r="H62" s="14">
        <v>0.61</v>
      </c>
      <c r="I62" s="109">
        <f t="shared" si="1"/>
        <v>6.1</v>
      </c>
      <c r="J62" s="115"/>
    </row>
    <row r="63" spans="1:10" ht="144">
      <c r="A63" s="114"/>
      <c r="B63" s="107">
        <v>10</v>
      </c>
      <c r="C63" s="10" t="s">
        <v>731</v>
      </c>
      <c r="D63" s="118" t="s">
        <v>35</v>
      </c>
      <c r="E63" s="138" t="s">
        <v>733</v>
      </c>
      <c r="F63" s="139"/>
      <c r="G63" s="11" t="s">
        <v>732</v>
      </c>
      <c r="H63" s="14">
        <v>0.61</v>
      </c>
      <c r="I63" s="109">
        <f t="shared" si="1"/>
        <v>6.1</v>
      </c>
      <c r="J63" s="115"/>
    </row>
    <row r="64" spans="1:10" ht="144">
      <c r="A64" s="114"/>
      <c r="B64" s="107">
        <v>10</v>
      </c>
      <c r="C64" s="10" t="s">
        <v>731</v>
      </c>
      <c r="D64" s="118" t="s">
        <v>35</v>
      </c>
      <c r="E64" s="138" t="s">
        <v>719</v>
      </c>
      <c r="F64" s="139"/>
      <c r="G64" s="11" t="s">
        <v>732</v>
      </c>
      <c r="H64" s="14">
        <v>0.61</v>
      </c>
      <c r="I64" s="109">
        <f t="shared" si="1"/>
        <v>6.1</v>
      </c>
      <c r="J64" s="115"/>
    </row>
    <row r="65" spans="1:10" ht="144">
      <c r="A65" s="114"/>
      <c r="B65" s="107">
        <v>10</v>
      </c>
      <c r="C65" s="10" t="s">
        <v>731</v>
      </c>
      <c r="D65" s="118" t="s">
        <v>35</v>
      </c>
      <c r="E65" s="138" t="s">
        <v>734</v>
      </c>
      <c r="F65" s="139"/>
      <c r="G65" s="11" t="s">
        <v>732</v>
      </c>
      <c r="H65" s="14">
        <v>0.61</v>
      </c>
      <c r="I65" s="109">
        <f t="shared" si="1"/>
        <v>6.1</v>
      </c>
      <c r="J65" s="115"/>
    </row>
    <row r="66" spans="1:10" ht="144">
      <c r="A66" s="114"/>
      <c r="B66" s="107">
        <v>15</v>
      </c>
      <c r="C66" s="10" t="s">
        <v>735</v>
      </c>
      <c r="D66" s="118" t="s">
        <v>35</v>
      </c>
      <c r="E66" s="138" t="s">
        <v>273</v>
      </c>
      <c r="F66" s="139"/>
      <c r="G66" s="11" t="s">
        <v>736</v>
      </c>
      <c r="H66" s="14">
        <v>0.61</v>
      </c>
      <c r="I66" s="109">
        <f t="shared" si="1"/>
        <v>9.15</v>
      </c>
      <c r="J66" s="115"/>
    </row>
    <row r="67" spans="1:10" ht="144">
      <c r="A67" s="114"/>
      <c r="B67" s="107">
        <v>15</v>
      </c>
      <c r="C67" s="10" t="s">
        <v>735</v>
      </c>
      <c r="D67" s="118" t="s">
        <v>35</v>
      </c>
      <c r="E67" s="138" t="s">
        <v>271</v>
      </c>
      <c r="F67" s="139"/>
      <c r="G67" s="11" t="s">
        <v>736</v>
      </c>
      <c r="H67" s="14">
        <v>0.61</v>
      </c>
      <c r="I67" s="109">
        <f t="shared" si="1"/>
        <v>9.15</v>
      </c>
      <c r="J67" s="115"/>
    </row>
    <row r="68" spans="1:10" ht="120">
      <c r="A68" s="114"/>
      <c r="B68" s="107">
        <v>40</v>
      </c>
      <c r="C68" s="10" t="s">
        <v>737</v>
      </c>
      <c r="D68" s="118" t="s">
        <v>35</v>
      </c>
      <c r="E68" s="138"/>
      <c r="F68" s="139"/>
      <c r="G68" s="11" t="s">
        <v>738</v>
      </c>
      <c r="H68" s="14">
        <v>0.51</v>
      </c>
      <c r="I68" s="109">
        <f t="shared" si="1"/>
        <v>20.399999999999999</v>
      </c>
      <c r="J68" s="115"/>
    </row>
    <row r="69" spans="1:10" ht="120">
      <c r="A69" s="114"/>
      <c r="B69" s="107">
        <v>40</v>
      </c>
      <c r="C69" s="10" t="s">
        <v>739</v>
      </c>
      <c r="D69" s="118" t="s">
        <v>35</v>
      </c>
      <c r="E69" s="138"/>
      <c r="F69" s="139"/>
      <c r="G69" s="11" t="s">
        <v>740</v>
      </c>
      <c r="H69" s="14">
        <v>0.51</v>
      </c>
      <c r="I69" s="109">
        <f t="shared" si="1"/>
        <v>20.399999999999999</v>
      </c>
      <c r="J69" s="115"/>
    </row>
    <row r="70" spans="1:10" ht="264">
      <c r="A70" s="114"/>
      <c r="B70" s="107">
        <v>1</v>
      </c>
      <c r="C70" s="10" t="s">
        <v>741</v>
      </c>
      <c r="D70" s="118" t="s">
        <v>742</v>
      </c>
      <c r="E70" s="138"/>
      <c r="F70" s="139"/>
      <c r="G70" s="11" t="s">
        <v>779</v>
      </c>
      <c r="H70" s="14">
        <v>63.5</v>
      </c>
      <c r="I70" s="109">
        <f t="shared" si="1"/>
        <v>63.5</v>
      </c>
      <c r="J70" s="115"/>
    </row>
    <row r="71" spans="1:10" ht="108">
      <c r="A71" s="114"/>
      <c r="B71" s="107">
        <v>50</v>
      </c>
      <c r="C71" s="10" t="s">
        <v>743</v>
      </c>
      <c r="D71" s="118" t="s">
        <v>26</v>
      </c>
      <c r="E71" s="138"/>
      <c r="F71" s="139"/>
      <c r="G71" s="11" t="s">
        <v>744</v>
      </c>
      <c r="H71" s="14">
        <v>0.13</v>
      </c>
      <c r="I71" s="109">
        <f t="shared" si="1"/>
        <v>6.5</v>
      </c>
      <c r="J71" s="115"/>
    </row>
    <row r="72" spans="1:10" ht="132">
      <c r="A72" s="114"/>
      <c r="B72" s="107">
        <v>10</v>
      </c>
      <c r="C72" s="10" t="s">
        <v>745</v>
      </c>
      <c r="D72" s="118" t="s">
        <v>25</v>
      </c>
      <c r="E72" s="138" t="s">
        <v>107</v>
      </c>
      <c r="F72" s="139"/>
      <c r="G72" s="11" t="s">
        <v>746</v>
      </c>
      <c r="H72" s="14">
        <v>0.66</v>
      </c>
      <c r="I72" s="109">
        <f t="shared" si="1"/>
        <v>6.6000000000000005</v>
      </c>
      <c r="J72" s="115"/>
    </row>
    <row r="73" spans="1:10" ht="132">
      <c r="A73" s="114"/>
      <c r="B73" s="107">
        <v>10</v>
      </c>
      <c r="C73" s="10" t="s">
        <v>745</v>
      </c>
      <c r="D73" s="118" t="s">
        <v>25</v>
      </c>
      <c r="E73" s="138" t="s">
        <v>212</v>
      </c>
      <c r="F73" s="139"/>
      <c r="G73" s="11" t="s">
        <v>746</v>
      </c>
      <c r="H73" s="14">
        <v>0.66</v>
      </c>
      <c r="I73" s="109">
        <f t="shared" si="1"/>
        <v>6.6000000000000005</v>
      </c>
      <c r="J73" s="115"/>
    </row>
    <row r="74" spans="1:10" ht="132">
      <c r="A74" s="114"/>
      <c r="B74" s="107">
        <v>10</v>
      </c>
      <c r="C74" s="10" t="s">
        <v>745</v>
      </c>
      <c r="D74" s="118" t="s">
        <v>25</v>
      </c>
      <c r="E74" s="138" t="s">
        <v>213</v>
      </c>
      <c r="F74" s="139"/>
      <c r="G74" s="11" t="s">
        <v>746</v>
      </c>
      <c r="H74" s="14">
        <v>0.66</v>
      </c>
      <c r="I74" s="109">
        <f t="shared" si="1"/>
        <v>6.6000000000000005</v>
      </c>
      <c r="J74" s="115"/>
    </row>
    <row r="75" spans="1:10" ht="132">
      <c r="A75" s="114"/>
      <c r="B75" s="107">
        <v>10</v>
      </c>
      <c r="C75" s="10" t="s">
        <v>745</v>
      </c>
      <c r="D75" s="118" t="s">
        <v>25</v>
      </c>
      <c r="E75" s="138" t="s">
        <v>263</v>
      </c>
      <c r="F75" s="139"/>
      <c r="G75" s="11" t="s">
        <v>746</v>
      </c>
      <c r="H75" s="14">
        <v>0.66</v>
      </c>
      <c r="I75" s="109">
        <f t="shared" si="1"/>
        <v>6.6000000000000005</v>
      </c>
      <c r="J75" s="115"/>
    </row>
    <row r="76" spans="1:10" ht="132">
      <c r="A76" s="114"/>
      <c r="B76" s="107">
        <v>10</v>
      </c>
      <c r="C76" s="10" t="s">
        <v>745</v>
      </c>
      <c r="D76" s="118" t="s">
        <v>25</v>
      </c>
      <c r="E76" s="138" t="s">
        <v>268</v>
      </c>
      <c r="F76" s="139"/>
      <c r="G76" s="11" t="s">
        <v>746</v>
      </c>
      <c r="H76" s="14">
        <v>0.66</v>
      </c>
      <c r="I76" s="109">
        <f t="shared" si="1"/>
        <v>6.6000000000000005</v>
      </c>
      <c r="J76" s="115"/>
    </row>
    <row r="77" spans="1:10" ht="132">
      <c r="A77" s="114"/>
      <c r="B77" s="107">
        <v>10</v>
      </c>
      <c r="C77" s="10" t="s">
        <v>745</v>
      </c>
      <c r="D77" s="118" t="s">
        <v>25</v>
      </c>
      <c r="E77" s="138" t="s">
        <v>269</v>
      </c>
      <c r="F77" s="139"/>
      <c r="G77" s="11" t="s">
        <v>746</v>
      </c>
      <c r="H77" s="14">
        <v>0.66</v>
      </c>
      <c r="I77" s="109">
        <f t="shared" si="1"/>
        <v>6.6000000000000005</v>
      </c>
      <c r="J77" s="115"/>
    </row>
    <row r="78" spans="1:10" ht="132">
      <c r="A78" s="114"/>
      <c r="B78" s="107">
        <v>10</v>
      </c>
      <c r="C78" s="10" t="s">
        <v>745</v>
      </c>
      <c r="D78" s="118" t="s">
        <v>26</v>
      </c>
      <c r="E78" s="138" t="s">
        <v>107</v>
      </c>
      <c r="F78" s="139"/>
      <c r="G78" s="11" t="s">
        <v>746</v>
      </c>
      <c r="H78" s="14">
        <v>0.66</v>
      </c>
      <c r="I78" s="109">
        <f t="shared" si="1"/>
        <v>6.6000000000000005</v>
      </c>
      <c r="J78" s="115"/>
    </row>
    <row r="79" spans="1:10" ht="132">
      <c r="A79" s="114"/>
      <c r="B79" s="107">
        <v>10</v>
      </c>
      <c r="C79" s="10" t="s">
        <v>745</v>
      </c>
      <c r="D79" s="118" t="s">
        <v>26</v>
      </c>
      <c r="E79" s="138" t="s">
        <v>212</v>
      </c>
      <c r="F79" s="139"/>
      <c r="G79" s="11" t="s">
        <v>746</v>
      </c>
      <c r="H79" s="14">
        <v>0.66</v>
      </c>
      <c r="I79" s="109">
        <f t="shared" si="1"/>
        <v>6.6000000000000005</v>
      </c>
      <c r="J79" s="115"/>
    </row>
    <row r="80" spans="1:10" ht="132">
      <c r="A80" s="114"/>
      <c r="B80" s="107">
        <v>10</v>
      </c>
      <c r="C80" s="10" t="s">
        <v>745</v>
      </c>
      <c r="D80" s="118" t="s">
        <v>26</v>
      </c>
      <c r="E80" s="138" t="s">
        <v>213</v>
      </c>
      <c r="F80" s="139"/>
      <c r="G80" s="11" t="s">
        <v>746</v>
      </c>
      <c r="H80" s="14">
        <v>0.66</v>
      </c>
      <c r="I80" s="109">
        <f t="shared" si="1"/>
        <v>6.6000000000000005</v>
      </c>
      <c r="J80" s="115"/>
    </row>
    <row r="81" spans="1:10" ht="132">
      <c r="A81" s="114"/>
      <c r="B81" s="107">
        <v>10</v>
      </c>
      <c r="C81" s="10" t="s">
        <v>745</v>
      </c>
      <c r="D81" s="118" t="s">
        <v>26</v>
      </c>
      <c r="E81" s="138" t="s">
        <v>263</v>
      </c>
      <c r="F81" s="139"/>
      <c r="G81" s="11" t="s">
        <v>746</v>
      </c>
      <c r="H81" s="14">
        <v>0.66</v>
      </c>
      <c r="I81" s="109">
        <f t="shared" si="1"/>
        <v>6.6000000000000005</v>
      </c>
      <c r="J81" s="115"/>
    </row>
    <row r="82" spans="1:10" ht="132">
      <c r="A82" s="114"/>
      <c r="B82" s="107">
        <v>10</v>
      </c>
      <c r="C82" s="10" t="s">
        <v>745</v>
      </c>
      <c r="D82" s="118" t="s">
        <v>26</v>
      </c>
      <c r="E82" s="138" t="s">
        <v>268</v>
      </c>
      <c r="F82" s="139"/>
      <c r="G82" s="11" t="s">
        <v>746</v>
      </c>
      <c r="H82" s="14">
        <v>0.66</v>
      </c>
      <c r="I82" s="109">
        <f t="shared" si="1"/>
        <v>6.6000000000000005</v>
      </c>
      <c r="J82" s="115"/>
    </row>
    <row r="83" spans="1:10" ht="132">
      <c r="A83" s="114"/>
      <c r="B83" s="107">
        <v>10</v>
      </c>
      <c r="C83" s="10" t="s">
        <v>745</v>
      </c>
      <c r="D83" s="118" t="s">
        <v>26</v>
      </c>
      <c r="E83" s="138" t="s">
        <v>269</v>
      </c>
      <c r="F83" s="139"/>
      <c r="G83" s="11" t="s">
        <v>746</v>
      </c>
      <c r="H83" s="14">
        <v>0.66</v>
      </c>
      <c r="I83" s="109">
        <f t="shared" si="1"/>
        <v>6.6000000000000005</v>
      </c>
      <c r="J83" s="115"/>
    </row>
    <row r="84" spans="1:10" ht="168">
      <c r="A84" s="114"/>
      <c r="B84" s="107">
        <v>30</v>
      </c>
      <c r="C84" s="10" t="s">
        <v>747</v>
      </c>
      <c r="D84" s="118" t="s">
        <v>26</v>
      </c>
      <c r="E84" s="138" t="s">
        <v>273</v>
      </c>
      <c r="F84" s="139"/>
      <c r="G84" s="11" t="s">
        <v>780</v>
      </c>
      <c r="H84" s="14">
        <v>0.15</v>
      </c>
      <c r="I84" s="109">
        <f t="shared" si="1"/>
        <v>4.5</v>
      </c>
      <c r="J84" s="115"/>
    </row>
    <row r="85" spans="1:10" ht="168">
      <c r="A85" s="114"/>
      <c r="B85" s="107">
        <v>30</v>
      </c>
      <c r="C85" s="10" t="s">
        <v>747</v>
      </c>
      <c r="D85" s="118" t="s">
        <v>26</v>
      </c>
      <c r="E85" s="138" t="s">
        <v>110</v>
      </c>
      <c r="F85" s="139"/>
      <c r="G85" s="11" t="s">
        <v>780</v>
      </c>
      <c r="H85" s="14">
        <v>0.15</v>
      </c>
      <c r="I85" s="109">
        <f t="shared" si="1"/>
        <v>4.5</v>
      </c>
      <c r="J85" s="115"/>
    </row>
    <row r="86" spans="1:10" ht="168">
      <c r="A86" s="114"/>
      <c r="B86" s="107">
        <v>30</v>
      </c>
      <c r="C86" s="10" t="s">
        <v>747</v>
      </c>
      <c r="D86" s="118" t="s">
        <v>26</v>
      </c>
      <c r="E86" s="138" t="s">
        <v>484</v>
      </c>
      <c r="F86" s="139"/>
      <c r="G86" s="11" t="s">
        <v>780</v>
      </c>
      <c r="H86" s="14">
        <v>0.15</v>
      </c>
      <c r="I86" s="109">
        <f t="shared" ref="I86:I117" si="2">H86*B86</f>
        <v>4.5</v>
      </c>
      <c r="J86" s="115"/>
    </row>
    <row r="87" spans="1:10" ht="168">
      <c r="A87" s="114"/>
      <c r="B87" s="107">
        <v>30</v>
      </c>
      <c r="C87" s="10" t="s">
        <v>747</v>
      </c>
      <c r="D87" s="118" t="s">
        <v>26</v>
      </c>
      <c r="E87" s="138" t="s">
        <v>719</v>
      </c>
      <c r="F87" s="139"/>
      <c r="G87" s="11" t="s">
        <v>780</v>
      </c>
      <c r="H87" s="14">
        <v>0.15</v>
      </c>
      <c r="I87" s="109">
        <f t="shared" si="2"/>
        <v>4.5</v>
      </c>
      <c r="J87" s="115"/>
    </row>
    <row r="88" spans="1:10" ht="168">
      <c r="A88" s="114"/>
      <c r="B88" s="107">
        <v>20</v>
      </c>
      <c r="C88" s="10" t="s">
        <v>747</v>
      </c>
      <c r="D88" s="118" t="s">
        <v>26</v>
      </c>
      <c r="E88" s="138" t="s">
        <v>720</v>
      </c>
      <c r="F88" s="139"/>
      <c r="G88" s="11" t="s">
        <v>780</v>
      </c>
      <c r="H88" s="14">
        <v>0.15</v>
      </c>
      <c r="I88" s="109">
        <f t="shared" si="2"/>
        <v>3</v>
      </c>
      <c r="J88" s="115"/>
    </row>
    <row r="89" spans="1:10" ht="204">
      <c r="A89" s="114"/>
      <c r="B89" s="107">
        <v>20</v>
      </c>
      <c r="C89" s="10" t="s">
        <v>748</v>
      </c>
      <c r="D89" s="118" t="s">
        <v>583</v>
      </c>
      <c r="E89" s="138"/>
      <c r="F89" s="139"/>
      <c r="G89" s="11" t="s">
        <v>781</v>
      </c>
      <c r="H89" s="14">
        <v>0.41</v>
      </c>
      <c r="I89" s="109">
        <f t="shared" si="2"/>
        <v>8.1999999999999993</v>
      </c>
      <c r="J89" s="115"/>
    </row>
    <row r="90" spans="1:10" ht="204">
      <c r="A90" s="114"/>
      <c r="B90" s="107">
        <v>20</v>
      </c>
      <c r="C90" s="10" t="s">
        <v>748</v>
      </c>
      <c r="D90" s="118" t="s">
        <v>733</v>
      </c>
      <c r="E90" s="138"/>
      <c r="F90" s="139"/>
      <c r="G90" s="11" t="s">
        <v>781</v>
      </c>
      <c r="H90" s="14">
        <v>0.41</v>
      </c>
      <c r="I90" s="109">
        <f t="shared" si="2"/>
        <v>8.1999999999999993</v>
      </c>
      <c r="J90" s="115"/>
    </row>
    <row r="91" spans="1:10" ht="204">
      <c r="A91" s="114"/>
      <c r="B91" s="107">
        <v>20</v>
      </c>
      <c r="C91" s="10" t="s">
        <v>748</v>
      </c>
      <c r="D91" s="118" t="s">
        <v>719</v>
      </c>
      <c r="E91" s="138"/>
      <c r="F91" s="139"/>
      <c r="G91" s="11" t="s">
        <v>781</v>
      </c>
      <c r="H91" s="14">
        <v>0.41</v>
      </c>
      <c r="I91" s="109">
        <f t="shared" si="2"/>
        <v>8.1999999999999993</v>
      </c>
      <c r="J91" s="115"/>
    </row>
    <row r="92" spans="1:10" ht="156">
      <c r="A92" s="114"/>
      <c r="B92" s="107">
        <v>30</v>
      </c>
      <c r="C92" s="10" t="s">
        <v>749</v>
      </c>
      <c r="D92" s="118" t="s">
        <v>718</v>
      </c>
      <c r="E92" s="138"/>
      <c r="F92" s="139"/>
      <c r="G92" s="11" t="s">
        <v>782</v>
      </c>
      <c r="H92" s="14">
        <v>0.15</v>
      </c>
      <c r="I92" s="109">
        <f t="shared" si="2"/>
        <v>4.5</v>
      </c>
      <c r="J92" s="115"/>
    </row>
    <row r="93" spans="1:10" ht="156">
      <c r="A93" s="114"/>
      <c r="B93" s="107">
        <v>30</v>
      </c>
      <c r="C93" s="10" t="s">
        <v>749</v>
      </c>
      <c r="D93" s="118" t="s">
        <v>719</v>
      </c>
      <c r="E93" s="138"/>
      <c r="F93" s="139"/>
      <c r="G93" s="11" t="s">
        <v>782</v>
      </c>
      <c r="H93" s="14">
        <v>0.15</v>
      </c>
      <c r="I93" s="109">
        <f t="shared" si="2"/>
        <v>4.5</v>
      </c>
      <c r="J93" s="115"/>
    </row>
    <row r="94" spans="1:10" ht="156">
      <c r="A94" s="114"/>
      <c r="B94" s="107">
        <v>30</v>
      </c>
      <c r="C94" s="10" t="s">
        <v>749</v>
      </c>
      <c r="D94" s="118" t="s">
        <v>720</v>
      </c>
      <c r="E94" s="138"/>
      <c r="F94" s="139"/>
      <c r="G94" s="11" t="s">
        <v>782</v>
      </c>
      <c r="H94" s="14">
        <v>0.15</v>
      </c>
      <c r="I94" s="109">
        <f t="shared" si="2"/>
        <v>4.5</v>
      </c>
      <c r="J94" s="115"/>
    </row>
    <row r="95" spans="1:10" ht="168">
      <c r="A95" s="114"/>
      <c r="B95" s="107">
        <v>20</v>
      </c>
      <c r="C95" s="10" t="s">
        <v>750</v>
      </c>
      <c r="D95" s="118" t="s">
        <v>273</v>
      </c>
      <c r="E95" s="138"/>
      <c r="F95" s="139"/>
      <c r="G95" s="11" t="s">
        <v>783</v>
      </c>
      <c r="H95" s="14">
        <v>0.27</v>
      </c>
      <c r="I95" s="109">
        <f t="shared" si="2"/>
        <v>5.4</v>
      </c>
      <c r="J95" s="115"/>
    </row>
    <row r="96" spans="1:10" ht="168">
      <c r="A96" s="114"/>
      <c r="B96" s="107">
        <v>10</v>
      </c>
      <c r="C96" s="10" t="s">
        <v>750</v>
      </c>
      <c r="D96" s="118" t="s">
        <v>583</v>
      </c>
      <c r="E96" s="138"/>
      <c r="F96" s="139"/>
      <c r="G96" s="11" t="s">
        <v>783</v>
      </c>
      <c r="H96" s="14">
        <v>0.27</v>
      </c>
      <c r="I96" s="109">
        <f t="shared" si="2"/>
        <v>2.7</v>
      </c>
      <c r="J96" s="115"/>
    </row>
    <row r="97" spans="1:10" ht="168">
      <c r="A97" s="114"/>
      <c r="B97" s="107">
        <v>10</v>
      </c>
      <c r="C97" s="10" t="s">
        <v>750</v>
      </c>
      <c r="D97" s="118" t="s">
        <v>673</v>
      </c>
      <c r="E97" s="138"/>
      <c r="F97" s="139"/>
      <c r="G97" s="11" t="s">
        <v>783</v>
      </c>
      <c r="H97" s="14">
        <v>0.27</v>
      </c>
      <c r="I97" s="109">
        <f t="shared" si="2"/>
        <v>2.7</v>
      </c>
      <c r="J97" s="115"/>
    </row>
    <row r="98" spans="1:10" ht="168">
      <c r="A98" s="114"/>
      <c r="B98" s="107">
        <v>10</v>
      </c>
      <c r="C98" s="10" t="s">
        <v>750</v>
      </c>
      <c r="D98" s="118" t="s">
        <v>719</v>
      </c>
      <c r="E98" s="138"/>
      <c r="F98" s="139"/>
      <c r="G98" s="11" t="s">
        <v>783</v>
      </c>
      <c r="H98" s="14">
        <v>0.27</v>
      </c>
      <c r="I98" s="109">
        <f t="shared" si="2"/>
        <v>2.7</v>
      </c>
      <c r="J98" s="115"/>
    </row>
    <row r="99" spans="1:10" ht="204">
      <c r="A99" s="114"/>
      <c r="B99" s="107">
        <v>4</v>
      </c>
      <c r="C99" s="10" t="s">
        <v>751</v>
      </c>
      <c r="D99" s="118"/>
      <c r="E99" s="138"/>
      <c r="F99" s="139"/>
      <c r="G99" s="11" t="s">
        <v>784</v>
      </c>
      <c r="H99" s="14">
        <v>9.5299999999999994</v>
      </c>
      <c r="I99" s="109">
        <f t="shared" si="2"/>
        <v>38.119999999999997</v>
      </c>
      <c r="J99" s="115"/>
    </row>
    <row r="100" spans="1:10" ht="204">
      <c r="A100" s="114"/>
      <c r="B100" s="107">
        <v>4</v>
      </c>
      <c r="C100" s="10" t="s">
        <v>752</v>
      </c>
      <c r="D100" s="118"/>
      <c r="E100" s="138"/>
      <c r="F100" s="139"/>
      <c r="G100" s="11" t="s">
        <v>785</v>
      </c>
      <c r="H100" s="14">
        <v>12.77</v>
      </c>
      <c r="I100" s="109">
        <f t="shared" si="2"/>
        <v>51.08</v>
      </c>
      <c r="J100" s="115"/>
    </row>
    <row r="101" spans="1:10" ht="96">
      <c r="A101" s="114"/>
      <c r="B101" s="107">
        <v>40</v>
      </c>
      <c r="C101" s="10" t="s">
        <v>753</v>
      </c>
      <c r="D101" s="118" t="s">
        <v>25</v>
      </c>
      <c r="E101" s="138" t="s">
        <v>110</v>
      </c>
      <c r="F101" s="139"/>
      <c r="G101" s="11" t="s">
        <v>754</v>
      </c>
      <c r="H101" s="14">
        <v>0.2</v>
      </c>
      <c r="I101" s="109">
        <f t="shared" si="2"/>
        <v>8</v>
      </c>
      <c r="J101" s="115"/>
    </row>
    <row r="102" spans="1:10" ht="96">
      <c r="A102" s="114"/>
      <c r="B102" s="107">
        <v>40</v>
      </c>
      <c r="C102" s="10" t="s">
        <v>753</v>
      </c>
      <c r="D102" s="118" t="s">
        <v>26</v>
      </c>
      <c r="E102" s="138" t="s">
        <v>110</v>
      </c>
      <c r="F102" s="139"/>
      <c r="G102" s="11" t="s">
        <v>754</v>
      </c>
      <c r="H102" s="14">
        <v>0.2</v>
      </c>
      <c r="I102" s="109">
        <f t="shared" si="2"/>
        <v>8</v>
      </c>
      <c r="J102" s="115"/>
    </row>
    <row r="103" spans="1:10" ht="84">
      <c r="A103" s="114"/>
      <c r="B103" s="107">
        <v>30</v>
      </c>
      <c r="C103" s="10" t="s">
        <v>656</v>
      </c>
      <c r="D103" s="118" t="s">
        <v>23</v>
      </c>
      <c r="E103" s="138"/>
      <c r="F103" s="139"/>
      <c r="G103" s="11" t="s">
        <v>658</v>
      </c>
      <c r="H103" s="14">
        <v>0.14000000000000001</v>
      </c>
      <c r="I103" s="109">
        <f t="shared" si="2"/>
        <v>4.2</v>
      </c>
      <c r="J103" s="115"/>
    </row>
    <row r="104" spans="1:10" ht="84">
      <c r="A104" s="114"/>
      <c r="B104" s="107">
        <v>30</v>
      </c>
      <c r="C104" s="10" t="s">
        <v>656</v>
      </c>
      <c r="D104" s="118" t="s">
        <v>25</v>
      </c>
      <c r="E104" s="138"/>
      <c r="F104" s="139"/>
      <c r="G104" s="11" t="s">
        <v>658</v>
      </c>
      <c r="H104" s="14">
        <v>0.14000000000000001</v>
      </c>
      <c r="I104" s="109">
        <f t="shared" si="2"/>
        <v>4.2</v>
      </c>
      <c r="J104" s="115"/>
    </row>
    <row r="105" spans="1:10" ht="84">
      <c r="A105" s="114"/>
      <c r="B105" s="107">
        <v>30</v>
      </c>
      <c r="C105" s="10" t="s">
        <v>656</v>
      </c>
      <c r="D105" s="118" t="s">
        <v>26</v>
      </c>
      <c r="E105" s="138"/>
      <c r="F105" s="139"/>
      <c r="G105" s="11" t="s">
        <v>658</v>
      </c>
      <c r="H105" s="14">
        <v>0.14000000000000001</v>
      </c>
      <c r="I105" s="109">
        <f t="shared" si="2"/>
        <v>4.2</v>
      </c>
      <c r="J105" s="115"/>
    </row>
    <row r="106" spans="1:10" ht="96">
      <c r="A106" s="114"/>
      <c r="B106" s="107">
        <v>30</v>
      </c>
      <c r="C106" s="10" t="s">
        <v>755</v>
      </c>
      <c r="D106" s="118" t="s">
        <v>23</v>
      </c>
      <c r="E106" s="138"/>
      <c r="F106" s="139"/>
      <c r="G106" s="11" t="s">
        <v>756</v>
      </c>
      <c r="H106" s="14">
        <v>0.14000000000000001</v>
      </c>
      <c r="I106" s="109">
        <f t="shared" si="2"/>
        <v>4.2</v>
      </c>
      <c r="J106" s="115"/>
    </row>
    <row r="107" spans="1:10" ht="96">
      <c r="A107" s="114"/>
      <c r="B107" s="107">
        <v>30</v>
      </c>
      <c r="C107" s="10" t="s">
        <v>757</v>
      </c>
      <c r="D107" s="118" t="s">
        <v>25</v>
      </c>
      <c r="E107" s="138"/>
      <c r="F107" s="139"/>
      <c r="G107" s="11" t="s">
        <v>758</v>
      </c>
      <c r="H107" s="14">
        <v>0.14000000000000001</v>
      </c>
      <c r="I107" s="109">
        <f t="shared" si="2"/>
        <v>4.2</v>
      </c>
      <c r="J107" s="115"/>
    </row>
    <row r="108" spans="1:10" ht="96">
      <c r="A108" s="114"/>
      <c r="B108" s="107">
        <v>30</v>
      </c>
      <c r="C108" s="10" t="s">
        <v>757</v>
      </c>
      <c r="D108" s="118" t="s">
        <v>26</v>
      </c>
      <c r="E108" s="138"/>
      <c r="F108" s="139"/>
      <c r="G108" s="11" t="s">
        <v>758</v>
      </c>
      <c r="H108" s="14">
        <v>0.14000000000000001</v>
      </c>
      <c r="I108" s="109">
        <f t="shared" si="2"/>
        <v>4.2</v>
      </c>
      <c r="J108" s="115"/>
    </row>
    <row r="109" spans="1:10" ht="228">
      <c r="A109" s="114"/>
      <c r="B109" s="107">
        <v>2</v>
      </c>
      <c r="C109" s="10" t="s">
        <v>759</v>
      </c>
      <c r="D109" s="118" t="s">
        <v>231</v>
      </c>
      <c r="E109" s="138" t="s">
        <v>348</v>
      </c>
      <c r="F109" s="139"/>
      <c r="G109" s="11" t="s">
        <v>760</v>
      </c>
      <c r="H109" s="14">
        <v>1.04</v>
      </c>
      <c r="I109" s="109">
        <f t="shared" si="2"/>
        <v>2.08</v>
      </c>
      <c r="J109" s="115"/>
    </row>
    <row r="110" spans="1:10" ht="228">
      <c r="A110" s="114"/>
      <c r="B110" s="107">
        <v>2</v>
      </c>
      <c r="C110" s="10" t="s">
        <v>759</v>
      </c>
      <c r="D110" s="118" t="s">
        <v>231</v>
      </c>
      <c r="E110" s="138" t="s">
        <v>528</v>
      </c>
      <c r="F110" s="139"/>
      <c r="G110" s="11" t="s">
        <v>760</v>
      </c>
      <c r="H110" s="14">
        <v>1.04</v>
      </c>
      <c r="I110" s="109">
        <f t="shared" si="2"/>
        <v>2.08</v>
      </c>
      <c r="J110" s="115"/>
    </row>
    <row r="111" spans="1:10" ht="228">
      <c r="A111" s="114"/>
      <c r="B111" s="107">
        <v>2</v>
      </c>
      <c r="C111" s="10" t="s">
        <v>759</v>
      </c>
      <c r="D111" s="118" t="s">
        <v>231</v>
      </c>
      <c r="E111" s="138" t="s">
        <v>761</v>
      </c>
      <c r="F111" s="139"/>
      <c r="G111" s="11" t="s">
        <v>760</v>
      </c>
      <c r="H111" s="14">
        <v>1.04</v>
      </c>
      <c r="I111" s="109">
        <f t="shared" si="2"/>
        <v>2.08</v>
      </c>
      <c r="J111" s="115"/>
    </row>
    <row r="112" spans="1:10" ht="228">
      <c r="A112" s="114"/>
      <c r="B112" s="107">
        <v>2</v>
      </c>
      <c r="C112" s="10" t="s">
        <v>759</v>
      </c>
      <c r="D112" s="118" t="s">
        <v>231</v>
      </c>
      <c r="E112" s="138" t="s">
        <v>762</v>
      </c>
      <c r="F112" s="139"/>
      <c r="G112" s="11" t="s">
        <v>760</v>
      </c>
      <c r="H112" s="14">
        <v>1.04</v>
      </c>
      <c r="I112" s="109">
        <f t="shared" si="2"/>
        <v>2.08</v>
      </c>
      <c r="J112" s="115"/>
    </row>
    <row r="113" spans="1:10" ht="228">
      <c r="A113" s="114"/>
      <c r="B113" s="107">
        <v>2</v>
      </c>
      <c r="C113" s="10" t="s">
        <v>759</v>
      </c>
      <c r="D113" s="118" t="s">
        <v>232</v>
      </c>
      <c r="E113" s="138" t="s">
        <v>348</v>
      </c>
      <c r="F113" s="139"/>
      <c r="G113" s="11" t="s">
        <v>760</v>
      </c>
      <c r="H113" s="14">
        <v>1.04</v>
      </c>
      <c r="I113" s="109">
        <f t="shared" si="2"/>
        <v>2.08</v>
      </c>
      <c r="J113" s="115"/>
    </row>
    <row r="114" spans="1:10" ht="228">
      <c r="A114" s="114"/>
      <c r="B114" s="107">
        <v>2</v>
      </c>
      <c r="C114" s="10" t="s">
        <v>759</v>
      </c>
      <c r="D114" s="118" t="s">
        <v>232</v>
      </c>
      <c r="E114" s="138" t="s">
        <v>528</v>
      </c>
      <c r="F114" s="139"/>
      <c r="G114" s="11" t="s">
        <v>760</v>
      </c>
      <c r="H114" s="14">
        <v>1.04</v>
      </c>
      <c r="I114" s="109">
        <f t="shared" si="2"/>
        <v>2.08</v>
      </c>
      <c r="J114" s="115"/>
    </row>
    <row r="115" spans="1:10" ht="228">
      <c r="A115" s="114"/>
      <c r="B115" s="107">
        <v>2</v>
      </c>
      <c r="C115" s="10" t="s">
        <v>759</v>
      </c>
      <c r="D115" s="118" t="s">
        <v>232</v>
      </c>
      <c r="E115" s="138" t="s">
        <v>761</v>
      </c>
      <c r="F115" s="139"/>
      <c r="G115" s="11" t="s">
        <v>760</v>
      </c>
      <c r="H115" s="14">
        <v>1.04</v>
      </c>
      <c r="I115" s="109">
        <f t="shared" si="2"/>
        <v>2.08</v>
      </c>
      <c r="J115" s="115"/>
    </row>
    <row r="116" spans="1:10" ht="228">
      <c r="A116" s="114"/>
      <c r="B116" s="107">
        <v>2</v>
      </c>
      <c r="C116" s="10" t="s">
        <v>759</v>
      </c>
      <c r="D116" s="118" t="s">
        <v>232</v>
      </c>
      <c r="E116" s="138" t="s">
        <v>762</v>
      </c>
      <c r="F116" s="139"/>
      <c r="G116" s="11" t="s">
        <v>760</v>
      </c>
      <c r="H116" s="14">
        <v>1.04</v>
      </c>
      <c r="I116" s="109">
        <f t="shared" si="2"/>
        <v>2.08</v>
      </c>
      <c r="J116" s="115"/>
    </row>
    <row r="117" spans="1:10" ht="96">
      <c r="A117" s="114"/>
      <c r="B117" s="107">
        <v>10</v>
      </c>
      <c r="C117" s="10" t="s">
        <v>763</v>
      </c>
      <c r="D117" s="118" t="s">
        <v>25</v>
      </c>
      <c r="E117" s="138"/>
      <c r="F117" s="139"/>
      <c r="G117" s="11" t="s">
        <v>764</v>
      </c>
      <c r="H117" s="14">
        <v>0.53</v>
      </c>
      <c r="I117" s="109">
        <f t="shared" si="2"/>
        <v>5.3000000000000007</v>
      </c>
      <c r="J117" s="115"/>
    </row>
    <row r="118" spans="1:10" ht="96">
      <c r="A118" s="114"/>
      <c r="B118" s="107">
        <v>10</v>
      </c>
      <c r="C118" s="10" t="s">
        <v>763</v>
      </c>
      <c r="D118" s="118" t="s">
        <v>26</v>
      </c>
      <c r="E118" s="138"/>
      <c r="F118" s="139"/>
      <c r="G118" s="11" t="s">
        <v>764</v>
      </c>
      <c r="H118" s="14">
        <v>0.53</v>
      </c>
      <c r="I118" s="109">
        <f t="shared" ref="I118:I149" si="3">H118*B118</f>
        <v>5.3000000000000007</v>
      </c>
      <c r="J118" s="115"/>
    </row>
    <row r="119" spans="1:10" ht="108">
      <c r="A119" s="114"/>
      <c r="B119" s="107">
        <v>20</v>
      </c>
      <c r="C119" s="10" t="s">
        <v>622</v>
      </c>
      <c r="D119" s="118" t="s">
        <v>23</v>
      </c>
      <c r="E119" s="138" t="s">
        <v>107</v>
      </c>
      <c r="F119" s="139"/>
      <c r="G119" s="11" t="s">
        <v>624</v>
      </c>
      <c r="H119" s="14">
        <v>0.41</v>
      </c>
      <c r="I119" s="109">
        <f t="shared" si="3"/>
        <v>8.1999999999999993</v>
      </c>
      <c r="J119" s="115"/>
    </row>
    <row r="120" spans="1:10" ht="108">
      <c r="A120" s="114"/>
      <c r="B120" s="107">
        <v>10</v>
      </c>
      <c r="C120" s="10" t="s">
        <v>622</v>
      </c>
      <c r="D120" s="118" t="s">
        <v>23</v>
      </c>
      <c r="E120" s="138" t="s">
        <v>212</v>
      </c>
      <c r="F120" s="139"/>
      <c r="G120" s="11" t="s">
        <v>624</v>
      </c>
      <c r="H120" s="14">
        <v>0.41</v>
      </c>
      <c r="I120" s="109">
        <f t="shared" si="3"/>
        <v>4.0999999999999996</v>
      </c>
      <c r="J120" s="115"/>
    </row>
    <row r="121" spans="1:10" ht="108">
      <c r="A121" s="114"/>
      <c r="B121" s="107">
        <v>10</v>
      </c>
      <c r="C121" s="10" t="s">
        <v>622</v>
      </c>
      <c r="D121" s="118" t="s">
        <v>23</v>
      </c>
      <c r="E121" s="138" t="s">
        <v>213</v>
      </c>
      <c r="F121" s="139"/>
      <c r="G121" s="11" t="s">
        <v>624</v>
      </c>
      <c r="H121" s="14">
        <v>0.41</v>
      </c>
      <c r="I121" s="109">
        <f t="shared" si="3"/>
        <v>4.0999999999999996</v>
      </c>
      <c r="J121" s="115"/>
    </row>
    <row r="122" spans="1:10" ht="108">
      <c r="A122" s="114"/>
      <c r="B122" s="107">
        <v>10</v>
      </c>
      <c r="C122" s="10" t="s">
        <v>622</v>
      </c>
      <c r="D122" s="118" t="s">
        <v>23</v>
      </c>
      <c r="E122" s="138" t="s">
        <v>265</v>
      </c>
      <c r="F122" s="139"/>
      <c r="G122" s="11" t="s">
        <v>624</v>
      </c>
      <c r="H122" s="14">
        <v>0.41</v>
      </c>
      <c r="I122" s="109">
        <f t="shared" si="3"/>
        <v>4.0999999999999996</v>
      </c>
      <c r="J122" s="115"/>
    </row>
    <row r="123" spans="1:10" ht="108">
      <c r="A123" s="114"/>
      <c r="B123" s="107">
        <v>10</v>
      </c>
      <c r="C123" s="10" t="s">
        <v>622</v>
      </c>
      <c r="D123" s="118" t="s">
        <v>23</v>
      </c>
      <c r="E123" s="138" t="s">
        <v>266</v>
      </c>
      <c r="F123" s="139"/>
      <c r="G123" s="11" t="s">
        <v>624</v>
      </c>
      <c r="H123" s="14">
        <v>0.41</v>
      </c>
      <c r="I123" s="109">
        <f t="shared" si="3"/>
        <v>4.0999999999999996</v>
      </c>
      <c r="J123" s="115"/>
    </row>
    <row r="124" spans="1:10" ht="108">
      <c r="A124" s="114"/>
      <c r="B124" s="107">
        <v>10</v>
      </c>
      <c r="C124" s="10" t="s">
        <v>622</v>
      </c>
      <c r="D124" s="118" t="s">
        <v>23</v>
      </c>
      <c r="E124" s="138" t="s">
        <v>269</v>
      </c>
      <c r="F124" s="139"/>
      <c r="G124" s="11" t="s">
        <v>624</v>
      </c>
      <c r="H124" s="14">
        <v>0.41</v>
      </c>
      <c r="I124" s="109">
        <f t="shared" si="3"/>
        <v>4.0999999999999996</v>
      </c>
      <c r="J124" s="115"/>
    </row>
    <row r="125" spans="1:10" ht="108">
      <c r="A125" s="114"/>
      <c r="B125" s="107">
        <v>20</v>
      </c>
      <c r="C125" s="10" t="s">
        <v>622</v>
      </c>
      <c r="D125" s="118" t="s">
        <v>25</v>
      </c>
      <c r="E125" s="138" t="s">
        <v>107</v>
      </c>
      <c r="F125" s="139"/>
      <c r="G125" s="11" t="s">
        <v>624</v>
      </c>
      <c r="H125" s="14">
        <v>0.41</v>
      </c>
      <c r="I125" s="109">
        <f t="shared" si="3"/>
        <v>8.1999999999999993</v>
      </c>
      <c r="J125" s="115"/>
    </row>
    <row r="126" spans="1:10" ht="108">
      <c r="A126" s="114"/>
      <c r="B126" s="107">
        <v>10</v>
      </c>
      <c r="C126" s="10" t="s">
        <v>622</v>
      </c>
      <c r="D126" s="118" t="s">
        <v>25</v>
      </c>
      <c r="E126" s="138" t="s">
        <v>212</v>
      </c>
      <c r="F126" s="139"/>
      <c r="G126" s="11" t="s">
        <v>624</v>
      </c>
      <c r="H126" s="14">
        <v>0.41</v>
      </c>
      <c r="I126" s="109">
        <f t="shared" si="3"/>
        <v>4.0999999999999996</v>
      </c>
      <c r="J126" s="115"/>
    </row>
    <row r="127" spans="1:10" ht="108">
      <c r="A127" s="114"/>
      <c r="B127" s="107">
        <v>10</v>
      </c>
      <c r="C127" s="10" t="s">
        <v>622</v>
      </c>
      <c r="D127" s="118" t="s">
        <v>25</v>
      </c>
      <c r="E127" s="138" t="s">
        <v>213</v>
      </c>
      <c r="F127" s="139"/>
      <c r="G127" s="11" t="s">
        <v>624</v>
      </c>
      <c r="H127" s="14">
        <v>0.41</v>
      </c>
      <c r="I127" s="109">
        <f t="shared" si="3"/>
        <v>4.0999999999999996</v>
      </c>
      <c r="J127" s="115"/>
    </row>
    <row r="128" spans="1:10" ht="108">
      <c r="A128" s="114"/>
      <c r="B128" s="107">
        <v>10</v>
      </c>
      <c r="C128" s="10" t="s">
        <v>622</v>
      </c>
      <c r="D128" s="118" t="s">
        <v>25</v>
      </c>
      <c r="E128" s="138" t="s">
        <v>265</v>
      </c>
      <c r="F128" s="139"/>
      <c r="G128" s="11" t="s">
        <v>624</v>
      </c>
      <c r="H128" s="14">
        <v>0.41</v>
      </c>
      <c r="I128" s="109">
        <f t="shared" si="3"/>
        <v>4.0999999999999996</v>
      </c>
      <c r="J128" s="115"/>
    </row>
    <row r="129" spans="1:10" ht="108">
      <c r="A129" s="114"/>
      <c r="B129" s="107">
        <v>10</v>
      </c>
      <c r="C129" s="10" t="s">
        <v>622</v>
      </c>
      <c r="D129" s="118" t="s">
        <v>25</v>
      </c>
      <c r="E129" s="138" t="s">
        <v>266</v>
      </c>
      <c r="F129" s="139"/>
      <c r="G129" s="11" t="s">
        <v>624</v>
      </c>
      <c r="H129" s="14">
        <v>0.41</v>
      </c>
      <c r="I129" s="109">
        <f t="shared" si="3"/>
        <v>4.0999999999999996</v>
      </c>
      <c r="J129" s="115"/>
    </row>
    <row r="130" spans="1:10" ht="108">
      <c r="A130" s="114"/>
      <c r="B130" s="107">
        <v>10</v>
      </c>
      <c r="C130" s="10" t="s">
        <v>622</v>
      </c>
      <c r="D130" s="118" t="s">
        <v>25</v>
      </c>
      <c r="E130" s="138" t="s">
        <v>310</v>
      </c>
      <c r="F130" s="139"/>
      <c r="G130" s="11" t="s">
        <v>624</v>
      </c>
      <c r="H130" s="14">
        <v>0.41</v>
      </c>
      <c r="I130" s="109">
        <f t="shared" si="3"/>
        <v>4.0999999999999996</v>
      </c>
      <c r="J130" s="115"/>
    </row>
    <row r="131" spans="1:10" ht="108">
      <c r="A131" s="114"/>
      <c r="B131" s="107">
        <v>10</v>
      </c>
      <c r="C131" s="10" t="s">
        <v>622</v>
      </c>
      <c r="D131" s="118" t="s">
        <v>25</v>
      </c>
      <c r="E131" s="138" t="s">
        <v>269</v>
      </c>
      <c r="F131" s="139"/>
      <c r="G131" s="11" t="s">
        <v>624</v>
      </c>
      <c r="H131" s="14">
        <v>0.41</v>
      </c>
      <c r="I131" s="109">
        <f t="shared" si="3"/>
        <v>4.0999999999999996</v>
      </c>
      <c r="J131" s="115"/>
    </row>
    <row r="132" spans="1:10" ht="108">
      <c r="A132" s="114"/>
      <c r="B132" s="107">
        <v>20</v>
      </c>
      <c r="C132" s="10" t="s">
        <v>622</v>
      </c>
      <c r="D132" s="118" t="s">
        <v>26</v>
      </c>
      <c r="E132" s="138" t="s">
        <v>107</v>
      </c>
      <c r="F132" s="139"/>
      <c r="G132" s="11" t="s">
        <v>624</v>
      </c>
      <c r="H132" s="14">
        <v>0.41</v>
      </c>
      <c r="I132" s="109">
        <f t="shared" si="3"/>
        <v>8.1999999999999993</v>
      </c>
      <c r="J132" s="115"/>
    </row>
    <row r="133" spans="1:10" ht="108">
      <c r="A133" s="114"/>
      <c r="B133" s="107">
        <v>10</v>
      </c>
      <c r="C133" s="10" t="s">
        <v>622</v>
      </c>
      <c r="D133" s="118" t="s">
        <v>26</v>
      </c>
      <c r="E133" s="138" t="s">
        <v>212</v>
      </c>
      <c r="F133" s="139"/>
      <c r="G133" s="11" t="s">
        <v>624</v>
      </c>
      <c r="H133" s="14">
        <v>0.41</v>
      </c>
      <c r="I133" s="109">
        <f t="shared" si="3"/>
        <v>4.0999999999999996</v>
      </c>
      <c r="J133" s="115"/>
    </row>
    <row r="134" spans="1:10" ht="108">
      <c r="A134" s="114"/>
      <c r="B134" s="107">
        <v>10</v>
      </c>
      <c r="C134" s="10" t="s">
        <v>622</v>
      </c>
      <c r="D134" s="118" t="s">
        <v>26</v>
      </c>
      <c r="E134" s="138" t="s">
        <v>213</v>
      </c>
      <c r="F134" s="139"/>
      <c r="G134" s="11" t="s">
        <v>624</v>
      </c>
      <c r="H134" s="14">
        <v>0.41</v>
      </c>
      <c r="I134" s="109">
        <f t="shared" si="3"/>
        <v>4.0999999999999996</v>
      </c>
      <c r="J134" s="115"/>
    </row>
    <row r="135" spans="1:10" ht="108">
      <c r="A135" s="114"/>
      <c r="B135" s="107">
        <v>10</v>
      </c>
      <c r="C135" s="10" t="s">
        <v>622</v>
      </c>
      <c r="D135" s="118" t="s">
        <v>26</v>
      </c>
      <c r="E135" s="138" t="s">
        <v>265</v>
      </c>
      <c r="F135" s="139"/>
      <c r="G135" s="11" t="s">
        <v>624</v>
      </c>
      <c r="H135" s="14">
        <v>0.41</v>
      </c>
      <c r="I135" s="109">
        <f t="shared" si="3"/>
        <v>4.0999999999999996</v>
      </c>
      <c r="J135" s="115"/>
    </row>
    <row r="136" spans="1:10" ht="108">
      <c r="A136" s="114"/>
      <c r="B136" s="107">
        <v>10</v>
      </c>
      <c r="C136" s="10" t="s">
        <v>622</v>
      </c>
      <c r="D136" s="118" t="s">
        <v>26</v>
      </c>
      <c r="E136" s="138" t="s">
        <v>266</v>
      </c>
      <c r="F136" s="139"/>
      <c r="G136" s="11" t="s">
        <v>624</v>
      </c>
      <c r="H136" s="14">
        <v>0.41</v>
      </c>
      <c r="I136" s="109">
        <f t="shared" si="3"/>
        <v>4.0999999999999996</v>
      </c>
      <c r="J136" s="115"/>
    </row>
    <row r="137" spans="1:10" ht="108">
      <c r="A137" s="114"/>
      <c r="B137" s="107">
        <v>10</v>
      </c>
      <c r="C137" s="10" t="s">
        <v>622</v>
      </c>
      <c r="D137" s="118" t="s">
        <v>26</v>
      </c>
      <c r="E137" s="138" t="s">
        <v>310</v>
      </c>
      <c r="F137" s="139"/>
      <c r="G137" s="11" t="s">
        <v>624</v>
      </c>
      <c r="H137" s="14">
        <v>0.41</v>
      </c>
      <c r="I137" s="109">
        <f t="shared" si="3"/>
        <v>4.0999999999999996</v>
      </c>
      <c r="J137" s="115"/>
    </row>
    <row r="138" spans="1:10" ht="108">
      <c r="A138" s="114"/>
      <c r="B138" s="107">
        <v>10</v>
      </c>
      <c r="C138" s="10" t="s">
        <v>622</v>
      </c>
      <c r="D138" s="118" t="s">
        <v>26</v>
      </c>
      <c r="E138" s="138" t="s">
        <v>269</v>
      </c>
      <c r="F138" s="139"/>
      <c r="G138" s="11" t="s">
        <v>624</v>
      </c>
      <c r="H138" s="14">
        <v>0.41</v>
      </c>
      <c r="I138" s="109">
        <f t="shared" si="3"/>
        <v>4.0999999999999996</v>
      </c>
      <c r="J138" s="115"/>
    </row>
    <row r="139" spans="1:10" ht="192">
      <c r="A139" s="114"/>
      <c r="B139" s="107">
        <v>5</v>
      </c>
      <c r="C139" s="10" t="s">
        <v>765</v>
      </c>
      <c r="D139" s="118" t="s">
        <v>233</v>
      </c>
      <c r="E139" s="138" t="s">
        <v>107</v>
      </c>
      <c r="F139" s="139"/>
      <c r="G139" s="11" t="s">
        <v>766</v>
      </c>
      <c r="H139" s="14">
        <v>0.74</v>
      </c>
      <c r="I139" s="109">
        <f t="shared" si="3"/>
        <v>3.7</v>
      </c>
      <c r="J139" s="115"/>
    </row>
    <row r="140" spans="1:10" ht="192">
      <c r="A140" s="114"/>
      <c r="B140" s="107">
        <v>5</v>
      </c>
      <c r="C140" s="10" t="s">
        <v>765</v>
      </c>
      <c r="D140" s="118" t="s">
        <v>233</v>
      </c>
      <c r="E140" s="138" t="s">
        <v>210</v>
      </c>
      <c r="F140" s="139"/>
      <c r="G140" s="11" t="s">
        <v>766</v>
      </c>
      <c r="H140" s="14">
        <v>0.74</v>
      </c>
      <c r="I140" s="109">
        <f t="shared" si="3"/>
        <v>3.7</v>
      </c>
      <c r="J140" s="115"/>
    </row>
    <row r="141" spans="1:10" ht="192">
      <c r="A141" s="114"/>
      <c r="B141" s="107">
        <v>5</v>
      </c>
      <c r="C141" s="10" t="s">
        <v>765</v>
      </c>
      <c r="D141" s="118" t="s">
        <v>233</v>
      </c>
      <c r="E141" s="138" t="s">
        <v>212</v>
      </c>
      <c r="F141" s="139"/>
      <c r="G141" s="11" t="s">
        <v>766</v>
      </c>
      <c r="H141" s="14">
        <v>0.74</v>
      </c>
      <c r="I141" s="109">
        <f t="shared" si="3"/>
        <v>3.7</v>
      </c>
      <c r="J141" s="115"/>
    </row>
    <row r="142" spans="1:10" ht="192">
      <c r="A142" s="114"/>
      <c r="B142" s="107">
        <v>5</v>
      </c>
      <c r="C142" s="10" t="s">
        <v>765</v>
      </c>
      <c r="D142" s="118" t="s">
        <v>233</v>
      </c>
      <c r="E142" s="138" t="s">
        <v>265</v>
      </c>
      <c r="F142" s="139"/>
      <c r="G142" s="11" t="s">
        <v>766</v>
      </c>
      <c r="H142" s="14">
        <v>0.74</v>
      </c>
      <c r="I142" s="109">
        <f t="shared" si="3"/>
        <v>3.7</v>
      </c>
      <c r="J142" s="115"/>
    </row>
    <row r="143" spans="1:10" ht="192">
      <c r="A143" s="114"/>
      <c r="B143" s="107">
        <v>5</v>
      </c>
      <c r="C143" s="10" t="s">
        <v>765</v>
      </c>
      <c r="D143" s="118" t="s">
        <v>233</v>
      </c>
      <c r="E143" s="138" t="s">
        <v>310</v>
      </c>
      <c r="F143" s="139"/>
      <c r="G143" s="11" t="s">
        <v>766</v>
      </c>
      <c r="H143" s="14">
        <v>0.74</v>
      </c>
      <c r="I143" s="109">
        <f t="shared" si="3"/>
        <v>3.7</v>
      </c>
      <c r="J143" s="115"/>
    </row>
    <row r="144" spans="1:10" ht="192">
      <c r="A144" s="114"/>
      <c r="B144" s="107">
        <v>5</v>
      </c>
      <c r="C144" s="10" t="s">
        <v>765</v>
      </c>
      <c r="D144" s="118" t="s">
        <v>234</v>
      </c>
      <c r="E144" s="138" t="s">
        <v>107</v>
      </c>
      <c r="F144" s="139"/>
      <c r="G144" s="11" t="s">
        <v>766</v>
      </c>
      <c r="H144" s="14">
        <v>0.74</v>
      </c>
      <c r="I144" s="109">
        <f t="shared" si="3"/>
        <v>3.7</v>
      </c>
      <c r="J144" s="115"/>
    </row>
    <row r="145" spans="1:10" ht="192">
      <c r="A145" s="114"/>
      <c r="B145" s="107">
        <v>5</v>
      </c>
      <c r="C145" s="10" t="s">
        <v>765</v>
      </c>
      <c r="D145" s="118" t="s">
        <v>234</v>
      </c>
      <c r="E145" s="138" t="s">
        <v>210</v>
      </c>
      <c r="F145" s="139"/>
      <c r="G145" s="11" t="s">
        <v>766</v>
      </c>
      <c r="H145" s="14">
        <v>0.74</v>
      </c>
      <c r="I145" s="109">
        <f t="shared" si="3"/>
        <v>3.7</v>
      </c>
      <c r="J145" s="115"/>
    </row>
    <row r="146" spans="1:10" ht="192">
      <c r="A146" s="114"/>
      <c r="B146" s="107">
        <v>5</v>
      </c>
      <c r="C146" s="10" t="s">
        <v>765</v>
      </c>
      <c r="D146" s="118" t="s">
        <v>234</v>
      </c>
      <c r="E146" s="138" t="s">
        <v>212</v>
      </c>
      <c r="F146" s="139"/>
      <c r="G146" s="11" t="s">
        <v>766</v>
      </c>
      <c r="H146" s="14">
        <v>0.74</v>
      </c>
      <c r="I146" s="109">
        <f t="shared" si="3"/>
        <v>3.7</v>
      </c>
      <c r="J146" s="115"/>
    </row>
    <row r="147" spans="1:10" ht="192">
      <c r="A147" s="114"/>
      <c r="B147" s="107">
        <v>5</v>
      </c>
      <c r="C147" s="10" t="s">
        <v>765</v>
      </c>
      <c r="D147" s="118" t="s">
        <v>234</v>
      </c>
      <c r="E147" s="138" t="s">
        <v>265</v>
      </c>
      <c r="F147" s="139"/>
      <c r="G147" s="11" t="s">
        <v>766</v>
      </c>
      <c r="H147" s="14">
        <v>0.74</v>
      </c>
      <c r="I147" s="109">
        <f t="shared" si="3"/>
        <v>3.7</v>
      </c>
      <c r="J147" s="115"/>
    </row>
    <row r="148" spans="1:10" ht="192">
      <c r="A148" s="114"/>
      <c r="B148" s="107">
        <v>5</v>
      </c>
      <c r="C148" s="10" t="s">
        <v>765</v>
      </c>
      <c r="D148" s="118" t="s">
        <v>234</v>
      </c>
      <c r="E148" s="138" t="s">
        <v>310</v>
      </c>
      <c r="F148" s="139"/>
      <c r="G148" s="11" t="s">
        <v>766</v>
      </c>
      <c r="H148" s="14">
        <v>0.74</v>
      </c>
      <c r="I148" s="109">
        <f t="shared" si="3"/>
        <v>3.7</v>
      </c>
      <c r="J148" s="115"/>
    </row>
    <row r="149" spans="1:10" ht="192">
      <c r="A149" s="114"/>
      <c r="B149" s="107">
        <v>5</v>
      </c>
      <c r="C149" s="10" t="s">
        <v>765</v>
      </c>
      <c r="D149" s="118" t="s">
        <v>235</v>
      </c>
      <c r="E149" s="138" t="s">
        <v>107</v>
      </c>
      <c r="F149" s="139"/>
      <c r="G149" s="11" t="s">
        <v>766</v>
      </c>
      <c r="H149" s="14">
        <v>0.74</v>
      </c>
      <c r="I149" s="109">
        <f t="shared" si="3"/>
        <v>3.7</v>
      </c>
      <c r="J149" s="115"/>
    </row>
    <row r="150" spans="1:10" ht="192">
      <c r="A150" s="114"/>
      <c r="B150" s="107">
        <v>5</v>
      </c>
      <c r="C150" s="10" t="s">
        <v>765</v>
      </c>
      <c r="D150" s="118" t="s">
        <v>235</v>
      </c>
      <c r="E150" s="138" t="s">
        <v>210</v>
      </c>
      <c r="F150" s="139"/>
      <c r="G150" s="11" t="s">
        <v>766</v>
      </c>
      <c r="H150" s="14">
        <v>0.74</v>
      </c>
      <c r="I150" s="109">
        <f t="shared" ref="I150:I154" si="4">H150*B150</f>
        <v>3.7</v>
      </c>
      <c r="J150" s="115"/>
    </row>
    <row r="151" spans="1:10" ht="192">
      <c r="A151" s="114"/>
      <c r="B151" s="107">
        <v>5</v>
      </c>
      <c r="C151" s="10" t="s">
        <v>765</v>
      </c>
      <c r="D151" s="118" t="s">
        <v>235</v>
      </c>
      <c r="E151" s="138" t="s">
        <v>212</v>
      </c>
      <c r="F151" s="139"/>
      <c r="G151" s="11" t="s">
        <v>766</v>
      </c>
      <c r="H151" s="14">
        <v>0.74</v>
      </c>
      <c r="I151" s="109">
        <f t="shared" si="4"/>
        <v>3.7</v>
      </c>
      <c r="J151" s="115"/>
    </row>
    <row r="152" spans="1:10" ht="192">
      <c r="A152" s="114"/>
      <c r="B152" s="107">
        <v>5</v>
      </c>
      <c r="C152" s="10" t="s">
        <v>765</v>
      </c>
      <c r="D152" s="118" t="s">
        <v>235</v>
      </c>
      <c r="E152" s="138" t="s">
        <v>265</v>
      </c>
      <c r="F152" s="139"/>
      <c r="G152" s="11" t="s">
        <v>766</v>
      </c>
      <c r="H152" s="14">
        <v>0.74</v>
      </c>
      <c r="I152" s="109">
        <f t="shared" si="4"/>
        <v>3.7</v>
      </c>
      <c r="J152" s="115"/>
    </row>
    <row r="153" spans="1:10" ht="192">
      <c r="A153" s="114"/>
      <c r="B153" s="107">
        <v>5</v>
      </c>
      <c r="C153" s="10" t="s">
        <v>765</v>
      </c>
      <c r="D153" s="118" t="s">
        <v>235</v>
      </c>
      <c r="E153" s="138" t="s">
        <v>310</v>
      </c>
      <c r="F153" s="139"/>
      <c r="G153" s="11" t="s">
        <v>766</v>
      </c>
      <c r="H153" s="14">
        <v>0.74</v>
      </c>
      <c r="I153" s="109">
        <f t="shared" si="4"/>
        <v>3.7</v>
      </c>
      <c r="J153" s="115"/>
    </row>
    <row r="154" spans="1:10" ht="108">
      <c r="A154" s="114"/>
      <c r="B154" s="108">
        <v>50</v>
      </c>
      <c r="C154" s="12" t="s">
        <v>644</v>
      </c>
      <c r="D154" s="119" t="s">
        <v>635</v>
      </c>
      <c r="E154" s="140"/>
      <c r="F154" s="141"/>
      <c r="G154" s="13" t="s">
        <v>646</v>
      </c>
      <c r="H154" s="15">
        <v>0.12</v>
      </c>
      <c r="I154" s="110">
        <f t="shared" si="4"/>
        <v>6</v>
      </c>
      <c r="J154" s="115"/>
    </row>
  </sheetData>
  <mergeCells count="137">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18:F118"/>
    <mergeCell ref="E119:F119"/>
    <mergeCell ref="E120:F120"/>
    <mergeCell ref="E121:F121"/>
    <mergeCell ref="E122:F122"/>
    <mergeCell ref="E113:F113"/>
    <mergeCell ref="E114:F114"/>
    <mergeCell ref="E115:F115"/>
    <mergeCell ref="E116:F116"/>
    <mergeCell ref="E117:F117"/>
    <mergeCell ref="E128:F128"/>
    <mergeCell ref="E129:F129"/>
    <mergeCell ref="E130:F130"/>
    <mergeCell ref="E131:F131"/>
    <mergeCell ref="E132:F132"/>
    <mergeCell ref="E123:F123"/>
    <mergeCell ref="E124:F124"/>
    <mergeCell ref="E125:F125"/>
    <mergeCell ref="E126:F126"/>
    <mergeCell ref="E127:F127"/>
    <mergeCell ref="E138:F138"/>
    <mergeCell ref="E139:F139"/>
    <mergeCell ref="E140:F140"/>
    <mergeCell ref="E141:F141"/>
    <mergeCell ref="E142:F142"/>
    <mergeCell ref="E133:F133"/>
    <mergeCell ref="E134:F134"/>
    <mergeCell ref="E135:F135"/>
    <mergeCell ref="E136:F136"/>
    <mergeCell ref="E137:F137"/>
    <mergeCell ref="E153:F153"/>
    <mergeCell ref="E154:F154"/>
    <mergeCell ref="E148:F148"/>
    <mergeCell ref="E149:F149"/>
    <mergeCell ref="E150:F150"/>
    <mergeCell ref="E151:F151"/>
    <mergeCell ref="E152:F152"/>
    <mergeCell ref="E143:F143"/>
    <mergeCell ref="E144:F144"/>
    <mergeCell ref="E145:F145"/>
    <mergeCell ref="E146:F146"/>
    <mergeCell ref="E147:F1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976.99000000000228</v>
      </c>
      <c r="O2" t="s">
        <v>182</v>
      </c>
    </row>
    <row r="3" spans="1:15" ht="12.75" customHeight="1">
      <c r="A3" s="114"/>
      <c r="B3" s="121" t="s">
        <v>135</v>
      </c>
      <c r="C3" s="120"/>
      <c r="D3" s="120"/>
      <c r="E3" s="120"/>
      <c r="F3" s="120"/>
      <c r="G3" s="120"/>
      <c r="H3" s="120"/>
      <c r="I3" s="120"/>
      <c r="J3" s="120"/>
      <c r="K3" s="120"/>
      <c r="L3" s="115"/>
      <c r="N3">
        <v>976.99000000000228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4">
        <f>IF(Invoice!J10&lt;&gt;"",Invoice!J10,"")</f>
        <v>51232</v>
      </c>
      <c r="L10" s="115"/>
    </row>
    <row r="11" spans="1:15" ht="12.75" customHeight="1">
      <c r="A11" s="114"/>
      <c r="B11" s="114" t="s">
        <v>709</v>
      </c>
      <c r="C11" s="120"/>
      <c r="D11" s="120"/>
      <c r="E11" s="120"/>
      <c r="F11" s="115"/>
      <c r="G11" s="116"/>
      <c r="H11" s="116" t="s">
        <v>709</v>
      </c>
      <c r="I11" s="120"/>
      <c r="J11" s="120"/>
      <c r="K11" s="14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790</v>
      </c>
      <c r="C13" s="120"/>
      <c r="D13" s="120"/>
      <c r="E13" s="120"/>
      <c r="F13" s="115"/>
      <c r="G13" s="116"/>
      <c r="H13" s="116" t="s">
        <v>790</v>
      </c>
      <c r="I13" s="120"/>
      <c r="J13" s="120"/>
      <c r="K13" s="99" t="s">
        <v>11</v>
      </c>
      <c r="L13" s="115"/>
    </row>
    <row r="14" spans="1:15" ht="15" customHeight="1">
      <c r="A14" s="114"/>
      <c r="B14" s="114" t="s">
        <v>712</v>
      </c>
      <c r="C14" s="120"/>
      <c r="D14" s="120"/>
      <c r="E14" s="120"/>
      <c r="F14" s="115"/>
      <c r="G14" s="116"/>
      <c r="H14" s="116" t="s">
        <v>712</v>
      </c>
      <c r="I14" s="120"/>
      <c r="J14" s="120"/>
      <c r="K14" s="146">
        <f>Invoice!J14</f>
        <v>45168</v>
      </c>
      <c r="L14" s="115"/>
    </row>
    <row r="15" spans="1:15" ht="15" customHeight="1">
      <c r="A15" s="114"/>
      <c r="B15" s="130" t="s">
        <v>791</v>
      </c>
      <c r="C15" s="7"/>
      <c r="D15" s="7"/>
      <c r="E15" s="7"/>
      <c r="F15" s="8"/>
      <c r="G15" s="116"/>
      <c r="H15" s="131" t="s">
        <v>791</v>
      </c>
      <c r="I15" s="120"/>
      <c r="J15" s="120"/>
      <c r="K15" s="147"/>
      <c r="L15" s="115"/>
    </row>
    <row r="16" spans="1:15" ht="15" customHeight="1">
      <c r="A16" s="114"/>
      <c r="B16" s="120"/>
      <c r="C16" s="120"/>
      <c r="D16" s="120"/>
      <c r="E16" s="120"/>
      <c r="F16" s="120"/>
      <c r="G16" s="120"/>
      <c r="H16" s="120"/>
      <c r="I16" s="123" t="s">
        <v>142</v>
      </c>
      <c r="J16" s="123" t="s">
        <v>142</v>
      </c>
      <c r="K16" s="129">
        <v>39798</v>
      </c>
      <c r="L16" s="115"/>
    </row>
    <row r="17" spans="1:12" ht="12.75" customHeight="1">
      <c r="A17" s="114"/>
      <c r="B17" s="120" t="s">
        <v>713</v>
      </c>
      <c r="C17" s="120"/>
      <c r="D17" s="120"/>
      <c r="E17" s="120"/>
      <c r="F17" s="120"/>
      <c r="G17" s="120"/>
      <c r="H17" s="120"/>
      <c r="I17" s="123" t="s">
        <v>143</v>
      </c>
      <c r="J17" s="123" t="s">
        <v>143</v>
      </c>
      <c r="K17" s="129" t="str">
        <f>IF(Invoice!J17&lt;&gt;"",Invoice!J17,"")</f>
        <v>Sura</v>
      </c>
      <c r="L17" s="115"/>
    </row>
    <row r="18" spans="1:12" ht="18" customHeight="1">
      <c r="A18" s="114"/>
      <c r="B18" s="120" t="s">
        <v>714</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32"/>
      <c r="C21" s="132"/>
      <c r="D21" s="132"/>
      <c r="E21" s="133"/>
      <c r="F21" s="148"/>
      <c r="G21" s="149"/>
      <c r="H21" s="132" t="s">
        <v>141</v>
      </c>
      <c r="I21" s="132"/>
      <c r="J21" s="132"/>
      <c r="K21" s="132"/>
      <c r="L21" s="115"/>
    </row>
    <row r="22" spans="1:12" ht="30" customHeight="1">
      <c r="A22" s="114"/>
      <c r="B22" s="132"/>
      <c r="C22" s="132"/>
      <c r="D22" s="132"/>
      <c r="E22" s="133"/>
      <c r="F22" s="133"/>
      <c r="G22" s="134"/>
      <c r="H22" s="135" t="s">
        <v>794</v>
      </c>
      <c r="I22" s="132"/>
      <c r="J22" s="132"/>
      <c r="K22" s="132"/>
      <c r="L22" s="115"/>
    </row>
    <row r="23" spans="1:12" ht="24" customHeight="1">
      <c r="A23" s="114"/>
      <c r="B23" s="107">
        <f>'Tax Invoice'!D18</f>
        <v>30</v>
      </c>
      <c r="C23" s="10" t="s">
        <v>715</v>
      </c>
      <c r="D23" s="10" t="s">
        <v>715</v>
      </c>
      <c r="E23" s="136" t="s">
        <v>28</v>
      </c>
      <c r="F23" s="152" t="s">
        <v>110</v>
      </c>
      <c r="G23" s="153"/>
      <c r="H23" s="11" t="s">
        <v>716</v>
      </c>
      <c r="I23" s="14">
        <f t="shared" ref="I23:I54" si="0">ROUNDUP(J23*$N$1,2)</f>
        <v>0.17</v>
      </c>
      <c r="J23" s="14">
        <v>0.17</v>
      </c>
      <c r="K23" s="109">
        <f t="shared" ref="K23:K54" si="1">I23*B23</f>
        <v>5.1000000000000005</v>
      </c>
      <c r="L23" s="115"/>
    </row>
    <row r="24" spans="1:12" ht="24" customHeight="1">
      <c r="A24" s="114"/>
      <c r="B24" s="107">
        <f>'Tax Invoice'!D19</f>
        <v>30</v>
      </c>
      <c r="C24" s="10" t="s">
        <v>715</v>
      </c>
      <c r="D24" s="10" t="s">
        <v>715</v>
      </c>
      <c r="E24" s="136" t="s">
        <v>29</v>
      </c>
      <c r="F24" s="152" t="s">
        <v>484</v>
      </c>
      <c r="G24" s="153"/>
      <c r="H24" s="11" t="s">
        <v>716</v>
      </c>
      <c r="I24" s="14">
        <f t="shared" si="0"/>
        <v>0.17</v>
      </c>
      <c r="J24" s="14">
        <v>0.17</v>
      </c>
      <c r="K24" s="109">
        <f t="shared" si="1"/>
        <v>5.1000000000000005</v>
      </c>
      <c r="L24" s="115"/>
    </row>
    <row r="25" spans="1:12" ht="24" customHeight="1">
      <c r="A25" s="114"/>
      <c r="B25" s="107">
        <f>'Tax Invoice'!D20</f>
        <v>30</v>
      </c>
      <c r="C25" s="10" t="s">
        <v>715</v>
      </c>
      <c r="D25" s="10" t="s">
        <v>715</v>
      </c>
      <c r="E25" s="136" t="s">
        <v>29</v>
      </c>
      <c r="F25" s="152" t="s">
        <v>717</v>
      </c>
      <c r="G25" s="153"/>
      <c r="H25" s="11" t="s">
        <v>716</v>
      </c>
      <c r="I25" s="14">
        <f t="shared" si="0"/>
        <v>0.17</v>
      </c>
      <c r="J25" s="14">
        <v>0.17</v>
      </c>
      <c r="K25" s="109">
        <f t="shared" si="1"/>
        <v>5.1000000000000005</v>
      </c>
      <c r="L25" s="115"/>
    </row>
    <row r="26" spans="1:12" ht="24" customHeight="1">
      <c r="A26" s="114"/>
      <c r="B26" s="107">
        <f>'Tax Invoice'!D21</f>
        <v>30</v>
      </c>
      <c r="C26" s="10" t="s">
        <v>715</v>
      </c>
      <c r="D26" s="10" t="s">
        <v>715</v>
      </c>
      <c r="E26" s="136" t="s">
        <v>29</v>
      </c>
      <c r="F26" s="152" t="s">
        <v>718</v>
      </c>
      <c r="G26" s="153"/>
      <c r="H26" s="11" t="s">
        <v>716</v>
      </c>
      <c r="I26" s="14">
        <f t="shared" si="0"/>
        <v>0.17</v>
      </c>
      <c r="J26" s="14">
        <v>0.17</v>
      </c>
      <c r="K26" s="109">
        <f t="shared" si="1"/>
        <v>5.1000000000000005</v>
      </c>
      <c r="L26" s="115"/>
    </row>
    <row r="27" spans="1:12" ht="24" customHeight="1">
      <c r="A27" s="114"/>
      <c r="B27" s="107">
        <f>'Tax Invoice'!D22</f>
        <v>30</v>
      </c>
      <c r="C27" s="10" t="s">
        <v>715</v>
      </c>
      <c r="D27" s="10" t="s">
        <v>715</v>
      </c>
      <c r="E27" s="136" t="s">
        <v>29</v>
      </c>
      <c r="F27" s="152" t="s">
        <v>719</v>
      </c>
      <c r="G27" s="153"/>
      <c r="H27" s="11" t="s">
        <v>716</v>
      </c>
      <c r="I27" s="14">
        <f t="shared" si="0"/>
        <v>0.17</v>
      </c>
      <c r="J27" s="14">
        <v>0.17</v>
      </c>
      <c r="K27" s="109">
        <f t="shared" si="1"/>
        <v>5.1000000000000005</v>
      </c>
      <c r="L27" s="115"/>
    </row>
    <row r="28" spans="1:12" ht="24" customHeight="1">
      <c r="A28" s="114"/>
      <c r="B28" s="107">
        <f>'Tax Invoice'!D23</f>
        <v>30</v>
      </c>
      <c r="C28" s="10" t="s">
        <v>715</v>
      </c>
      <c r="D28" s="10" t="s">
        <v>715</v>
      </c>
      <c r="E28" s="136" t="s">
        <v>29</v>
      </c>
      <c r="F28" s="152" t="s">
        <v>720</v>
      </c>
      <c r="G28" s="153"/>
      <c r="H28" s="11" t="s">
        <v>716</v>
      </c>
      <c r="I28" s="14">
        <f t="shared" si="0"/>
        <v>0.17</v>
      </c>
      <c r="J28" s="14">
        <v>0.17</v>
      </c>
      <c r="K28" s="109">
        <f t="shared" si="1"/>
        <v>5.1000000000000005</v>
      </c>
      <c r="L28" s="115"/>
    </row>
    <row r="29" spans="1:12" ht="24" customHeight="1">
      <c r="A29" s="114"/>
      <c r="B29" s="107">
        <f>'Tax Invoice'!D24</f>
        <v>30</v>
      </c>
      <c r="C29" s="10" t="s">
        <v>631</v>
      </c>
      <c r="D29" s="10" t="s">
        <v>631</v>
      </c>
      <c r="E29" s="136" t="s">
        <v>635</v>
      </c>
      <c r="F29" s="152"/>
      <c r="G29" s="153"/>
      <c r="H29" s="11" t="s">
        <v>772</v>
      </c>
      <c r="I29" s="14">
        <f t="shared" si="0"/>
        <v>0.17</v>
      </c>
      <c r="J29" s="14">
        <v>0.17</v>
      </c>
      <c r="K29" s="109">
        <f t="shared" si="1"/>
        <v>5.1000000000000005</v>
      </c>
      <c r="L29" s="115"/>
    </row>
    <row r="30" spans="1:12" ht="24" customHeight="1">
      <c r="A30" s="114"/>
      <c r="B30" s="107">
        <f>'Tax Invoice'!D25</f>
        <v>30</v>
      </c>
      <c r="C30" s="10" t="s">
        <v>631</v>
      </c>
      <c r="D30" s="10" t="s">
        <v>631</v>
      </c>
      <c r="E30" s="136" t="s">
        <v>638</v>
      </c>
      <c r="F30" s="152"/>
      <c r="G30" s="153"/>
      <c r="H30" s="11" t="s">
        <v>772</v>
      </c>
      <c r="I30" s="14">
        <f t="shared" si="0"/>
        <v>0.17</v>
      </c>
      <c r="J30" s="14">
        <v>0.17</v>
      </c>
      <c r="K30" s="109">
        <f t="shared" si="1"/>
        <v>5.1000000000000005</v>
      </c>
      <c r="L30" s="115"/>
    </row>
    <row r="31" spans="1:12" ht="24" customHeight="1">
      <c r="A31" s="114"/>
      <c r="B31" s="107">
        <f>'Tax Invoice'!D26</f>
        <v>30</v>
      </c>
      <c r="C31" s="10" t="s">
        <v>631</v>
      </c>
      <c r="D31" s="10" t="s">
        <v>631</v>
      </c>
      <c r="E31" s="136" t="s">
        <v>641</v>
      </c>
      <c r="F31" s="152"/>
      <c r="G31" s="153"/>
      <c r="H31" s="11" t="s">
        <v>772</v>
      </c>
      <c r="I31" s="14">
        <f t="shared" si="0"/>
        <v>0.17</v>
      </c>
      <c r="J31" s="14">
        <v>0.17</v>
      </c>
      <c r="K31" s="109">
        <f t="shared" si="1"/>
        <v>5.1000000000000005</v>
      </c>
      <c r="L31" s="115"/>
    </row>
    <row r="32" spans="1:12" ht="24" customHeight="1">
      <c r="A32" s="114"/>
      <c r="B32" s="107">
        <f>'Tax Invoice'!D27</f>
        <v>10</v>
      </c>
      <c r="C32" s="10" t="s">
        <v>102</v>
      </c>
      <c r="D32" s="10" t="s">
        <v>102</v>
      </c>
      <c r="E32" s="136" t="s">
        <v>35</v>
      </c>
      <c r="F32" s="152" t="s">
        <v>107</v>
      </c>
      <c r="G32" s="153"/>
      <c r="H32" s="11" t="s">
        <v>721</v>
      </c>
      <c r="I32" s="14">
        <f t="shared" si="0"/>
        <v>0.82</v>
      </c>
      <c r="J32" s="14">
        <v>0.82</v>
      </c>
      <c r="K32" s="109">
        <f t="shared" si="1"/>
        <v>8.1999999999999993</v>
      </c>
      <c r="L32" s="115"/>
    </row>
    <row r="33" spans="1:12" ht="24" customHeight="1">
      <c r="A33" s="114"/>
      <c r="B33" s="107">
        <f>'Tax Invoice'!D28</f>
        <v>10</v>
      </c>
      <c r="C33" s="10" t="s">
        <v>102</v>
      </c>
      <c r="D33" s="10" t="s">
        <v>102</v>
      </c>
      <c r="E33" s="136" t="s">
        <v>35</v>
      </c>
      <c r="F33" s="152" t="s">
        <v>210</v>
      </c>
      <c r="G33" s="153"/>
      <c r="H33" s="11" t="s">
        <v>721</v>
      </c>
      <c r="I33" s="14">
        <f t="shared" si="0"/>
        <v>0.82</v>
      </c>
      <c r="J33" s="14">
        <v>0.82</v>
      </c>
      <c r="K33" s="109">
        <f t="shared" si="1"/>
        <v>8.1999999999999993</v>
      </c>
      <c r="L33" s="115"/>
    </row>
    <row r="34" spans="1:12" ht="24" customHeight="1">
      <c r="A34" s="114"/>
      <c r="B34" s="107">
        <f>'Tax Invoice'!D29</f>
        <v>10</v>
      </c>
      <c r="C34" s="10" t="s">
        <v>102</v>
      </c>
      <c r="D34" s="10" t="s">
        <v>102</v>
      </c>
      <c r="E34" s="136" t="s">
        <v>35</v>
      </c>
      <c r="F34" s="152" t="s">
        <v>212</v>
      </c>
      <c r="G34" s="153"/>
      <c r="H34" s="11" t="s">
        <v>721</v>
      </c>
      <c r="I34" s="14">
        <f t="shared" si="0"/>
        <v>0.82</v>
      </c>
      <c r="J34" s="14">
        <v>0.82</v>
      </c>
      <c r="K34" s="109">
        <f t="shared" si="1"/>
        <v>8.1999999999999993</v>
      </c>
      <c r="L34" s="115"/>
    </row>
    <row r="35" spans="1:12" ht="24" customHeight="1">
      <c r="A35" s="114"/>
      <c r="B35" s="107">
        <f>'Tax Invoice'!D30</f>
        <v>10</v>
      </c>
      <c r="C35" s="10" t="s">
        <v>102</v>
      </c>
      <c r="D35" s="10" t="s">
        <v>102</v>
      </c>
      <c r="E35" s="136" t="s">
        <v>35</v>
      </c>
      <c r="F35" s="152" t="s">
        <v>214</v>
      </c>
      <c r="G35" s="153"/>
      <c r="H35" s="11" t="s">
        <v>721</v>
      </c>
      <c r="I35" s="14">
        <f t="shared" si="0"/>
        <v>0.82</v>
      </c>
      <c r="J35" s="14">
        <v>0.82</v>
      </c>
      <c r="K35" s="109">
        <f t="shared" si="1"/>
        <v>8.1999999999999993</v>
      </c>
      <c r="L35" s="115"/>
    </row>
    <row r="36" spans="1:12" ht="24" customHeight="1">
      <c r="A36" s="114"/>
      <c r="B36" s="107">
        <f>'Tax Invoice'!D31</f>
        <v>20</v>
      </c>
      <c r="C36" s="10" t="s">
        <v>722</v>
      </c>
      <c r="D36" s="10" t="s">
        <v>722</v>
      </c>
      <c r="E36" s="136" t="s">
        <v>636</v>
      </c>
      <c r="F36" s="156" t="s">
        <v>28</v>
      </c>
      <c r="G36" s="157"/>
      <c r="H36" s="11" t="s">
        <v>773</v>
      </c>
      <c r="I36" s="14">
        <f t="shared" si="0"/>
        <v>0.15</v>
      </c>
      <c r="J36" s="14">
        <v>0.15</v>
      </c>
      <c r="K36" s="109">
        <f t="shared" si="1"/>
        <v>3</v>
      </c>
      <c r="L36" s="115"/>
    </row>
    <row r="37" spans="1:12" ht="24" customHeight="1">
      <c r="A37" s="114"/>
      <c r="B37" s="107">
        <f>'Tax Invoice'!D32</f>
        <v>20</v>
      </c>
      <c r="C37" s="10" t="s">
        <v>722</v>
      </c>
      <c r="D37" s="10" t="s">
        <v>722</v>
      </c>
      <c r="E37" s="136" t="s">
        <v>637</v>
      </c>
      <c r="F37" s="156" t="s">
        <v>28</v>
      </c>
      <c r="G37" s="157"/>
      <c r="H37" s="11" t="s">
        <v>773</v>
      </c>
      <c r="I37" s="14">
        <f t="shared" si="0"/>
        <v>0.15</v>
      </c>
      <c r="J37" s="14">
        <v>0.15</v>
      </c>
      <c r="K37" s="109">
        <f t="shared" si="1"/>
        <v>3</v>
      </c>
      <c r="L37" s="115"/>
    </row>
    <row r="38" spans="1:12" ht="24" customHeight="1">
      <c r="A38" s="114"/>
      <c r="B38" s="107">
        <f>'Tax Invoice'!D33</f>
        <v>20</v>
      </c>
      <c r="C38" s="10" t="s">
        <v>722</v>
      </c>
      <c r="D38" s="10" t="s">
        <v>722</v>
      </c>
      <c r="E38" s="136" t="s">
        <v>723</v>
      </c>
      <c r="F38" s="156" t="s">
        <v>28</v>
      </c>
      <c r="G38" s="157"/>
      <c r="H38" s="11" t="s">
        <v>773</v>
      </c>
      <c r="I38" s="14">
        <f t="shared" si="0"/>
        <v>0.15</v>
      </c>
      <c r="J38" s="14">
        <v>0.15</v>
      </c>
      <c r="K38" s="109">
        <f t="shared" si="1"/>
        <v>3</v>
      </c>
      <c r="L38" s="115"/>
    </row>
    <row r="39" spans="1:12" ht="24" customHeight="1">
      <c r="A39" s="114"/>
      <c r="B39" s="107">
        <f>'Tax Invoice'!D34</f>
        <v>20</v>
      </c>
      <c r="C39" s="10" t="s">
        <v>722</v>
      </c>
      <c r="D39" s="10" t="s">
        <v>722</v>
      </c>
      <c r="E39" s="136" t="s">
        <v>642</v>
      </c>
      <c r="F39" s="156" t="s">
        <v>28</v>
      </c>
      <c r="G39" s="157"/>
      <c r="H39" s="11" t="s">
        <v>773</v>
      </c>
      <c r="I39" s="14">
        <f t="shared" si="0"/>
        <v>0.15</v>
      </c>
      <c r="J39" s="14">
        <v>0.15</v>
      </c>
      <c r="K39" s="109">
        <f t="shared" si="1"/>
        <v>3</v>
      </c>
      <c r="L39" s="115"/>
    </row>
    <row r="40" spans="1:12" ht="24" customHeight="1">
      <c r="A40" s="114"/>
      <c r="B40" s="107">
        <f>'Tax Invoice'!D35</f>
        <v>30</v>
      </c>
      <c r="C40" s="10" t="s">
        <v>724</v>
      </c>
      <c r="D40" s="10" t="s">
        <v>724</v>
      </c>
      <c r="E40" s="136" t="s">
        <v>635</v>
      </c>
      <c r="F40" s="156" t="s">
        <v>28</v>
      </c>
      <c r="G40" s="157"/>
      <c r="H40" s="11" t="s">
        <v>774</v>
      </c>
      <c r="I40" s="14">
        <f t="shared" si="0"/>
        <v>0.15</v>
      </c>
      <c r="J40" s="14">
        <v>0.15</v>
      </c>
      <c r="K40" s="109">
        <f t="shared" si="1"/>
        <v>4.5</v>
      </c>
      <c r="L40" s="115"/>
    </row>
    <row r="41" spans="1:12" ht="36" customHeight="1">
      <c r="A41" s="114"/>
      <c r="B41" s="107">
        <f>'Tax Invoice'!D36</f>
        <v>20</v>
      </c>
      <c r="C41" s="10" t="s">
        <v>725</v>
      </c>
      <c r="D41" s="10" t="s">
        <v>725</v>
      </c>
      <c r="E41" s="136" t="s">
        <v>107</v>
      </c>
      <c r="F41" s="156"/>
      <c r="G41" s="157"/>
      <c r="H41" s="11" t="s">
        <v>775</v>
      </c>
      <c r="I41" s="14">
        <f t="shared" si="0"/>
        <v>0.82</v>
      </c>
      <c r="J41" s="14">
        <v>0.82</v>
      </c>
      <c r="K41" s="109">
        <f t="shared" si="1"/>
        <v>16.399999999999999</v>
      </c>
      <c r="L41" s="115"/>
    </row>
    <row r="42" spans="1:12" ht="36" customHeight="1">
      <c r="A42" s="114"/>
      <c r="B42" s="107">
        <f>'Tax Invoice'!D37</f>
        <v>20</v>
      </c>
      <c r="C42" s="10" t="s">
        <v>725</v>
      </c>
      <c r="D42" s="10" t="s">
        <v>725</v>
      </c>
      <c r="E42" s="136" t="s">
        <v>212</v>
      </c>
      <c r="F42" s="156"/>
      <c r="G42" s="157"/>
      <c r="H42" s="11" t="s">
        <v>775</v>
      </c>
      <c r="I42" s="14">
        <f t="shared" si="0"/>
        <v>0.82</v>
      </c>
      <c r="J42" s="14">
        <v>0.82</v>
      </c>
      <c r="K42" s="109">
        <f t="shared" si="1"/>
        <v>16.399999999999999</v>
      </c>
      <c r="L42" s="115"/>
    </row>
    <row r="43" spans="1:12" ht="36" customHeight="1">
      <c r="A43" s="114"/>
      <c r="B43" s="107">
        <f>'Tax Invoice'!D38</f>
        <v>20</v>
      </c>
      <c r="C43" s="10" t="s">
        <v>725</v>
      </c>
      <c r="D43" s="10" t="s">
        <v>725</v>
      </c>
      <c r="E43" s="136" t="s">
        <v>213</v>
      </c>
      <c r="F43" s="156"/>
      <c r="G43" s="157"/>
      <c r="H43" s="11" t="s">
        <v>775</v>
      </c>
      <c r="I43" s="14">
        <f t="shared" si="0"/>
        <v>0.82</v>
      </c>
      <c r="J43" s="14">
        <v>0.82</v>
      </c>
      <c r="K43" s="109">
        <f t="shared" si="1"/>
        <v>16.399999999999999</v>
      </c>
      <c r="L43" s="115"/>
    </row>
    <row r="44" spans="1:12" ht="36" customHeight="1">
      <c r="A44" s="114"/>
      <c r="B44" s="107">
        <f>'Tax Invoice'!D39</f>
        <v>20</v>
      </c>
      <c r="C44" s="10" t="s">
        <v>726</v>
      </c>
      <c r="D44" s="10" t="s">
        <v>726</v>
      </c>
      <c r="E44" s="136" t="s">
        <v>107</v>
      </c>
      <c r="F44" s="156"/>
      <c r="G44" s="157"/>
      <c r="H44" s="11" t="s">
        <v>776</v>
      </c>
      <c r="I44" s="14">
        <f t="shared" si="0"/>
        <v>1.03</v>
      </c>
      <c r="J44" s="14">
        <v>1.03</v>
      </c>
      <c r="K44" s="109">
        <f t="shared" si="1"/>
        <v>20.6</v>
      </c>
      <c r="L44" s="115"/>
    </row>
    <row r="45" spans="1:12" ht="36" customHeight="1">
      <c r="A45" s="114"/>
      <c r="B45" s="107">
        <f>'Tax Invoice'!D40</f>
        <v>10</v>
      </c>
      <c r="C45" s="10" t="s">
        <v>726</v>
      </c>
      <c r="D45" s="10" t="s">
        <v>726</v>
      </c>
      <c r="E45" s="136" t="s">
        <v>210</v>
      </c>
      <c r="F45" s="156"/>
      <c r="G45" s="157"/>
      <c r="H45" s="11" t="s">
        <v>776</v>
      </c>
      <c r="I45" s="14">
        <f t="shared" si="0"/>
        <v>1.03</v>
      </c>
      <c r="J45" s="14">
        <v>1.03</v>
      </c>
      <c r="K45" s="109">
        <f t="shared" si="1"/>
        <v>10.3</v>
      </c>
      <c r="L45" s="115"/>
    </row>
    <row r="46" spans="1:12" ht="36" customHeight="1">
      <c r="A46" s="114"/>
      <c r="B46" s="107">
        <f>'Tax Invoice'!D41</f>
        <v>20</v>
      </c>
      <c r="C46" s="10" t="s">
        <v>726</v>
      </c>
      <c r="D46" s="10" t="s">
        <v>726</v>
      </c>
      <c r="E46" s="136" t="s">
        <v>212</v>
      </c>
      <c r="F46" s="156"/>
      <c r="G46" s="157"/>
      <c r="H46" s="11" t="s">
        <v>776</v>
      </c>
      <c r="I46" s="14">
        <f t="shared" si="0"/>
        <v>1.03</v>
      </c>
      <c r="J46" s="14">
        <v>1.03</v>
      </c>
      <c r="K46" s="109">
        <f t="shared" si="1"/>
        <v>20.6</v>
      </c>
      <c r="L46" s="115"/>
    </row>
    <row r="47" spans="1:12" ht="36" customHeight="1">
      <c r="A47" s="114"/>
      <c r="B47" s="107">
        <f>'Tax Invoice'!D42</f>
        <v>20</v>
      </c>
      <c r="C47" s="10" t="s">
        <v>726</v>
      </c>
      <c r="D47" s="10" t="s">
        <v>726</v>
      </c>
      <c r="E47" s="136" t="s">
        <v>265</v>
      </c>
      <c r="F47" s="156"/>
      <c r="G47" s="157"/>
      <c r="H47" s="11" t="s">
        <v>776</v>
      </c>
      <c r="I47" s="14">
        <f t="shared" si="0"/>
        <v>1.03</v>
      </c>
      <c r="J47" s="14">
        <v>1.03</v>
      </c>
      <c r="K47" s="109">
        <f t="shared" si="1"/>
        <v>20.6</v>
      </c>
      <c r="L47" s="115"/>
    </row>
    <row r="48" spans="1:12" ht="36" customHeight="1">
      <c r="A48" s="114"/>
      <c r="B48" s="107">
        <f>'Tax Invoice'!D43</f>
        <v>10</v>
      </c>
      <c r="C48" s="10" t="s">
        <v>726</v>
      </c>
      <c r="D48" s="10" t="s">
        <v>726</v>
      </c>
      <c r="E48" s="136" t="s">
        <v>266</v>
      </c>
      <c r="F48" s="156"/>
      <c r="G48" s="157"/>
      <c r="H48" s="11" t="s">
        <v>776</v>
      </c>
      <c r="I48" s="14">
        <f t="shared" si="0"/>
        <v>1.03</v>
      </c>
      <c r="J48" s="14">
        <v>1.03</v>
      </c>
      <c r="K48" s="109">
        <f t="shared" si="1"/>
        <v>10.3</v>
      </c>
      <c r="L48" s="115"/>
    </row>
    <row r="49" spans="1:12" ht="36" customHeight="1">
      <c r="A49" s="114"/>
      <c r="B49" s="107">
        <f>'Tax Invoice'!D44</f>
        <v>10</v>
      </c>
      <c r="C49" s="10" t="s">
        <v>726</v>
      </c>
      <c r="D49" s="10" t="s">
        <v>726</v>
      </c>
      <c r="E49" s="136" t="s">
        <v>269</v>
      </c>
      <c r="F49" s="156"/>
      <c r="G49" s="157"/>
      <c r="H49" s="11" t="s">
        <v>776</v>
      </c>
      <c r="I49" s="14">
        <f t="shared" si="0"/>
        <v>1.03</v>
      </c>
      <c r="J49" s="14">
        <v>1.03</v>
      </c>
      <c r="K49" s="109">
        <f t="shared" si="1"/>
        <v>10.3</v>
      </c>
      <c r="L49" s="115"/>
    </row>
    <row r="50" spans="1:12" ht="36" customHeight="1">
      <c r="A50" s="114"/>
      <c r="B50" s="107">
        <f>'Tax Invoice'!D45</f>
        <v>5</v>
      </c>
      <c r="C50" s="10" t="s">
        <v>727</v>
      </c>
      <c r="D50" s="10" t="s">
        <v>727</v>
      </c>
      <c r="E50" s="136" t="s">
        <v>635</v>
      </c>
      <c r="F50" s="156"/>
      <c r="G50" s="157"/>
      <c r="H50" s="11" t="s">
        <v>777</v>
      </c>
      <c r="I50" s="14">
        <f t="shared" si="0"/>
        <v>1.03</v>
      </c>
      <c r="J50" s="14">
        <v>1.03</v>
      </c>
      <c r="K50" s="109">
        <f t="shared" si="1"/>
        <v>5.15</v>
      </c>
      <c r="L50" s="115"/>
    </row>
    <row r="51" spans="1:12" ht="36" customHeight="1">
      <c r="A51" s="114"/>
      <c r="B51" s="107">
        <f>'Tax Invoice'!D46</f>
        <v>20</v>
      </c>
      <c r="C51" s="10" t="s">
        <v>727</v>
      </c>
      <c r="D51" s="10" t="s">
        <v>727</v>
      </c>
      <c r="E51" s="136" t="s">
        <v>636</v>
      </c>
      <c r="F51" s="156"/>
      <c r="G51" s="157"/>
      <c r="H51" s="11" t="s">
        <v>777</v>
      </c>
      <c r="I51" s="14">
        <f t="shared" si="0"/>
        <v>1.03</v>
      </c>
      <c r="J51" s="14">
        <v>1.03</v>
      </c>
      <c r="K51" s="109">
        <f t="shared" si="1"/>
        <v>20.6</v>
      </c>
      <c r="L51" s="115"/>
    </row>
    <row r="52" spans="1:12" ht="36" customHeight="1">
      <c r="A52" s="114"/>
      <c r="B52" s="107">
        <f>'Tax Invoice'!D47</f>
        <v>20</v>
      </c>
      <c r="C52" s="10" t="s">
        <v>727</v>
      </c>
      <c r="D52" s="10" t="s">
        <v>727</v>
      </c>
      <c r="E52" s="136" t="s">
        <v>637</v>
      </c>
      <c r="F52" s="156"/>
      <c r="G52" s="157"/>
      <c r="H52" s="11" t="s">
        <v>777</v>
      </c>
      <c r="I52" s="14">
        <f t="shared" si="0"/>
        <v>1.03</v>
      </c>
      <c r="J52" s="14">
        <v>1.03</v>
      </c>
      <c r="K52" s="109">
        <f t="shared" si="1"/>
        <v>20.6</v>
      </c>
      <c r="L52" s="115"/>
    </row>
    <row r="53" spans="1:12" ht="36" customHeight="1">
      <c r="A53" s="114"/>
      <c r="B53" s="107">
        <f>'Tax Invoice'!D48</f>
        <v>10</v>
      </c>
      <c r="C53" s="10" t="s">
        <v>727</v>
      </c>
      <c r="D53" s="10" t="s">
        <v>727</v>
      </c>
      <c r="E53" s="136" t="s">
        <v>638</v>
      </c>
      <c r="F53" s="156"/>
      <c r="G53" s="157"/>
      <c r="H53" s="11" t="s">
        <v>777</v>
      </c>
      <c r="I53" s="14">
        <f t="shared" si="0"/>
        <v>1.03</v>
      </c>
      <c r="J53" s="14">
        <v>1.03</v>
      </c>
      <c r="K53" s="109">
        <f t="shared" si="1"/>
        <v>10.3</v>
      </c>
      <c r="L53" s="115"/>
    </row>
    <row r="54" spans="1:12" ht="24" customHeight="1">
      <c r="A54" s="114"/>
      <c r="B54" s="107">
        <f>'Tax Invoice'!D49</f>
        <v>60</v>
      </c>
      <c r="C54" s="10" t="s">
        <v>728</v>
      </c>
      <c r="D54" s="10" t="s">
        <v>728</v>
      </c>
      <c r="E54" s="136" t="s">
        <v>484</v>
      </c>
      <c r="F54" s="156" t="s">
        <v>28</v>
      </c>
      <c r="G54" s="157"/>
      <c r="H54" s="11" t="s">
        <v>778</v>
      </c>
      <c r="I54" s="14">
        <f t="shared" si="0"/>
        <v>0.14000000000000001</v>
      </c>
      <c r="J54" s="14">
        <v>0.14000000000000001</v>
      </c>
      <c r="K54" s="109">
        <f t="shared" si="1"/>
        <v>8.4</v>
      </c>
      <c r="L54" s="115"/>
    </row>
    <row r="55" spans="1:12" ht="24" customHeight="1">
      <c r="A55" s="114"/>
      <c r="B55" s="107">
        <f>'Tax Invoice'!D50</f>
        <v>60</v>
      </c>
      <c r="C55" s="10" t="s">
        <v>728</v>
      </c>
      <c r="D55" s="10" t="s">
        <v>728</v>
      </c>
      <c r="E55" s="136" t="s">
        <v>717</v>
      </c>
      <c r="F55" s="156" t="s">
        <v>28</v>
      </c>
      <c r="G55" s="157"/>
      <c r="H55" s="11" t="s">
        <v>778</v>
      </c>
      <c r="I55" s="14">
        <f t="shared" ref="I55:I86" si="2">ROUNDUP(J55*$N$1,2)</f>
        <v>0.14000000000000001</v>
      </c>
      <c r="J55" s="14">
        <v>0.14000000000000001</v>
      </c>
      <c r="K55" s="109">
        <f t="shared" ref="K55:K86" si="3">I55*B55</f>
        <v>8.4</v>
      </c>
      <c r="L55" s="115"/>
    </row>
    <row r="56" spans="1:12" ht="24" customHeight="1">
      <c r="A56" s="114"/>
      <c r="B56" s="107">
        <f>'Tax Invoice'!D51</f>
        <v>60</v>
      </c>
      <c r="C56" s="10" t="s">
        <v>728</v>
      </c>
      <c r="D56" s="10" t="s">
        <v>728</v>
      </c>
      <c r="E56" s="136" t="s">
        <v>718</v>
      </c>
      <c r="F56" s="156" t="s">
        <v>28</v>
      </c>
      <c r="G56" s="157"/>
      <c r="H56" s="11" t="s">
        <v>778</v>
      </c>
      <c r="I56" s="14">
        <f t="shared" si="2"/>
        <v>0.14000000000000001</v>
      </c>
      <c r="J56" s="14">
        <v>0.14000000000000001</v>
      </c>
      <c r="K56" s="109">
        <f t="shared" si="3"/>
        <v>8.4</v>
      </c>
      <c r="L56" s="115"/>
    </row>
    <row r="57" spans="1:12" ht="24" customHeight="1">
      <c r="A57" s="114"/>
      <c r="B57" s="107">
        <f>'Tax Invoice'!D52</f>
        <v>60</v>
      </c>
      <c r="C57" s="10" t="s">
        <v>728</v>
      </c>
      <c r="D57" s="10" t="s">
        <v>728</v>
      </c>
      <c r="E57" s="136" t="s">
        <v>729</v>
      </c>
      <c r="F57" s="156" t="s">
        <v>28</v>
      </c>
      <c r="G57" s="157"/>
      <c r="H57" s="11" t="s">
        <v>778</v>
      </c>
      <c r="I57" s="14">
        <f t="shared" si="2"/>
        <v>0.14000000000000001</v>
      </c>
      <c r="J57" s="14">
        <v>0.14000000000000001</v>
      </c>
      <c r="K57" s="109">
        <f t="shared" si="3"/>
        <v>8.4</v>
      </c>
      <c r="L57" s="115"/>
    </row>
    <row r="58" spans="1:12" ht="24" customHeight="1">
      <c r="A58" s="114"/>
      <c r="B58" s="107">
        <f>'Tax Invoice'!D53</f>
        <v>60</v>
      </c>
      <c r="C58" s="10" t="s">
        <v>728</v>
      </c>
      <c r="D58" s="10" t="s">
        <v>728</v>
      </c>
      <c r="E58" s="136" t="s">
        <v>719</v>
      </c>
      <c r="F58" s="156" t="s">
        <v>28</v>
      </c>
      <c r="G58" s="157"/>
      <c r="H58" s="11" t="s">
        <v>778</v>
      </c>
      <c r="I58" s="14">
        <f t="shared" si="2"/>
        <v>0.14000000000000001</v>
      </c>
      <c r="J58" s="14">
        <v>0.14000000000000001</v>
      </c>
      <c r="K58" s="109">
        <f t="shared" si="3"/>
        <v>8.4</v>
      </c>
      <c r="L58" s="115"/>
    </row>
    <row r="59" spans="1:12" ht="12.75" customHeight="1">
      <c r="A59" s="114"/>
      <c r="B59" s="107">
        <f>'Tax Invoice'!D54</f>
        <v>20</v>
      </c>
      <c r="C59" s="10" t="s">
        <v>30</v>
      </c>
      <c r="D59" s="10" t="s">
        <v>767</v>
      </c>
      <c r="E59" s="136" t="s">
        <v>35</v>
      </c>
      <c r="F59" s="152"/>
      <c r="G59" s="153"/>
      <c r="H59" s="11" t="s">
        <v>730</v>
      </c>
      <c r="I59" s="14">
        <f t="shared" si="2"/>
        <v>0.21</v>
      </c>
      <c r="J59" s="14">
        <v>0.21</v>
      </c>
      <c r="K59" s="109">
        <f t="shared" si="3"/>
        <v>4.2</v>
      </c>
      <c r="L59" s="115"/>
    </row>
    <row r="60" spans="1:12" ht="24" customHeight="1">
      <c r="A60" s="114"/>
      <c r="B60" s="107">
        <f>'Tax Invoice'!D55</f>
        <v>10</v>
      </c>
      <c r="C60" s="10" t="s">
        <v>731</v>
      </c>
      <c r="D60" s="10" t="s">
        <v>731</v>
      </c>
      <c r="E60" s="136" t="s">
        <v>35</v>
      </c>
      <c r="F60" s="152" t="s">
        <v>273</v>
      </c>
      <c r="G60" s="153"/>
      <c r="H60" s="11" t="s">
        <v>732</v>
      </c>
      <c r="I60" s="14">
        <f t="shared" si="2"/>
        <v>0.61</v>
      </c>
      <c r="J60" s="14">
        <v>0.61</v>
      </c>
      <c r="K60" s="109">
        <f t="shared" si="3"/>
        <v>6.1</v>
      </c>
      <c r="L60" s="115"/>
    </row>
    <row r="61" spans="1:12" ht="24" customHeight="1">
      <c r="A61" s="114"/>
      <c r="B61" s="107">
        <f>'Tax Invoice'!D56</f>
        <v>10</v>
      </c>
      <c r="C61" s="10" t="s">
        <v>731</v>
      </c>
      <c r="D61" s="10" t="s">
        <v>731</v>
      </c>
      <c r="E61" s="136" t="s">
        <v>35</v>
      </c>
      <c r="F61" s="152" t="s">
        <v>271</v>
      </c>
      <c r="G61" s="153"/>
      <c r="H61" s="11" t="s">
        <v>732</v>
      </c>
      <c r="I61" s="14">
        <f t="shared" si="2"/>
        <v>0.61</v>
      </c>
      <c r="J61" s="14">
        <v>0.61</v>
      </c>
      <c r="K61" s="109">
        <f t="shared" si="3"/>
        <v>6.1</v>
      </c>
      <c r="L61" s="115"/>
    </row>
    <row r="62" spans="1:12" ht="24" customHeight="1">
      <c r="A62" s="114"/>
      <c r="B62" s="107">
        <f>'Tax Invoice'!D57</f>
        <v>10</v>
      </c>
      <c r="C62" s="10" t="s">
        <v>731</v>
      </c>
      <c r="D62" s="10" t="s">
        <v>731</v>
      </c>
      <c r="E62" s="136" t="s">
        <v>35</v>
      </c>
      <c r="F62" s="152" t="s">
        <v>484</v>
      </c>
      <c r="G62" s="153"/>
      <c r="H62" s="11" t="s">
        <v>732</v>
      </c>
      <c r="I62" s="14">
        <f t="shared" si="2"/>
        <v>0.61</v>
      </c>
      <c r="J62" s="14">
        <v>0.61</v>
      </c>
      <c r="K62" s="109">
        <f t="shared" si="3"/>
        <v>6.1</v>
      </c>
      <c r="L62" s="115"/>
    </row>
    <row r="63" spans="1:12" ht="24" customHeight="1">
      <c r="A63" s="114"/>
      <c r="B63" s="107">
        <f>'Tax Invoice'!D58</f>
        <v>10</v>
      </c>
      <c r="C63" s="10" t="s">
        <v>731</v>
      </c>
      <c r="D63" s="10" t="s">
        <v>731</v>
      </c>
      <c r="E63" s="136" t="s">
        <v>35</v>
      </c>
      <c r="F63" s="152" t="s">
        <v>717</v>
      </c>
      <c r="G63" s="153"/>
      <c r="H63" s="11" t="s">
        <v>732</v>
      </c>
      <c r="I63" s="14">
        <f t="shared" si="2"/>
        <v>0.61</v>
      </c>
      <c r="J63" s="14">
        <v>0.61</v>
      </c>
      <c r="K63" s="109">
        <f t="shared" si="3"/>
        <v>6.1</v>
      </c>
      <c r="L63" s="115"/>
    </row>
    <row r="64" spans="1:12" ht="24" customHeight="1">
      <c r="A64" s="114"/>
      <c r="B64" s="107">
        <f>'Tax Invoice'!D59</f>
        <v>10</v>
      </c>
      <c r="C64" s="10" t="s">
        <v>731</v>
      </c>
      <c r="D64" s="10" t="s">
        <v>731</v>
      </c>
      <c r="E64" s="136" t="s">
        <v>35</v>
      </c>
      <c r="F64" s="152" t="s">
        <v>733</v>
      </c>
      <c r="G64" s="153"/>
      <c r="H64" s="11" t="s">
        <v>732</v>
      </c>
      <c r="I64" s="14">
        <f t="shared" si="2"/>
        <v>0.61</v>
      </c>
      <c r="J64" s="14">
        <v>0.61</v>
      </c>
      <c r="K64" s="109">
        <f t="shared" si="3"/>
        <v>6.1</v>
      </c>
      <c r="L64" s="115"/>
    </row>
    <row r="65" spans="1:12" ht="24" customHeight="1">
      <c r="A65" s="114"/>
      <c r="B65" s="107">
        <f>'Tax Invoice'!D60</f>
        <v>10</v>
      </c>
      <c r="C65" s="10" t="s">
        <v>731</v>
      </c>
      <c r="D65" s="10" t="s">
        <v>731</v>
      </c>
      <c r="E65" s="136" t="s">
        <v>35</v>
      </c>
      <c r="F65" s="152" t="s">
        <v>719</v>
      </c>
      <c r="G65" s="153"/>
      <c r="H65" s="11" t="s">
        <v>732</v>
      </c>
      <c r="I65" s="14">
        <f t="shared" si="2"/>
        <v>0.61</v>
      </c>
      <c r="J65" s="14">
        <v>0.61</v>
      </c>
      <c r="K65" s="109">
        <f t="shared" si="3"/>
        <v>6.1</v>
      </c>
      <c r="L65" s="115"/>
    </row>
    <row r="66" spans="1:12" ht="24" customHeight="1">
      <c r="A66" s="114"/>
      <c r="B66" s="107">
        <f>'Tax Invoice'!D61</f>
        <v>10</v>
      </c>
      <c r="C66" s="10" t="s">
        <v>731</v>
      </c>
      <c r="D66" s="10" t="s">
        <v>731</v>
      </c>
      <c r="E66" s="136" t="s">
        <v>35</v>
      </c>
      <c r="F66" s="152" t="s">
        <v>734</v>
      </c>
      <c r="G66" s="153"/>
      <c r="H66" s="11" t="s">
        <v>732</v>
      </c>
      <c r="I66" s="14">
        <f t="shared" si="2"/>
        <v>0.61</v>
      </c>
      <c r="J66" s="14">
        <v>0.61</v>
      </c>
      <c r="K66" s="109">
        <f t="shared" si="3"/>
        <v>6.1</v>
      </c>
      <c r="L66" s="115"/>
    </row>
    <row r="67" spans="1:12" ht="24" customHeight="1">
      <c r="A67" s="114"/>
      <c r="B67" s="107">
        <f>'Tax Invoice'!D62</f>
        <v>15</v>
      </c>
      <c r="C67" s="10" t="s">
        <v>735</v>
      </c>
      <c r="D67" s="10" t="s">
        <v>735</v>
      </c>
      <c r="E67" s="136" t="s">
        <v>35</v>
      </c>
      <c r="F67" s="152" t="s">
        <v>273</v>
      </c>
      <c r="G67" s="153"/>
      <c r="H67" s="11" t="s">
        <v>736</v>
      </c>
      <c r="I67" s="14">
        <f t="shared" si="2"/>
        <v>0.61</v>
      </c>
      <c r="J67" s="14">
        <v>0.61</v>
      </c>
      <c r="K67" s="109">
        <f t="shared" si="3"/>
        <v>9.15</v>
      </c>
      <c r="L67" s="115"/>
    </row>
    <row r="68" spans="1:12" ht="24" customHeight="1">
      <c r="A68" s="114"/>
      <c r="B68" s="107">
        <f>'Tax Invoice'!D63</f>
        <v>15</v>
      </c>
      <c r="C68" s="10" t="s">
        <v>735</v>
      </c>
      <c r="D68" s="10" t="s">
        <v>735</v>
      </c>
      <c r="E68" s="136" t="s">
        <v>35</v>
      </c>
      <c r="F68" s="152" t="s">
        <v>271</v>
      </c>
      <c r="G68" s="153"/>
      <c r="H68" s="11" t="s">
        <v>736</v>
      </c>
      <c r="I68" s="14">
        <f t="shared" si="2"/>
        <v>0.61</v>
      </c>
      <c r="J68" s="14">
        <v>0.61</v>
      </c>
      <c r="K68" s="109">
        <f t="shared" si="3"/>
        <v>9.15</v>
      </c>
      <c r="L68" s="115"/>
    </row>
    <row r="69" spans="1:12" ht="24" customHeight="1">
      <c r="A69" s="114"/>
      <c r="B69" s="107">
        <f>'Tax Invoice'!D64</f>
        <v>40</v>
      </c>
      <c r="C69" s="10" t="s">
        <v>737</v>
      </c>
      <c r="D69" s="10" t="s">
        <v>737</v>
      </c>
      <c r="E69" s="136" t="s">
        <v>35</v>
      </c>
      <c r="F69" s="152"/>
      <c r="G69" s="153"/>
      <c r="H69" s="11" t="s">
        <v>738</v>
      </c>
      <c r="I69" s="14">
        <f t="shared" si="2"/>
        <v>0.51</v>
      </c>
      <c r="J69" s="14">
        <v>0.51</v>
      </c>
      <c r="K69" s="109">
        <f t="shared" si="3"/>
        <v>20.399999999999999</v>
      </c>
      <c r="L69" s="115"/>
    </row>
    <row r="70" spans="1:12" ht="24" customHeight="1">
      <c r="A70" s="114"/>
      <c r="B70" s="107">
        <f>'Tax Invoice'!D65</f>
        <v>40</v>
      </c>
      <c r="C70" s="10" t="s">
        <v>739</v>
      </c>
      <c r="D70" s="10" t="s">
        <v>739</v>
      </c>
      <c r="E70" s="136" t="s">
        <v>35</v>
      </c>
      <c r="F70" s="152"/>
      <c r="G70" s="153"/>
      <c r="H70" s="11" t="s">
        <v>740</v>
      </c>
      <c r="I70" s="14">
        <f t="shared" si="2"/>
        <v>0.51</v>
      </c>
      <c r="J70" s="14">
        <v>0.51</v>
      </c>
      <c r="K70" s="109">
        <f t="shared" si="3"/>
        <v>20.399999999999999</v>
      </c>
      <c r="L70" s="115"/>
    </row>
    <row r="71" spans="1:12" ht="36" customHeight="1">
      <c r="A71" s="114"/>
      <c r="B71" s="107">
        <f>'Tax Invoice'!D66</f>
        <v>1</v>
      </c>
      <c r="C71" s="10" t="s">
        <v>741</v>
      </c>
      <c r="D71" s="10" t="s">
        <v>768</v>
      </c>
      <c r="E71" s="136" t="s">
        <v>742</v>
      </c>
      <c r="F71" s="152"/>
      <c r="G71" s="153"/>
      <c r="H71" s="11" t="s">
        <v>779</v>
      </c>
      <c r="I71" s="14">
        <f t="shared" si="2"/>
        <v>63.5</v>
      </c>
      <c r="J71" s="14">
        <v>63.5</v>
      </c>
      <c r="K71" s="109">
        <f t="shared" si="3"/>
        <v>63.5</v>
      </c>
      <c r="L71" s="115"/>
    </row>
    <row r="72" spans="1:12" ht="12" customHeight="1">
      <c r="A72" s="114"/>
      <c r="B72" s="107">
        <f>'Tax Invoice'!D67</f>
        <v>50</v>
      </c>
      <c r="C72" s="10" t="s">
        <v>743</v>
      </c>
      <c r="D72" s="10" t="s">
        <v>743</v>
      </c>
      <c r="E72" s="136" t="s">
        <v>26</v>
      </c>
      <c r="F72" s="152"/>
      <c r="G72" s="153"/>
      <c r="H72" s="11" t="s">
        <v>744</v>
      </c>
      <c r="I72" s="14">
        <f t="shared" si="2"/>
        <v>0.13</v>
      </c>
      <c r="J72" s="14">
        <v>0.13</v>
      </c>
      <c r="K72" s="109">
        <f t="shared" si="3"/>
        <v>6.5</v>
      </c>
      <c r="L72" s="115"/>
    </row>
    <row r="73" spans="1:12" ht="24" customHeight="1">
      <c r="A73" s="114"/>
      <c r="B73" s="107">
        <f>'Tax Invoice'!D68</f>
        <v>10</v>
      </c>
      <c r="C73" s="10" t="s">
        <v>745</v>
      </c>
      <c r="D73" s="10" t="s">
        <v>745</v>
      </c>
      <c r="E73" s="136" t="s">
        <v>25</v>
      </c>
      <c r="F73" s="152" t="s">
        <v>107</v>
      </c>
      <c r="G73" s="153"/>
      <c r="H73" s="11" t="s">
        <v>746</v>
      </c>
      <c r="I73" s="14">
        <f t="shared" si="2"/>
        <v>0.66</v>
      </c>
      <c r="J73" s="14">
        <v>0.66</v>
      </c>
      <c r="K73" s="109">
        <f t="shared" si="3"/>
        <v>6.6000000000000005</v>
      </c>
      <c r="L73" s="115"/>
    </row>
    <row r="74" spans="1:12" ht="24" customHeight="1">
      <c r="A74" s="114"/>
      <c r="B74" s="107">
        <f>'Tax Invoice'!D69</f>
        <v>10</v>
      </c>
      <c r="C74" s="10" t="s">
        <v>745</v>
      </c>
      <c r="D74" s="10" t="s">
        <v>745</v>
      </c>
      <c r="E74" s="136" t="s">
        <v>25</v>
      </c>
      <c r="F74" s="152" t="s">
        <v>212</v>
      </c>
      <c r="G74" s="153"/>
      <c r="H74" s="11" t="s">
        <v>746</v>
      </c>
      <c r="I74" s="14">
        <f t="shared" si="2"/>
        <v>0.66</v>
      </c>
      <c r="J74" s="14">
        <v>0.66</v>
      </c>
      <c r="K74" s="109">
        <f t="shared" si="3"/>
        <v>6.6000000000000005</v>
      </c>
      <c r="L74" s="115"/>
    </row>
    <row r="75" spans="1:12" ht="24" customHeight="1">
      <c r="A75" s="114"/>
      <c r="B75" s="107">
        <f>'Tax Invoice'!D70</f>
        <v>10</v>
      </c>
      <c r="C75" s="10" t="s">
        <v>745</v>
      </c>
      <c r="D75" s="10" t="s">
        <v>745</v>
      </c>
      <c r="E75" s="136" t="s">
        <v>25</v>
      </c>
      <c r="F75" s="152" t="s">
        <v>213</v>
      </c>
      <c r="G75" s="153"/>
      <c r="H75" s="11" t="s">
        <v>746</v>
      </c>
      <c r="I75" s="14">
        <f t="shared" si="2"/>
        <v>0.66</v>
      </c>
      <c r="J75" s="14">
        <v>0.66</v>
      </c>
      <c r="K75" s="109">
        <f t="shared" si="3"/>
        <v>6.6000000000000005</v>
      </c>
      <c r="L75" s="115"/>
    </row>
    <row r="76" spans="1:12" ht="24" customHeight="1">
      <c r="A76" s="114"/>
      <c r="B76" s="107">
        <f>'Tax Invoice'!D71</f>
        <v>10</v>
      </c>
      <c r="C76" s="10" t="s">
        <v>745</v>
      </c>
      <c r="D76" s="10" t="s">
        <v>745</v>
      </c>
      <c r="E76" s="136" t="s">
        <v>25</v>
      </c>
      <c r="F76" s="152" t="s">
        <v>263</v>
      </c>
      <c r="G76" s="153"/>
      <c r="H76" s="11" t="s">
        <v>746</v>
      </c>
      <c r="I76" s="14">
        <f t="shared" si="2"/>
        <v>0.66</v>
      </c>
      <c r="J76" s="14">
        <v>0.66</v>
      </c>
      <c r="K76" s="109">
        <f t="shared" si="3"/>
        <v>6.6000000000000005</v>
      </c>
      <c r="L76" s="115"/>
    </row>
    <row r="77" spans="1:12" ht="24" customHeight="1">
      <c r="A77" s="114"/>
      <c r="B77" s="107">
        <f>'Tax Invoice'!D72</f>
        <v>10</v>
      </c>
      <c r="C77" s="10" t="s">
        <v>745</v>
      </c>
      <c r="D77" s="10" t="s">
        <v>745</v>
      </c>
      <c r="E77" s="136" t="s">
        <v>25</v>
      </c>
      <c r="F77" s="152" t="s">
        <v>268</v>
      </c>
      <c r="G77" s="153"/>
      <c r="H77" s="11" t="s">
        <v>746</v>
      </c>
      <c r="I77" s="14">
        <f t="shared" si="2"/>
        <v>0.66</v>
      </c>
      <c r="J77" s="14">
        <v>0.66</v>
      </c>
      <c r="K77" s="109">
        <f t="shared" si="3"/>
        <v>6.6000000000000005</v>
      </c>
      <c r="L77" s="115"/>
    </row>
    <row r="78" spans="1:12" ht="24" customHeight="1">
      <c r="A78" s="114"/>
      <c r="B78" s="107">
        <f>'Tax Invoice'!D73</f>
        <v>10</v>
      </c>
      <c r="C78" s="10" t="s">
        <v>745</v>
      </c>
      <c r="D78" s="10" t="s">
        <v>745</v>
      </c>
      <c r="E78" s="136" t="s">
        <v>25</v>
      </c>
      <c r="F78" s="152" t="s">
        <v>269</v>
      </c>
      <c r="G78" s="153"/>
      <c r="H78" s="11" t="s">
        <v>746</v>
      </c>
      <c r="I78" s="14">
        <f t="shared" si="2"/>
        <v>0.66</v>
      </c>
      <c r="J78" s="14">
        <v>0.66</v>
      </c>
      <c r="K78" s="109">
        <f t="shared" si="3"/>
        <v>6.6000000000000005</v>
      </c>
      <c r="L78" s="115"/>
    </row>
    <row r="79" spans="1:12" ht="24" customHeight="1">
      <c r="A79" s="114"/>
      <c r="B79" s="107">
        <f>'Tax Invoice'!D74</f>
        <v>10</v>
      </c>
      <c r="C79" s="10" t="s">
        <v>745</v>
      </c>
      <c r="D79" s="10" t="s">
        <v>745</v>
      </c>
      <c r="E79" s="136" t="s">
        <v>26</v>
      </c>
      <c r="F79" s="152" t="s">
        <v>107</v>
      </c>
      <c r="G79" s="153"/>
      <c r="H79" s="11" t="s">
        <v>746</v>
      </c>
      <c r="I79" s="14">
        <f t="shared" si="2"/>
        <v>0.66</v>
      </c>
      <c r="J79" s="14">
        <v>0.66</v>
      </c>
      <c r="K79" s="109">
        <f t="shared" si="3"/>
        <v>6.6000000000000005</v>
      </c>
      <c r="L79" s="115"/>
    </row>
    <row r="80" spans="1:12" ht="24" customHeight="1">
      <c r="A80" s="114"/>
      <c r="B80" s="107">
        <f>'Tax Invoice'!D75</f>
        <v>10</v>
      </c>
      <c r="C80" s="10" t="s">
        <v>745</v>
      </c>
      <c r="D80" s="10" t="s">
        <v>745</v>
      </c>
      <c r="E80" s="136" t="s">
        <v>26</v>
      </c>
      <c r="F80" s="152" t="s">
        <v>212</v>
      </c>
      <c r="G80" s="153"/>
      <c r="H80" s="11" t="s">
        <v>746</v>
      </c>
      <c r="I80" s="14">
        <f t="shared" si="2"/>
        <v>0.66</v>
      </c>
      <c r="J80" s="14">
        <v>0.66</v>
      </c>
      <c r="K80" s="109">
        <f t="shared" si="3"/>
        <v>6.6000000000000005</v>
      </c>
      <c r="L80" s="115"/>
    </row>
    <row r="81" spans="1:12" ht="24" customHeight="1">
      <c r="A81" s="114"/>
      <c r="B81" s="107">
        <f>'Tax Invoice'!D76</f>
        <v>10</v>
      </c>
      <c r="C81" s="10" t="s">
        <v>745</v>
      </c>
      <c r="D81" s="10" t="s">
        <v>745</v>
      </c>
      <c r="E81" s="136" t="s">
        <v>26</v>
      </c>
      <c r="F81" s="152" t="s">
        <v>213</v>
      </c>
      <c r="G81" s="153"/>
      <c r="H81" s="11" t="s">
        <v>746</v>
      </c>
      <c r="I81" s="14">
        <f t="shared" si="2"/>
        <v>0.66</v>
      </c>
      <c r="J81" s="14">
        <v>0.66</v>
      </c>
      <c r="K81" s="109">
        <f t="shared" si="3"/>
        <v>6.6000000000000005</v>
      </c>
      <c r="L81" s="115"/>
    </row>
    <row r="82" spans="1:12" ht="24" customHeight="1">
      <c r="A82" s="114"/>
      <c r="B82" s="107">
        <f>'Tax Invoice'!D77</f>
        <v>10</v>
      </c>
      <c r="C82" s="10" t="s">
        <v>745</v>
      </c>
      <c r="D82" s="10" t="s">
        <v>745</v>
      </c>
      <c r="E82" s="136" t="s">
        <v>26</v>
      </c>
      <c r="F82" s="152" t="s">
        <v>263</v>
      </c>
      <c r="G82" s="153"/>
      <c r="H82" s="11" t="s">
        <v>746</v>
      </c>
      <c r="I82" s="14">
        <f t="shared" si="2"/>
        <v>0.66</v>
      </c>
      <c r="J82" s="14">
        <v>0.66</v>
      </c>
      <c r="K82" s="109">
        <f t="shared" si="3"/>
        <v>6.6000000000000005</v>
      </c>
      <c r="L82" s="115"/>
    </row>
    <row r="83" spans="1:12" ht="24" customHeight="1">
      <c r="A83" s="114"/>
      <c r="B83" s="107">
        <f>'Tax Invoice'!D78</f>
        <v>10</v>
      </c>
      <c r="C83" s="10" t="s">
        <v>745</v>
      </c>
      <c r="D83" s="10" t="s">
        <v>745</v>
      </c>
      <c r="E83" s="136" t="s">
        <v>26</v>
      </c>
      <c r="F83" s="152" t="s">
        <v>268</v>
      </c>
      <c r="G83" s="153"/>
      <c r="H83" s="11" t="s">
        <v>746</v>
      </c>
      <c r="I83" s="14">
        <f t="shared" si="2"/>
        <v>0.66</v>
      </c>
      <c r="J83" s="14">
        <v>0.66</v>
      </c>
      <c r="K83" s="109">
        <f t="shared" si="3"/>
        <v>6.6000000000000005</v>
      </c>
      <c r="L83" s="115"/>
    </row>
    <row r="84" spans="1:12" ht="24" customHeight="1">
      <c r="A84" s="114"/>
      <c r="B84" s="107">
        <f>'Tax Invoice'!D79</f>
        <v>10</v>
      </c>
      <c r="C84" s="10" t="s">
        <v>745</v>
      </c>
      <c r="D84" s="10" t="s">
        <v>745</v>
      </c>
      <c r="E84" s="136" t="s">
        <v>26</v>
      </c>
      <c r="F84" s="152" t="s">
        <v>269</v>
      </c>
      <c r="G84" s="153"/>
      <c r="H84" s="11" t="s">
        <v>746</v>
      </c>
      <c r="I84" s="14">
        <f t="shared" si="2"/>
        <v>0.66</v>
      </c>
      <c r="J84" s="14">
        <v>0.66</v>
      </c>
      <c r="K84" s="109">
        <f t="shared" si="3"/>
        <v>6.6000000000000005</v>
      </c>
      <c r="L84" s="115"/>
    </row>
    <row r="85" spans="1:12" ht="24" customHeight="1">
      <c r="A85" s="114"/>
      <c r="B85" s="107">
        <f>'Tax Invoice'!D80</f>
        <v>30</v>
      </c>
      <c r="C85" s="10" t="s">
        <v>747</v>
      </c>
      <c r="D85" s="10" t="s">
        <v>747</v>
      </c>
      <c r="E85" s="136" t="s">
        <v>26</v>
      </c>
      <c r="F85" s="152" t="s">
        <v>273</v>
      </c>
      <c r="G85" s="153"/>
      <c r="H85" s="11" t="s">
        <v>780</v>
      </c>
      <c r="I85" s="14">
        <f t="shared" si="2"/>
        <v>0.15</v>
      </c>
      <c r="J85" s="14">
        <v>0.15</v>
      </c>
      <c r="K85" s="109">
        <f t="shared" si="3"/>
        <v>4.5</v>
      </c>
      <c r="L85" s="115"/>
    </row>
    <row r="86" spans="1:12" ht="24" customHeight="1">
      <c r="A86" s="114"/>
      <c r="B86" s="107">
        <f>'Tax Invoice'!D81</f>
        <v>30</v>
      </c>
      <c r="C86" s="10" t="s">
        <v>747</v>
      </c>
      <c r="D86" s="10" t="s">
        <v>747</v>
      </c>
      <c r="E86" s="136" t="s">
        <v>26</v>
      </c>
      <c r="F86" s="152" t="s">
        <v>110</v>
      </c>
      <c r="G86" s="153"/>
      <c r="H86" s="11" t="s">
        <v>780</v>
      </c>
      <c r="I86" s="14">
        <f t="shared" si="2"/>
        <v>0.15</v>
      </c>
      <c r="J86" s="14">
        <v>0.15</v>
      </c>
      <c r="K86" s="109">
        <f t="shared" si="3"/>
        <v>4.5</v>
      </c>
      <c r="L86" s="115"/>
    </row>
    <row r="87" spans="1:12" ht="24" customHeight="1">
      <c r="A87" s="114"/>
      <c r="B87" s="107">
        <f>'Tax Invoice'!D82</f>
        <v>30</v>
      </c>
      <c r="C87" s="10" t="s">
        <v>747</v>
      </c>
      <c r="D87" s="10" t="s">
        <v>747</v>
      </c>
      <c r="E87" s="136" t="s">
        <v>26</v>
      </c>
      <c r="F87" s="152" t="s">
        <v>484</v>
      </c>
      <c r="G87" s="153"/>
      <c r="H87" s="11" t="s">
        <v>780</v>
      </c>
      <c r="I87" s="14">
        <f t="shared" ref="I87:I118" si="4">ROUNDUP(J87*$N$1,2)</f>
        <v>0.15</v>
      </c>
      <c r="J87" s="14">
        <v>0.15</v>
      </c>
      <c r="K87" s="109">
        <f t="shared" ref="K87:K118" si="5">I87*B87</f>
        <v>4.5</v>
      </c>
      <c r="L87" s="115"/>
    </row>
    <row r="88" spans="1:12" ht="24" customHeight="1">
      <c r="A88" s="114"/>
      <c r="B88" s="107">
        <f>'Tax Invoice'!D83</f>
        <v>30</v>
      </c>
      <c r="C88" s="10" t="s">
        <v>747</v>
      </c>
      <c r="D88" s="10" t="s">
        <v>747</v>
      </c>
      <c r="E88" s="136" t="s">
        <v>26</v>
      </c>
      <c r="F88" s="152" t="s">
        <v>719</v>
      </c>
      <c r="G88" s="153"/>
      <c r="H88" s="11" t="s">
        <v>780</v>
      </c>
      <c r="I88" s="14">
        <f t="shared" si="4"/>
        <v>0.15</v>
      </c>
      <c r="J88" s="14">
        <v>0.15</v>
      </c>
      <c r="K88" s="109">
        <f t="shared" si="5"/>
        <v>4.5</v>
      </c>
      <c r="L88" s="115"/>
    </row>
    <row r="89" spans="1:12" ht="24" customHeight="1">
      <c r="A89" s="114"/>
      <c r="B89" s="107">
        <f>'Tax Invoice'!D84</f>
        <v>20</v>
      </c>
      <c r="C89" s="10" t="s">
        <v>747</v>
      </c>
      <c r="D89" s="10" t="s">
        <v>747</v>
      </c>
      <c r="E89" s="136" t="s">
        <v>26</v>
      </c>
      <c r="F89" s="152" t="s">
        <v>720</v>
      </c>
      <c r="G89" s="153"/>
      <c r="H89" s="11" t="s">
        <v>780</v>
      </c>
      <c r="I89" s="14">
        <f t="shared" si="4"/>
        <v>0.15</v>
      </c>
      <c r="J89" s="14">
        <v>0.15</v>
      </c>
      <c r="K89" s="109">
        <f t="shared" si="5"/>
        <v>3</v>
      </c>
      <c r="L89" s="115"/>
    </row>
    <row r="90" spans="1:12" ht="36" customHeight="1">
      <c r="A90" s="114"/>
      <c r="B90" s="107">
        <f>'Tax Invoice'!D85</f>
        <v>20</v>
      </c>
      <c r="C90" s="10" t="s">
        <v>748</v>
      </c>
      <c r="D90" s="10" t="s">
        <v>748</v>
      </c>
      <c r="E90" s="136" t="s">
        <v>583</v>
      </c>
      <c r="F90" s="152"/>
      <c r="G90" s="153"/>
      <c r="H90" s="11" t="s">
        <v>781</v>
      </c>
      <c r="I90" s="14">
        <f t="shared" si="4"/>
        <v>0.41</v>
      </c>
      <c r="J90" s="14">
        <v>0.41</v>
      </c>
      <c r="K90" s="109">
        <f t="shared" si="5"/>
        <v>8.1999999999999993</v>
      </c>
      <c r="L90" s="115"/>
    </row>
    <row r="91" spans="1:12" ht="36" customHeight="1">
      <c r="A91" s="114"/>
      <c r="B91" s="107">
        <f>'Tax Invoice'!D86</f>
        <v>20</v>
      </c>
      <c r="C91" s="10" t="s">
        <v>748</v>
      </c>
      <c r="D91" s="10" t="s">
        <v>748</v>
      </c>
      <c r="E91" s="136" t="s">
        <v>733</v>
      </c>
      <c r="F91" s="152"/>
      <c r="G91" s="153"/>
      <c r="H91" s="11" t="s">
        <v>781</v>
      </c>
      <c r="I91" s="14">
        <f t="shared" si="4"/>
        <v>0.41</v>
      </c>
      <c r="J91" s="14">
        <v>0.41</v>
      </c>
      <c r="K91" s="109">
        <f t="shared" si="5"/>
        <v>8.1999999999999993</v>
      </c>
      <c r="L91" s="115"/>
    </row>
    <row r="92" spans="1:12" ht="36" customHeight="1">
      <c r="A92" s="114"/>
      <c r="B92" s="107">
        <f>'Tax Invoice'!D87</f>
        <v>20</v>
      </c>
      <c r="C92" s="10" t="s">
        <v>748</v>
      </c>
      <c r="D92" s="10" t="s">
        <v>748</v>
      </c>
      <c r="E92" s="136" t="s">
        <v>719</v>
      </c>
      <c r="F92" s="152"/>
      <c r="G92" s="153"/>
      <c r="H92" s="11" t="s">
        <v>781</v>
      </c>
      <c r="I92" s="14">
        <f t="shared" si="4"/>
        <v>0.41</v>
      </c>
      <c r="J92" s="14">
        <v>0.41</v>
      </c>
      <c r="K92" s="109">
        <f t="shared" si="5"/>
        <v>8.1999999999999993</v>
      </c>
      <c r="L92" s="115"/>
    </row>
    <row r="93" spans="1:12" ht="24" customHeight="1">
      <c r="A93" s="114"/>
      <c r="B93" s="107">
        <f>'Tax Invoice'!D88</f>
        <v>30</v>
      </c>
      <c r="C93" s="10" t="s">
        <v>749</v>
      </c>
      <c r="D93" s="10" t="s">
        <v>749</v>
      </c>
      <c r="E93" s="136" t="s">
        <v>718</v>
      </c>
      <c r="F93" s="152"/>
      <c r="G93" s="153"/>
      <c r="H93" s="11" t="s">
        <v>782</v>
      </c>
      <c r="I93" s="14">
        <f t="shared" si="4"/>
        <v>0.15</v>
      </c>
      <c r="J93" s="14">
        <v>0.15</v>
      </c>
      <c r="K93" s="109">
        <f t="shared" si="5"/>
        <v>4.5</v>
      </c>
      <c r="L93" s="115"/>
    </row>
    <row r="94" spans="1:12" ht="24" customHeight="1">
      <c r="A94" s="114"/>
      <c r="B94" s="107">
        <f>'Tax Invoice'!D89</f>
        <v>30</v>
      </c>
      <c r="C94" s="10" t="s">
        <v>749</v>
      </c>
      <c r="D94" s="10" t="s">
        <v>749</v>
      </c>
      <c r="E94" s="136" t="s">
        <v>719</v>
      </c>
      <c r="F94" s="152"/>
      <c r="G94" s="153"/>
      <c r="H94" s="11" t="s">
        <v>782</v>
      </c>
      <c r="I94" s="14">
        <f t="shared" si="4"/>
        <v>0.15</v>
      </c>
      <c r="J94" s="14">
        <v>0.15</v>
      </c>
      <c r="K94" s="109">
        <f t="shared" si="5"/>
        <v>4.5</v>
      </c>
      <c r="L94" s="115"/>
    </row>
    <row r="95" spans="1:12" ht="24" customHeight="1">
      <c r="A95" s="114"/>
      <c r="B95" s="107">
        <f>'Tax Invoice'!D90</f>
        <v>30</v>
      </c>
      <c r="C95" s="10" t="s">
        <v>749</v>
      </c>
      <c r="D95" s="10" t="s">
        <v>749</v>
      </c>
      <c r="E95" s="136" t="s">
        <v>720</v>
      </c>
      <c r="F95" s="152"/>
      <c r="G95" s="153"/>
      <c r="H95" s="11" t="s">
        <v>782</v>
      </c>
      <c r="I95" s="14">
        <f t="shared" si="4"/>
        <v>0.15</v>
      </c>
      <c r="J95" s="14">
        <v>0.15</v>
      </c>
      <c r="K95" s="109">
        <f t="shared" si="5"/>
        <v>4.5</v>
      </c>
      <c r="L95" s="115"/>
    </row>
    <row r="96" spans="1:12" ht="24" customHeight="1">
      <c r="A96" s="114"/>
      <c r="B96" s="107">
        <f>'Tax Invoice'!D91</f>
        <v>20</v>
      </c>
      <c r="C96" s="10" t="s">
        <v>750</v>
      </c>
      <c r="D96" s="10" t="s">
        <v>750</v>
      </c>
      <c r="E96" s="136" t="s">
        <v>273</v>
      </c>
      <c r="F96" s="152"/>
      <c r="G96" s="153"/>
      <c r="H96" s="11" t="s">
        <v>783</v>
      </c>
      <c r="I96" s="14">
        <f t="shared" si="4"/>
        <v>0.27</v>
      </c>
      <c r="J96" s="14">
        <v>0.27</v>
      </c>
      <c r="K96" s="109">
        <f t="shared" si="5"/>
        <v>5.4</v>
      </c>
      <c r="L96" s="115"/>
    </row>
    <row r="97" spans="1:12" ht="24" customHeight="1">
      <c r="A97" s="114"/>
      <c r="B97" s="107">
        <f>'Tax Invoice'!D92</f>
        <v>10</v>
      </c>
      <c r="C97" s="10" t="s">
        <v>750</v>
      </c>
      <c r="D97" s="10" t="s">
        <v>750</v>
      </c>
      <c r="E97" s="136" t="s">
        <v>583</v>
      </c>
      <c r="F97" s="152"/>
      <c r="G97" s="153"/>
      <c r="H97" s="11" t="s">
        <v>783</v>
      </c>
      <c r="I97" s="14">
        <f t="shared" si="4"/>
        <v>0.27</v>
      </c>
      <c r="J97" s="14">
        <v>0.27</v>
      </c>
      <c r="K97" s="109">
        <f t="shared" si="5"/>
        <v>2.7</v>
      </c>
      <c r="L97" s="115"/>
    </row>
    <row r="98" spans="1:12" ht="24" customHeight="1">
      <c r="A98" s="114"/>
      <c r="B98" s="107">
        <f>'Tax Invoice'!D93</f>
        <v>10</v>
      </c>
      <c r="C98" s="10" t="s">
        <v>750</v>
      </c>
      <c r="D98" s="10" t="s">
        <v>750</v>
      </c>
      <c r="E98" s="136" t="s">
        <v>673</v>
      </c>
      <c r="F98" s="152"/>
      <c r="G98" s="153"/>
      <c r="H98" s="11" t="s">
        <v>783</v>
      </c>
      <c r="I98" s="14">
        <f t="shared" si="4"/>
        <v>0.27</v>
      </c>
      <c r="J98" s="14">
        <v>0.27</v>
      </c>
      <c r="K98" s="109">
        <f t="shared" si="5"/>
        <v>2.7</v>
      </c>
      <c r="L98" s="115"/>
    </row>
    <row r="99" spans="1:12" ht="24" customHeight="1">
      <c r="A99" s="114"/>
      <c r="B99" s="107">
        <f>'Tax Invoice'!D94</f>
        <v>10</v>
      </c>
      <c r="C99" s="10" t="s">
        <v>750</v>
      </c>
      <c r="D99" s="10" t="s">
        <v>750</v>
      </c>
      <c r="E99" s="136" t="s">
        <v>719</v>
      </c>
      <c r="F99" s="152"/>
      <c r="G99" s="153"/>
      <c r="H99" s="11" t="s">
        <v>783</v>
      </c>
      <c r="I99" s="14">
        <f t="shared" si="4"/>
        <v>0.27</v>
      </c>
      <c r="J99" s="14">
        <v>0.27</v>
      </c>
      <c r="K99" s="109">
        <f t="shared" si="5"/>
        <v>2.7</v>
      </c>
      <c r="L99" s="115"/>
    </row>
    <row r="100" spans="1:12" ht="24" customHeight="1">
      <c r="A100" s="114"/>
      <c r="B100" s="107">
        <f>'Tax Invoice'!D95</f>
        <v>4</v>
      </c>
      <c r="C100" s="10" t="s">
        <v>751</v>
      </c>
      <c r="D100" s="10" t="s">
        <v>751</v>
      </c>
      <c r="E100" s="136" t="s">
        <v>28</v>
      </c>
      <c r="F100" s="152"/>
      <c r="G100" s="153"/>
      <c r="H100" s="11" t="s">
        <v>784</v>
      </c>
      <c r="I100" s="14">
        <f t="shared" si="4"/>
        <v>9.5299999999999994</v>
      </c>
      <c r="J100" s="14">
        <v>9.5299999999999994</v>
      </c>
      <c r="K100" s="109">
        <f t="shared" si="5"/>
        <v>38.119999999999997</v>
      </c>
      <c r="L100" s="115"/>
    </row>
    <row r="101" spans="1:12" ht="24" customHeight="1">
      <c r="A101" s="114"/>
      <c r="B101" s="107">
        <f>'Tax Invoice'!D96</f>
        <v>4</v>
      </c>
      <c r="C101" s="10" t="s">
        <v>752</v>
      </c>
      <c r="D101" s="10" t="s">
        <v>752</v>
      </c>
      <c r="E101" s="136"/>
      <c r="F101" s="152"/>
      <c r="G101" s="153"/>
      <c r="H101" s="11" t="s">
        <v>785</v>
      </c>
      <c r="I101" s="14">
        <f t="shared" si="4"/>
        <v>12.77</v>
      </c>
      <c r="J101" s="14">
        <v>12.77</v>
      </c>
      <c r="K101" s="109">
        <f t="shared" si="5"/>
        <v>51.08</v>
      </c>
      <c r="L101" s="115"/>
    </row>
    <row r="102" spans="1:12" ht="12.75" customHeight="1">
      <c r="A102" s="114"/>
      <c r="B102" s="107">
        <f>'Tax Invoice'!D97</f>
        <v>40</v>
      </c>
      <c r="C102" s="10" t="s">
        <v>753</v>
      </c>
      <c r="D102" s="10" t="s">
        <v>753</v>
      </c>
      <c r="E102" s="136" t="s">
        <v>25</v>
      </c>
      <c r="F102" s="152" t="s">
        <v>110</v>
      </c>
      <c r="G102" s="153"/>
      <c r="H102" s="11" t="s">
        <v>754</v>
      </c>
      <c r="I102" s="14">
        <f t="shared" si="4"/>
        <v>0.2</v>
      </c>
      <c r="J102" s="14">
        <v>0.2</v>
      </c>
      <c r="K102" s="109">
        <f t="shared" si="5"/>
        <v>8</v>
      </c>
      <c r="L102" s="115"/>
    </row>
    <row r="103" spans="1:12" ht="12.75" customHeight="1">
      <c r="A103" s="114"/>
      <c r="B103" s="107">
        <f>'Tax Invoice'!D98</f>
        <v>40</v>
      </c>
      <c r="C103" s="10" t="s">
        <v>753</v>
      </c>
      <c r="D103" s="10" t="s">
        <v>753</v>
      </c>
      <c r="E103" s="136" t="s">
        <v>26</v>
      </c>
      <c r="F103" s="152" t="s">
        <v>110</v>
      </c>
      <c r="G103" s="153"/>
      <c r="H103" s="11" t="s">
        <v>754</v>
      </c>
      <c r="I103" s="14">
        <f t="shared" si="4"/>
        <v>0.2</v>
      </c>
      <c r="J103" s="14">
        <v>0.2</v>
      </c>
      <c r="K103" s="109">
        <f t="shared" si="5"/>
        <v>8</v>
      </c>
      <c r="L103" s="115"/>
    </row>
    <row r="104" spans="1:12" ht="12.75" customHeight="1">
      <c r="A104" s="114"/>
      <c r="B104" s="107">
        <f>'Tax Invoice'!D99</f>
        <v>30</v>
      </c>
      <c r="C104" s="10" t="s">
        <v>656</v>
      </c>
      <c r="D104" s="10" t="s">
        <v>656</v>
      </c>
      <c r="E104" s="136" t="s">
        <v>23</v>
      </c>
      <c r="F104" s="152"/>
      <c r="G104" s="153"/>
      <c r="H104" s="11" t="s">
        <v>658</v>
      </c>
      <c r="I104" s="14">
        <f t="shared" si="4"/>
        <v>0.14000000000000001</v>
      </c>
      <c r="J104" s="14">
        <v>0.14000000000000001</v>
      </c>
      <c r="K104" s="109">
        <f t="shared" si="5"/>
        <v>4.2</v>
      </c>
      <c r="L104" s="115"/>
    </row>
    <row r="105" spans="1:12" ht="12.75" customHeight="1">
      <c r="A105" s="114"/>
      <c r="B105" s="107">
        <f>'Tax Invoice'!D100</f>
        <v>30</v>
      </c>
      <c r="C105" s="10" t="s">
        <v>656</v>
      </c>
      <c r="D105" s="10" t="s">
        <v>656</v>
      </c>
      <c r="E105" s="136" t="s">
        <v>25</v>
      </c>
      <c r="F105" s="152"/>
      <c r="G105" s="153"/>
      <c r="H105" s="11" t="s">
        <v>658</v>
      </c>
      <c r="I105" s="14">
        <f t="shared" si="4"/>
        <v>0.14000000000000001</v>
      </c>
      <c r="J105" s="14">
        <v>0.14000000000000001</v>
      </c>
      <c r="K105" s="109">
        <f t="shared" si="5"/>
        <v>4.2</v>
      </c>
      <c r="L105" s="115"/>
    </row>
    <row r="106" spans="1:12" ht="12.75" customHeight="1">
      <c r="A106" s="114"/>
      <c r="B106" s="107">
        <f>'Tax Invoice'!D101</f>
        <v>30</v>
      </c>
      <c r="C106" s="10" t="s">
        <v>656</v>
      </c>
      <c r="D106" s="10" t="s">
        <v>656</v>
      </c>
      <c r="E106" s="136" t="s">
        <v>26</v>
      </c>
      <c r="F106" s="152"/>
      <c r="G106" s="153"/>
      <c r="H106" s="11" t="s">
        <v>658</v>
      </c>
      <c r="I106" s="14">
        <f t="shared" si="4"/>
        <v>0.14000000000000001</v>
      </c>
      <c r="J106" s="14">
        <v>0.14000000000000001</v>
      </c>
      <c r="K106" s="109">
        <f t="shared" si="5"/>
        <v>4.2</v>
      </c>
      <c r="L106" s="115"/>
    </row>
    <row r="107" spans="1:12" ht="12.75" customHeight="1">
      <c r="A107" s="114"/>
      <c r="B107" s="107">
        <f>'Tax Invoice'!D102</f>
        <v>30</v>
      </c>
      <c r="C107" s="10" t="s">
        <v>755</v>
      </c>
      <c r="D107" s="10" t="s">
        <v>755</v>
      </c>
      <c r="E107" s="136" t="s">
        <v>23</v>
      </c>
      <c r="F107" s="152"/>
      <c r="G107" s="153"/>
      <c r="H107" s="11" t="s">
        <v>756</v>
      </c>
      <c r="I107" s="14">
        <f t="shared" si="4"/>
        <v>0.14000000000000001</v>
      </c>
      <c r="J107" s="14">
        <v>0.14000000000000001</v>
      </c>
      <c r="K107" s="109">
        <f t="shared" si="5"/>
        <v>4.2</v>
      </c>
      <c r="L107" s="115"/>
    </row>
    <row r="108" spans="1:12" ht="12.75" customHeight="1">
      <c r="A108" s="114"/>
      <c r="B108" s="107">
        <f>'Tax Invoice'!D103</f>
        <v>30</v>
      </c>
      <c r="C108" s="10" t="s">
        <v>757</v>
      </c>
      <c r="D108" s="10" t="s">
        <v>757</v>
      </c>
      <c r="E108" s="136" t="s">
        <v>25</v>
      </c>
      <c r="F108" s="152"/>
      <c r="G108" s="153"/>
      <c r="H108" s="11" t="s">
        <v>758</v>
      </c>
      <c r="I108" s="14">
        <f t="shared" si="4"/>
        <v>0.14000000000000001</v>
      </c>
      <c r="J108" s="14">
        <v>0.14000000000000001</v>
      </c>
      <c r="K108" s="109">
        <f t="shared" si="5"/>
        <v>4.2</v>
      </c>
      <c r="L108" s="115"/>
    </row>
    <row r="109" spans="1:12" ht="12.75" customHeight="1">
      <c r="A109" s="114"/>
      <c r="B109" s="107">
        <f>'Tax Invoice'!D104</f>
        <v>30</v>
      </c>
      <c r="C109" s="10" t="s">
        <v>757</v>
      </c>
      <c r="D109" s="10" t="s">
        <v>757</v>
      </c>
      <c r="E109" s="136" t="s">
        <v>26</v>
      </c>
      <c r="F109" s="152"/>
      <c r="G109" s="153"/>
      <c r="H109" s="11" t="s">
        <v>758</v>
      </c>
      <c r="I109" s="14">
        <f t="shared" si="4"/>
        <v>0.14000000000000001</v>
      </c>
      <c r="J109" s="14">
        <v>0.14000000000000001</v>
      </c>
      <c r="K109" s="109">
        <f t="shared" si="5"/>
        <v>4.2</v>
      </c>
      <c r="L109" s="115"/>
    </row>
    <row r="110" spans="1:12" ht="36" customHeight="1">
      <c r="A110" s="114"/>
      <c r="B110" s="107">
        <f>'Tax Invoice'!D105</f>
        <v>2</v>
      </c>
      <c r="C110" s="10" t="s">
        <v>759</v>
      </c>
      <c r="D110" s="10" t="s">
        <v>769</v>
      </c>
      <c r="E110" s="136" t="s">
        <v>231</v>
      </c>
      <c r="F110" s="152" t="s">
        <v>348</v>
      </c>
      <c r="G110" s="153"/>
      <c r="H110" s="11" t="s">
        <v>760</v>
      </c>
      <c r="I110" s="14">
        <f t="shared" si="4"/>
        <v>1.04</v>
      </c>
      <c r="J110" s="14">
        <v>1.04</v>
      </c>
      <c r="K110" s="109">
        <f t="shared" si="5"/>
        <v>2.08</v>
      </c>
      <c r="L110" s="115"/>
    </row>
    <row r="111" spans="1:12" ht="36" customHeight="1">
      <c r="A111" s="114"/>
      <c r="B111" s="107">
        <f>'Tax Invoice'!D106</f>
        <v>2</v>
      </c>
      <c r="C111" s="10" t="s">
        <v>759</v>
      </c>
      <c r="D111" s="10" t="s">
        <v>769</v>
      </c>
      <c r="E111" s="136" t="s">
        <v>231</v>
      </c>
      <c r="F111" s="152" t="s">
        <v>528</v>
      </c>
      <c r="G111" s="153"/>
      <c r="H111" s="11" t="s">
        <v>760</v>
      </c>
      <c r="I111" s="14">
        <f t="shared" si="4"/>
        <v>1.04</v>
      </c>
      <c r="J111" s="14">
        <v>1.04</v>
      </c>
      <c r="K111" s="109">
        <f t="shared" si="5"/>
        <v>2.08</v>
      </c>
      <c r="L111" s="115"/>
    </row>
    <row r="112" spans="1:12" ht="36" customHeight="1">
      <c r="A112" s="114"/>
      <c r="B112" s="107">
        <f>'Tax Invoice'!D107</f>
        <v>2</v>
      </c>
      <c r="C112" s="10" t="s">
        <v>759</v>
      </c>
      <c r="D112" s="10" t="s">
        <v>769</v>
      </c>
      <c r="E112" s="136" t="s">
        <v>231</v>
      </c>
      <c r="F112" s="152" t="s">
        <v>761</v>
      </c>
      <c r="G112" s="153"/>
      <c r="H112" s="11" t="s">
        <v>760</v>
      </c>
      <c r="I112" s="14">
        <f t="shared" si="4"/>
        <v>1.04</v>
      </c>
      <c r="J112" s="14">
        <v>1.04</v>
      </c>
      <c r="K112" s="109">
        <f t="shared" si="5"/>
        <v>2.08</v>
      </c>
      <c r="L112" s="115"/>
    </row>
    <row r="113" spans="1:12" ht="36" customHeight="1">
      <c r="A113" s="114"/>
      <c r="B113" s="107">
        <f>'Tax Invoice'!D108</f>
        <v>2</v>
      </c>
      <c r="C113" s="10" t="s">
        <v>759</v>
      </c>
      <c r="D113" s="10" t="s">
        <v>769</v>
      </c>
      <c r="E113" s="136" t="s">
        <v>231</v>
      </c>
      <c r="F113" s="152" t="s">
        <v>762</v>
      </c>
      <c r="G113" s="153"/>
      <c r="H113" s="11" t="s">
        <v>760</v>
      </c>
      <c r="I113" s="14">
        <f t="shared" si="4"/>
        <v>1.04</v>
      </c>
      <c r="J113" s="14">
        <v>1.04</v>
      </c>
      <c r="K113" s="109">
        <f t="shared" si="5"/>
        <v>2.08</v>
      </c>
      <c r="L113" s="115"/>
    </row>
    <row r="114" spans="1:12" ht="36" customHeight="1">
      <c r="A114" s="114"/>
      <c r="B114" s="107">
        <f>'Tax Invoice'!D109</f>
        <v>2</v>
      </c>
      <c r="C114" s="10" t="s">
        <v>759</v>
      </c>
      <c r="D114" s="10" t="s">
        <v>769</v>
      </c>
      <c r="E114" s="136" t="s">
        <v>232</v>
      </c>
      <c r="F114" s="152" t="s">
        <v>348</v>
      </c>
      <c r="G114" s="153"/>
      <c r="H114" s="11" t="s">
        <v>760</v>
      </c>
      <c r="I114" s="14">
        <f t="shared" si="4"/>
        <v>1.04</v>
      </c>
      <c r="J114" s="14">
        <v>1.04</v>
      </c>
      <c r="K114" s="109">
        <f t="shared" si="5"/>
        <v>2.08</v>
      </c>
      <c r="L114" s="115"/>
    </row>
    <row r="115" spans="1:12" ht="36" customHeight="1">
      <c r="A115" s="114"/>
      <c r="B115" s="107">
        <f>'Tax Invoice'!D110</f>
        <v>2</v>
      </c>
      <c r="C115" s="10" t="s">
        <v>759</v>
      </c>
      <c r="D115" s="10" t="s">
        <v>769</v>
      </c>
      <c r="E115" s="136" t="s">
        <v>232</v>
      </c>
      <c r="F115" s="152" t="s">
        <v>528</v>
      </c>
      <c r="G115" s="153"/>
      <c r="H115" s="11" t="s">
        <v>760</v>
      </c>
      <c r="I115" s="14">
        <f t="shared" si="4"/>
        <v>1.04</v>
      </c>
      <c r="J115" s="14">
        <v>1.04</v>
      </c>
      <c r="K115" s="109">
        <f t="shared" si="5"/>
        <v>2.08</v>
      </c>
      <c r="L115" s="115"/>
    </row>
    <row r="116" spans="1:12" ht="36" customHeight="1">
      <c r="A116" s="114"/>
      <c r="B116" s="107">
        <f>'Tax Invoice'!D111</f>
        <v>2</v>
      </c>
      <c r="C116" s="10" t="s">
        <v>759</v>
      </c>
      <c r="D116" s="10" t="s">
        <v>769</v>
      </c>
      <c r="E116" s="136" t="s">
        <v>232</v>
      </c>
      <c r="F116" s="152" t="s">
        <v>761</v>
      </c>
      <c r="G116" s="153"/>
      <c r="H116" s="11" t="s">
        <v>760</v>
      </c>
      <c r="I116" s="14">
        <f t="shared" si="4"/>
        <v>1.04</v>
      </c>
      <c r="J116" s="14">
        <v>1.04</v>
      </c>
      <c r="K116" s="109">
        <f t="shared" si="5"/>
        <v>2.08</v>
      </c>
      <c r="L116" s="115"/>
    </row>
    <row r="117" spans="1:12" ht="36" customHeight="1">
      <c r="A117" s="114"/>
      <c r="B117" s="107">
        <f>'Tax Invoice'!D112</f>
        <v>2</v>
      </c>
      <c r="C117" s="10" t="s">
        <v>759</v>
      </c>
      <c r="D117" s="10" t="s">
        <v>769</v>
      </c>
      <c r="E117" s="136" t="s">
        <v>232</v>
      </c>
      <c r="F117" s="152" t="s">
        <v>762</v>
      </c>
      <c r="G117" s="153"/>
      <c r="H117" s="11" t="s">
        <v>760</v>
      </c>
      <c r="I117" s="14">
        <f t="shared" si="4"/>
        <v>1.04</v>
      </c>
      <c r="J117" s="14">
        <v>1.04</v>
      </c>
      <c r="K117" s="109">
        <f t="shared" si="5"/>
        <v>2.08</v>
      </c>
      <c r="L117" s="115"/>
    </row>
    <row r="118" spans="1:12" ht="12.75" customHeight="1">
      <c r="A118" s="114"/>
      <c r="B118" s="107">
        <f>'Tax Invoice'!D113</f>
        <v>10</v>
      </c>
      <c r="C118" s="10" t="s">
        <v>763</v>
      </c>
      <c r="D118" s="10" t="s">
        <v>763</v>
      </c>
      <c r="E118" s="136" t="s">
        <v>25</v>
      </c>
      <c r="F118" s="152"/>
      <c r="G118" s="153"/>
      <c r="H118" s="11" t="s">
        <v>764</v>
      </c>
      <c r="I118" s="14">
        <f t="shared" si="4"/>
        <v>0.53</v>
      </c>
      <c r="J118" s="14">
        <v>0.53</v>
      </c>
      <c r="K118" s="109">
        <f t="shared" si="5"/>
        <v>5.3000000000000007</v>
      </c>
      <c r="L118" s="115"/>
    </row>
    <row r="119" spans="1:12" ht="12.75" customHeight="1">
      <c r="A119" s="114"/>
      <c r="B119" s="107">
        <f>'Tax Invoice'!D114</f>
        <v>10</v>
      </c>
      <c r="C119" s="10" t="s">
        <v>763</v>
      </c>
      <c r="D119" s="10" t="s">
        <v>763</v>
      </c>
      <c r="E119" s="136" t="s">
        <v>26</v>
      </c>
      <c r="F119" s="152"/>
      <c r="G119" s="153"/>
      <c r="H119" s="11" t="s">
        <v>764</v>
      </c>
      <c r="I119" s="14">
        <f t="shared" ref="I119:I150" si="6">ROUNDUP(J119*$N$1,2)</f>
        <v>0.53</v>
      </c>
      <c r="J119" s="14">
        <v>0.53</v>
      </c>
      <c r="K119" s="109">
        <f t="shared" ref="K119:K155" si="7">I119*B119</f>
        <v>5.3000000000000007</v>
      </c>
      <c r="L119" s="115"/>
    </row>
    <row r="120" spans="1:12" ht="24" customHeight="1">
      <c r="A120" s="114"/>
      <c r="B120" s="107">
        <f>'Tax Invoice'!D115</f>
        <v>20</v>
      </c>
      <c r="C120" s="10" t="s">
        <v>622</v>
      </c>
      <c r="D120" s="10" t="s">
        <v>622</v>
      </c>
      <c r="E120" s="136" t="s">
        <v>23</v>
      </c>
      <c r="F120" s="152" t="s">
        <v>107</v>
      </c>
      <c r="G120" s="153"/>
      <c r="H120" s="11" t="s">
        <v>624</v>
      </c>
      <c r="I120" s="14">
        <f t="shared" si="6"/>
        <v>0.41</v>
      </c>
      <c r="J120" s="14">
        <v>0.41</v>
      </c>
      <c r="K120" s="109">
        <f t="shared" si="7"/>
        <v>8.1999999999999993</v>
      </c>
      <c r="L120" s="115"/>
    </row>
    <row r="121" spans="1:12" ht="24" customHeight="1">
      <c r="A121" s="114"/>
      <c r="B121" s="107">
        <f>'Tax Invoice'!D116</f>
        <v>10</v>
      </c>
      <c r="C121" s="10" t="s">
        <v>622</v>
      </c>
      <c r="D121" s="10" t="s">
        <v>622</v>
      </c>
      <c r="E121" s="136" t="s">
        <v>23</v>
      </c>
      <c r="F121" s="152" t="s">
        <v>212</v>
      </c>
      <c r="G121" s="153"/>
      <c r="H121" s="11" t="s">
        <v>624</v>
      </c>
      <c r="I121" s="14">
        <f t="shared" si="6"/>
        <v>0.41</v>
      </c>
      <c r="J121" s="14">
        <v>0.41</v>
      </c>
      <c r="K121" s="109">
        <f t="shared" si="7"/>
        <v>4.0999999999999996</v>
      </c>
      <c r="L121" s="115"/>
    </row>
    <row r="122" spans="1:12" ht="24" customHeight="1">
      <c r="A122" s="114"/>
      <c r="B122" s="107">
        <f>'Tax Invoice'!D117</f>
        <v>10</v>
      </c>
      <c r="C122" s="10" t="s">
        <v>622</v>
      </c>
      <c r="D122" s="10" t="s">
        <v>622</v>
      </c>
      <c r="E122" s="136" t="s">
        <v>23</v>
      </c>
      <c r="F122" s="152" t="s">
        <v>213</v>
      </c>
      <c r="G122" s="153"/>
      <c r="H122" s="11" t="s">
        <v>624</v>
      </c>
      <c r="I122" s="14">
        <f t="shared" si="6"/>
        <v>0.41</v>
      </c>
      <c r="J122" s="14">
        <v>0.41</v>
      </c>
      <c r="K122" s="109">
        <f t="shared" si="7"/>
        <v>4.0999999999999996</v>
      </c>
      <c r="L122" s="115"/>
    </row>
    <row r="123" spans="1:12" ht="24" customHeight="1">
      <c r="A123" s="114"/>
      <c r="B123" s="107">
        <f>'Tax Invoice'!D118</f>
        <v>10</v>
      </c>
      <c r="C123" s="10" t="s">
        <v>622</v>
      </c>
      <c r="D123" s="10" t="s">
        <v>622</v>
      </c>
      <c r="E123" s="136" t="s">
        <v>23</v>
      </c>
      <c r="F123" s="152" t="s">
        <v>265</v>
      </c>
      <c r="G123" s="153"/>
      <c r="H123" s="11" t="s">
        <v>624</v>
      </c>
      <c r="I123" s="14">
        <f t="shared" si="6"/>
        <v>0.41</v>
      </c>
      <c r="J123" s="14">
        <v>0.41</v>
      </c>
      <c r="K123" s="109">
        <f t="shared" si="7"/>
        <v>4.0999999999999996</v>
      </c>
      <c r="L123" s="115"/>
    </row>
    <row r="124" spans="1:12" ht="24" customHeight="1">
      <c r="A124" s="114"/>
      <c r="B124" s="107">
        <f>'Tax Invoice'!D119</f>
        <v>10</v>
      </c>
      <c r="C124" s="10" t="s">
        <v>622</v>
      </c>
      <c r="D124" s="10" t="s">
        <v>622</v>
      </c>
      <c r="E124" s="136" t="s">
        <v>23</v>
      </c>
      <c r="F124" s="152" t="s">
        <v>266</v>
      </c>
      <c r="G124" s="153"/>
      <c r="H124" s="11" t="s">
        <v>624</v>
      </c>
      <c r="I124" s="14">
        <f t="shared" si="6"/>
        <v>0.41</v>
      </c>
      <c r="J124" s="14">
        <v>0.41</v>
      </c>
      <c r="K124" s="109">
        <f t="shared" si="7"/>
        <v>4.0999999999999996</v>
      </c>
      <c r="L124" s="115"/>
    </row>
    <row r="125" spans="1:12" ht="24" customHeight="1">
      <c r="A125" s="114"/>
      <c r="B125" s="107">
        <f>'Tax Invoice'!D120</f>
        <v>10</v>
      </c>
      <c r="C125" s="10" t="s">
        <v>622</v>
      </c>
      <c r="D125" s="10" t="s">
        <v>622</v>
      </c>
      <c r="E125" s="136" t="s">
        <v>23</v>
      </c>
      <c r="F125" s="152" t="s">
        <v>269</v>
      </c>
      <c r="G125" s="153"/>
      <c r="H125" s="11" t="s">
        <v>624</v>
      </c>
      <c r="I125" s="14">
        <f t="shared" si="6"/>
        <v>0.41</v>
      </c>
      <c r="J125" s="14">
        <v>0.41</v>
      </c>
      <c r="K125" s="109">
        <f t="shared" si="7"/>
        <v>4.0999999999999996</v>
      </c>
      <c r="L125" s="115"/>
    </row>
    <row r="126" spans="1:12" ht="24" customHeight="1">
      <c r="A126" s="114"/>
      <c r="B126" s="107">
        <f>'Tax Invoice'!D121</f>
        <v>20</v>
      </c>
      <c r="C126" s="10" t="s">
        <v>622</v>
      </c>
      <c r="D126" s="10" t="s">
        <v>622</v>
      </c>
      <c r="E126" s="136" t="s">
        <v>25</v>
      </c>
      <c r="F126" s="152" t="s">
        <v>107</v>
      </c>
      <c r="G126" s="153"/>
      <c r="H126" s="11" t="s">
        <v>624</v>
      </c>
      <c r="I126" s="14">
        <f t="shared" si="6"/>
        <v>0.41</v>
      </c>
      <c r="J126" s="14">
        <v>0.41</v>
      </c>
      <c r="K126" s="109">
        <f t="shared" si="7"/>
        <v>8.1999999999999993</v>
      </c>
      <c r="L126" s="115"/>
    </row>
    <row r="127" spans="1:12" ht="24" customHeight="1">
      <c r="A127" s="114"/>
      <c r="B127" s="107">
        <f>'Tax Invoice'!D122</f>
        <v>10</v>
      </c>
      <c r="C127" s="10" t="s">
        <v>622</v>
      </c>
      <c r="D127" s="10" t="s">
        <v>622</v>
      </c>
      <c r="E127" s="136" t="s">
        <v>25</v>
      </c>
      <c r="F127" s="152" t="s">
        <v>212</v>
      </c>
      <c r="G127" s="153"/>
      <c r="H127" s="11" t="s">
        <v>624</v>
      </c>
      <c r="I127" s="14">
        <f t="shared" si="6"/>
        <v>0.41</v>
      </c>
      <c r="J127" s="14">
        <v>0.41</v>
      </c>
      <c r="K127" s="109">
        <f t="shared" si="7"/>
        <v>4.0999999999999996</v>
      </c>
      <c r="L127" s="115"/>
    </row>
    <row r="128" spans="1:12" ht="24" customHeight="1">
      <c r="A128" s="114"/>
      <c r="B128" s="107">
        <f>'Tax Invoice'!D123</f>
        <v>10</v>
      </c>
      <c r="C128" s="10" t="s">
        <v>622</v>
      </c>
      <c r="D128" s="10" t="s">
        <v>622</v>
      </c>
      <c r="E128" s="136" t="s">
        <v>25</v>
      </c>
      <c r="F128" s="152" t="s">
        <v>213</v>
      </c>
      <c r="G128" s="153"/>
      <c r="H128" s="11" t="s">
        <v>624</v>
      </c>
      <c r="I128" s="14">
        <f t="shared" si="6"/>
        <v>0.41</v>
      </c>
      <c r="J128" s="14">
        <v>0.41</v>
      </c>
      <c r="K128" s="109">
        <f t="shared" si="7"/>
        <v>4.0999999999999996</v>
      </c>
      <c r="L128" s="115"/>
    </row>
    <row r="129" spans="1:12" ht="24" customHeight="1">
      <c r="A129" s="114"/>
      <c r="B129" s="107">
        <f>'Tax Invoice'!D124</f>
        <v>10</v>
      </c>
      <c r="C129" s="10" t="s">
        <v>622</v>
      </c>
      <c r="D129" s="10" t="s">
        <v>622</v>
      </c>
      <c r="E129" s="136" t="s">
        <v>25</v>
      </c>
      <c r="F129" s="152" t="s">
        <v>265</v>
      </c>
      <c r="G129" s="153"/>
      <c r="H129" s="11" t="s">
        <v>624</v>
      </c>
      <c r="I129" s="14">
        <f t="shared" si="6"/>
        <v>0.41</v>
      </c>
      <c r="J129" s="14">
        <v>0.41</v>
      </c>
      <c r="K129" s="109">
        <f t="shared" si="7"/>
        <v>4.0999999999999996</v>
      </c>
      <c r="L129" s="115"/>
    </row>
    <row r="130" spans="1:12" ht="24" customHeight="1">
      <c r="A130" s="114"/>
      <c r="B130" s="107">
        <f>'Tax Invoice'!D125</f>
        <v>10</v>
      </c>
      <c r="C130" s="10" t="s">
        <v>622</v>
      </c>
      <c r="D130" s="10" t="s">
        <v>622</v>
      </c>
      <c r="E130" s="136" t="s">
        <v>25</v>
      </c>
      <c r="F130" s="152" t="s">
        <v>266</v>
      </c>
      <c r="G130" s="153"/>
      <c r="H130" s="11" t="s">
        <v>624</v>
      </c>
      <c r="I130" s="14">
        <f t="shared" si="6"/>
        <v>0.41</v>
      </c>
      <c r="J130" s="14">
        <v>0.41</v>
      </c>
      <c r="K130" s="109">
        <f t="shared" si="7"/>
        <v>4.0999999999999996</v>
      </c>
      <c r="L130" s="115"/>
    </row>
    <row r="131" spans="1:12" ht="24" customHeight="1">
      <c r="A131" s="114"/>
      <c r="B131" s="107">
        <f>'Tax Invoice'!D126</f>
        <v>10</v>
      </c>
      <c r="C131" s="10" t="s">
        <v>622</v>
      </c>
      <c r="D131" s="10" t="s">
        <v>622</v>
      </c>
      <c r="E131" s="136" t="s">
        <v>25</v>
      </c>
      <c r="F131" s="152" t="s">
        <v>310</v>
      </c>
      <c r="G131" s="153"/>
      <c r="H131" s="11" t="s">
        <v>624</v>
      </c>
      <c r="I131" s="14">
        <f t="shared" si="6"/>
        <v>0.41</v>
      </c>
      <c r="J131" s="14">
        <v>0.41</v>
      </c>
      <c r="K131" s="109">
        <f t="shared" si="7"/>
        <v>4.0999999999999996</v>
      </c>
      <c r="L131" s="115"/>
    </row>
    <row r="132" spans="1:12" ht="24" customHeight="1">
      <c r="A132" s="114"/>
      <c r="B132" s="107">
        <f>'Tax Invoice'!D127</f>
        <v>10</v>
      </c>
      <c r="C132" s="10" t="s">
        <v>622</v>
      </c>
      <c r="D132" s="10" t="s">
        <v>622</v>
      </c>
      <c r="E132" s="136" t="s">
        <v>25</v>
      </c>
      <c r="F132" s="152" t="s">
        <v>269</v>
      </c>
      <c r="G132" s="153"/>
      <c r="H132" s="11" t="s">
        <v>624</v>
      </c>
      <c r="I132" s="14">
        <f t="shared" si="6"/>
        <v>0.41</v>
      </c>
      <c r="J132" s="14">
        <v>0.41</v>
      </c>
      <c r="K132" s="109">
        <f t="shared" si="7"/>
        <v>4.0999999999999996</v>
      </c>
      <c r="L132" s="115"/>
    </row>
    <row r="133" spans="1:12" ht="24" customHeight="1">
      <c r="A133" s="114"/>
      <c r="B133" s="107">
        <f>'Tax Invoice'!D128</f>
        <v>20</v>
      </c>
      <c r="C133" s="10" t="s">
        <v>622</v>
      </c>
      <c r="D133" s="10" t="s">
        <v>622</v>
      </c>
      <c r="E133" s="136" t="s">
        <v>26</v>
      </c>
      <c r="F133" s="152" t="s">
        <v>107</v>
      </c>
      <c r="G133" s="153"/>
      <c r="H133" s="11" t="s">
        <v>624</v>
      </c>
      <c r="I133" s="14">
        <f t="shared" si="6"/>
        <v>0.41</v>
      </c>
      <c r="J133" s="14">
        <v>0.41</v>
      </c>
      <c r="K133" s="109">
        <f t="shared" si="7"/>
        <v>8.1999999999999993</v>
      </c>
      <c r="L133" s="115"/>
    </row>
    <row r="134" spans="1:12" ht="24" customHeight="1">
      <c r="A134" s="114"/>
      <c r="B134" s="107">
        <f>'Tax Invoice'!D129</f>
        <v>10</v>
      </c>
      <c r="C134" s="10" t="s">
        <v>622</v>
      </c>
      <c r="D134" s="10" t="s">
        <v>622</v>
      </c>
      <c r="E134" s="136" t="s">
        <v>26</v>
      </c>
      <c r="F134" s="152" t="s">
        <v>212</v>
      </c>
      <c r="G134" s="153"/>
      <c r="H134" s="11" t="s">
        <v>624</v>
      </c>
      <c r="I134" s="14">
        <f t="shared" si="6"/>
        <v>0.41</v>
      </c>
      <c r="J134" s="14">
        <v>0.41</v>
      </c>
      <c r="K134" s="109">
        <f t="shared" si="7"/>
        <v>4.0999999999999996</v>
      </c>
      <c r="L134" s="115"/>
    </row>
    <row r="135" spans="1:12" ht="24" customHeight="1">
      <c r="A135" s="114"/>
      <c r="B135" s="107">
        <f>'Tax Invoice'!D130</f>
        <v>10</v>
      </c>
      <c r="C135" s="10" t="s">
        <v>622</v>
      </c>
      <c r="D135" s="10" t="s">
        <v>622</v>
      </c>
      <c r="E135" s="136" t="s">
        <v>26</v>
      </c>
      <c r="F135" s="152" t="s">
        <v>213</v>
      </c>
      <c r="G135" s="153"/>
      <c r="H135" s="11" t="s">
        <v>624</v>
      </c>
      <c r="I135" s="14">
        <f t="shared" si="6"/>
        <v>0.41</v>
      </c>
      <c r="J135" s="14">
        <v>0.41</v>
      </c>
      <c r="K135" s="109">
        <f t="shared" si="7"/>
        <v>4.0999999999999996</v>
      </c>
      <c r="L135" s="115"/>
    </row>
    <row r="136" spans="1:12" ht="24" customHeight="1">
      <c r="A136" s="114"/>
      <c r="B136" s="107">
        <f>'Tax Invoice'!D131</f>
        <v>10</v>
      </c>
      <c r="C136" s="10" t="s">
        <v>622</v>
      </c>
      <c r="D136" s="10" t="s">
        <v>622</v>
      </c>
      <c r="E136" s="136" t="s">
        <v>26</v>
      </c>
      <c r="F136" s="152" t="s">
        <v>265</v>
      </c>
      <c r="G136" s="153"/>
      <c r="H136" s="11" t="s">
        <v>624</v>
      </c>
      <c r="I136" s="14">
        <f t="shared" si="6"/>
        <v>0.41</v>
      </c>
      <c r="J136" s="14">
        <v>0.41</v>
      </c>
      <c r="K136" s="109">
        <f t="shared" si="7"/>
        <v>4.0999999999999996</v>
      </c>
      <c r="L136" s="115"/>
    </row>
    <row r="137" spans="1:12" ht="24" customHeight="1">
      <c r="A137" s="114"/>
      <c r="B137" s="107">
        <f>'Tax Invoice'!D132</f>
        <v>10</v>
      </c>
      <c r="C137" s="10" t="s">
        <v>622</v>
      </c>
      <c r="D137" s="10" t="s">
        <v>622</v>
      </c>
      <c r="E137" s="136" t="s">
        <v>26</v>
      </c>
      <c r="F137" s="152" t="s">
        <v>266</v>
      </c>
      <c r="G137" s="153"/>
      <c r="H137" s="11" t="s">
        <v>624</v>
      </c>
      <c r="I137" s="14">
        <f t="shared" si="6"/>
        <v>0.41</v>
      </c>
      <c r="J137" s="14">
        <v>0.41</v>
      </c>
      <c r="K137" s="109">
        <f t="shared" si="7"/>
        <v>4.0999999999999996</v>
      </c>
      <c r="L137" s="115"/>
    </row>
    <row r="138" spans="1:12" ht="24" customHeight="1">
      <c r="A138" s="114"/>
      <c r="B138" s="107">
        <f>'Tax Invoice'!D133</f>
        <v>10</v>
      </c>
      <c r="C138" s="10" t="s">
        <v>622</v>
      </c>
      <c r="D138" s="10" t="s">
        <v>622</v>
      </c>
      <c r="E138" s="136" t="s">
        <v>26</v>
      </c>
      <c r="F138" s="152" t="s">
        <v>310</v>
      </c>
      <c r="G138" s="153"/>
      <c r="H138" s="11" t="s">
        <v>624</v>
      </c>
      <c r="I138" s="14">
        <f t="shared" si="6"/>
        <v>0.41</v>
      </c>
      <c r="J138" s="14">
        <v>0.41</v>
      </c>
      <c r="K138" s="109">
        <f t="shared" si="7"/>
        <v>4.0999999999999996</v>
      </c>
      <c r="L138" s="115"/>
    </row>
    <row r="139" spans="1:12" ht="24" customHeight="1">
      <c r="A139" s="114"/>
      <c r="B139" s="107">
        <f>'Tax Invoice'!D134</f>
        <v>10</v>
      </c>
      <c r="C139" s="10" t="s">
        <v>622</v>
      </c>
      <c r="D139" s="10" t="s">
        <v>622</v>
      </c>
      <c r="E139" s="136" t="s">
        <v>26</v>
      </c>
      <c r="F139" s="152" t="s">
        <v>269</v>
      </c>
      <c r="G139" s="153"/>
      <c r="H139" s="11" t="s">
        <v>624</v>
      </c>
      <c r="I139" s="14">
        <f t="shared" si="6"/>
        <v>0.41</v>
      </c>
      <c r="J139" s="14">
        <v>0.41</v>
      </c>
      <c r="K139" s="109">
        <f t="shared" si="7"/>
        <v>4.0999999999999996</v>
      </c>
      <c r="L139" s="115"/>
    </row>
    <row r="140" spans="1:12" ht="24" customHeight="1">
      <c r="A140" s="114"/>
      <c r="B140" s="107">
        <f>'Tax Invoice'!D135</f>
        <v>5</v>
      </c>
      <c r="C140" s="10" t="s">
        <v>765</v>
      </c>
      <c r="D140" s="10" t="s">
        <v>770</v>
      </c>
      <c r="E140" s="136" t="s">
        <v>233</v>
      </c>
      <c r="F140" s="152" t="s">
        <v>107</v>
      </c>
      <c r="G140" s="153"/>
      <c r="H140" s="11" t="s">
        <v>766</v>
      </c>
      <c r="I140" s="14">
        <f t="shared" si="6"/>
        <v>0.74</v>
      </c>
      <c r="J140" s="14">
        <v>0.74</v>
      </c>
      <c r="K140" s="109">
        <f t="shared" si="7"/>
        <v>3.7</v>
      </c>
      <c r="L140" s="115"/>
    </row>
    <row r="141" spans="1:12" ht="24" customHeight="1">
      <c r="A141" s="114"/>
      <c r="B141" s="107">
        <f>'Tax Invoice'!D136</f>
        <v>5</v>
      </c>
      <c r="C141" s="10" t="s">
        <v>765</v>
      </c>
      <c r="D141" s="10" t="s">
        <v>770</v>
      </c>
      <c r="E141" s="136" t="s">
        <v>233</v>
      </c>
      <c r="F141" s="152" t="s">
        <v>210</v>
      </c>
      <c r="G141" s="153"/>
      <c r="H141" s="11" t="s">
        <v>766</v>
      </c>
      <c r="I141" s="14">
        <f t="shared" si="6"/>
        <v>0.74</v>
      </c>
      <c r="J141" s="14">
        <v>0.74</v>
      </c>
      <c r="K141" s="109">
        <f t="shared" si="7"/>
        <v>3.7</v>
      </c>
      <c r="L141" s="115"/>
    </row>
    <row r="142" spans="1:12" ht="24" customHeight="1">
      <c r="A142" s="114"/>
      <c r="B142" s="107">
        <f>'Tax Invoice'!D137</f>
        <v>5</v>
      </c>
      <c r="C142" s="10" t="s">
        <v>765</v>
      </c>
      <c r="D142" s="10" t="s">
        <v>770</v>
      </c>
      <c r="E142" s="136" t="s">
        <v>233</v>
      </c>
      <c r="F142" s="152" t="s">
        <v>212</v>
      </c>
      <c r="G142" s="153"/>
      <c r="H142" s="11" t="s">
        <v>766</v>
      </c>
      <c r="I142" s="14">
        <f t="shared" si="6"/>
        <v>0.74</v>
      </c>
      <c r="J142" s="14">
        <v>0.74</v>
      </c>
      <c r="K142" s="109">
        <f t="shared" si="7"/>
        <v>3.7</v>
      </c>
      <c r="L142" s="115"/>
    </row>
    <row r="143" spans="1:12" ht="24" customHeight="1">
      <c r="A143" s="114"/>
      <c r="B143" s="107">
        <f>'Tax Invoice'!D138</f>
        <v>5</v>
      </c>
      <c r="C143" s="10" t="s">
        <v>765</v>
      </c>
      <c r="D143" s="10" t="s">
        <v>770</v>
      </c>
      <c r="E143" s="136" t="s">
        <v>233</v>
      </c>
      <c r="F143" s="152" t="s">
        <v>265</v>
      </c>
      <c r="G143" s="153"/>
      <c r="H143" s="11" t="s">
        <v>766</v>
      </c>
      <c r="I143" s="14">
        <f t="shared" si="6"/>
        <v>0.74</v>
      </c>
      <c r="J143" s="14">
        <v>0.74</v>
      </c>
      <c r="K143" s="109">
        <f t="shared" si="7"/>
        <v>3.7</v>
      </c>
      <c r="L143" s="115"/>
    </row>
    <row r="144" spans="1:12" ht="24" customHeight="1">
      <c r="A144" s="114"/>
      <c r="B144" s="107">
        <f>'Tax Invoice'!D139</f>
        <v>5</v>
      </c>
      <c r="C144" s="10" t="s">
        <v>765</v>
      </c>
      <c r="D144" s="10" t="s">
        <v>770</v>
      </c>
      <c r="E144" s="136" t="s">
        <v>233</v>
      </c>
      <c r="F144" s="152" t="s">
        <v>310</v>
      </c>
      <c r="G144" s="153"/>
      <c r="H144" s="11" t="s">
        <v>766</v>
      </c>
      <c r="I144" s="14">
        <f t="shared" si="6"/>
        <v>0.74</v>
      </c>
      <c r="J144" s="14">
        <v>0.74</v>
      </c>
      <c r="K144" s="109">
        <f t="shared" si="7"/>
        <v>3.7</v>
      </c>
      <c r="L144" s="115"/>
    </row>
    <row r="145" spans="1:12" ht="24" customHeight="1">
      <c r="A145" s="114"/>
      <c r="B145" s="107">
        <f>'Tax Invoice'!D140</f>
        <v>5</v>
      </c>
      <c r="C145" s="10" t="s">
        <v>765</v>
      </c>
      <c r="D145" s="10" t="s">
        <v>770</v>
      </c>
      <c r="E145" s="136" t="s">
        <v>234</v>
      </c>
      <c r="F145" s="152" t="s">
        <v>107</v>
      </c>
      <c r="G145" s="153"/>
      <c r="H145" s="11" t="s">
        <v>766</v>
      </c>
      <c r="I145" s="14">
        <f t="shared" si="6"/>
        <v>0.74</v>
      </c>
      <c r="J145" s="14">
        <v>0.74</v>
      </c>
      <c r="K145" s="109">
        <f t="shared" si="7"/>
        <v>3.7</v>
      </c>
      <c r="L145" s="115"/>
    </row>
    <row r="146" spans="1:12" ht="24" customHeight="1">
      <c r="A146" s="114"/>
      <c r="B146" s="107">
        <f>'Tax Invoice'!D141</f>
        <v>5</v>
      </c>
      <c r="C146" s="10" t="s">
        <v>765</v>
      </c>
      <c r="D146" s="10" t="s">
        <v>770</v>
      </c>
      <c r="E146" s="136" t="s">
        <v>234</v>
      </c>
      <c r="F146" s="152" t="s">
        <v>210</v>
      </c>
      <c r="G146" s="153"/>
      <c r="H146" s="11" t="s">
        <v>766</v>
      </c>
      <c r="I146" s="14">
        <f t="shared" si="6"/>
        <v>0.74</v>
      </c>
      <c r="J146" s="14">
        <v>0.74</v>
      </c>
      <c r="K146" s="109">
        <f t="shared" si="7"/>
        <v>3.7</v>
      </c>
      <c r="L146" s="115"/>
    </row>
    <row r="147" spans="1:12" ht="24" customHeight="1">
      <c r="A147" s="114"/>
      <c r="B147" s="107">
        <f>'Tax Invoice'!D142</f>
        <v>5</v>
      </c>
      <c r="C147" s="10" t="s">
        <v>765</v>
      </c>
      <c r="D147" s="10" t="s">
        <v>770</v>
      </c>
      <c r="E147" s="136" t="s">
        <v>234</v>
      </c>
      <c r="F147" s="152" t="s">
        <v>212</v>
      </c>
      <c r="G147" s="153"/>
      <c r="H147" s="11" t="s">
        <v>766</v>
      </c>
      <c r="I147" s="14">
        <f t="shared" si="6"/>
        <v>0.74</v>
      </c>
      <c r="J147" s="14">
        <v>0.74</v>
      </c>
      <c r="K147" s="109">
        <f t="shared" si="7"/>
        <v>3.7</v>
      </c>
      <c r="L147" s="115"/>
    </row>
    <row r="148" spans="1:12" ht="24" customHeight="1">
      <c r="A148" s="114"/>
      <c r="B148" s="107">
        <f>'Tax Invoice'!D143</f>
        <v>5</v>
      </c>
      <c r="C148" s="10" t="s">
        <v>765</v>
      </c>
      <c r="D148" s="10" t="s">
        <v>770</v>
      </c>
      <c r="E148" s="136" t="s">
        <v>234</v>
      </c>
      <c r="F148" s="152" t="s">
        <v>265</v>
      </c>
      <c r="G148" s="153"/>
      <c r="H148" s="11" t="s">
        <v>766</v>
      </c>
      <c r="I148" s="14">
        <f t="shared" si="6"/>
        <v>0.74</v>
      </c>
      <c r="J148" s="14">
        <v>0.74</v>
      </c>
      <c r="K148" s="109">
        <f t="shared" si="7"/>
        <v>3.7</v>
      </c>
      <c r="L148" s="115"/>
    </row>
    <row r="149" spans="1:12" ht="24" customHeight="1">
      <c r="A149" s="114"/>
      <c r="B149" s="107">
        <f>'Tax Invoice'!D144</f>
        <v>5</v>
      </c>
      <c r="C149" s="10" t="s">
        <v>765</v>
      </c>
      <c r="D149" s="10" t="s">
        <v>770</v>
      </c>
      <c r="E149" s="136" t="s">
        <v>234</v>
      </c>
      <c r="F149" s="152" t="s">
        <v>310</v>
      </c>
      <c r="G149" s="153"/>
      <c r="H149" s="11" t="s">
        <v>766</v>
      </c>
      <c r="I149" s="14">
        <f t="shared" si="6"/>
        <v>0.74</v>
      </c>
      <c r="J149" s="14">
        <v>0.74</v>
      </c>
      <c r="K149" s="109">
        <f t="shared" si="7"/>
        <v>3.7</v>
      </c>
      <c r="L149" s="115"/>
    </row>
    <row r="150" spans="1:12" ht="24" customHeight="1">
      <c r="A150" s="114"/>
      <c r="B150" s="107">
        <f>'Tax Invoice'!D145</f>
        <v>5</v>
      </c>
      <c r="C150" s="10" t="s">
        <v>765</v>
      </c>
      <c r="D150" s="10" t="s">
        <v>770</v>
      </c>
      <c r="E150" s="136" t="s">
        <v>235</v>
      </c>
      <c r="F150" s="152" t="s">
        <v>107</v>
      </c>
      <c r="G150" s="153"/>
      <c r="H150" s="11" t="s">
        <v>766</v>
      </c>
      <c r="I150" s="14">
        <f t="shared" si="6"/>
        <v>0.74</v>
      </c>
      <c r="J150" s="14">
        <v>0.74</v>
      </c>
      <c r="K150" s="109">
        <f t="shared" si="7"/>
        <v>3.7</v>
      </c>
      <c r="L150" s="115"/>
    </row>
    <row r="151" spans="1:12" ht="24" customHeight="1">
      <c r="A151" s="114"/>
      <c r="B151" s="107">
        <f>'Tax Invoice'!D146</f>
        <v>5</v>
      </c>
      <c r="C151" s="10" t="s">
        <v>765</v>
      </c>
      <c r="D151" s="10" t="s">
        <v>770</v>
      </c>
      <c r="E151" s="136" t="s">
        <v>235</v>
      </c>
      <c r="F151" s="152" t="s">
        <v>210</v>
      </c>
      <c r="G151" s="153"/>
      <c r="H151" s="11" t="s">
        <v>766</v>
      </c>
      <c r="I151" s="14">
        <f t="shared" ref="I151:I155" si="8">ROUNDUP(J151*$N$1,2)</f>
        <v>0.74</v>
      </c>
      <c r="J151" s="14">
        <v>0.74</v>
      </c>
      <c r="K151" s="109">
        <f t="shared" si="7"/>
        <v>3.7</v>
      </c>
      <c r="L151" s="115"/>
    </row>
    <row r="152" spans="1:12" ht="24" customHeight="1">
      <c r="A152" s="114"/>
      <c r="B152" s="107">
        <f>'Tax Invoice'!D147</f>
        <v>5</v>
      </c>
      <c r="C152" s="10" t="s">
        <v>765</v>
      </c>
      <c r="D152" s="10" t="s">
        <v>770</v>
      </c>
      <c r="E152" s="136" t="s">
        <v>235</v>
      </c>
      <c r="F152" s="152" t="s">
        <v>212</v>
      </c>
      <c r="G152" s="153"/>
      <c r="H152" s="11" t="s">
        <v>766</v>
      </c>
      <c r="I152" s="14">
        <f t="shared" si="8"/>
        <v>0.74</v>
      </c>
      <c r="J152" s="14">
        <v>0.74</v>
      </c>
      <c r="K152" s="109">
        <f t="shared" si="7"/>
        <v>3.7</v>
      </c>
      <c r="L152" s="115"/>
    </row>
    <row r="153" spans="1:12" ht="24" customHeight="1">
      <c r="A153" s="114"/>
      <c r="B153" s="107">
        <f>'Tax Invoice'!D148</f>
        <v>5</v>
      </c>
      <c r="C153" s="10" t="s">
        <v>765</v>
      </c>
      <c r="D153" s="10" t="s">
        <v>770</v>
      </c>
      <c r="E153" s="136" t="s">
        <v>235</v>
      </c>
      <c r="F153" s="152" t="s">
        <v>265</v>
      </c>
      <c r="G153" s="153"/>
      <c r="H153" s="11" t="s">
        <v>766</v>
      </c>
      <c r="I153" s="14">
        <f t="shared" si="8"/>
        <v>0.74</v>
      </c>
      <c r="J153" s="14">
        <v>0.74</v>
      </c>
      <c r="K153" s="109">
        <f t="shared" si="7"/>
        <v>3.7</v>
      </c>
      <c r="L153" s="115"/>
    </row>
    <row r="154" spans="1:12" ht="24" customHeight="1">
      <c r="A154" s="114"/>
      <c r="B154" s="107">
        <f>'Tax Invoice'!D149</f>
        <v>5</v>
      </c>
      <c r="C154" s="10" t="s">
        <v>765</v>
      </c>
      <c r="D154" s="10" t="s">
        <v>770</v>
      </c>
      <c r="E154" s="136" t="s">
        <v>235</v>
      </c>
      <c r="F154" s="152" t="s">
        <v>310</v>
      </c>
      <c r="G154" s="153"/>
      <c r="H154" s="11" t="s">
        <v>766</v>
      </c>
      <c r="I154" s="14">
        <f t="shared" si="8"/>
        <v>0.74</v>
      </c>
      <c r="J154" s="14">
        <v>0.74</v>
      </c>
      <c r="K154" s="109">
        <f t="shared" si="7"/>
        <v>3.7</v>
      </c>
      <c r="L154" s="115"/>
    </row>
    <row r="155" spans="1:12" ht="12.75" customHeight="1">
      <c r="A155" s="114"/>
      <c r="B155" s="108">
        <f>'Tax Invoice'!D150</f>
        <v>50</v>
      </c>
      <c r="C155" s="12" t="s">
        <v>644</v>
      </c>
      <c r="D155" s="12" t="s">
        <v>644</v>
      </c>
      <c r="E155" s="137" t="s">
        <v>635</v>
      </c>
      <c r="F155" s="154"/>
      <c r="G155" s="155"/>
      <c r="H155" s="13" t="s">
        <v>646</v>
      </c>
      <c r="I155" s="15">
        <f t="shared" si="8"/>
        <v>0.12</v>
      </c>
      <c r="J155" s="15">
        <v>0.12</v>
      </c>
      <c r="K155" s="110">
        <f t="shared" si="7"/>
        <v>6</v>
      </c>
      <c r="L155" s="115"/>
    </row>
    <row r="156" spans="1:12" ht="12.75" customHeight="1">
      <c r="A156" s="114"/>
      <c r="B156" s="126">
        <f>SUM(B23:B155)</f>
        <v>2295</v>
      </c>
      <c r="C156" s="126" t="s">
        <v>144</v>
      </c>
      <c r="D156" s="126"/>
      <c r="E156" s="126"/>
      <c r="F156" s="126"/>
      <c r="G156" s="126"/>
      <c r="H156" s="126"/>
      <c r="I156" s="127" t="s">
        <v>255</v>
      </c>
      <c r="J156" s="127" t="s">
        <v>255</v>
      </c>
      <c r="K156" s="128">
        <f>SUM(K23:K155)</f>
        <v>976.99000000000228</v>
      </c>
      <c r="L156" s="115"/>
    </row>
    <row r="157" spans="1:12" ht="12.75" customHeight="1">
      <c r="A157" s="114"/>
      <c r="B157" s="126"/>
      <c r="C157" s="126"/>
      <c r="D157" s="126"/>
      <c r="E157" s="126"/>
      <c r="F157" s="126"/>
      <c r="G157" s="126"/>
      <c r="H157" s="126"/>
      <c r="I157" s="127" t="s">
        <v>792</v>
      </c>
      <c r="J157" s="127" t="s">
        <v>184</v>
      </c>
      <c r="K157" s="128">
        <f>K156*-3%</f>
        <v>-29.309700000000067</v>
      </c>
      <c r="L157" s="115"/>
    </row>
    <row r="158" spans="1:12" ht="12.75" customHeight="1" outlineLevel="1">
      <c r="A158" s="114"/>
      <c r="B158" s="126"/>
      <c r="C158" s="126"/>
      <c r="D158" s="126"/>
      <c r="E158" s="126"/>
      <c r="F158" s="126"/>
      <c r="G158" s="126"/>
      <c r="H158" s="126"/>
      <c r="I158" s="127" t="s">
        <v>793</v>
      </c>
      <c r="J158" s="127" t="s">
        <v>185</v>
      </c>
      <c r="K158" s="128">
        <f>Invoice!J157</f>
        <v>0</v>
      </c>
      <c r="L158" s="115"/>
    </row>
    <row r="159" spans="1:12" ht="12.75" customHeight="1">
      <c r="A159" s="114"/>
      <c r="B159" s="126"/>
      <c r="C159" s="126"/>
      <c r="D159" s="126"/>
      <c r="E159" s="126"/>
      <c r="F159" s="126"/>
      <c r="G159" s="126"/>
      <c r="H159" s="126"/>
      <c r="I159" s="127" t="s">
        <v>257</v>
      </c>
      <c r="J159" s="127" t="s">
        <v>257</v>
      </c>
      <c r="K159" s="128">
        <f>SUM(K156:K158)</f>
        <v>947.68030000000226</v>
      </c>
      <c r="L159" s="115"/>
    </row>
    <row r="160" spans="1:12" ht="12.75" customHeight="1">
      <c r="A160" s="6"/>
      <c r="B160" s="7"/>
      <c r="C160" s="7"/>
      <c r="D160" s="7"/>
      <c r="E160" s="7"/>
      <c r="F160" s="7"/>
      <c r="G160" s="7"/>
      <c r="H160" s="7" t="s">
        <v>771</v>
      </c>
      <c r="I160" s="7"/>
      <c r="J160" s="7"/>
      <c r="K160" s="7"/>
      <c r="L160" s="8"/>
    </row>
    <row r="161" ht="12.75" customHeight="1"/>
    <row r="162" ht="12.75" customHeight="1"/>
    <row r="163" ht="12.75" customHeight="1"/>
    <row r="164" ht="12.75" customHeight="1"/>
    <row r="165" ht="12.75" customHeight="1"/>
    <row r="166" ht="12.75" customHeight="1"/>
    <row r="167" ht="12.75" customHeight="1"/>
  </sheetData>
  <mergeCells count="137">
    <mergeCell ref="F20:G20"/>
    <mergeCell ref="F21:G21"/>
    <mergeCell ref="F23:G23"/>
    <mergeCell ref="K10:K11"/>
    <mergeCell ref="K14:K15"/>
    <mergeCell ref="F31:G31"/>
    <mergeCell ref="F32:G32"/>
    <mergeCell ref="F33:G33"/>
    <mergeCell ref="F34:G34"/>
    <mergeCell ref="F35:G35"/>
    <mergeCell ref="F25:G25"/>
    <mergeCell ref="F26:G26"/>
    <mergeCell ref="F24:G24"/>
    <mergeCell ref="F29:G29"/>
    <mergeCell ref="F30:G30"/>
    <mergeCell ref="F27:G27"/>
    <mergeCell ref="F28:G28"/>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01:G101"/>
    <mergeCell ref="F102:G102"/>
    <mergeCell ref="F103:G103"/>
    <mergeCell ref="F104:G104"/>
    <mergeCell ref="F105:G105"/>
    <mergeCell ref="F96:G96"/>
    <mergeCell ref="F97:G97"/>
    <mergeCell ref="F98:G98"/>
    <mergeCell ref="F99:G99"/>
    <mergeCell ref="F100:G100"/>
    <mergeCell ref="F111:G111"/>
    <mergeCell ref="F112:G112"/>
    <mergeCell ref="F113:G113"/>
    <mergeCell ref="F114:G114"/>
    <mergeCell ref="F115:G115"/>
    <mergeCell ref="F106:G106"/>
    <mergeCell ref="F107:G107"/>
    <mergeCell ref="F108:G108"/>
    <mergeCell ref="F109:G109"/>
    <mergeCell ref="F110:G110"/>
    <mergeCell ref="F121:G121"/>
    <mergeCell ref="F122:G122"/>
    <mergeCell ref="F123:G123"/>
    <mergeCell ref="F124:G124"/>
    <mergeCell ref="F125:G125"/>
    <mergeCell ref="F116:G116"/>
    <mergeCell ref="F117:G117"/>
    <mergeCell ref="F118:G118"/>
    <mergeCell ref="F119:G119"/>
    <mergeCell ref="F120:G120"/>
    <mergeCell ref="F131:G131"/>
    <mergeCell ref="F132:G132"/>
    <mergeCell ref="F133:G133"/>
    <mergeCell ref="F134:G134"/>
    <mergeCell ref="F135:G135"/>
    <mergeCell ref="F126:G126"/>
    <mergeCell ref="F127:G127"/>
    <mergeCell ref="F128:G128"/>
    <mergeCell ref="F129:G129"/>
    <mergeCell ref="F130:G130"/>
    <mergeCell ref="F141:G141"/>
    <mergeCell ref="F142:G142"/>
    <mergeCell ref="F143:G143"/>
    <mergeCell ref="F144:G144"/>
    <mergeCell ref="F145:G145"/>
    <mergeCell ref="F136:G136"/>
    <mergeCell ref="F137:G137"/>
    <mergeCell ref="F138:G138"/>
    <mergeCell ref="F139:G139"/>
    <mergeCell ref="F140:G140"/>
    <mergeCell ref="F151:G151"/>
    <mergeCell ref="F152:G152"/>
    <mergeCell ref="F153:G153"/>
    <mergeCell ref="F154:G154"/>
    <mergeCell ref="F155:G155"/>
    <mergeCell ref="F146:G146"/>
    <mergeCell ref="F147:G147"/>
    <mergeCell ref="F148:G148"/>
    <mergeCell ref="F149:G149"/>
    <mergeCell ref="F150:G15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6" zoomScaleNormal="100" workbookViewId="0">
      <selection activeCell="C18" sqref="C18:C15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976.99000000000228</v>
      </c>
      <c r="O2" s="21" t="s">
        <v>259</v>
      </c>
    </row>
    <row r="3" spans="1:15" s="21" customFormat="1" ht="15" customHeight="1" thickBot="1">
      <c r="A3" s="22" t="s">
        <v>151</v>
      </c>
      <c r="G3" s="28">
        <f>Invoice!J14</f>
        <v>45168</v>
      </c>
      <c r="H3" s="29"/>
      <c r="N3" s="21">
        <v>976.99000000000228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Fat Giraffe Ltd</v>
      </c>
      <c r="B10" s="37"/>
      <c r="C10" s="37"/>
      <c r="D10" s="37"/>
      <c r="F10" s="38" t="str">
        <f>'Copy paste to Here'!B10</f>
        <v>Fat Giraffe Ltd</v>
      </c>
      <c r="G10" s="39"/>
      <c r="H10" s="40"/>
      <c r="K10" s="95" t="s">
        <v>276</v>
      </c>
      <c r="L10" s="35" t="s">
        <v>276</v>
      </c>
      <c r="M10" s="21">
        <v>1</v>
      </c>
    </row>
    <row r="11" spans="1:15" s="21" customFormat="1" ht="15.75" thickBot="1">
      <c r="A11" s="41" t="str">
        <f>'Copy paste to Here'!G11</f>
        <v>Katie Orme</v>
      </c>
      <c r="B11" s="42"/>
      <c r="C11" s="42"/>
      <c r="D11" s="42"/>
      <c r="F11" s="43" t="str">
        <f>'Copy paste to Here'!B11</f>
        <v>Katie Orme</v>
      </c>
      <c r="G11" s="44"/>
      <c r="H11" s="45"/>
      <c r="K11" s="93" t="s">
        <v>158</v>
      </c>
      <c r="L11" s="46" t="s">
        <v>159</v>
      </c>
      <c r="M11" s="21">
        <f>VLOOKUP(G3,[1]Sheet1!$A$9:$I$7290,2,FALSE)</f>
        <v>34.909999999999997</v>
      </c>
    </row>
    <row r="12" spans="1:15" s="21" customFormat="1" ht="15.75" thickBot="1">
      <c r="A12" s="41" t="str">
        <f>'Copy paste to Here'!G12</f>
        <v>38 Hatchett Street</v>
      </c>
      <c r="B12" s="42"/>
      <c r="C12" s="42"/>
      <c r="D12" s="42"/>
      <c r="E12" s="89"/>
      <c r="F12" s="43" t="str">
        <f>'Copy paste to Here'!B12</f>
        <v>38 Hatchett Street</v>
      </c>
      <c r="G12" s="44"/>
      <c r="H12" s="45"/>
      <c r="K12" s="93" t="s">
        <v>160</v>
      </c>
      <c r="L12" s="46" t="s">
        <v>133</v>
      </c>
      <c r="M12" s="21">
        <f>VLOOKUP(G3,[1]Sheet1!$A$9:$I$7290,3,FALSE)</f>
        <v>37.75</v>
      </c>
    </row>
    <row r="13" spans="1:15" s="21" customFormat="1" ht="15.75" thickBot="1">
      <c r="A13" s="41" t="str">
        <f>'Copy paste to Here'!G13</f>
        <v>B19 3NX Birmingham</v>
      </c>
      <c r="B13" s="42"/>
      <c r="C13" s="42"/>
      <c r="D13" s="42"/>
      <c r="E13" s="111" t="s">
        <v>162</v>
      </c>
      <c r="F13" s="43" t="str">
        <f>'Copy paste to Here'!B13</f>
        <v>B19 3NX Birmingham</v>
      </c>
      <c r="G13" s="44"/>
      <c r="H13" s="45"/>
      <c r="K13" s="93" t="s">
        <v>161</v>
      </c>
      <c r="L13" s="46" t="s">
        <v>162</v>
      </c>
      <c r="M13" s="113">
        <f>VLOOKUP(G3,[1]Sheet1!$A$9:$I$7290,4,FALSE)</f>
        <v>43.88</v>
      </c>
    </row>
    <row r="14" spans="1:15" s="21" customFormat="1" ht="15.75" thickBot="1">
      <c r="A14" s="41" t="str">
        <f>'Copy paste to Here'!G14</f>
        <v>United Kingdom</v>
      </c>
      <c r="B14" s="42"/>
      <c r="C14" s="42"/>
      <c r="D14" s="42"/>
      <c r="E14" s="111">
        <f>VLOOKUP(J9,$L$10:$M$17,2,FALSE)</f>
        <v>43.88</v>
      </c>
      <c r="F14" s="43" t="str">
        <f>'Copy paste to Here'!B14</f>
        <v>United Kingdom</v>
      </c>
      <c r="G14" s="44"/>
      <c r="H14" s="45"/>
      <c r="K14" s="93" t="s">
        <v>163</v>
      </c>
      <c r="L14" s="46" t="s">
        <v>164</v>
      </c>
      <c r="M14" s="21">
        <f>VLOOKUP(G3,[1]Sheet1!$A$9:$I$7290,5,FALSE)</f>
        <v>22.17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25.54</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Flexible acrylic tongue barbell, 14g (1.6mm) with 6mm acrylic UV balls &amp; Length: 16mm  &amp;  Color: Clear</v>
      </c>
      <c r="B18" s="57" t="str">
        <f>'Copy paste to Here'!C22</f>
        <v>ABBUV</v>
      </c>
      <c r="C18" s="57" t="s">
        <v>715</v>
      </c>
      <c r="D18" s="58">
        <f>Invoice!B22</f>
        <v>30</v>
      </c>
      <c r="E18" s="59">
        <f>'Shipping Invoice'!J23*$N$1</f>
        <v>0.17</v>
      </c>
      <c r="F18" s="59">
        <f>D18*E18</f>
        <v>5.1000000000000005</v>
      </c>
      <c r="G18" s="60">
        <f>E18*$E$14</f>
        <v>7.4596000000000009</v>
      </c>
      <c r="H18" s="61">
        <f>D18*G18</f>
        <v>223.78800000000004</v>
      </c>
    </row>
    <row r="19" spans="1:13" s="62" customFormat="1" ht="24">
      <c r="A19" s="112" t="str">
        <f>IF((LEN('Copy paste to Here'!G23))&gt;5,((CONCATENATE('Copy paste to Here'!G23," &amp; ",'Copy paste to Here'!D23,"  &amp;  ",'Copy paste to Here'!E23))),"Empty Cell")</f>
        <v>Flexible acrylic tongue barbell, 14g (1.6mm) with 6mm acrylic UV balls &amp; Length: 16mm  &amp;  Color: Light blue</v>
      </c>
      <c r="B19" s="57" t="str">
        <f>'Copy paste to Here'!C23</f>
        <v>ABBUV</v>
      </c>
      <c r="C19" s="57" t="s">
        <v>715</v>
      </c>
      <c r="D19" s="58">
        <f>Invoice!B23</f>
        <v>30</v>
      </c>
      <c r="E19" s="59">
        <f>'Shipping Invoice'!J24*$N$1</f>
        <v>0.17</v>
      </c>
      <c r="F19" s="59">
        <f t="shared" ref="F19:F82" si="0">D19*E19</f>
        <v>5.1000000000000005</v>
      </c>
      <c r="G19" s="60">
        <f t="shared" ref="G19:G82" si="1">E19*$E$14</f>
        <v>7.4596000000000009</v>
      </c>
      <c r="H19" s="63">
        <f t="shared" ref="H19:H82" si="2">D19*G19</f>
        <v>223.78800000000004</v>
      </c>
    </row>
    <row r="20" spans="1:13" s="62" customFormat="1" ht="24">
      <c r="A20" s="56" t="str">
        <f>IF((LEN('Copy paste to Here'!G24))&gt;5,((CONCATENATE('Copy paste to Here'!G24," &amp; ",'Copy paste to Here'!D24,"  &amp;  ",'Copy paste to Here'!E24))),"Empty Cell")</f>
        <v>Flexible acrylic tongue barbell, 14g (1.6mm) with 6mm acrylic UV balls &amp; Length: 16mm  &amp;  Color: Green</v>
      </c>
      <c r="B20" s="57" t="str">
        <f>'Copy paste to Here'!C24</f>
        <v>ABBUV</v>
      </c>
      <c r="C20" s="57" t="s">
        <v>715</v>
      </c>
      <c r="D20" s="58">
        <f>Invoice!B24</f>
        <v>30</v>
      </c>
      <c r="E20" s="59">
        <f>'Shipping Invoice'!J25*$N$1</f>
        <v>0.17</v>
      </c>
      <c r="F20" s="59">
        <f t="shared" si="0"/>
        <v>5.1000000000000005</v>
      </c>
      <c r="G20" s="60">
        <f t="shared" si="1"/>
        <v>7.4596000000000009</v>
      </c>
      <c r="H20" s="63">
        <f t="shared" si="2"/>
        <v>223.78800000000004</v>
      </c>
    </row>
    <row r="21" spans="1:13" s="62" customFormat="1" ht="24">
      <c r="A21" s="56" t="str">
        <f>IF((LEN('Copy paste to Here'!G25))&gt;5,((CONCATENATE('Copy paste to Here'!G25," &amp; ",'Copy paste to Here'!D25,"  &amp;  ",'Copy paste to Here'!E25))),"Empty Cell")</f>
        <v>Flexible acrylic tongue barbell, 14g (1.6mm) with 6mm acrylic UV balls &amp; Length: 16mm  &amp;  Color: Orange</v>
      </c>
      <c r="B21" s="57" t="str">
        <f>'Copy paste to Here'!C25</f>
        <v>ABBUV</v>
      </c>
      <c r="C21" s="57" t="s">
        <v>715</v>
      </c>
      <c r="D21" s="58">
        <f>Invoice!B25</f>
        <v>30</v>
      </c>
      <c r="E21" s="59">
        <f>'Shipping Invoice'!J26*$N$1</f>
        <v>0.17</v>
      </c>
      <c r="F21" s="59">
        <f t="shared" si="0"/>
        <v>5.1000000000000005</v>
      </c>
      <c r="G21" s="60">
        <f t="shared" si="1"/>
        <v>7.4596000000000009</v>
      </c>
      <c r="H21" s="63">
        <f t="shared" si="2"/>
        <v>223.78800000000004</v>
      </c>
    </row>
    <row r="22" spans="1:13" s="62" customFormat="1" ht="24">
      <c r="A22" s="56" t="str">
        <f>IF((LEN('Copy paste to Here'!G26))&gt;5,((CONCATENATE('Copy paste to Here'!G26," &amp; ",'Copy paste to Here'!D26,"  &amp;  ",'Copy paste to Here'!E26))),"Empty Cell")</f>
        <v>Flexible acrylic tongue barbell, 14g (1.6mm) with 6mm acrylic UV balls &amp; Length: 16mm  &amp;  Color: Purple</v>
      </c>
      <c r="B22" s="57" t="str">
        <f>'Copy paste to Here'!C26</f>
        <v>ABBUV</v>
      </c>
      <c r="C22" s="57" t="s">
        <v>715</v>
      </c>
      <c r="D22" s="58">
        <f>Invoice!B26</f>
        <v>30</v>
      </c>
      <c r="E22" s="59">
        <f>'Shipping Invoice'!J27*$N$1</f>
        <v>0.17</v>
      </c>
      <c r="F22" s="59">
        <f t="shared" si="0"/>
        <v>5.1000000000000005</v>
      </c>
      <c r="G22" s="60">
        <f t="shared" si="1"/>
        <v>7.4596000000000009</v>
      </c>
      <c r="H22" s="63">
        <f t="shared" si="2"/>
        <v>223.78800000000004</v>
      </c>
    </row>
    <row r="23" spans="1:13" s="62" customFormat="1" ht="24">
      <c r="A23" s="56" t="str">
        <f>IF((LEN('Copy paste to Here'!G27))&gt;5,((CONCATENATE('Copy paste to Here'!G27," &amp; ",'Copy paste to Here'!D27,"  &amp;  ",'Copy paste to Here'!E27))),"Empty Cell")</f>
        <v>Flexible acrylic tongue barbell, 14g (1.6mm) with 6mm acrylic UV balls &amp; Length: 16mm  &amp;  Color: Red</v>
      </c>
      <c r="B23" s="57" t="str">
        <f>'Copy paste to Here'!C27</f>
        <v>ABBUV</v>
      </c>
      <c r="C23" s="57" t="s">
        <v>715</v>
      </c>
      <c r="D23" s="58">
        <f>Invoice!B27</f>
        <v>30</v>
      </c>
      <c r="E23" s="59">
        <f>'Shipping Invoice'!J28*$N$1</f>
        <v>0.17</v>
      </c>
      <c r="F23" s="59">
        <f t="shared" si="0"/>
        <v>5.1000000000000005</v>
      </c>
      <c r="G23" s="60">
        <f t="shared" si="1"/>
        <v>7.4596000000000009</v>
      </c>
      <c r="H23" s="63">
        <f t="shared" si="2"/>
        <v>223.78800000000004</v>
      </c>
    </row>
    <row r="24" spans="1:13" s="62" customFormat="1" ht="24">
      <c r="A24" s="56" t="str">
        <f>IF((LEN('Copy paste to Here'!G28))&gt;5,((CONCATENATE('Copy paste to Here'!G28," &amp; ",'Copy paste to Here'!D28,"  &amp;  ",'Copy paste to Here'!E28))),"Empty Cell")</f>
        <v xml:space="preserve">Flexible acrylic belly banana, 14g (1.6mm) with 5 &amp; 8mm acrylic UV balls - length 3/8'' (10mm) &amp; Color: # 1 in picture  &amp;  </v>
      </c>
      <c r="B24" s="57" t="str">
        <f>'Copy paste to Here'!C28</f>
        <v>ABNUV</v>
      </c>
      <c r="C24" s="57" t="s">
        <v>631</v>
      </c>
      <c r="D24" s="58">
        <f>Invoice!B28</f>
        <v>30</v>
      </c>
      <c r="E24" s="59">
        <f>'Shipping Invoice'!J29*$N$1</f>
        <v>0.17</v>
      </c>
      <c r="F24" s="59">
        <f t="shared" si="0"/>
        <v>5.1000000000000005</v>
      </c>
      <c r="G24" s="60">
        <f t="shared" si="1"/>
        <v>7.4596000000000009</v>
      </c>
      <c r="H24" s="63">
        <f t="shared" si="2"/>
        <v>223.78800000000004</v>
      </c>
    </row>
    <row r="25" spans="1:13" s="62" customFormat="1" ht="24">
      <c r="A25" s="56" t="str">
        <f>IF((LEN('Copy paste to Here'!G29))&gt;5,((CONCATENATE('Copy paste to Here'!G29," &amp; ",'Copy paste to Here'!D29,"  &amp;  ",'Copy paste to Here'!E29))),"Empty Cell")</f>
        <v xml:space="preserve">Flexible acrylic belly banana, 14g (1.6mm) with 5 &amp; 8mm acrylic UV balls - length 3/8'' (10mm) &amp; Color: # 4 in picture  &amp;  </v>
      </c>
      <c r="B25" s="57" t="str">
        <f>'Copy paste to Here'!C29</f>
        <v>ABNUV</v>
      </c>
      <c r="C25" s="57" t="s">
        <v>631</v>
      </c>
      <c r="D25" s="58">
        <f>Invoice!B29</f>
        <v>30</v>
      </c>
      <c r="E25" s="59">
        <f>'Shipping Invoice'!J30*$N$1</f>
        <v>0.17</v>
      </c>
      <c r="F25" s="59">
        <f t="shared" si="0"/>
        <v>5.1000000000000005</v>
      </c>
      <c r="G25" s="60">
        <f t="shared" si="1"/>
        <v>7.4596000000000009</v>
      </c>
      <c r="H25" s="63">
        <f t="shared" si="2"/>
        <v>223.78800000000004</v>
      </c>
    </row>
    <row r="26" spans="1:13" s="62" customFormat="1" ht="24">
      <c r="A26" s="56" t="str">
        <f>IF((LEN('Copy paste to Here'!G30))&gt;5,((CONCATENATE('Copy paste to Here'!G30," &amp; ",'Copy paste to Here'!D30,"  &amp;  ",'Copy paste to Here'!E30))),"Empty Cell")</f>
        <v xml:space="preserve">Flexible acrylic belly banana, 14g (1.6mm) with 5 &amp; 8mm acrylic UV balls - length 3/8'' (10mm) &amp; Color: # 8 in picture  &amp;  </v>
      </c>
      <c r="B26" s="57" t="str">
        <f>'Copy paste to Here'!C30</f>
        <v>ABNUV</v>
      </c>
      <c r="C26" s="57" t="s">
        <v>631</v>
      </c>
      <c r="D26" s="58">
        <f>Invoice!B30</f>
        <v>30</v>
      </c>
      <c r="E26" s="59">
        <f>'Shipping Invoice'!J31*$N$1</f>
        <v>0.17</v>
      </c>
      <c r="F26" s="59">
        <f t="shared" si="0"/>
        <v>5.1000000000000005</v>
      </c>
      <c r="G26" s="60">
        <f t="shared" si="1"/>
        <v>7.4596000000000009</v>
      </c>
      <c r="H26" s="63">
        <f t="shared" si="2"/>
        <v>223.78800000000004</v>
      </c>
    </row>
    <row r="27" spans="1:13" s="62" customFormat="1" ht="24">
      <c r="A27" s="56" t="str">
        <f>IF((LEN('Copy paste to Here'!G31))&gt;5,((CONCATENATE('Copy paste to Here'!G31," &amp; ",'Copy paste to Here'!D31,"  &amp;  ",'Copy paste to Here'!E31))),"Empty Cell")</f>
        <v>316L steel industrial barbell, 14g 1.6mm) with two forward facing 5mm jewel balls &amp; Length: 35mm  &amp;  Crystal Color: Clear</v>
      </c>
      <c r="B27" s="57" t="str">
        <f>'Copy paste to Here'!C31</f>
        <v>BBCC38</v>
      </c>
      <c r="C27" s="57" t="s">
        <v>102</v>
      </c>
      <c r="D27" s="58">
        <f>Invoice!B31</f>
        <v>10</v>
      </c>
      <c r="E27" s="59">
        <f>'Shipping Invoice'!J32*$N$1</f>
        <v>0.82</v>
      </c>
      <c r="F27" s="59">
        <f t="shared" si="0"/>
        <v>8.1999999999999993</v>
      </c>
      <c r="G27" s="60">
        <f t="shared" si="1"/>
        <v>35.9816</v>
      </c>
      <c r="H27" s="63">
        <f t="shared" si="2"/>
        <v>359.81600000000003</v>
      </c>
    </row>
    <row r="28" spans="1:13" s="62" customFormat="1" ht="24">
      <c r="A28" s="56" t="str">
        <f>IF((LEN('Copy paste to Here'!G32))&gt;5,((CONCATENATE('Copy paste to Here'!G32," &amp; ",'Copy paste to Here'!D32,"  &amp;  ",'Copy paste to Here'!E32))),"Empty Cell")</f>
        <v>316L steel industrial barbell, 14g 1.6mm) with two forward facing 5mm jewel balls &amp; Length: 35mm  &amp;  Crystal Color: AB</v>
      </c>
      <c r="B28" s="57" t="str">
        <f>'Copy paste to Here'!C32</f>
        <v>BBCC38</v>
      </c>
      <c r="C28" s="57" t="s">
        <v>102</v>
      </c>
      <c r="D28" s="58">
        <f>Invoice!B32</f>
        <v>10</v>
      </c>
      <c r="E28" s="59">
        <f>'Shipping Invoice'!J33*$N$1</f>
        <v>0.82</v>
      </c>
      <c r="F28" s="59">
        <f t="shared" si="0"/>
        <v>8.1999999999999993</v>
      </c>
      <c r="G28" s="60">
        <f t="shared" si="1"/>
        <v>35.9816</v>
      </c>
      <c r="H28" s="63">
        <f t="shared" si="2"/>
        <v>359.81600000000003</v>
      </c>
    </row>
    <row r="29" spans="1:13" s="62" customFormat="1" ht="24">
      <c r="A29" s="56" t="str">
        <f>IF((LEN('Copy paste to Here'!G33))&gt;5,((CONCATENATE('Copy paste to Here'!G33," &amp; ",'Copy paste to Here'!D33,"  &amp;  ",'Copy paste to Here'!E33))),"Empty Cell")</f>
        <v>316L steel industrial barbell, 14g 1.6mm) with two forward facing 5mm jewel balls &amp; Length: 35mm  &amp;  Crystal Color: Rose</v>
      </c>
      <c r="B29" s="57" t="str">
        <f>'Copy paste to Here'!C33</f>
        <v>BBCC38</v>
      </c>
      <c r="C29" s="57" t="s">
        <v>102</v>
      </c>
      <c r="D29" s="58">
        <f>Invoice!B33</f>
        <v>10</v>
      </c>
      <c r="E29" s="59">
        <f>'Shipping Invoice'!J34*$N$1</f>
        <v>0.82</v>
      </c>
      <c r="F29" s="59">
        <f t="shared" si="0"/>
        <v>8.1999999999999993</v>
      </c>
      <c r="G29" s="60">
        <f t="shared" si="1"/>
        <v>35.9816</v>
      </c>
      <c r="H29" s="63">
        <f t="shared" si="2"/>
        <v>359.81600000000003</v>
      </c>
    </row>
    <row r="30" spans="1:13" s="62" customFormat="1" ht="24">
      <c r="A30" s="56" t="str">
        <f>IF((LEN('Copy paste to Here'!G34))&gt;5,((CONCATENATE('Copy paste to Here'!G34," &amp; ",'Copy paste to Here'!D34,"  &amp;  ",'Copy paste to Here'!E34))),"Empty Cell")</f>
        <v>316L steel industrial barbell, 14g 1.6mm) with two forward facing 5mm jewel balls &amp; Length: 35mm  &amp;  Crystal Color: Aquamarine</v>
      </c>
      <c r="B30" s="57" t="str">
        <f>'Copy paste to Here'!C34</f>
        <v>BBCC38</v>
      </c>
      <c r="C30" s="57" t="s">
        <v>102</v>
      </c>
      <c r="D30" s="58">
        <f>Invoice!B34</f>
        <v>10</v>
      </c>
      <c r="E30" s="59">
        <f>'Shipping Invoice'!J35*$N$1</f>
        <v>0.82</v>
      </c>
      <c r="F30" s="59">
        <f t="shared" si="0"/>
        <v>8.1999999999999993</v>
      </c>
      <c r="G30" s="60">
        <f t="shared" si="1"/>
        <v>35.9816</v>
      </c>
      <c r="H30" s="63">
        <f t="shared" si="2"/>
        <v>359.81600000000003</v>
      </c>
    </row>
    <row r="31" spans="1:13" s="62" customFormat="1" ht="24">
      <c r="A31" s="56" t="str">
        <f>IF((LEN('Copy paste to Here'!G35))&gt;5,((CONCATENATE('Copy paste to Here'!G35," &amp; ",'Copy paste to Here'!D35,"  &amp;  ",'Copy paste to Here'!E35))),"Empty Cell")</f>
        <v xml:space="preserve">316L steel tongue barbell, 14g (1.6mm) with 6mm acrylic checker balls - length 5/8'' (16mm) &amp; Color: # 2 in picture  &amp;  </v>
      </c>
      <c r="B31" s="57" t="str">
        <f>'Copy paste to Here'!C35</f>
        <v>BBCHK</v>
      </c>
      <c r="C31" s="57" t="s">
        <v>722</v>
      </c>
      <c r="D31" s="58">
        <f>Invoice!B35</f>
        <v>20</v>
      </c>
      <c r="E31" s="59">
        <f>'Shipping Invoice'!J36*$N$1</f>
        <v>0.15</v>
      </c>
      <c r="F31" s="59">
        <f t="shared" si="0"/>
        <v>3</v>
      </c>
      <c r="G31" s="60">
        <f t="shared" si="1"/>
        <v>6.5819999999999999</v>
      </c>
      <c r="H31" s="63">
        <f t="shared" si="2"/>
        <v>131.63999999999999</v>
      </c>
    </row>
    <row r="32" spans="1:13" s="62" customFormat="1" ht="24">
      <c r="A32" s="56" t="str">
        <f>IF((LEN('Copy paste to Here'!G36))&gt;5,((CONCATENATE('Copy paste to Here'!G36," &amp; ",'Copy paste to Here'!D36,"  &amp;  ",'Copy paste to Here'!E36))),"Empty Cell")</f>
        <v xml:space="preserve">316L steel tongue barbell, 14g (1.6mm) with 6mm acrylic checker balls - length 5/8'' (16mm) &amp; Color: # 3 in picture  &amp;  </v>
      </c>
      <c r="B32" s="57" t="str">
        <f>'Copy paste to Here'!C36</f>
        <v>BBCHK</v>
      </c>
      <c r="C32" s="57" t="s">
        <v>722</v>
      </c>
      <c r="D32" s="58">
        <f>Invoice!B36</f>
        <v>20</v>
      </c>
      <c r="E32" s="59">
        <f>'Shipping Invoice'!J37*$N$1</f>
        <v>0.15</v>
      </c>
      <c r="F32" s="59">
        <f t="shared" si="0"/>
        <v>3</v>
      </c>
      <c r="G32" s="60">
        <f t="shared" si="1"/>
        <v>6.5819999999999999</v>
      </c>
      <c r="H32" s="63">
        <f t="shared" si="2"/>
        <v>131.63999999999999</v>
      </c>
    </row>
    <row r="33" spans="1:8" s="62" customFormat="1" ht="24">
      <c r="A33" s="56" t="str">
        <f>IF((LEN('Copy paste to Here'!G37))&gt;5,((CONCATENATE('Copy paste to Here'!G37," &amp; ",'Copy paste to Here'!D37,"  &amp;  ",'Copy paste to Here'!E37))),"Empty Cell")</f>
        <v xml:space="preserve">316L steel tongue barbell, 14g (1.6mm) with 6mm acrylic checker balls - length 5/8'' (16mm) &amp; Color: # 7 in picture  &amp;  </v>
      </c>
      <c r="B33" s="57" t="str">
        <f>'Copy paste to Here'!C37</f>
        <v>BBCHK</v>
      </c>
      <c r="C33" s="57" t="s">
        <v>722</v>
      </c>
      <c r="D33" s="58">
        <f>Invoice!B37</f>
        <v>20</v>
      </c>
      <c r="E33" s="59">
        <f>'Shipping Invoice'!J38*$N$1</f>
        <v>0.15</v>
      </c>
      <c r="F33" s="59">
        <f t="shared" si="0"/>
        <v>3</v>
      </c>
      <c r="G33" s="60">
        <f t="shared" si="1"/>
        <v>6.5819999999999999</v>
      </c>
      <c r="H33" s="63">
        <f t="shared" si="2"/>
        <v>131.63999999999999</v>
      </c>
    </row>
    <row r="34" spans="1:8" s="62" customFormat="1" ht="24">
      <c r="A34" s="56" t="str">
        <f>IF((LEN('Copy paste to Here'!G38))&gt;5,((CONCATENATE('Copy paste to Here'!G38," &amp; ",'Copy paste to Here'!D38,"  &amp;  ",'Copy paste to Here'!E38))),"Empty Cell")</f>
        <v xml:space="preserve">316L steel tongue barbell, 14g (1.6mm) with 6mm acrylic checker balls - length 5/8'' (16mm) &amp; Color: # 9 in picture  &amp;  </v>
      </c>
      <c r="B34" s="57" t="str">
        <f>'Copy paste to Here'!C38</f>
        <v>BBCHK</v>
      </c>
      <c r="C34" s="57" t="s">
        <v>722</v>
      </c>
      <c r="D34" s="58">
        <f>Invoice!B38</f>
        <v>20</v>
      </c>
      <c r="E34" s="59">
        <f>'Shipping Invoice'!J39*$N$1</f>
        <v>0.15</v>
      </c>
      <c r="F34" s="59">
        <f t="shared" si="0"/>
        <v>3</v>
      </c>
      <c r="G34" s="60">
        <f t="shared" si="1"/>
        <v>6.5819999999999999</v>
      </c>
      <c r="H34" s="63">
        <f t="shared" si="2"/>
        <v>131.63999999999999</v>
      </c>
    </row>
    <row r="35" spans="1:8" s="62" customFormat="1" ht="36">
      <c r="A35" s="56" t="str">
        <f>IF((LEN('Copy paste to Here'!G39))&gt;5,((CONCATENATE('Copy paste to Here'!G39," &amp; ",'Copy paste to Here'!D39,"  &amp;  ",'Copy paste to Here'!E39))),"Empty Cell")</f>
        <v xml:space="preserve">316L steel tongue barbell, 14g (1.6mm) with 6mm acrylic balls with a ying yang logo - length 5/8'' (16mm) &amp; Color: # 1 in picture  &amp;  </v>
      </c>
      <c r="B35" s="57" t="str">
        <f>'Copy paste to Here'!C39</f>
        <v>BBDXQ</v>
      </c>
      <c r="C35" s="57" t="s">
        <v>724</v>
      </c>
      <c r="D35" s="58">
        <f>Invoice!B39</f>
        <v>30</v>
      </c>
      <c r="E35" s="59">
        <f>'Shipping Invoice'!J40*$N$1</f>
        <v>0.15</v>
      </c>
      <c r="F35" s="59">
        <f t="shared" si="0"/>
        <v>4.5</v>
      </c>
      <c r="G35" s="60">
        <f t="shared" si="1"/>
        <v>6.5819999999999999</v>
      </c>
      <c r="H35" s="63">
        <f t="shared" si="2"/>
        <v>197.46</v>
      </c>
    </row>
    <row r="36" spans="1:8" s="62" customFormat="1" ht="36">
      <c r="A36" s="56" t="str">
        <f>IF((LEN('Copy paste to Here'!G40))&gt;5,((CONCATENATE('Copy paste to Here'!G40," &amp; ",'Copy paste to Here'!D40,"  &amp;  ",'Copy paste to Here'!E40))),"Empty Cell")</f>
        <v xml:space="preserve">Surgical steel tongue barbell, 14g (1.6mm) with a lower 5mm steel ball and with 6.2mm flat top with ferido glued crystal and resin cover - length 5/8'' (16mm) &amp; Crystal Color: Clear  &amp;  </v>
      </c>
      <c r="B36" s="57" t="str">
        <f>'Copy paste to Here'!C40</f>
        <v>BBFC2X</v>
      </c>
      <c r="C36" s="57" t="s">
        <v>725</v>
      </c>
      <c r="D36" s="58">
        <f>Invoice!B40</f>
        <v>20</v>
      </c>
      <c r="E36" s="59">
        <f>'Shipping Invoice'!J41*$N$1</f>
        <v>0.82</v>
      </c>
      <c r="F36" s="59">
        <f t="shared" si="0"/>
        <v>16.399999999999999</v>
      </c>
      <c r="G36" s="60">
        <f t="shared" si="1"/>
        <v>35.9816</v>
      </c>
      <c r="H36" s="63">
        <f t="shared" si="2"/>
        <v>719.63200000000006</v>
      </c>
    </row>
    <row r="37" spans="1:8" s="62" customFormat="1" ht="36">
      <c r="A37" s="56" t="str">
        <f>IF((LEN('Copy paste to Here'!G41))&gt;5,((CONCATENATE('Copy paste to Here'!G41," &amp; ",'Copy paste to Here'!D41,"  &amp;  ",'Copy paste to Here'!E41))),"Empty Cell")</f>
        <v xml:space="preserve">Surgical steel tongue barbell, 14g (1.6mm) with a lower 5mm steel ball and with 6.2mm flat top with ferido glued crystal and resin cover - length 5/8'' (16mm) &amp; Crystal Color: Rose  &amp;  </v>
      </c>
      <c r="B37" s="57" t="str">
        <f>'Copy paste to Here'!C41</f>
        <v>BBFC2X</v>
      </c>
      <c r="C37" s="57" t="s">
        <v>725</v>
      </c>
      <c r="D37" s="58">
        <f>Invoice!B41</f>
        <v>20</v>
      </c>
      <c r="E37" s="59">
        <f>'Shipping Invoice'!J42*$N$1</f>
        <v>0.82</v>
      </c>
      <c r="F37" s="59">
        <f t="shared" si="0"/>
        <v>16.399999999999999</v>
      </c>
      <c r="G37" s="60">
        <f t="shared" si="1"/>
        <v>35.9816</v>
      </c>
      <c r="H37" s="63">
        <f t="shared" si="2"/>
        <v>719.63200000000006</v>
      </c>
    </row>
    <row r="38" spans="1:8" s="62" customFormat="1" ht="48">
      <c r="A38" s="56" t="str">
        <f>IF((LEN('Copy paste to Here'!G42))&gt;5,((CONCATENATE('Copy paste to Here'!G42," &amp; ",'Copy paste to Here'!D42,"  &amp;  ",'Copy paste to Here'!E42))),"Empty Cell")</f>
        <v xml:space="preserve">Surgical steel tongue barbell, 14g (1.6mm) with a lower 5mm steel ball and with 6.2mm flat top with ferido glued crystal and resin cover - length 5/8'' (16mm) &amp; Crystal Color: Light Sapphire  &amp;  </v>
      </c>
      <c r="B38" s="57" t="str">
        <f>'Copy paste to Here'!C42</f>
        <v>BBFC2X</v>
      </c>
      <c r="C38" s="57" t="s">
        <v>725</v>
      </c>
      <c r="D38" s="58">
        <f>Invoice!B42</f>
        <v>20</v>
      </c>
      <c r="E38" s="59">
        <f>'Shipping Invoice'!J43*$N$1</f>
        <v>0.82</v>
      </c>
      <c r="F38" s="59">
        <f t="shared" si="0"/>
        <v>16.399999999999999</v>
      </c>
      <c r="G38" s="60">
        <f t="shared" si="1"/>
        <v>35.9816</v>
      </c>
      <c r="H38" s="63">
        <f t="shared" si="2"/>
        <v>719.63200000000006</v>
      </c>
    </row>
    <row r="39" spans="1:8" s="62" customFormat="1" ht="36">
      <c r="A39" s="56" t="str">
        <f>IF((LEN('Copy paste to Here'!G43))&gt;5,((CONCATENATE('Copy paste to Here'!G43," &amp; ",'Copy paste to Here'!D43,"  &amp;  ",'Copy paste to Here'!E43))),"Empty Cell")</f>
        <v xml:space="preserve">Surgical steel tongue barbell, 14g (1.6mm) with 7mm flat top with ferido glued crystal with a big crystal center and resin cover - length 5/8'' (16mm) &amp; Crystal Color: Clear  &amp;  </v>
      </c>
      <c r="B39" s="57" t="str">
        <f>'Copy paste to Here'!C43</f>
        <v>BBFC8X</v>
      </c>
      <c r="C39" s="57" t="s">
        <v>726</v>
      </c>
      <c r="D39" s="58">
        <f>Invoice!B43</f>
        <v>20</v>
      </c>
      <c r="E39" s="59">
        <f>'Shipping Invoice'!J44*$N$1</f>
        <v>1.03</v>
      </c>
      <c r="F39" s="59">
        <f t="shared" si="0"/>
        <v>20.6</v>
      </c>
      <c r="G39" s="60">
        <f t="shared" si="1"/>
        <v>45.196400000000004</v>
      </c>
      <c r="H39" s="63">
        <f t="shared" si="2"/>
        <v>903.92800000000011</v>
      </c>
    </row>
    <row r="40" spans="1:8" s="62" customFormat="1" ht="36">
      <c r="A40" s="56" t="str">
        <f>IF((LEN('Copy paste to Here'!G44))&gt;5,((CONCATENATE('Copy paste to Here'!G44," &amp; ",'Copy paste to Here'!D44,"  &amp;  ",'Copy paste to Here'!E44))),"Empty Cell")</f>
        <v xml:space="preserve">Surgical steel tongue barbell, 14g (1.6mm) with 7mm flat top with ferido glued crystal with a big crystal center and resin cover - length 5/8'' (16mm) &amp; Crystal Color: AB  &amp;  </v>
      </c>
      <c r="B40" s="57" t="str">
        <f>'Copy paste to Here'!C44</f>
        <v>BBFC8X</v>
      </c>
      <c r="C40" s="57" t="s">
        <v>726</v>
      </c>
      <c r="D40" s="58">
        <f>Invoice!B44</f>
        <v>10</v>
      </c>
      <c r="E40" s="59">
        <f>'Shipping Invoice'!J45*$N$1</f>
        <v>1.03</v>
      </c>
      <c r="F40" s="59">
        <f t="shared" si="0"/>
        <v>10.3</v>
      </c>
      <c r="G40" s="60">
        <f t="shared" si="1"/>
        <v>45.196400000000004</v>
      </c>
      <c r="H40" s="63">
        <f t="shared" si="2"/>
        <v>451.96400000000006</v>
      </c>
    </row>
    <row r="41" spans="1:8" s="62" customFormat="1" ht="36">
      <c r="A41" s="56" t="str">
        <f>IF((LEN('Copy paste to Here'!G45))&gt;5,((CONCATENATE('Copy paste to Here'!G45," &amp; ",'Copy paste to Here'!D45,"  &amp;  ",'Copy paste to Here'!E45))),"Empty Cell")</f>
        <v xml:space="preserve">Surgical steel tongue barbell, 14g (1.6mm) with 7mm flat top with ferido glued crystal with a big crystal center and resin cover - length 5/8'' (16mm) &amp; Crystal Color: Rose  &amp;  </v>
      </c>
      <c r="B41" s="57" t="str">
        <f>'Copy paste to Here'!C45</f>
        <v>BBFC8X</v>
      </c>
      <c r="C41" s="57" t="s">
        <v>726</v>
      </c>
      <c r="D41" s="58">
        <f>Invoice!B45</f>
        <v>20</v>
      </c>
      <c r="E41" s="59">
        <f>'Shipping Invoice'!J46*$N$1</f>
        <v>1.03</v>
      </c>
      <c r="F41" s="59">
        <f t="shared" si="0"/>
        <v>20.6</v>
      </c>
      <c r="G41" s="60">
        <f t="shared" si="1"/>
        <v>45.196400000000004</v>
      </c>
      <c r="H41" s="63">
        <f t="shared" si="2"/>
        <v>903.92800000000011</v>
      </c>
    </row>
    <row r="42" spans="1:8" s="62" customFormat="1" ht="36">
      <c r="A42" s="56" t="str">
        <f>IF((LEN('Copy paste to Here'!G46))&gt;5,((CONCATENATE('Copy paste to Here'!G46," &amp; ",'Copy paste to Here'!D46,"  &amp;  ",'Copy paste to Here'!E46))),"Empty Cell")</f>
        <v xml:space="preserve">Surgical steel tongue barbell, 14g (1.6mm) with 7mm flat top with ferido glued crystal with a big crystal center and resin cover - length 5/8'' (16mm) &amp; Crystal Color: Blue Zircon  &amp;  </v>
      </c>
      <c r="B42" s="57" t="str">
        <f>'Copy paste to Here'!C46</f>
        <v>BBFC8X</v>
      </c>
      <c r="C42" s="57" t="s">
        <v>726</v>
      </c>
      <c r="D42" s="58">
        <f>Invoice!B46</f>
        <v>20</v>
      </c>
      <c r="E42" s="59">
        <f>'Shipping Invoice'!J47*$N$1</f>
        <v>1.03</v>
      </c>
      <c r="F42" s="59">
        <f t="shared" si="0"/>
        <v>20.6</v>
      </c>
      <c r="G42" s="60">
        <f t="shared" si="1"/>
        <v>45.196400000000004</v>
      </c>
      <c r="H42" s="63">
        <f t="shared" si="2"/>
        <v>903.92800000000011</v>
      </c>
    </row>
    <row r="43" spans="1:8" s="62" customFormat="1" ht="36">
      <c r="A43" s="56" t="str">
        <f>IF((LEN('Copy paste to Here'!G47))&gt;5,((CONCATENATE('Copy paste to Here'!G47," &amp; ",'Copy paste to Here'!D47,"  &amp;  ",'Copy paste to Here'!E47))),"Empty Cell")</f>
        <v xml:space="preserve">Surgical steel tongue barbell, 14g (1.6mm) with 7mm flat top with ferido glued crystal with a big crystal center and resin cover - length 5/8'' (16mm) &amp; Crystal Color: Light Amethyst  &amp;  </v>
      </c>
      <c r="B43" s="57" t="str">
        <f>'Copy paste to Here'!C47</f>
        <v>BBFC8X</v>
      </c>
      <c r="C43" s="57" t="s">
        <v>726</v>
      </c>
      <c r="D43" s="58">
        <f>Invoice!B47</f>
        <v>10</v>
      </c>
      <c r="E43" s="59">
        <f>'Shipping Invoice'!J48*$N$1</f>
        <v>1.03</v>
      </c>
      <c r="F43" s="59">
        <f t="shared" si="0"/>
        <v>10.3</v>
      </c>
      <c r="G43" s="60">
        <f t="shared" si="1"/>
        <v>45.196400000000004</v>
      </c>
      <c r="H43" s="63">
        <f t="shared" si="2"/>
        <v>451.96400000000006</v>
      </c>
    </row>
    <row r="44" spans="1:8" s="62" customFormat="1" ht="36">
      <c r="A44" s="56" t="str">
        <f>IF((LEN('Copy paste to Here'!G48))&gt;5,((CONCATENATE('Copy paste to Here'!G48," &amp; ",'Copy paste to Here'!D48,"  &amp;  ",'Copy paste to Here'!E48))),"Empty Cell")</f>
        <v xml:space="preserve">Surgical steel tongue barbell, 14g (1.6mm) with 7mm flat top with ferido glued crystal with a big crystal center and resin cover - length 5/8'' (16mm) &amp; Crystal Color: Light Siam  &amp;  </v>
      </c>
      <c r="B44" s="57" t="str">
        <f>'Copy paste to Here'!C48</f>
        <v>BBFC8X</v>
      </c>
      <c r="C44" s="57" t="s">
        <v>726</v>
      </c>
      <c r="D44" s="58">
        <f>Invoice!B48</f>
        <v>10</v>
      </c>
      <c r="E44" s="59">
        <f>'Shipping Invoice'!J49*$N$1</f>
        <v>1.03</v>
      </c>
      <c r="F44" s="59">
        <f t="shared" si="0"/>
        <v>10.3</v>
      </c>
      <c r="G44" s="60">
        <f t="shared" si="1"/>
        <v>45.196400000000004</v>
      </c>
      <c r="H44" s="63">
        <f t="shared" si="2"/>
        <v>451.96400000000006</v>
      </c>
    </row>
    <row r="45" spans="1:8" s="62" customFormat="1" ht="36">
      <c r="A45" s="56" t="str">
        <f>IF((LEN('Copy paste to Here'!G49))&gt;5,((CONCATENATE('Copy paste to Here'!G49," &amp; ",'Copy paste to Here'!D49,"  &amp;  ",'Copy paste to Here'!E49))),"Empty Cell")</f>
        <v xml:space="preserve">Surgical steel tongue barbell, 14g (1.6mm) with 7mm flat top with ferido glued crystals with a big crystal center in a different color and resin cover - length 5/8'' (16mm) &amp; Color: # 1 in picture  &amp;  </v>
      </c>
      <c r="B45" s="57" t="str">
        <f>'Copy paste to Here'!C49</f>
        <v>BBFC8XB</v>
      </c>
      <c r="C45" s="57" t="s">
        <v>727</v>
      </c>
      <c r="D45" s="58">
        <f>Invoice!B49</f>
        <v>5</v>
      </c>
      <c r="E45" s="59">
        <f>'Shipping Invoice'!J50*$N$1</f>
        <v>1.03</v>
      </c>
      <c r="F45" s="59">
        <f t="shared" si="0"/>
        <v>5.15</v>
      </c>
      <c r="G45" s="60">
        <f t="shared" si="1"/>
        <v>45.196400000000004</v>
      </c>
      <c r="H45" s="63">
        <f t="shared" si="2"/>
        <v>225.98200000000003</v>
      </c>
    </row>
    <row r="46" spans="1:8" s="62" customFormat="1" ht="36">
      <c r="A46" s="56" t="str">
        <f>IF((LEN('Copy paste to Here'!G50))&gt;5,((CONCATENATE('Copy paste to Here'!G50," &amp; ",'Copy paste to Here'!D50,"  &amp;  ",'Copy paste to Here'!E50))),"Empty Cell")</f>
        <v xml:space="preserve">Surgical steel tongue barbell, 14g (1.6mm) with 7mm flat top with ferido glued crystals with a big crystal center in a different color and resin cover - length 5/8'' (16mm) &amp; Color: # 2 in picture  &amp;  </v>
      </c>
      <c r="B46" s="57" t="str">
        <f>'Copy paste to Here'!C50</f>
        <v>BBFC8XB</v>
      </c>
      <c r="C46" s="57" t="s">
        <v>727</v>
      </c>
      <c r="D46" s="58">
        <f>Invoice!B50</f>
        <v>20</v>
      </c>
      <c r="E46" s="59">
        <f>'Shipping Invoice'!J51*$N$1</f>
        <v>1.03</v>
      </c>
      <c r="F46" s="59">
        <f t="shared" si="0"/>
        <v>20.6</v>
      </c>
      <c r="G46" s="60">
        <f t="shared" si="1"/>
        <v>45.196400000000004</v>
      </c>
      <c r="H46" s="63">
        <f t="shared" si="2"/>
        <v>903.92800000000011</v>
      </c>
    </row>
    <row r="47" spans="1:8" s="62" customFormat="1" ht="36">
      <c r="A47" s="56" t="str">
        <f>IF((LEN('Copy paste to Here'!G51))&gt;5,((CONCATENATE('Copy paste to Here'!G51," &amp; ",'Copy paste to Here'!D51,"  &amp;  ",'Copy paste to Here'!E51))),"Empty Cell")</f>
        <v xml:space="preserve">Surgical steel tongue barbell, 14g (1.6mm) with 7mm flat top with ferido glued crystals with a big crystal center in a different color and resin cover - length 5/8'' (16mm) &amp; Color: # 3 in picture  &amp;  </v>
      </c>
      <c r="B47" s="57" t="str">
        <f>'Copy paste to Here'!C51</f>
        <v>BBFC8XB</v>
      </c>
      <c r="C47" s="57" t="s">
        <v>727</v>
      </c>
      <c r="D47" s="58">
        <f>Invoice!B51</f>
        <v>20</v>
      </c>
      <c r="E47" s="59">
        <f>'Shipping Invoice'!J52*$N$1</f>
        <v>1.03</v>
      </c>
      <c r="F47" s="59">
        <f t="shared" si="0"/>
        <v>20.6</v>
      </c>
      <c r="G47" s="60">
        <f t="shared" si="1"/>
        <v>45.196400000000004</v>
      </c>
      <c r="H47" s="63">
        <f t="shared" si="2"/>
        <v>903.92800000000011</v>
      </c>
    </row>
    <row r="48" spans="1:8" s="62" customFormat="1" ht="36">
      <c r="A48" s="56" t="str">
        <f>IF((LEN('Copy paste to Here'!G52))&gt;5,((CONCATENATE('Copy paste to Here'!G52," &amp; ",'Copy paste to Here'!D52,"  &amp;  ",'Copy paste to Here'!E52))),"Empty Cell")</f>
        <v xml:space="preserve">Surgical steel tongue barbell, 14g (1.6mm) with 7mm flat top with ferido glued crystals with a big crystal center in a different color and resin cover - length 5/8'' (16mm) &amp; Color: # 4 in picture  &amp;  </v>
      </c>
      <c r="B48" s="57" t="str">
        <f>'Copy paste to Here'!C52</f>
        <v>BBFC8XB</v>
      </c>
      <c r="C48" s="57" t="s">
        <v>727</v>
      </c>
      <c r="D48" s="58">
        <f>Invoice!B52</f>
        <v>10</v>
      </c>
      <c r="E48" s="59">
        <f>'Shipping Invoice'!J53*$N$1</f>
        <v>1.03</v>
      </c>
      <c r="F48" s="59">
        <f t="shared" si="0"/>
        <v>10.3</v>
      </c>
      <c r="G48" s="60">
        <f t="shared" si="1"/>
        <v>45.196400000000004</v>
      </c>
      <c r="H48" s="63">
        <f t="shared" si="2"/>
        <v>451.96400000000006</v>
      </c>
    </row>
    <row r="49" spans="1:8" s="62" customFormat="1" ht="24">
      <c r="A49" s="56" t="str">
        <f>IF((LEN('Copy paste to Here'!G53))&gt;5,((CONCATENATE('Copy paste to Here'!G53," &amp; ",'Copy paste to Here'!D53,"  &amp;  ",'Copy paste to Here'!E53))),"Empty Cell")</f>
        <v xml:space="preserve">316L Surgical steel tongue barbell, 14g (1.6mm) with 6mm glow in the dark balls - length 5/8'' (16mm) &amp; Color: Light blue  &amp;  </v>
      </c>
      <c r="B49" s="57" t="str">
        <f>'Copy paste to Here'!C53</f>
        <v>BBGL</v>
      </c>
      <c r="C49" s="57" t="s">
        <v>728</v>
      </c>
      <c r="D49" s="58">
        <f>Invoice!B53</f>
        <v>60</v>
      </c>
      <c r="E49" s="59">
        <f>'Shipping Invoice'!J54*$N$1</f>
        <v>0.14000000000000001</v>
      </c>
      <c r="F49" s="59">
        <f t="shared" si="0"/>
        <v>8.4</v>
      </c>
      <c r="G49" s="60">
        <f t="shared" si="1"/>
        <v>6.1432000000000011</v>
      </c>
      <c r="H49" s="63">
        <f t="shared" si="2"/>
        <v>368.59200000000004</v>
      </c>
    </row>
    <row r="50" spans="1:8" s="62" customFormat="1" ht="24">
      <c r="A50" s="56" t="str">
        <f>IF((LEN('Copy paste to Here'!G54))&gt;5,((CONCATENATE('Copy paste to Here'!G54," &amp; ",'Copy paste to Here'!D54,"  &amp;  ",'Copy paste to Here'!E54))),"Empty Cell")</f>
        <v xml:space="preserve">316L Surgical steel tongue barbell, 14g (1.6mm) with 6mm glow in the dark balls - length 5/8'' (16mm) &amp; Color: Green  &amp;  </v>
      </c>
      <c r="B50" s="57" t="str">
        <f>'Copy paste to Here'!C54</f>
        <v>BBGL</v>
      </c>
      <c r="C50" s="57" t="s">
        <v>728</v>
      </c>
      <c r="D50" s="58">
        <f>Invoice!B54</f>
        <v>60</v>
      </c>
      <c r="E50" s="59">
        <f>'Shipping Invoice'!J55*$N$1</f>
        <v>0.14000000000000001</v>
      </c>
      <c r="F50" s="59">
        <f t="shared" si="0"/>
        <v>8.4</v>
      </c>
      <c r="G50" s="60">
        <f t="shared" si="1"/>
        <v>6.1432000000000011</v>
      </c>
      <c r="H50" s="63">
        <f t="shared" si="2"/>
        <v>368.59200000000004</v>
      </c>
    </row>
    <row r="51" spans="1:8" s="62" customFormat="1" ht="24">
      <c r="A51" s="56" t="str">
        <f>IF((LEN('Copy paste to Here'!G55))&gt;5,((CONCATENATE('Copy paste to Here'!G55," &amp; ",'Copy paste to Here'!D55,"  &amp;  ",'Copy paste to Here'!E55))),"Empty Cell")</f>
        <v xml:space="preserve">316L Surgical steel tongue barbell, 14g (1.6mm) with 6mm glow in the dark balls - length 5/8'' (16mm) &amp; Color: Orange  &amp;  </v>
      </c>
      <c r="B51" s="57" t="str">
        <f>'Copy paste to Here'!C55</f>
        <v>BBGL</v>
      </c>
      <c r="C51" s="57" t="s">
        <v>728</v>
      </c>
      <c r="D51" s="58">
        <f>Invoice!B55</f>
        <v>60</v>
      </c>
      <c r="E51" s="59">
        <f>'Shipping Invoice'!J56*$N$1</f>
        <v>0.14000000000000001</v>
      </c>
      <c r="F51" s="59">
        <f t="shared" si="0"/>
        <v>8.4</v>
      </c>
      <c r="G51" s="60">
        <f t="shared" si="1"/>
        <v>6.1432000000000011</v>
      </c>
      <c r="H51" s="63">
        <f t="shared" si="2"/>
        <v>368.59200000000004</v>
      </c>
    </row>
    <row r="52" spans="1:8" s="62" customFormat="1" ht="24">
      <c r="A52" s="56" t="str">
        <f>IF((LEN('Copy paste to Here'!G56))&gt;5,((CONCATENATE('Copy paste to Here'!G56," &amp; ",'Copy paste to Here'!D56,"  &amp;  ",'Copy paste to Here'!E56))),"Empty Cell")</f>
        <v xml:space="preserve">316L Surgical steel tongue barbell, 14g (1.6mm) with 6mm glow in the dark balls - length 5/8'' (16mm) &amp; Color: Light pink  &amp;  </v>
      </c>
      <c r="B52" s="57" t="str">
        <f>'Copy paste to Here'!C56</f>
        <v>BBGL</v>
      </c>
      <c r="C52" s="57" t="s">
        <v>728</v>
      </c>
      <c r="D52" s="58">
        <f>Invoice!B56</f>
        <v>60</v>
      </c>
      <c r="E52" s="59">
        <f>'Shipping Invoice'!J57*$N$1</f>
        <v>0.14000000000000001</v>
      </c>
      <c r="F52" s="59">
        <f t="shared" si="0"/>
        <v>8.4</v>
      </c>
      <c r="G52" s="60">
        <f t="shared" si="1"/>
        <v>6.1432000000000011</v>
      </c>
      <c r="H52" s="63">
        <f t="shared" si="2"/>
        <v>368.59200000000004</v>
      </c>
    </row>
    <row r="53" spans="1:8" s="62" customFormat="1" ht="24">
      <c r="A53" s="56" t="str">
        <f>IF((LEN('Copy paste to Here'!G57))&gt;5,((CONCATENATE('Copy paste to Here'!G57," &amp; ",'Copy paste to Here'!D57,"  &amp;  ",'Copy paste to Here'!E57))),"Empty Cell")</f>
        <v xml:space="preserve">316L Surgical steel tongue barbell, 14g (1.6mm) with 6mm glow in the dark balls - length 5/8'' (16mm) &amp; Color: Purple  &amp;  </v>
      </c>
      <c r="B53" s="57" t="str">
        <f>'Copy paste to Here'!C57</f>
        <v>BBGL</v>
      </c>
      <c r="C53" s="57" t="s">
        <v>728</v>
      </c>
      <c r="D53" s="58">
        <f>Invoice!B57</f>
        <v>60</v>
      </c>
      <c r="E53" s="59">
        <f>'Shipping Invoice'!J58*$N$1</f>
        <v>0.14000000000000001</v>
      </c>
      <c r="F53" s="59">
        <f t="shared" si="0"/>
        <v>8.4</v>
      </c>
      <c r="G53" s="60">
        <f t="shared" si="1"/>
        <v>6.1432000000000011</v>
      </c>
      <c r="H53" s="63">
        <f t="shared" si="2"/>
        <v>368.59200000000004</v>
      </c>
    </row>
    <row r="54" spans="1:8" s="62" customFormat="1" ht="25.5">
      <c r="A54" s="56" t="str">
        <f>IF((LEN('Copy paste to Here'!G58))&gt;5,((CONCATENATE('Copy paste to Here'!G58," &amp; ",'Copy paste to Here'!D58,"  &amp;  ",'Copy paste to Here'!E58))),"Empty Cell")</f>
        <v xml:space="preserve">316L steel Industrial barbell, 14g (1.6mm) with two 5mm balls &amp; Length: 35mm  &amp;  </v>
      </c>
      <c r="B54" s="57" t="str">
        <f>'Copy paste to Here'!C58</f>
        <v>BBIND</v>
      </c>
      <c r="C54" s="57" t="s">
        <v>767</v>
      </c>
      <c r="D54" s="58">
        <f>Invoice!B58</f>
        <v>20</v>
      </c>
      <c r="E54" s="59">
        <f>'Shipping Invoice'!J59*$N$1</f>
        <v>0.21</v>
      </c>
      <c r="F54" s="59">
        <f t="shared" si="0"/>
        <v>4.2</v>
      </c>
      <c r="G54" s="60">
        <f t="shared" si="1"/>
        <v>9.2148000000000003</v>
      </c>
      <c r="H54" s="63">
        <f t="shared" si="2"/>
        <v>184.29599999999999</v>
      </c>
    </row>
    <row r="55" spans="1:8" s="62" customFormat="1" ht="24">
      <c r="A55" s="56" t="str">
        <f>IF((LEN('Copy paste to Here'!G59))&gt;5,((CONCATENATE('Copy paste to Here'!G59," &amp; ",'Copy paste to Here'!D59,"  &amp;  ",'Copy paste to Here'!E59))),"Empty Cell")</f>
        <v>Premium PVD plated surgical steel industrial Barbell, 14g (1.6mm) with two 5mm balls &amp; Length: 35mm  &amp;  Color: Black</v>
      </c>
      <c r="B55" s="57" t="str">
        <f>'Copy paste to Here'!C59</f>
        <v>BBITB</v>
      </c>
      <c r="C55" s="57" t="s">
        <v>731</v>
      </c>
      <c r="D55" s="58">
        <f>Invoice!B59</f>
        <v>10</v>
      </c>
      <c r="E55" s="59">
        <f>'Shipping Invoice'!J60*$N$1</f>
        <v>0.61</v>
      </c>
      <c r="F55" s="59">
        <f t="shared" si="0"/>
        <v>6.1</v>
      </c>
      <c r="G55" s="60">
        <f t="shared" si="1"/>
        <v>26.7668</v>
      </c>
      <c r="H55" s="63">
        <f t="shared" si="2"/>
        <v>267.66800000000001</v>
      </c>
    </row>
    <row r="56" spans="1:8" s="62" customFormat="1" ht="24">
      <c r="A56" s="56" t="str">
        <f>IF((LEN('Copy paste to Here'!G60))&gt;5,((CONCATENATE('Copy paste to Here'!G60," &amp; ",'Copy paste to Here'!D60,"  &amp;  ",'Copy paste to Here'!E60))),"Empty Cell")</f>
        <v>Premium PVD plated surgical steel industrial Barbell, 14g (1.6mm) with two 5mm balls &amp; Length: 35mm  &amp;  Color: Rainbow</v>
      </c>
      <c r="B56" s="57" t="str">
        <f>'Copy paste to Here'!C60</f>
        <v>BBITB</v>
      </c>
      <c r="C56" s="57" t="s">
        <v>731</v>
      </c>
      <c r="D56" s="58">
        <f>Invoice!B60</f>
        <v>10</v>
      </c>
      <c r="E56" s="59">
        <f>'Shipping Invoice'!J61*$N$1</f>
        <v>0.61</v>
      </c>
      <c r="F56" s="59">
        <f t="shared" si="0"/>
        <v>6.1</v>
      </c>
      <c r="G56" s="60">
        <f t="shared" si="1"/>
        <v>26.7668</v>
      </c>
      <c r="H56" s="63">
        <f t="shared" si="2"/>
        <v>267.66800000000001</v>
      </c>
    </row>
    <row r="57" spans="1:8" s="62" customFormat="1" ht="36">
      <c r="A57" s="56" t="str">
        <f>IF((LEN('Copy paste to Here'!G61))&gt;5,((CONCATENATE('Copy paste to Here'!G61," &amp; ",'Copy paste to Here'!D61,"  &amp;  ",'Copy paste to Here'!E61))),"Empty Cell")</f>
        <v>Premium PVD plated surgical steel industrial Barbell, 14g (1.6mm) with two 5mm balls &amp; Length: 35mm  &amp;  Color: Light blue</v>
      </c>
      <c r="B57" s="57" t="str">
        <f>'Copy paste to Here'!C61</f>
        <v>BBITB</v>
      </c>
      <c r="C57" s="57" t="s">
        <v>731</v>
      </c>
      <c r="D57" s="58">
        <f>Invoice!B61</f>
        <v>10</v>
      </c>
      <c r="E57" s="59">
        <f>'Shipping Invoice'!J62*$N$1</f>
        <v>0.61</v>
      </c>
      <c r="F57" s="59">
        <f t="shared" si="0"/>
        <v>6.1</v>
      </c>
      <c r="G57" s="60">
        <f t="shared" si="1"/>
        <v>26.7668</v>
      </c>
      <c r="H57" s="63">
        <f t="shared" si="2"/>
        <v>267.66800000000001</v>
      </c>
    </row>
    <row r="58" spans="1:8" s="62" customFormat="1" ht="24">
      <c r="A58" s="56" t="str">
        <f>IF((LEN('Copy paste to Here'!G62))&gt;5,((CONCATENATE('Copy paste to Here'!G62," &amp; ",'Copy paste to Here'!D62,"  &amp;  ",'Copy paste to Here'!E62))),"Empty Cell")</f>
        <v>Premium PVD plated surgical steel industrial Barbell, 14g (1.6mm) with two 5mm balls &amp; Length: 35mm  &amp;  Color: Green</v>
      </c>
      <c r="B58" s="57" t="str">
        <f>'Copy paste to Here'!C62</f>
        <v>BBITB</v>
      </c>
      <c r="C58" s="57" t="s">
        <v>731</v>
      </c>
      <c r="D58" s="58">
        <f>Invoice!B62</f>
        <v>10</v>
      </c>
      <c r="E58" s="59">
        <f>'Shipping Invoice'!J63*$N$1</f>
        <v>0.61</v>
      </c>
      <c r="F58" s="59">
        <f t="shared" si="0"/>
        <v>6.1</v>
      </c>
      <c r="G58" s="60">
        <f t="shared" si="1"/>
        <v>26.7668</v>
      </c>
      <c r="H58" s="63">
        <f t="shared" si="2"/>
        <v>267.66800000000001</v>
      </c>
    </row>
    <row r="59" spans="1:8" s="62" customFormat="1" ht="24">
      <c r="A59" s="56" t="str">
        <f>IF((LEN('Copy paste to Here'!G63))&gt;5,((CONCATENATE('Copy paste to Here'!G63," &amp; ",'Copy paste to Here'!D63,"  &amp;  ",'Copy paste to Here'!E63))),"Empty Cell")</f>
        <v>Premium PVD plated surgical steel industrial Barbell, 14g (1.6mm) with two 5mm balls &amp; Length: 35mm  &amp;  Color: Pink</v>
      </c>
      <c r="B59" s="57" t="str">
        <f>'Copy paste to Here'!C63</f>
        <v>BBITB</v>
      </c>
      <c r="C59" s="57" t="s">
        <v>731</v>
      </c>
      <c r="D59" s="58">
        <f>Invoice!B63</f>
        <v>10</v>
      </c>
      <c r="E59" s="59">
        <f>'Shipping Invoice'!J64*$N$1</f>
        <v>0.61</v>
      </c>
      <c r="F59" s="59">
        <f t="shared" si="0"/>
        <v>6.1</v>
      </c>
      <c r="G59" s="60">
        <f t="shared" si="1"/>
        <v>26.7668</v>
      </c>
      <c r="H59" s="63">
        <f t="shared" si="2"/>
        <v>267.66800000000001</v>
      </c>
    </row>
    <row r="60" spans="1:8" s="62" customFormat="1" ht="24">
      <c r="A60" s="56" t="str">
        <f>IF((LEN('Copy paste to Here'!G64))&gt;5,((CONCATENATE('Copy paste to Here'!G64," &amp; ",'Copy paste to Here'!D64,"  &amp;  ",'Copy paste to Here'!E64))),"Empty Cell")</f>
        <v>Premium PVD plated surgical steel industrial Barbell, 14g (1.6mm) with two 5mm balls &amp; Length: 35mm  &amp;  Color: Purple</v>
      </c>
      <c r="B60" s="57" t="str">
        <f>'Copy paste to Here'!C64</f>
        <v>BBITB</v>
      </c>
      <c r="C60" s="57" t="s">
        <v>731</v>
      </c>
      <c r="D60" s="58">
        <f>Invoice!B64</f>
        <v>10</v>
      </c>
      <c r="E60" s="59">
        <f>'Shipping Invoice'!J65*$N$1</f>
        <v>0.61</v>
      </c>
      <c r="F60" s="59">
        <f t="shared" si="0"/>
        <v>6.1</v>
      </c>
      <c r="G60" s="60">
        <f t="shared" si="1"/>
        <v>26.7668</v>
      </c>
      <c r="H60" s="63">
        <f t="shared" si="2"/>
        <v>267.66800000000001</v>
      </c>
    </row>
    <row r="61" spans="1:8" s="62" customFormat="1" ht="36">
      <c r="A61" s="56" t="str">
        <f>IF((LEN('Copy paste to Here'!G65))&gt;5,((CONCATENATE('Copy paste to Here'!G65," &amp; ",'Copy paste to Here'!D65,"  &amp;  ",'Copy paste to Here'!E65))),"Empty Cell")</f>
        <v>Premium PVD plated surgical steel industrial Barbell, 14g (1.6mm) with two 5mm balls &amp; Length: 35mm  &amp;  Color: Rose-gold</v>
      </c>
      <c r="B61" s="57" t="str">
        <f>'Copy paste to Here'!C65</f>
        <v>BBITB</v>
      </c>
      <c r="C61" s="57" t="s">
        <v>731</v>
      </c>
      <c r="D61" s="58">
        <f>Invoice!B65</f>
        <v>10</v>
      </c>
      <c r="E61" s="59">
        <f>'Shipping Invoice'!J66*$N$1</f>
        <v>0.61</v>
      </c>
      <c r="F61" s="59">
        <f t="shared" si="0"/>
        <v>6.1</v>
      </c>
      <c r="G61" s="60">
        <f t="shared" si="1"/>
        <v>26.7668</v>
      </c>
      <c r="H61" s="63">
        <f t="shared" si="2"/>
        <v>267.66800000000001</v>
      </c>
    </row>
    <row r="62" spans="1:8" s="62" customFormat="1" ht="24">
      <c r="A62" s="56" t="str">
        <f>IF((LEN('Copy paste to Here'!G66))&gt;5,((CONCATENATE('Copy paste to Here'!G66," &amp; ",'Copy paste to Here'!D66,"  &amp;  ",'Copy paste to Here'!E66))),"Empty Cell")</f>
        <v>Premium PVD plated surgical steel industrial Barbell, 14g (1.6mm) with two 5mm cones &amp; Length: 35mm  &amp;  Color: Black</v>
      </c>
      <c r="B62" s="57" t="str">
        <f>'Copy paste to Here'!C66</f>
        <v>BBITCN</v>
      </c>
      <c r="C62" s="57" t="s">
        <v>735</v>
      </c>
      <c r="D62" s="58">
        <f>Invoice!B66</f>
        <v>15</v>
      </c>
      <c r="E62" s="59">
        <f>'Shipping Invoice'!J67*$N$1</f>
        <v>0.61</v>
      </c>
      <c r="F62" s="59">
        <f t="shared" si="0"/>
        <v>9.15</v>
      </c>
      <c r="G62" s="60">
        <f t="shared" si="1"/>
        <v>26.7668</v>
      </c>
      <c r="H62" s="63">
        <f t="shared" si="2"/>
        <v>401.50200000000001</v>
      </c>
    </row>
    <row r="63" spans="1:8" s="62" customFormat="1" ht="36">
      <c r="A63" s="56" t="str">
        <f>IF((LEN('Copy paste to Here'!G67))&gt;5,((CONCATENATE('Copy paste to Here'!G67," &amp; ",'Copy paste to Here'!D67,"  &amp;  ",'Copy paste to Here'!E67))),"Empty Cell")</f>
        <v>Premium PVD plated surgical steel industrial Barbell, 14g (1.6mm) with two 5mm cones &amp; Length: 35mm  &amp;  Color: Rainbow</v>
      </c>
      <c r="B63" s="57" t="str">
        <f>'Copy paste to Here'!C67</f>
        <v>BBITCN</v>
      </c>
      <c r="C63" s="57" t="s">
        <v>735</v>
      </c>
      <c r="D63" s="58">
        <f>Invoice!B67</f>
        <v>15</v>
      </c>
      <c r="E63" s="59">
        <f>'Shipping Invoice'!J68*$N$1</f>
        <v>0.61</v>
      </c>
      <c r="F63" s="59">
        <f t="shared" si="0"/>
        <v>9.15</v>
      </c>
      <c r="G63" s="60">
        <f t="shared" si="1"/>
        <v>26.7668</v>
      </c>
      <c r="H63" s="63">
        <f t="shared" si="2"/>
        <v>401.50200000000001</v>
      </c>
    </row>
    <row r="64" spans="1:8" s="62" customFormat="1" ht="24">
      <c r="A64" s="56" t="str">
        <f>IF((LEN('Copy paste to Here'!G68))&gt;5,((CONCATENATE('Copy paste to Here'!G68," &amp; ",'Copy paste to Here'!D68,"  &amp;  ",'Copy paste to Here'!E68))),"Empty Cell")</f>
        <v xml:space="preserve">Surgical steel Industrial zig-zag barbell, 14g (1.6mm) with two 5mm balls &amp; Length: 35mm  &amp;  </v>
      </c>
      <c r="B64" s="57" t="str">
        <f>'Copy paste to Here'!C68</f>
        <v>BDA14</v>
      </c>
      <c r="C64" s="57" t="s">
        <v>737</v>
      </c>
      <c r="D64" s="58">
        <f>Invoice!B68</f>
        <v>40</v>
      </c>
      <c r="E64" s="59">
        <f>'Shipping Invoice'!J69*$N$1</f>
        <v>0.51</v>
      </c>
      <c r="F64" s="59">
        <f t="shared" si="0"/>
        <v>20.399999999999999</v>
      </c>
      <c r="G64" s="60">
        <f t="shared" si="1"/>
        <v>22.378800000000002</v>
      </c>
      <c r="H64" s="63">
        <f t="shared" si="2"/>
        <v>895.15200000000004</v>
      </c>
    </row>
    <row r="65" spans="1:8" s="62" customFormat="1" ht="24">
      <c r="A65" s="56" t="str">
        <f>IF((LEN('Copy paste to Here'!G69))&gt;5,((CONCATENATE('Copy paste to Here'!G69," &amp; ",'Copy paste to Here'!D69,"  &amp;  ",'Copy paste to Here'!E69))),"Empty Cell")</f>
        <v xml:space="preserve">Surgical steel Industrial loop barbell, 14g (1.6mm) with two 5mm balls &amp; Length: 35mm  &amp;  </v>
      </c>
      <c r="B65" s="57" t="str">
        <f>'Copy paste to Here'!C69</f>
        <v>BDB14</v>
      </c>
      <c r="C65" s="57" t="s">
        <v>739</v>
      </c>
      <c r="D65" s="58">
        <f>Invoice!B69</f>
        <v>40</v>
      </c>
      <c r="E65" s="59">
        <f>'Shipping Invoice'!J70*$N$1</f>
        <v>0.51</v>
      </c>
      <c r="F65" s="59">
        <f t="shared" si="0"/>
        <v>20.399999999999999</v>
      </c>
      <c r="G65" s="60">
        <f t="shared" si="1"/>
        <v>22.378800000000002</v>
      </c>
      <c r="H65" s="63">
        <f t="shared" si="2"/>
        <v>895.15200000000004</v>
      </c>
    </row>
    <row r="66" spans="1:8" s="62" customFormat="1" ht="36">
      <c r="A66" s="56" t="str">
        <f>IF((LEN('Copy paste to Here'!G70))&gt;5,((CONCATENATE('Copy paste to Here'!G70," &amp; ",'Copy paste to Here'!D70,"  &amp;  ",'Copy paste to Here'!E70))),"Empty Cell")</f>
        <v xml:space="preserve">Bulk body jewelry: Assortment of 500, 250 or 100 pcs. of surgical steel belly bananas, 14g (1.6mm) with 5 &amp; 8mm acrylic glow in the dark balls - length 3/8'' (10mm) &amp; Quantity In Bulk: 500 pcs.  &amp;  </v>
      </c>
      <c r="B66" s="57" t="str">
        <f>'Copy paste to Here'!C70</f>
        <v>BLK30</v>
      </c>
      <c r="C66" s="57" t="s">
        <v>768</v>
      </c>
      <c r="D66" s="58">
        <f>Invoice!B70</f>
        <v>1</v>
      </c>
      <c r="E66" s="59">
        <f>'Shipping Invoice'!J71*$N$1</f>
        <v>63.5</v>
      </c>
      <c r="F66" s="59">
        <f t="shared" si="0"/>
        <v>63.5</v>
      </c>
      <c r="G66" s="60">
        <f t="shared" si="1"/>
        <v>2786.38</v>
      </c>
      <c r="H66" s="63">
        <f t="shared" si="2"/>
        <v>2786.38</v>
      </c>
    </row>
    <row r="67" spans="1:8" s="62" customFormat="1" ht="24">
      <c r="A67" s="56" t="str">
        <f>IF((LEN('Copy paste to Here'!G71))&gt;5,((CONCATENATE('Copy paste to Here'!G71," &amp; ",'Copy paste to Here'!D71,"  &amp;  ",'Copy paste to Here'!E71))),"Empty Cell")</f>
        <v xml:space="preserve">Surgical steel eyebrow banana, 16g (1.2mm) with two 3mm balls &amp; Length: 10mm  &amp;  </v>
      </c>
      <c r="B67" s="57" t="str">
        <f>'Copy paste to Here'!C71</f>
        <v>BNEB</v>
      </c>
      <c r="C67" s="57" t="s">
        <v>743</v>
      </c>
      <c r="D67" s="58">
        <f>Invoice!B71</f>
        <v>50</v>
      </c>
      <c r="E67" s="59">
        <f>'Shipping Invoice'!J72*$N$1</f>
        <v>0.13</v>
      </c>
      <c r="F67" s="59">
        <f t="shared" si="0"/>
        <v>6.5</v>
      </c>
      <c r="G67" s="60">
        <f t="shared" si="1"/>
        <v>5.7044000000000006</v>
      </c>
      <c r="H67" s="63">
        <f t="shared" si="2"/>
        <v>285.22000000000003</v>
      </c>
    </row>
    <row r="68" spans="1:8" s="62" customFormat="1" ht="25.5">
      <c r="A68" s="56" t="str">
        <f>IF((LEN('Copy paste to Here'!G72))&gt;5,((CONCATENATE('Copy paste to Here'!G72," &amp; ",'Copy paste to Here'!D72,"  &amp;  ",'Copy paste to Here'!E72))),"Empty Cell")</f>
        <v>Surgical steel eyebrow banana, 16g (1.2mm) with two 3mm bezel set half jewel balls &amp; Length: 8mm  &amp;  Crystal Color: Clear</v>
      </c>
      <c r="B68" s="57" t="str">
        <f>'Copy paste to Here'!C72</f>
        <v>BNEHJB3</v>
      </c>
      <c r="C68" s="57" t="s">
        <v>745</v>
      </c>
      <c r="D68" s="58">
        <f>Invoice!B72</f>
        <v>10</v>
      </c>
      <c r="E68" s="59">
        <f>'Shipping Invoice'!J73*$N$1</f>
        <v>0.66</v>
      </c>
      <c r="F68" s="59">
        <f t="shared" si="0"/>
        <v>6.6000000000000005</v>
      </c>
      <c r="G68" s="60">
        <f t="shared" si="1"/>
        <v>28.960800000000003</v>
      </c>
      <c r="H68" s="63">
        <f t="shared" si="2"/>
        <v>289.608</v>
      </c>
    </row>
    <row r="69" spans="1:8" s="62" customFormat="1" ht="25.5">
      <c r="A69" s="56" t="str">
        <f>IF((LEN('Copy paste to Here'!G73))&gt;5,((CONCATENATE('Copy paste to Here'!G73," &amp; ",'Copy paste to Here'!D73,"  &amp;  ",'Copy paste to Here'!E73))),"Empty Cell")</f>
        <v>Surgical steel eyebrow banana, 16g (1.2mm) with two 3mm bezel set half jewel balls &amp; Length: 8mm  &amp;  Crystal Color: Rose</v>
      </c>
      <c r="B69" s="57" t="str">
        <f>'Copy paste to Here'!C73</f>
        <v>BNEHJB3</v>
      </c>
      <c r="C69" s="57" t="s">
        <v>745</v>
      </c>
      <c r="D69" s="58">
        <f>Invoice!B73</f>
        <v>10</v>
      </c>
      <c r="E69" s="59">
        <f>'Shipping Invoice'!J74*$N$1</f>
        <v>0.66</v>
      </c>
      <c r="F69" s="59">
        <f t="shared" si="0"/>
        <v>6.6000000000000005</v>
      </c>
      <c r="G69" s="60">
        <f t="shared" si="1"/>
        <v>28.960800000000003</v>
      </c>
      <c r="H69" s="63">
        <f t="shared" si="2"/>
        <v>289.608</v>
      </c>
    </row>
    <row r="70" spans="1:8" s="62" customFormat="1" ht="36">
      <c r="A70" s="56" t="str">
        <f>IF((LEN('Copy paste to Here'!G74))&gt;5,((CONCATENATE('Copy paste to Here'!G74," &amp; ",'Copy paste to Here'!D74,"  &amp;  ",'Copy paste to Here'!E74))),"Empty Cell")</f>
        <v>Surgical steel eyebrow banana, 16g (1.2mm) with two 3mm bezel set half jewel balls &amp; Length: 8mm  &amp;  Crystal Color: Light Sapphire</v>
      </c>
      <c r="B70" s="57" t="str">
        <f>'Copy paste to Here'!C74</f>
        <v>BNEHJB3</v>
      </c>
      <c r="C70" s="57" t="s">
        <v>745</v>
      </c>
      <c r="D70" s="58">
        <f>Invoice!B74</f>
        <v>10</v>
      </c>
      <c r="E70" s="59">
        <f>'Shipping Invoice'!J75*$N$1</f>
        <v>0.66</v>
      </c>
      <c r="F70" s="59">
        <f t="shared" si="0"/>
        <v>6.6000000000000005</v>
      </c>
      <c r="G70" s="60">
        <f t="shared" si="1"/>
        <v>28.960800000000003</v>
      </c>
      <c r="H70" s="63">
        <f t="shared" si="2"/>
        <v>289.608</v>
      </c>
    </row>
    <row r="71" spans="1:8" s="62" customFormat="1" ht="36">
      <c r="A71" s="56" t="str">
        <f>IF((LEN('Copy paste to Here'!G75))&gt;5,((CONCATENATE('Copy paste to Here'!G75," &amp; ",'Copy paste to Here'!D75,"  &amp;  ",'Copy paste to Here'!E75))),"Empty Cell")</f>
        <v>Surgical steel eyebrow banana, 16g (1.2mm) with two 3mm bezel set half jewel balls &amp; Length: 8mm  &amp;  Crystal Color: Sapphire</v>
      </c>
      <c r="B71" s="57" t="str">
        <f>'Copy paste to Here'!C75</f>
        <v>BNEHJB3</v>
      </c>
      <c r="C71" s="57" t="s">
        <v>745</v>
      </c>
      <c r="D71" s="58">
        <f>Invoice!B75</f>
        <v>10</v>
      </c>
      <c r="E71" s="59">
        <f>'Shipping Invoice'!J76*$N$1</f>
        <v>0.66</v>
      </c>
      <c r="F71" s="59">
        <f t="shared" si="0"/>
        <v>6.6000000000000005</v>
      </c>
      <c r="G71" s="60">
        <f t="shared" si="1"/>
        <v>28.960800000000003</v>
      </c>
      <c r="H71" s="63">
        <f t="shared" si="2"/>
        <v>289.608</v>
      </c>
    </row>
    <row r="72" spans="1:8" s="62" customFormat="1" ht="25.5">
      <c r="A72" s="56" t="str">
        <f>IF((LEN('Copy paste to Here'!G76))&gt;5,((CONCATENATE('Copy paste to Here'!G76," &amp; ",'Copy paste to Here'!D76,"  &amp;  ",'Copy paste to Here'!E76))),"Empty Cell")</f>
        <v>Surgical steel eyebrow banana, 16g (1.2mm) with two 3mm bezel set half jewel balls &amp; Length: 8mm  &amp;  Crystal Color: Jet</v>
      </c>
      <c r="B72" s="57" t="str">
        <f>'Copy paste to Here'!C76</f>
        <v>BNEHJB3</v>
      </c>
      <c r="C72" s="57" t="s">
        <v>745</v>
      </c>
      <c r="D72" s="58">
        <f>Invoice!B76</f>
        <v>10</v>
      </c>
      <c r="E72" s="59">
        <f>'Shipping Invoice'!J77*$N$1</f>
        <v>0.66</v>
      </c>
      <c r="F72" s="59">
        <f t="shared" si="0"/>
        <v>6.6000000000000005</v>
      </c>
      <c r="G72" s="60">
        <f t="shared" si="1"/>
        <v>28.960800000000003</v>
      </c>
      <c r="H72" s="63">
        <f t="shared" si="2"/>
        <v>289.608</v>
      </c>
    </row>
    <row r="73" spans="1:8" s="62" customFormat="1" ht="36">
      <c r="A73" s="56" t="str">
        <f>IF((LEN('Copy paste to Here'!G77))&gt;5,((CONCATENATE('Copy paste to Here'!G77," &amp; ",'Copy paste to Here'!D77,"  &amp;  ",'Copy paste to Here'!E77))),"Empty Cell")</f>
        <v>Surgical steel eyebrow banana, 16g (1.2mm) with two 3mm bezel set half jewel balls &amp; Length: 8mm  &amp;  Crystal Color: Light Siam</v>
      </c>
      <c r="B73" s="57" t="str">
        <f>'Copy paste to Here'!C77</f>
        <v>BNEHJB3</v>
      </c>
      <c r="C73" s="57" t="s">
        <v>745</v>
      </c>
      <c r="D73" s="58">
        <f>Invoice!B77</f>
        <v>10</v>
      </c>
      <c r="E73" s="59">
        <f>'Shipping Invoice'!J78*$N$1</f>
        <v>0.66</v>
      </c>
      <c r="F73" s="59">
        <f t="shared" si="0"/>
        <v>6.6000000000000005</v>
      </c>
      <c r="G73" s="60">
        <f t="shared" si="1"/>
        <v>28.960800000000003</v>
      </c>
      <c r="H73" s="63">
        <f t="shared" si="2"/>
        <v>289.608</v>
      </c>
    </row>
    <row r="74" spans="1:8" s="62" customFormat="1" ht="25.5">
      <c r="A74" s="56" t="str">
        <f>IF((LEN('Copy paste to Here'!G78))&gt;5,((CONCATENATE('Copy paste to Here'!G78," &amp; ",'Copy paste to Here'!D78,"  &amp;  ",'Copy paste to Here'!E78))),"Empty Cell")</f>
        <v>Surgical steel eyebrow banana, 16g (1.2mm) with two 3mm bezel set half jewel balls &amp; Length: 10mm  &amp;  Crystal Color: Clear</v>
      </c>
      <c r="B74" s="57" t="str">
        <f>'Copy paste to Here'!C78</f>
        <v>BNEHJB3</v>
      </c>
      <c r="C74" s="57" t="s">
        <v>745</v>
      </c>
      <c r="D74" s="58">
        <f>Invoice!B78</f>
        <v>10</v>
      </c>
      <c r="E74" s="59">
        <f>'Shipping Invoice'!J79*$N$1</f>
        <v>0.66</v>
      </c>
      <c r="F74" s="59">
        <f t="shared" si="0"/>
        <v>6.6000000000000005</v>
      </c>
      <c r="G74" s="60">
        <f t="shared" si="1"/>
        <v>28.960800000000003</v>
      </c>
      <c r="H74" s="63">
        <f t="shared" si="2"/>
        <v>289.608</v>
      </c>
    </row>
    <row r="75" spans="1:8" s="62" customFormat="1" ht="25.5">
      <c r="A75" s="56" t="str">
        <f>IF((LEN('Copy paste to Here'!G79))&gt;5,((CONCATENATE('Copy paste to Here'!G79," &amp; ",'Copy paste to Here'!D79,"  &amp;  ",'Copy paste to Here'!E79))),"Empty Cell")</f>
        <v>Surgical steel eyebrow banana, 16g (1.2mm) with two 3mm bezel set half jewel balls &amp; Length: 10mm  &amp;  Crystal Color: Rose</v>
      </c>
      <c r="B75" s="57" t="str">
        <f>'Copy paste to Here'!C79</f>
        <v>BNEHJB3</v>
      </c>
      <c r="C75" s="57" t="s">
        <v>745</v>
      </c>
      <c r="D75" s="58">
        <f>Invoice!B79</f>
        <v>10</v>
      </c>
      <c r="E75" s="59">
        <f>'Shipping Invoice'!J80*$N$1</f>
        <v>0.66</v>
      </c>
      <c r="F75" s="59">
        <f t="shared" si="0"/>
        <v>6.6000000000000005</v>
      </c>
      <c r="G75" s="60">
        <f t="shared" si="1"/>
        <v>28.960800000000003</v>
      </c>
      <c r="H75" s="63">
        <f t="shared" si="2"/>
        <v>289.608</v>
      </c>
    </row>
    <row r="76" spans="1:8" s="62" customFormat="1" ht="36">
      <c r="A76" s="56" t="str">
        <f>IF((LEN('Copy paste to Here'!G80))&gt;5,((CONCATENATE('Copy paste to Here'!G80," &amp; ",'Copy paste to Here'!D80,"  &amp;  ",'Copy paste to Here'!E80))),"Empty Cell")</f>
        <v>Surgical steel eyebrow banana, 16g (1.2mm) with two 3mm bezel set half jewel balls &amp; Length: 10mm  &amp;  Crystal Color: Light Sapphire</v>
      </c>
      <c r="B76" s="57" t="str">
        <f>'Copy paste to Here'!C80</f>
        <v>BNEHJB3</v>
      </c>
      <c r="C76" s="57" t="s">
        <v>745</v>
      </c>
      <c r="D76" s="58">
        <f>Invoice!B80</f>
        <v>10</v>
      </c>
      <c r="E76" s="59">
        <f>'Shipping Invoice'!J81*$N$1</f>
        <v>0.66</v>
      </c>
      <c r="F76" s="59">
        <f t="shared" si="0"/>
        <v>6.6000000000000005</v>
      </c>
      <c r="G76" s="60">
        <f t="shared" si="1"/>
        <v>28.960800000000003</v>
      </c>
      <c r="H76" s="63">
        <f t="shared" si="2"/>
        <v>289.608</v>
      </c>
    </row>
    <row r="77" spans="1:8" s="62" customFormat="1" ht="36">
      <c r="A77" s="56" t="str">
        <f>IF((LEN('Copy paste to Here'!G81))&gt;5,((CONCATENATE('Copy paste to Here'!G81," &amp; ",'Copy paste to Here'!D81,"  &amp;  ",'Copy paste to Here'!E81))),"Empty Cell")</f>
        <v>Surgical steel eyebrow banana, 16g (1.2mm) with two 3mm bezel set half jewel balls &amp; Length: 10mm  &amp;  Crystal Color: Sapphire</v>
      </c>
      <c r="B77" s="57" t="str">
        <f>'Copy paste to Here'!C81</f>
        <v>BNEHJB3</v>
      </c>
      <c r="C77" s="57" t="s">
        <v>745</v>
      </c>
      <c r="D77" s="58">
        <f>Invoice!B81</f>
        <v>10</v>
      </c>
      <c r="E77" s="59">
        <f>'Shipping Invoice'!J82*$N$1</f>
        <v>0.66</v>
      </c>
      <c r="F77" s="59">
        <f t="shared" si="0"/>
        <v>6.6000000000000005</v>
      </c>
      <c r="G77" s="60">
        <f t="shared" si="1"/>
        <v>28.960800000000003</v>
      </c>
      <c r="H77" s="63">
        <f t="shared" si="2"/>
        <v>289.608</v>
      </c>
    </row>
    <row r="78" spans="1:8" s="62" customFormat="1" ht="25.5">
      <c r="A78" s="56" t="str">
        <f>IF((LEN('Copy paste to Here'!G82))&gt;5,((CONCATENATE('Copy paste to Here'!G82," &amp; ",'Copy paste to Here'!D82,"  &amp;  ",'Copy paste to Here'!E82))),"Empty Cell")</f>
        <v>Surgical steel eyebrow banana, 16g (1.2mm) with two 3mm bezel set half jewel balls &amp; Length: 10mm  &amp;  Crystal Color: Jet</v>
      </c>
      <c r="B78" s="57" t="str">
        <f>'Copy paste to Here'!C82</f>
        <v>BNEHJB3</v>
      </c>
      <c r="C78" s="57" t="s">
        <v>745</v>
      </c>
      <c r="D78" s="58">
        <f>Invoice!B82</f>
        <v>10</v>
      </c>
      <c r="E78" s="59">
        <f>'Shipping Invoice'!J83*$N$1</f>
        <v>0.66</v>
      </c>
      <c r="F78" s="59">
        <f t="shared" si="0"/>
        <v>6.6000000000000005</v>
      </c>
      <c r="G78" s="60">
        <f t="shared" si="1"/>
        <v>28.960800000000003</v>
      </c>
      <c r="H78" s="63">
        <f t="shared" si="2"/>
        <v>289.608</v>
      </c>
    </row>
    <row r="79" spans="1:8" s="62" customFormat="1" ht="36">
      <c r="A79" s="56" t="str">
        <f>IF((LEN('Copy paste to Here'!G83))&gt;5,((CONCATENATE('Copy paste to Here'!G83," &amp; ",'Copy paste to Here'!D83,"  &amp;  ",'Copy paste to Here'!E83))),"Empty Cell")</f>
        <v>Surgical steel eyebrow banana, 16g (1.2mm) with two 3mm bezel set half jewel balls &amp; Length: 10mm  &amp;  Crystal Color: Light Siam</v>
      </c>
      <c r="B79" s="57" t="str">
        <f>'Copy paste to Here'!C83</f>
        <v>BNEHJB3</v>
      </c>
      <c r="C79" s="57" t="s">
        <v>745</v>
      </c>
      <c r="D79" s="58">
        <f>Invoice!B83</f>
        <v>10</v>
      </c>
      <c r="E79" s="59">
        <f>'Shipping Invoice'!J84*$N$1</f>
        <v>0.66</v>
      </c>
      <c r="F79" s="59">
        <f t="shared" si="0"/>
        <v>6.6000000000000005</v>
      </c>
      <c r="G79" s="60">
        <f t="shared" si="1"/>
        <v>28.960800000000003</v>
      </c>
      <c r="H79" s="63">
        <f t="shared" si="2"/>
        <v>289.608</v>
      </c>
    </row>
    <row r="80" spans="1:8" s="62" customFormat="1" ht="24">
      <c r="A80" s="56" t="str">
        <f>IF((LEN('Copy paste to Here'!G84))&gt;5,((CONCATENATE('Copy paste to Here'!G84," &amp; ",'Copy paste to Here'!D84,"  &amp;  ",'Copy paste to Here'!E84))),"Empty Cell")</f>
        <v>Surgical steel belly banana, 14g (1.6mm) with 5 &amp; 8mm acrylic glitter balls - length 3/8'' (10mm) &amp; Length: 10mm  &amp;  Color: Black</v>
      </c>
      <c r="B80" s="57" t="str">
        <f>'Copy paste to Here'!C84</f>
        <v>BNGT</v>
      </c>
      <c r="C80" s="57" t="s">
        <v>747</v>
      </c>
      <c r="D80" s="58">
        <f>Invoice!B84</f>
        <v>30</v>
      </c>
      <c r="E80" s="59">
        <f>'Shipping Invoice'!J85*$N$1</f>
        <v>0.15</v>
      </c>
      <c r="F80" s="59">
        <f t="shared" si="0"/>
        <v>4.5</v>
      </c>
      <c r="G80" s="60">
        <f t="shared" si="1"/>
        <v>6.5819999999999999</v>
      </c>
      <c r="H80" s="63">
        <f t="shared" si="2"/>
        <v>197.46</v>
      </c>
    </row>
    <row r="81" spans="1:8" s="62" customFormat="1" ht="24">
      <c r="A81" s="56" t="str">
        <f>IF((LEN('Copy paste to Here'!G85))&gt;5,((CONCATENATE('Copy paste to Here'!G85," &amp; ",'Copy paste to Here'!D85,"  &amp;  ",'Copy paste to Here'!E85))),"Empty Cell")</f>
        <v>Surgical steel belly banana, 14g (1.6mm) with 5 &amp; 8mm acrylic glitter balls - length 3/8'' (10mm) &amp; Length: 10mm  &amp;  Color: Clear</v>
      </c>
      <c r="B81" s="57" t="str">
        <f>'Copy paste to Here'!C85</f>
        <v>BNGT</v>
      </c>
      <c r="C81" s="57" t="s">
        <v>747</v>
      </c>
      <c r="D81" s="58">
        <f>Invoice!B85</f>
        <v>30</v>
      </c>
      <c r="E81" s="59">
        <f>'Shipping Invoice'!J86*$N$1</f>
        <v>0.15</v>
      </c>
      <c r="F81" s="59">
        <f t="shared" si="0"/>
        <v>4.5</v>
      </c>
      <c r="G81" s="60">
        <f t="shared" si="1"/>
        <v>6.5819999999999999</v>
      </c>
      <c r="H81" s="63">
        <f t="shared" si="2"/>
        <v>197.46</v>
      </c>
    </row>
    <row r="82" spans="1:8" s="62" customFormat="1" ht="36">
      <c r="A82" s="56" t="str">
        <f>IF((LEN('Copy paste to Here'!G86))&gt;5,((CONCATENATE('Copy paste to Here'!G86," &amp; ",'Copy paste to Here'!D86,"  &amp;  ",'Copy paste to Here'!E86))),"Empty Cell")</f>
        <v>Surgical steel belly banana, 14g (1.6mm) with 5 &amp; 8mm acrylic glitter balls - length 3/8'' (10mm) &amp; Length: 10mm  &amp;  Color: Light blue</v>
      </c>
      <c r="B82" s="57" t="str">
        <f>'Copy paste to Here'!C86</f>
        <v>BNGT</v>
      </c>
      <c r="C82" s="57" t="s">
        <v>747</v>
      </c>
      <c r="D82" s="58">
        <f>Invoice!B86</f>
        <v>30</v>
      </c>
      <c r="E82" s="59">
        <f>'Shipping Invoice'!J87*$N$1</f>
        <v>0.15</v>
      </c>
      <c r="F82" s="59">
        <f t="shared" si="0"/>
        <v>4.5</v>
      </c>
      <c r="G82" s="60">
        <f t="shared" si="1"/>
        <v>6.5819999999999999</v>
      </c>
      <c r="H82" s="63">
        <f t="shared" si="2"/>
        <v>197.46</v>
      </c>
    </row>
    <row r="83" spans="1:8" s="62" customFormat="1" ht="36">
      <c r="A83" s="56" t="str">
        <f>IF((LEN('Copy paste to Here'!G87))&gt;5,((CONCATENATE('Copy paste to Here'!G87," &amp; ",'Copy paste to Here'!D87,"  &amp;  ",'Copy paste to Here'!E87))),"Empty Cell")</f>
        <v>Surgical steel belly banana, 14g (1.6mm) with 5 &amp; 8mm acrylic glitter balls - length 3/8'' (10mm) &amp; Length: 10mm  &amp;  Color: Purple</v>
      </c>
      <c r="B83" s="57" t="str">
        <f>'Copy paste to Here'!C87</f>
        <v>BNGT</v>
      </c>
      <c r="C83" s="57" t="s">
        <v>747</v>
      </c>
      <c r="D83" s="58">
        <f>Invoice!B87</f>
        <v>30</v>
      </c>
      <c r="E83" s="59">
        <f>'Shipping Invoice'!J88*$N$1</f>
        <v>0.15</v>
      </c>
      <c r="F83" s="59">
        <f t="shared" ref="F83:F146" si="3">D83*E83</f>
        <v>4.5</v>
      </c>
      <c r="G83" s="60">
        <f t="shared" ref="G83:G146" si="4">E83*$E$14</f>
        <v>6.5819999999999999</v>
      </c>
      <c r="H83" s="63">
        <f t="shared" ref="H83:H146" si="5">D83*G83</f>
        <v>197.46</v>
      </c>
    </row>
    <row r="84" spans="1:8" s="62" customFormat="1" ht="24">
      <c r="A84" s="56" t="str">
        <f>IF((LEN('Copy paste to Here'!G88))&gt;5,((CONCATENATE('Copy paste to Here'!G88," &amp; ",'Copy paste to Here'!D88,"  &amp;  ",'Copy paste to Here'!E88))),"Empty Cell")</f>
        <v>Surgical steel belly banana, 14g (1.6mm) with 5 &amp; 8mm acrylic glitter balls - length 3/8'' (10mm) &amp; Length: 10mm  &amp;  Color: Red</v>
      </c>
      <c r="B84" s="57" t="str">
        <f>'Copy paste to Here'!C88</f>
        <v>BNGT</v>
      </c>
      <c r="C84" s="57" t="s">
        <v>747</v>
      </c>
      <c r="D84" s="58">
        <f>Invoice!B88</f>
        <v>20</v>
      </c>
      <c r="E84" s="59">
        <f>'Shipping Invoice'!J89*$N$1</f>
        <v>0.15</v>
      </c>
      <c r="F84" s="59">
        <f t="shared" si="3"/>
        <v>3</v>
      </c>
      <c r="G84" s="60">
        <f t="shared" si="4"/>
        <v>6.5819999999999999</v>
      </c>
      <c r="H84" s="63">
        <f t="shared" si="5"/>
        <v>131.63999999999999</v>
      </c>
    </row>
    <row r="85" spans="1:8" s="62" customFormat="1" ht="36">
      <c r="A85" s="56" t="str">
        <f>IF((LEN('Copy paste to Here'!G89))&gt;5,((CONCATENATE('Copy paste to Here'!G89," &amp; ",'Copy paste to Here'!D89,"  &amp;  ",'Copy paste to Here'!E89))),"Empty Cell")</f>
        <v xml:space="preserve">Surgical steel belly banana, 14g (1.6mm) with heart shaped faux pearl lower part and an upper 5mm faux pearl ball - length 3/8'' (10mm) &amp; Color: White  &amp;  </v>
      </c>
      <c r="B85" s="57" t="str">
        <f>'Copy paste to Here'!C89</f>
        <v>BNHRPE</v>
      </c>
      <c r="C85" s="57" t="s">
        <v>748</v>
      </c>
      <c r="D85" s="58">
        <f>Invoice!B89</f>
        <v>20</v>
      </c>
      <c r="E85" s="59">
        <f>'Shipping Invoice'!J90*$N$1</f>
        <v>0.41</v>
      </c>
      <c r="F85" s="59">
        <f t="shared" si="3"/>
        <v>8.1999999999999993</v>
      </c>
      <c r="G85" s="60">
        <f t="shared" si="4"/>
        <v>17.9908</v>
      </c>
      <c r="H85" s="63">
        <f t="shared" si="5"/>
        <v>359.81600000000003</v>
      </c>
    </row>
    <row r="86" spans="1:8" s="62" customFormat="1" ht="36">
      <c r="A86" s="56" t="str">
        <f>IF((LEN('Copy paste to Here'!G90))&gt;5,((CONCATENATE('Copy paste to Here'!G90," &amp; ",'Copy paste to Here'!D90,"  &amp;  ",'Copy paste to Here'!E90))),"Empty Cell")</f>
        <v xml:space="preserve">Surgical steel belly banana, 14g (1.6mm) with heart shaped faux pearl lower part and an upper 5mm faux pearl ball - length 3/8'' (10mm) &amp; Color: Pink  &amp;  </v>
      </c>
      <c r="B86" s="57" t="str">
        <f>'Copy paste to Here'!C90</f>
        <v>BNHRPE</v>
      </c>
      <c r="C86" s="57" t="s">
        <v>748</v>
      </c>
      <c r="D86" s="58">
        <f>Invoice!B90</f>
        <v>20</v>
      </c>
      <c r="E86" s="59">
        <f>'Shipping Invoice'!J91*$N$1</f>
        <v>0.41</v>
      </c>
      <c r="F86" s="59">
        <f t="shared" si="3"/>
        <v>8.1999999999999993</v>
      </c>
      <c r="G86" s="60">
        <f t="shared" si="4"/>
        <v>17.9908</v>
      </c>
      <c r="H86" s="63">
        <f t="shared" si="5"/>
        <v>359.81600000000003</v>
      </c>
    </row>
    <row r="87" spans="1:8" s="62" customFormat="1" ht="36">
      <c r="A87" s="56" t="str">
        <f>IF((LEN('Copy paste to Here'!G91))&gt;5,((CONCATENATE('Copy paste to Here'!G91," &amp; ",'Copy paste to Here'!D91,"  &amp;  ",'Copy paste to Here'!E91))),"Empty Cell")</f>
        <v xml:space="preserve">Surgical steel belly banana, 14g (1.6mm) with heart shaped faux pearl lower part and an upper 5mm faux pearl ball - length 3/8'' (10mm) &amp; Color: Purple  &amp;  </v>
      </c>
      <c r="B87" s="57" t="str">
        <f>'Copy paste to Here'!C91</f>
        <v>BNHRPE</v>
      </c>
      <c r="C87" s="57" t="s">
        <v>748</v>
      </c>
      <c r="D87" s="58">
        <f>Invoice!B91</f>
        <v>20</v>
      </c>
      <c r="E87" s="59">
        <f>'Shipping Invoice'!J92*$N$1</f>
        <v>0.41</v>
      </c>
      <c r="F87" s="59">
        <f t="shared" si="3"/>
        <v>8.1999999999999993</v>
      </c>
      <c r="G87" s="60">
        <f t="shared" si="4"/>
        <v>17.9908</v>
      </c>
      <c r="H87" s="63">
        <f t="shared" si="5"/>
        <v>359.81600000000003</v>
      </c>
    </row>
    <row r="88" spans="1:8" s="62" customFormat="1" ht="24">
      <c r="A88" s="56" t="str">
        <f>IF((LEN('Copy paste to Here'!G92))&gt;5,((CONCATENATE('Copy paste to Here'!G92," &amp; ",'Copy paste to Here'!D92,"  &amp;  ",'Copy paste to Here'!E92))),"Empty Cell")</f>
        <v xml:space="preserve">Surgical steel belly banana, 14g (1.6mm) with 5 &amp; 8mm acrylic UV balls - length 3/8'' (10mm) &amp; Color: Orange  &amp;  </v>
      </c>
      <c r="B88" s="57" t="str">
        <f>'Copy paste to Here'!C92</f>
        <v>BNUV</v>
      </c>
      <c r="C88" s="57" t="s">
        <v>749</v>
      </c>
      <c r="D88" s="58">
        <f>Invoice!B92</f>
        <v>30</v>
      </c>
      <c r="E88" s="59">
        <f>'Shipping Invoice'!J93*$N$1</f>
        <v>0.15</v>
      </c>
      <c r="F88" s="59">
        <f t="shared" si="3"/>
        <v>4.5</v>
      </c>
      <c r="G88" s="60">
        <f t="shared" si="4"/>
        <v>6.5819999999999999</v>
      </c>
      <c r="H88" s="63">
        <f t="shared" si="5"/>
        <v>197.46</v>
      </c>
    </row>
    <row r="89" spans="1:8" s="62" customFormat="1" ht="24">
      <c r="A89" s="56" t="str">
        <f>IF((LEN('Copy paste to Here'!G93))&gt;5,((CONCATENATE('Copy paste to Here'!G93," &amp; ",'Copy paste to Here'!D93,"  &amp;  ",'Copy paste to Here'!E93))),"Empty Cell")</f>
        <v xml:space="preserve">Surgical steel belly banana, 14g (1.6mm) with 5 &amp; 8mm acrylic UV balls - length 3/8'' (10mm) &amp; Color: Purple  &amp;  </v>
      </c>
      <c r="B89" s="57" t="str">
        <f>'Copy paste to Here'!C93</f>
        <v>BNUV</v>
      </c>
      <c r="C89" s="57" t="s">
        <v>749</v>
      </c>
      <c r="D89" s="58">
        <f>Invoice!B93</f>
        <v>30</v>
      </c>
      <c r="E89" s="59">
        <f>'Shipping Invoice'!J94*$N$1</f>
        <v>0.15</v>
      </c>
      <c r="F89" s="59">
        <f t="shared" si="3"/>
        <v>4.5</v>
      </c>
      <c r="G89" s="60">
        <f t="shared" si="4"/>
        <v>6.5819999999999999</v>
      </c>
      <c r="H89" s="63">
        <f t="shared" si="5"/>
        <v>197.46</v>
      </c>
    </row>
    <row r="90" spans="1:8" s="62" customFormat="1" ht="24">
      <c r="A90" s="56" t="str">
        <f>IF((LEN('Copy paste to Here'!G94))&gt;5,((CONCATENATE('Copy paste to Here'!G94," &amp; ",'Copy paste to Here'!D94,"  &amp;  ",'Copy paste to Here'!E94))),"Empty Cell")</f>
        <v xml:space="preserve">Surgical steel belly banana, 14g (1.6mm) with 5 &amp; 8mm acrylic UV balls - length 3/8'' (10mm) &amp; Color: Red  &amp;  </v>
      </c>
      <c r="B90" s="57" t="str">
        <f>'Copy paste to Here'!C94</f>
        <v>BNUV</v>
      </c>
      <c r="C90" s="57" t="s">
        <v>749</v>
      </c>
      <c r="D90" s="58">
        <f>Invoice!B94</f>
        <v>30</v>
      </c>
      <c r="E90" s="59">
        <f>'Shipping Invoice'!J95*$N$1</f>
        <v>0.15</v>
      </c>
      <c r="F90" s="59">
        <f t="shared" si="3"/>
        <v>4.5</v>
      </c>
      <c r="G90" s="60">
        <f t="shared" si="4"/>
        <v>6.5819999999999999</v>
      </c>
      <c r="H90" s="63">
        <f t="shared" si="5"/>
        <v>197.46</v>
      </c>
    </row>
    <row r="91" spans="1:8" s="62" customFormat="1" ht="24">
      <c r="A91" s="56" t="str">
        <f>IF((LEN('Copy paste to Here'!G95))&gt;5,((CONCATENATE('Copy paste to Here'!G95," &amp; ",'Copy paste to Here'!D95,"  &amp;  ",'Copy paste to Here'!E95))),"Empty Cell")</f>
        <v xml:space="preserve">Surgical steel belly banana, 14g (1.6mm) with 5 &amp; 8mm AB coated acrylic balls - length 3/8'' (10mm) &amp; Color: Black  &amp;  </v>
      </c>
      <c r="B91" s="57" t="str">
        <f>'Copy paste to Here'!C95</f>
        <v>BNUVAB</v>
      </c>
      <c r="C91" s="57" t="s">
        <v>750</v>
      </c>
      <c r="D91" s="58">
        <f>Invoice!B95</f>
        <v>20</v>
      </c>
      <c r="E91" s="59">
        <f>'Shipping Invoice'!J96*$N$1</f>
        <v>0.27</v>
      </c>
      <c r="F91" s="59">
        <f t="shared" si="3"/>
        <v>5.4</v>
      </c>
      <c r="G91" s="60">
        <f t="shared" si="4"/>
        <v>11.847600000000002</v>
      </c>
      <c r="H91" s="63">
        <f t="shared" si="5"/>
        <v>236.95200000000003</v>
      </c>
    </row>
    <row r="92" spans="1:8" s="62" customFormat="1" ht="24">
      <c r="A92" s="56" t="str">
        <f>IF((LEN('Copy paste to Here'!G96))&gt;5,((CONCATENATE('Copy paste to Here'!G96," &amp; ",'Copy paste to Here'!D96,"  &amp;  ",'Copy paste to Here'!E96))),"Empty Cell")</f>
        <v xml:space="preserve">Surgical steel belly banana, 14g (1.6mm) with 5 &amp; 8mm AB coated acrylic balls - length 3/8'' (10mm) &amp; Color: White  &amp;  </v>
      </c>
      <c r="B92" s="57" t="str">
        <f>'Copy paste to Here'!C96</f>
        <v>BNUVAB</v>
      </c>
      <c r="C92" s="57" t="s">
        <v>750</v>
      </c>
      <c r="D92" s="58">
        <f>Invoice!B96</f>
        <v>10</v>
      </c>
      <c r="E92" s="59">
        <f>'Shipping Invoice'!J97*$N$1</f>
        <v>0.27</v>
      </c>
      <c r="F92" s="59">
        <f t="shared" si="3"/>
        <v>2.7</v>
      </c>
      <c r="G92" s="60">
        <f t="shared" si="4"/>
        <v>11.847600000000002</v>
      </c>
      <c r="H92" s="63">
        <f t="shared" si="5"/>
        <v>118.47600000000001</v>
      </c>
    </row>
    <row r="93" spans="1:8" s="62" customFormat="1" ht="24">
      <c r="A93" s="56" t="str">
        <f>IF((LEN('Copy paste to Here'!G97))&gt;5,((CONCATENATE('Copy paste to Here'!G97," &amp; ",'Copy paste to Here'!D97,"  &amp;  ",'Copy paste to Here'!E97))),"Empty Cell")</f>
        <v xml:space="preserve">Surgical steel belly banana, 14g (1.6mm) with 5 &amp; 8mm AB coated acrylic balls - length 3/8'' (10mm) &amp; Color: Blue  &amp;  </v>
      </c>
      <c r="B93" s="57" t="str">
        <f>'Copy paste to Here'!C97</f>
        <v>BNUVAB</v>
      </c>
      <c r="C93" s="57" t="s">
        <v>750</v>
      </c>
      <c r="D93" s="58">
        <f>Invoice!B97</f>
        <v>10</v>
      </c>
      <c r="E93" s="59">
        <f>'Shipping Invoice'!J98*$N$1</f>
        <v>0.27</v>
      </c>
      <c r="F93" s="59">
        <f t="shared" si="3"/>
        <v>2.7</v>
      </c>
      <c r="G93" s="60">
        <f t="shared" si="4"/>
        <v>11.847600000000002</v>
      </c>
      <c r="H93" s="63">
        <f t="shared" si="5"/>
        <v>118.47600000000001</v>
      </c>
    </row>
    <row r="94" spans="1:8" s="62" customFormat="1" ht="24">
      <c r="A94" s="56" t="str">
        <f>IF((LEN('Copy paste to Here'!G98))&gt;5,((CONCATENATE('Copy paste to Here'!G98," &amp; ",'Copy paste to Here'!D98,"  &amp;  ",'Copy paste to Here'!E98))),"Empty Cell")</f>
        <v xml:space="preserve">Surgical steel belly banana, 14g (1.6mm) with 5 &amp; 8mm AB coated acrylic balls - length 3/8'' (10mm) &amp; Color: Purple  &amp;  </v>
      </c>
      <c r="B94" s="57" t="str">
        <f>'Copy paste to Here'!C98</f>
        <v>BNUVAB</v>
      </c>
      <c r="C94" s="57" t="s">
        <v>750</v>
      </c>
      <c r="D94" s="58">
        <f>Invoice!B98</f>
        <v>10</v>
      </c>
      <c r="E94" s="59">
        <f>'Shipping Invoice'!J99*$N$1</f>
        <v>0.27</v>
      </c>
      <c r="F94" s="59">
        <f t="shared" si="3"/>
        <v>2.7</v>
      </c>
      <c r="G94" s="60">
        <f t="shared" si="4"/>
        <v>11.847600000000002</v>
      </c>
      <c r="H94" s="63">
        <f t="shared" si="5"/>
        <v>118.47600000000001</v>
      </c>
    </row>
    <row r="95" spans="1:8" s="62" customFormat="1" ht="24">
      <c r="A95" s="56" t="str">
        <f>IF((LEN('Copy paste to Here'!G99))&gt;5,((CONCATENATE('Copy paste to Here'!G99," &amp; ",'Copy paste to Here'!D99,"  &amp;  ",'Copy paste to Here'!E99))),"Empty Cell")</f>
        <v xml:space="preserve">Display with 40 pcs. surgical steel tongue barbells, 14g (1.6mm) with 6mm acrylic glow in the dark balls - length 5/8'' (16mm) &amp;   &amp;  </v>
      </c>
      <c r="B95" s="57" t="str">
        <f>'Copy paste to Here'!C99</f>
        <v>DACB84</v>
      </c>
      <c r="C95" s="57" t="s">
        <v>751</v>
      </c>
      <c r="D95" s="58">
        <f>Invoice!B99</f>
        <v>4</v>
      </c>
      <c r="E95" s="59">
        <f>'Shipping Invoice'!J100*$N$1</f>
        <v>9.5299999999999994</v>
      </c>
      <c r="F95" s="59">
        <f t="shared" si="3"/>
        <v>38.119999999999997</v>
      </c>
      <c r="G95" s="60">
        <f t="shared" si="4"/>
        <v>418.1764</v>
      </c>
      <c r="H95" s="63">
        <f t="shared" si="5"/>
        <v>1672.7056</v>
      </c>
    </row>
    <row r="96" spans="1:8" s="62" customFormat="1" ht="24">
      <c r="A96" s="56" t="str">
        <f>IF((LEN('Copy paste to Here'!G100))&gt;5,((CONCATENATE('Copy paste to Here'!G100," &amp; ",'Copy paste to Here'!D100,"  &amp;  ",'Copy paste to Here'!E100))),"Empty Cell")</f>
        <v xml:space="preserve">Display with 40 pcs. of surgical steel belly bananas, 14g (1.6mm) with 5 &amp; 8mm glow in the dark balls - length 3/8'' (10mm) &amp;   &amp;  </v>
      </c>
      <c r="B96" s="57" t="str">
        <f>'Copy paste to Here'!C100</f>
        <v>DMBNA5</v>
      </c>
      <c r="C96" s="57" t="s">
        <v>752</v>
      </c>
      <c r="D96" s="58">
        <f>Invoice!B100</f>
        <v>4</v>
      </c>
      <c r="E96" s="59">
        <f>'Shipping Invoice'!J101*$N$1</f>
        <v>12.77</v>
      </c>
      <c r="F96" s="59">
        <f t="shared" si="3"/>
        <v>51.08</v>
      </c>
      <c r="G96" s="60">
        <f t="shared" si="4"/>
        <v>560.34760000000006</v>
      </c>
      <c r="H96" s="63">
        <f t="shared" si="5"/>
        <v>2241.3904000000002</v>
      </c>
    </row>
    <row r="97" spans="1:8" s="62" customFormat="1" ht="24">
      <c r="A97" s="56" t="str">
        <f>IF((LEN('Copy paste to Here'!G101))&gt;5,((CONCATENATE('Copy paste to Here'!G101," &amp; ",'Copy paste to Here'!D101,"  &amp;  ",'Copy paste to Here'!E101))),"Empty Cell")</f>
        <v>Bioflex eyebrow banana, 16g (1.2mm) with two 3mm balls &amp; Length: 8mm  &amp;  Color: Clear</v>
      </c>
      <c r="B97" s="57" t="str">
        <f>'Copy paste to Here'!C101</f>
        <v>FBNEVB</v>
      </c>
      <c r="C97" s="57" t="s">
        <v>753</v>
      </c>
      <c r="D97" s="58">
        <f>Invoice!B101</f>
        <v>40</v>
      </c>
      <c r="E97" s="59">
        <f>'Shipping Invoice'!J102*$N$1</f>
        <v>0.2</v>
      </c>
      <c r="F97" s="59">
        <f t="shared" si="3"/>
        <v>8</v>
      </c>
      <c r="G97" s="60">
        <f t="shared" si="4"/>
        <v>8.7760000000000016</v>
      </c>
      <c r="H97" s="63">
        <f t="shared" si="5"/>
        <v>351.04000000000008</v>
      </c>
    </row>
    <row r="98" spans="1:8" s="62" customFormat="1" ht="24">
      <c r="A98" s="56" t="str">
        <f>IF((LEN('Copy paste to Here'!G102))&gt;5,((CONCATENATE('Copy paste to Here'!G102," &amp; ",'Copy paste to Here'!D102,"  &amp;  ",'Copy paste to Here'!E102))),"Empty Cell")</f>
        <v>Bioflex eyebrow banana, 16g (1.2mm) with two 3mm balls &amp; Length: 10mm  &amp;  Color: Clear</v>
      </c>
      <c r="B98" s="57" t="str">
        <f>'Copy paste to Here'!C102</f>
        <v>FBNEVB</v>
      </c>
      <c r="C98" s="57" t="s">
        <v>753</v>
      </c>
      <c r="D98" s="58">
        <f>Invoice!B102</f>
        <v>40</v>
      </c>
      <c r="E98" s="59">
        <f>'Shipping Invoice'!J103*$N$1</f>
        <v>0.2</v>
      </c>
      <c r="F98" s="59">
        <f t="shared" si="3"/>
        <v>8</v>
      </c>
      <c r="G98" s="60">
        <f t="shared" si="4"/>
        <v>8.7760000000000016</v>
      </c>
      <c r="H98" s="63">
        <f t="shared" si="5"/>
        <v>351.04000000000008</v>
      </c>
    </row>
    <row r="99" spans="1:8" s="62" customFormat="1" ht="24">
      <c r="A99" s="56" t="str">
        <f>IF((LEN('Copy paste to Here'!G103))&gt;5,((CONCATENATE('Copy paste to Here'!G103," &amp; ",'Copy paste to Here'!D103,"  &amp;  ",'Copy paste to Here'!E103))),"Empty Cell")</f>
        <v xml:space="preserve">Surgical steel labret, 16g (1.2mm) with a 3mm ball &amp; Length: 6mm  &amp;  </v>
      </c>
      <c r="B99" s="57" t="str">
        <f>'Copy paste to Here'!C103</f>
        <v>LBB3</v>
      </c>
      <c r="C99" s="57" t="s">
        <v>656</v>
      </c>
      <c r="D99" s="58">
        <f>Invoice!B103</f>
        <v>30</v>
      </c>
      <c r="E99" s="59">
        <f>'Shipping Invoice'!J104*$N$1</f>
        <v>0.14000000000000001</v>
      </c>
      <c r="F99" s="59">
        <f t="shared" si="3"/>
        <v>4.2</v>
      </c>
      <c r="G99" s="60">
        <f t="shared" si="4"/>
        <v>6.1432000000000011</v>
      </c>
      <c r="H99" s="63">
        <f t="shared" si="5"/>
        <v>184.29600000000002</v>
      </c>
    </row>
    <row r="100" spans="1:8" s="62" customFormat="1" ht="24">
      <c r="A100" s="56" t="str">
        <f>IF((LEN('Copy paste to Here'!G104))&gt;5,((CONCATENATE('Copy paste to Here'!G104," &amp; ",'Copy paste to Here'!D104,"  &amp;  ",'Copy paste to Here'!E104))),"Empty Cell")</f>
        <v xml:space="preserve">Surgical steel labret, 16g (1.2mm) with a 3mm ball &amp; Length: 8mm  &amp;  </v>
      </c>
      <c r="B100" s="57" t="str">
        <f>'Copy paste to Here'!C104</f>
        <v>LBB3</v>
      </c>
      <c r="C100" s="57" t="s">
        <v>656</v>
      </c>
      <c r="D100" s="58">
        <f>Invoice!B104</f>
        <v>30</v>
      </c>
      <c r="E100" s="59">
        <f>'Shipping Invoice'!J105*$N$1</f>
        <v>0.14000000000000001</v>
      </c>
      <c r="F100" s="59">
        <f t="shared" si="3"/>
        <v>4.2</v>
      </c>
      <c r="G100" s="60">
        <f t="shared" si="4"/>
        <v>6.1432000000000011</v>
      </c>
      <c r="H100" s="63">
        <f t="shared" si="5"/>
        <v>184.29600000000002</v>
      </c>
    </row>
    <row r="101" spans="1:8" s="62" customFormat="1" ht="24">
      <c r="A101" s="56" t="str">
        <f>IF((LEN('Copy paste to Here'!G105))&gt;5,((CONCATENATE('Copy paste to Here'!G105," &amp; ",'Copy paste to Here'!D105,"  &amp;  ",'Copy paste to Here'!E105))),"Empty Cell")</f>
        <v xml:space="preserve">Surgical steel labret, 16g (1.2mm) with a 3mm ball &amp; Length: 10mm  &amp;  </v>
      </c>
      <c r="B101" s="57" t="str">
        <f>'Copy paste to Here'!C105</f>
        <v>LBB3</v>
      </c>
      <c r="C101" s="57" t="s">
        <v>656</v>
      </c>
      <c r="D101" s="58">
        <f>Invoice!B105</f>
        <v>30</v>
      </c>
      <c r="E101" s="59">
        <f>'Shipping Invoice'!J106*$N$1</f>
        <v>0.14000000000000001</v>
      </c>
      <c r="F101" s="59">
        <f t="shared" si="3"/>
        <v>4.2</v>
      </c>
      <c r="G101" s="60">
        <f t="shared" si="4"/>
        <v>6.1432000000000011</v>
      </c>
      <c r="H101" s="63">
        <f t="shared" si="5"/>
        <v>184.29600000000002</v>
      </c>
    </row>
    <row r="102" spans="1:8" s="62" customFormat="1" ht="24">
      <c r="A102" s="56" t="str">
        <f>IF((LEN('Copy paste to Here'!G106))&gt;5,((CONCATENATE('Copy paste to Here'!G106," &amp; ",'Copy paste to Here'!D106,"  &amp;  ",'Copy paste to Here'!E106))),"Empty Cell")</f>
        <v xml:space="preserve">Surgical steel labret, 16g (1.2mm) with a 3mm cone &amp; Length: 6mm  &amp;  </v>
      </c>
      <c r="B102" s="57" t="str">
        <f>'Copy paste to Here'!C106</f>
        <v>LBCN3</v>
      </c>
      <c r="C102" s="57" t="s">
        <v>755</v>
      </c>
      <c r="D102" s="58">
        <f>Invoice!B106</f>
        <v>30</v>
      </c>
      <c r="E102" s="59">
        <f>'Shipping Invoice'!J107*$N$1</f>
        <v>0.14000000000000001</v>
      </c>
      <c r="F102" s="59">
        <f t="shared" si="3"/>
        <v>4.2</v>
      </c>
      <c r="G102" s="60">
        <f t="shared" si="4"/>
        <v>6.1432000000000011</v>
      </c>
      <c r="H102" s="63">
        <f t="shared" si="5"/>
        <v>184.29600000000002</v>
      </c>
    </row>
    <row r="103" spans="1:8" s="62" customFormat="1" ht="24">
      <c r="A103" s="56" t="str">
        <f>IF((LEN('Copy paste to Here'!G107))&gt;5,((CONCATENATE('Copy paste to Here'!G107," &amp; ",'Copy paste to Here'!D107,"  &amp;  ",'Copy paste to Here'!E107))),"Empty Cell")</f>
        <v xml:space="preserve">Surgical steel labret, 14g (1.6mm) with a 4mm cone &amp; Length: 8mm  &amp;  </v>
      </c>
      <c r="B103" s="57" t="str">
        <f>'Copy paste to Here'!C107</f>
        <v>LBCN4</v>
      </c>
      <c r="C103" s="57" t="s">
        <v>757</v>
      </c>
      <c r="D103" s="58">
        <f>Invoice!B107</f>
        <v>30</v>
      </c>
      <c r="E103" s="59">
        <f>'Shipping Invoice'!J108*$N$1</f>
        <v>0.14000000000000001</v>
      </c>
      <c r="F103" s="59">
        <f t="shared" si="3"/>
        <v>4.2</v>
      </c>
      <c r="G103" s="60">
        <f t="shared" si="4"/>
        <v>6.1432000000000011</v>
      </c>
      <c r="H103" s="63">
        <f t="shared" si="5"/>
        <v>184.29600000000002</v>
      </c>
    </row>
    <row r="104" spans="1:8" s="62" customFormat="1" ht="24">
      <c r="A104" s="56" t="str">
        <f>IF((LEN('Copy paste to Here'!G108))&gt;5,((CONCATENATE('Copy paste to Here'!G108," &amp; ",'Copy paste to Here'!D108,"  &amp;  ",'Copy paste to Here'!E108))),"Empty Cell")</f>
        <v xml:space="preserve">Surgical steel labret, 14g (1.6mm) with a 4mm cone &amp; Length: 10mm  &amp;  </v>
      </c>
      <c r="B104" s="57" t="str">
        <f>'Copy paste to Here'!C108</f>
        <v>LBCN4</v>
      </c>
      <c r="C104" s="57" t="s">
        <v>757</v>
      </c>
      <c r="D104" s="58">
        <f>Invoice!B108</f>
        <v>30</v>
      </c>
      <c r="E104" s="59">
        <f>'Shipping Invoice'!J109*$N$1</f>
        <v>0.14000000000000001</v>
      </c>
      <c r="F104" s="59">
        <f t="shared" si="3"/>
        <v>4.2</v>
      </c>
      <c r="G104" s="60">
        <f t="shared" si="4"/>
        <v>6.1432000000000011</v>
      </c>
      <c r="H104" s="63">
        <f t="shared" si="5"/>
        <v>184.29600000000002</v>
      </c>
    </row>
    <row r="105" spans="1:8" s="62" customFormat="1" ht="48">
      <c r="A105" s="56" t="str">
        <f>IF((LEN('Copy paste to Here'!G109))&gt;5,((CONCATENATE('Copy paste to Here'!G109," &amp; ",'Copy paste to Here'!D109,"  &amp;  ",'Copy paste to Here'!E109))),"Empty Cell")</f>
        <v>Internally threaded 316L steel labret, 16g (1.2mm) with a upper 2 -5mm prong set round CZ stone (attachments are made from surgical steel) &amp; Length: 8mm with 3mm top part  &amp;  Cz Color: Rose</v>
      </c>
      <c r="B105" s="57" t="str">
        <f>'Copy paste to Here'!C109</f>
        <v>LBCZIN</v>
      </c>
      <c r="C105" s="57" t="s">
        <v>769</v>
      </c>
      <c r="D105" s="58">
        <f>Invoice!B109</f>
        <v>2</v>
      </c>
      <c r="E105" s="59">
        <f>'Shipping Invoice'!J110*$N$1</f>
        <v>1.04</v>
      </c>
      <c r="F105" s="59">
        <f t="shared" si="3"/>
        <v>2.08</v>
      </c>
      <c r="G105" s="60">
        <f t="shared" si="4"/>
        <v>45.635200000000005</v>
      </c>
      <c r="H105" s="63">
        <f t="shared" si="5"/>
        <v>91.270400000000009</v>
      </c>
    </row>
    <row r="106" spans="1:8" s="62" customFormat="1" ht="48">
      <c r="A106" s="56" t="str">
        <f>IF((LEN('Copy paste to Here'!G110))&gt;5,((CONCATENATE('Copy paste to Here'!G110," &amp; ",'Copy paste to Here'!D110,"  &amp;  ",'Copy paste to Here'!E110))),"Empty Cell")</f>
        <v>Internally threaded 316L steel labret, 16g (1.2mm) with a upper 2 -5mm prong set round CZ stone (attachments are made from surgical steel) &amp; Length: 8mm with 3mm top part  &amp;  Cz Color: Lavender</v>
      </c>
      <c r="B106" s="57" t="str">
        <f>'Copy paste to Here'!C110</f>
        <v>LBCZIN</v>
      </c>
      <c r="C106" s="57" t="s">
        <v>769</v>
      </c>
      <c r="D106" s="58">
        <f>Invoice!B110</f>
        <v>2</v>
      </c>
      <c r="E106" s="59">
        <f>'Shipping Invoice'!J111*$N$1</f>
        <v>1.04</v>
      </c>
      <c r="F106" s="59">
        <f t="shared" si="3"/>
        <v>2.08</v>
      </c>
      <c r="G106" s="60">
        <f t="shared" si="4"/>
        <v>45.635200000000005</v>
      </c>
      <c r="H106" s="63">
        <f t="shared" si="5"/>
        <v>91.270400000000009</v>
      </c>
    </row>
    <row r="107" spans="1:8" s="62" customFormat="1" ht="48">
      <c r="A107" s="56" t="str">
        <f>IF((LEN('Copy paste to Here'!G111))&gt;5,((CONCATENATE('Copy paste to Here'!G111," &amp; ",'Copy paste to Here'!D111,"  &amp;  ",'Copy paste to Here'!E111))),"Empty Cell")</f>
        <v>Internally threaded 316L steel labret, 16g (1.2mm) with a upper 2 -5mm prong set round CZ stone (attachments are made from surgical steel) &amp; Length: 8mm with 3mm top part  &amp;  Cz Color: Garnet</v>
      </c>
      <c r="B107" s="57" t="str">
        <f>'Copy paste to Here'!C111</f>
        <v>LBCZIN</v>
      </c>
      <c r="C107" s="57" t="s">
        <v>769</v>
      </c>
      <c r="D107" s="58">
        <f>Invoice!B111</f>
        <v>2</v>
      </c>
      <c r="E107" s="59">
        <f>'Shipping Invoice'!J112*$N$1</f>
        <v>1.04</v>
      </c>
      <c r="F107" s="59">
        <f t="shared" si="3"/>
        <v>2.08</v>
      </c>
      <c r="G107" s="60">
        <f t="shared" si="4"/>
        <v>45.635200000000005</v>
      </c>
      <c r="H107" s="63">
        <f t="shared" si="5"/>
        <v>91.270400000000009</v>
      </c>
    </row>
    <row r="108" spans="1:8" s="62" customFormat="1" ht="36">
      <c r="A108" s="56" t="str">
        <f>IF((LEN('Copy paste to Here'!G112))&gt;5,((CONCATENATE('Copy paste to Here'!G112," &amp; ",'Copy paste to Here'!D112,"  &amp;  ",'Copy paste to Here'!E112))),"Empty Cell")</f>
        <v>Internally threaded 316L steel labret, 16g (1.2mm) with a upper 2 -5mm prong set round CZ stone (attachments are made from surgical steel) &amp; Length: 8mm with 3mm top part  &amp;  Cz Color: AB</v>
      </c>
      <c r="B108" s="57" t="str">
        <f>'Copy paste to Here'!C112</f>
        <v>LBCZIN</v>
      </c>
      <c r="C108" s="57" t="s">
        <v>769</v>
      </c>
      <c r="D108" s="58">
        <f>Invoice!B112</f>
        <v>2</v>
      </c>
      <c r="E108" s="59">
        <f>'Shipping Invoice'!J113*$N$1</f>
        <v>1.04</v>
      </c>
      <c r="F108" s="59">
        <f t="shared" si="3"/>
        <v>2.08</v>
      </c>
      <c r="G108" s="60">
        <f t="shared" si="4"/>
        <v>45.635200000000005</v>
      </c>
      <c r="H108" s="63">
        <f t="shared" si="5"/>
        <v>91.270400000000009</v>
      </c>
    </row>
    <row r="109" spans="1:8" s="62" customFormat="1" ht="48">
      <c r="A109" s="56" t="str">
        <f>IF((LEN('Copy paste to Here'!G113))&gt;5,((CONCATENATE('Copy paste to Here'!G113," &amp; ",'Copy paste to Here'!D113,"  &amp;  ",'Copy paste to Here'!E113))),"Empty Cell")</f>
        <v>Internally threaded 316L steel labret, 16g (1.2mm) with a upper 2 -5mm prong set round CZ stone (attachments are made from surgical steel) &amp; Length: 10mm with 3mm top part  &amp;  Cz Color: Rose</v>
      </c>
      <c r="B109" s="57" t="str">
        <f>'Copy paste to Here'!C113</f>
        <v>LBCZIN</v>
      </c>
      <c r="C109" s="57" t="s">
        <v>769</v>
      </c>
      <c r="D109" s="58">
        <f>Invoice!B113</f>
        <v>2</v>
      </c>
      <c r="E109" s="59">
        <f>'Shipping Invoice'!J114*$N$1</f>
        <v>1.04</v>
      </c>
      <c r="F109" s="59">
        <f t="shared" si="3"/>
        <v>2.08</v>
      </c>
      <c r="G109" s="60">
        <f t="shared" si="4"/>
        <v>45.635200000000005</v>
      </c>
      <c r="H109" s="63">
        <f t="shared" si="5"/>
        <v>91.270400000000009</v>
      </c>
    </row>
    <row r="110" spans="1:8" s="62" customFormat="1" ht="48">
      <c r="A110" s="56" t="str">
        <f>IF((LEN('Copy paste to Here'!G114))&gt;5,((CONCATENATE('Copy paste to Here'!G114," &amp; ",'Copy paste to Here'!D114,"  &amp;  ",'Copy paste to Here'!E114))),"Empty Cell")</f>
        <v>Internally threaded 316L steel labret, 16g (1.2mm) with a upper 2 -5mm prong set round CZ stone (attachments are made from surgical steel) &amp; Length: 10mm with 3mm top part  &amp;  Cz Color: Lavender</v>
      </c>
      <c r="B110" s="57" t="str">
        <f>'Copy paste to Here'!C114</f>
        <v>LBCZIN</v>
      </c>
      <c r="C110" s="57" t="s">
        <v>769</v>
      </c>
      <c r="D110" s="58">
        <f>Invoice!B114</f>
        <v>2</v>
      </c>
      <c r="E110" s="59">
        <f>'Shipping Invoice'!J115*$N$1</f>
        <v>1.04</v>
      </c>
      <c r="F110" s="59">
        <f t="shared" si="3"/>
        <v>2.08</v>
      </c>
      <c r="G110" s="60">
        <f t="shared" si="4"/>
        <v>45.635200000000005</v>
      </c>
      <c r="H110" s="63">
        <f t="shared" si="5"/>
        <v>91.270400000000009</v>
      </c>
    </row>
    <row r="111" spans="1:8" s="62" customFormat="1" ht="48">
      <c r="A111" s="56" t="str">
        <f>IF((LEN('Copy paste to Here'!G115))&gt;5,((CONCATENATE('Copy paste to Here'!G115," &amp; ",'Copy paste to Here'!D115,"  &amp;  ",'Copy paste to Here'!E115))),"Empty Cell")</f>
        <v>Internally threaded 316L steel labret, 16g (1.2mm) with a upper 2 -5mm prong set round CZ stone (attachments are made from surgical steel) &amp; Length: 10mm with 3mm top part  &amp;  Cz Color: Garnet</v>
      </c>
      <c r="B111" s="57" t="str">
        <f>'Copy paste to Here'!C115</f>
        <v>LBCZIN</v>
      </c>
      <c r="C111" s="57" t="s">
        <v>769</v>
      </c>
      <c r="D111" s="58">
        <f>Invoice!B115</f>
        <v>2</v>
      </c>
      <c r="E111" s="59">
        <f>'Shipping Invoice'!J116*$N$1</f>
        <v>1.04</v>
      </c>
      <c r="F111" s="59">
        <f t="shared" si="3"/>
        <v>2.08</v>
      </c>
      <c r="G111" s="60">
        <f t="shared" si="4"/>
        <v>45.635200000000005</v>
      </c>
      <c r="H111" s="63">
        <f t="shared" si="5"/>
        <v>91.270400000000009</v>
      </c>
    </row>
    <row r="112" spans="1:8" s="62" customFormat="1" ht="48">
      <c r="A112" s="56" t="str">
        <f>IF((LEN('Copy paste to Here'!G116))&gt;5,((CONCATENATE('Copy paste to Here'!G116," &amp; ",'Copy paste to Here'!D116,"  &amp;  ",'Copy paste to Here'!E116))),"Empty Cell")</f>
        <v>Internally threaded 316L steel labret, 16g (1.2mm) with a upper 2 -5mm prong set round CZ stone (attachments are made from surgical steel) &amp; Length: 10mm with 3mm top part  &amp;  Cz Color: AB</v>
      </c>
      <c r="B112" s="57" t="str">
        <f>'Copy paste to Here'!C116</f>
        <v>LBCZIN</v>
      </c>
      <c r="C112" s="57" t="s">
        <v>769</v>
      </c>
      <c r="D112" s="58">
        <f>Invoice!B116</f>
        <v>2</v>
      </c>
      <c r="E112" s="59">
        <f>'Shipping Invoice'!J117*$N$1</f>
        <v>1.04</v>
      </c>
      <c r="F112" s="59">
        <f t="shared" si="3"/>
        <v>2.08</v>
      </c>
      <c r="G112" s="60">
        <f t="shared" si="4"/>
        <v>45.635200000000005</v>
      </c>
      <c r="H112" s="63">
        <f t="shared" si="5"/>
        <v>91.270400000000009</v>
      </c>
    </row>
    <row r="113" spans="1:8" s="62" customFormat="1" ht="25.5">
      <c r="A113" s="56" t="str">
        <f>IF((LEN('Copy paste to Here'!G117))&gt;5,((CONCATENATE('Copy paste to Here'!G117," &amp; ",'Copy paste to Here'!D117,"  &amp;  ",'Copy paste to Here'!E117))),"Empty Cell")</f>
        <v xml:space="preserve">Surgical steel labret, 16g (1.2mm) with a cross screw top &amp; Length: 8mm  &amp;  </v>
      </c>
      <c r="B113" s="57" t="str">
        <f>'Copy paste to Here'!C117</f>
        <v>LBESCW2</v>
      </c>
      <c r="C113" s="57" t="s">
        <v>763</v>
      </c>
      <c r="D113" s="58">
        <f>Invoice!B117</f>
        <v>10</v>
      </c>
      <c r="E113" s="59">
        <f>'Shipping Invoice'!J118*$N$1</f>
        <v>0.53</v>
      </c>
      <c r="F113" s="59">
        <f t="shared" si="3"/>
        <v>5.3000000000000007</v>
      </c>
      <c r="G113" s="60">
        <f t="shared" si="4"/>
        <v>23.256400000000003</v>
      </c>
      <c r="H113" s="63">
        <f t="shared" si="5"/>
        <v>232.56400000000002</v>
      </c>
    </row>
    <row r="114" spans="1:8" s="62" customFormat="1" ht="25.5">
      <c r="A114" s="56" t="str">
        <f>IF((LEN('Copy paste to Here'!G118))&gt;5,((CONCATENATE('Copy paste to Here'!G118," &amp; ",'Copy paste to Here'!D118,"  &amp;  ",'Copy paste to Here'!E118))),"Empty Cell")</f>
        <v xml:space="preserve">Surgical steel labret, 16g (1.2mm) with a cross screw top &amp; Length: 10mm  &amp;  </v>
      </c>
      <c r="B114" s="57" t="str">
        <f>'Copy paste to Here'!C118</f>
        <v>LBESCW2</v>
      </c>
      <c r="C114" s="57" t="s">
        <v>763</v>
      </c>
      <c r="D114" s="58">
        <f>Invoice!B118</f>
        <v>10</v>
      </c>
      <c r="E114" s="59">
        <f>'Shipping Invoice'!J119*$N$1</f>
        <v>0.53</v>
      </c>
      <c r="F114" s="59">
        <f t="shared" si="3"/>
        <v>5.3000000000000007</v>
      </c>
      <c r="G114" s="60">
        <f t="shared" si="4"/>
        <v>23.256400000000003</v>
      </c>
      <c r="H114" s="63">
        <f t="shared" si="5"/>
        <v>232.56400000000002</v>
      </c>
    </row>
    <row r="115" spans="1:8" s="62" customFormat="1" ht="24">
      <c r="A115" s="56" t="str">
        <f>IF((LEN('Copy paste to Here'!G119))&gt;5,((CONCATENATE('Copy paste to Here'!G119," &amp; ",'Copy paste to Here'!D119,"  &amp;  ",'Copy paste to Here'!E119))),"Empty Cell")</f>
        <v>Surgical steel labret, 16g (1.2mm) with 3mm bezel set half jewel ball &amp; Length: 6mm  &amp;  Crystal Color: Clear</v>
      </c>
      <c r="B115" s="57" t="str">
        <f>'Copy paste to Here'!C119</f>
        <v>LBHJB3</v>
      </c>
      <c r="C115" s="57" t="s">
        <v>622</v>
      </c>
      <c r="D115" s="58">
        <f>Invoice!B119</f>
        <v>20</v>
      </c>
      <c r="E115" s="59">
        <f>'Shipping Invoice'!J120*$N$1</f>
        <v>0.41</v>
      </c>
      <c r="F115" s="59">
        <f t="shared" si="3"/>
        <v>8.1999999999999993</v>
      </c>
      <c r="G115" s="60">
        <f t="shared" si="4"/>
        <v>17.9908</v>
      </c>
      <c r="H115" s="63">
        <f t="shared" si="5"/>
        <v>359.81600000000003</v>
      </c>
    </row>
    <row r="116" spans="1:8" s="62" customFormat="1" ht="24">
      <c r="A116" s="56" t="str">
        <f>IF((LEN('Copy paste to Here'!G120))&gt;5,((CONCATENATE('Copy paste to Here'!G120," &amp; ",'Copy paste to Here'!D120,"  &amp;  ",'Copy paste to Here'!E120))),"Empty Cell")</f>
        <v>Surgical steel labret, 16g (1.2mm) with 3mm bezel set half jewel ball &amp; Length: 6mm  &amp;  Crystal Color: Rose</v>
      </c>
      <c r="B116" s="57" t="str">
        <f>'Copy paste to Here'!C120</f>
        <v>LBHJB3</v>
      </c>
      <c r="C116" s="57" t="s">
        <v>622</v>
      </c>
      <c r="D116" s="58">
        <f>Invoice!B120</f>
        <v>10</v>
      </c>
      <c r="E116" s="59">
        <f>'Shipping Invoice'!J121*$N$1</f>
        <v>0.41</v>
      </c>
      <c r="F116" s="59">
        <f t="shared" si="3"/>
        <v>4.0999999999999996</v>
      </c>
      <c r="G116" s="60">
        <f t="shared" si="4"/>
        <v>17.9908</v>
      </c>
      <c r="H116" s="63">
        <f t="shared" si="5"/>
        <v>179.90800000000002</v>
      </c>
    </row>
    <row r="117" spans="1:8" s="62" customFormat="1" ht="24">
      <c r="A117" s="56" t="str">
        <f>IF((LEN('Copy paste to Here'!G121))&gt;5,((CONCATENATE('Copy paste to Here'!G121," &amp; ",'Copy paste to Here'!D121,"  &amp;  ",'Copy paste to Here'!E121))),"Empty Cell")</f>
        <v>Surgical steel labret, 16g (1.2mm) with 3mm bezel set half jewel ball &amp; Length: 6mm  &amp;  Crystal Color: Light Sapphire</v>
      </c>
      <c r="B117" s="57" t="str">
        <f>'Copy paste to Here'!C121</f>
        <v>LBHJB3</v>
      </c>
      <c r="C117" s="57" t="s">
        <v>622</v>
      </c>
      <c r="D117" s="58">
        <f>Invoice!B121</f>
        <v>10</v>
      </c>
      <c r="E117" s="59">
        <f>'Shipping Invoice'!J122*$N$1</f>
        <v>0.41</v>
      </c>
      <c r="F117" s="59">
        <f t="shared" si="3"/>
        <v>4.0999999999999996</v>
      </c>
      <c r="G117" s="60">
        <f t="shared" si="4"/>
        <v>17.9908</v>
      </c>
      <c r="H117" s="63">
        <f t="shared" si="5"/>
        <v>179.90800000000002</v>
      </c>
    </row>
    <row r="118" spans="1:8" s="62" customFormat="1" ht="24">
      <c r="A118" s="56" t="str">
        <f>IF((LEN('Copy paste to Here'!G122))&gt;5,((CONCATENATE('Copy paste to Here'!G122," &amp; ",'Copy paste to Here'!D122,"  &amp;  ",'Copy paste to Here'!E122))),"Empty Cell")</f>
        <v>Surgical steel labret, 16g (1.2mm) with 3mm bezel set half jewel ball &amp; Length: 6mm  &amp;  Crystal Color: Blue Zircon</v>
      </c>
      <c r="B118" s="57" t="str">
        <f>'Copy paste to Here'!C122</f>
        <v>LBHJB3</v>
      </c>
      <c r="C118" s="57" t="s">
        <v>622</v>
      </c>
      <c r="D118" s="58">
        <f>Invoice!B122</f>
        <v>10</v>
      </c>
      <c r="E118" s="59">
        <f>'Shipping Invoice'!J123*$N$1</f>
        <v>0.41</v>
      </c>
      <c r="F118" s="59">
        <f t="shared" si="3"/>
        <v>4.0999999999999996</v>
      </c>
      <c r="G118" s="60">
        <f t="shared" si="4"/>
        <v>17.9908</v>
      </c>
      <c r="H118" s="63">
        <f t="shared" si="5"/>
        <v>179.90800000000002</v>
      </c>
    </row>
    <row r="119" spans="1:8" s="62" customFormat="1" ht="24">
      <c r="A119" s="56" t="str">
        <f>IF((LEN('Copy paste to Here'!G123))&gt;5,((CONCATENATE('Copy paste to Here'!G123," &amp; ",'Copy paste to Here'!D123,"  &amp;  ",'Copy paste to Here'!E123))),"Empty Cell")</f>
        <v>Surgical steel labret, 16g (1.2mm) with 3mm bezel set half jewel ball &amp; Length: 6mm  &amp;  Crystal Color: Light Amethyst</v>
      </c>
      <c r="B119" s="57" t="str">
        <f>'Copy paste to Here'!C123</f>
        <v>LBHJB3</v>
      </c>
      <c r="C119" s="57" t="s">
        <v>622</v>
      </c>
      <c r="D119" s="58">
        <f>Invoice!B123</f>
        <v>10</v>
      </c>
      <c r="E119" s="59">
        <f>'Shipping Invoice'!J124*$N$1</f>
        <v>0.41</v>
      </c>
      <c r="F119" s="59">
        <f t="shared" si="3"/>
        <v>4.0999999999999996</v>
      </c>
      <c r="G119" s="60">
        <f t="shared" si="4"/>
        <v>17.9908</v>
      </c>
      <c r="H119" s="63">
        <f t="shared" si="5"/>
        <v>179.90800000000002</v>
      </c>
    </row>
    <row r="120" spans="1:8" s="62" customFormat="1" ht="24">
      <c r="A120" s="56" t="str">
        <f>IF((LEN('Copy paste to Here'!G124))&gt;5,((CONCATENATE('Copy paste to Here'!G124," &amp; ",'Copy paste to Here'!D124,"  &amp;  ",'Copy paste to Here'!E124))),"Empty Cell")</f>
        <v>Surgical steel labret, 16g (1.2mm) with 3mm bezel set half jewel ball &amp; Length: 6mm  &amp;  Crystal Color: Light Siam</v>
      </c>
      <c r="B120" s="57" t="str">
        <f>'Copy paste to Here'!C124</f>
        <v>LBHJB3</v>
      </c>
      <c r="C120" s="57" t="s">
        <v>622</v>
      </c>
      <c r="D120" s="58">
        <f>Invoice!B124</f>
        <v>10</v>
      </c>
      <c r="E120" s="59">
        <f>'Shipping Invoice'!J125*$N$1</f>
        <v>0.41</v>
      </c>
      <c r="F120" s="59">
        <f t="shared" si="3"/>
        <v>4.0999999999999996</v>
      </c>
      <c r="G120" s="60">
        <f t="shared" si="4"/>
        <v>17.9908</v>
      </c>
      <c r="H120" s="63">
        <f t="shared" si="5"/>
        <v>179.90800000000002</v>
      </c>
    </row>
    <row r="121" spans="1:8" s="62" customFormat="1" ht="24">
      <c r="A121" s="56" t="str">
        <f>IF((LEN('Copy paste to Here'!G125))&gt;5,((CONCATENATE('Copy paste to Here'!G125," &amp; ",'Copy paste to Here'!D125,"  &amp;  ",'Copy paste to Here'!E125))),"Empty Cell")</f>
        <v>Surgical steel labret, 16g (1.2mm) with 3mm bezel set half jewel ball &amp; Length: 8mm  &amp;  Crystal Color: Clear</v>
      </c>
      <c r="B121" s="57" t="str">
        <f>'Copy paste to Here'!C125</f>
        <v>LBHJB3</v>
      </c>
      <c r="C121" s="57" t="s">
        <v>622</v>
      </c>
      <c r="D121" s="58">
        <f>Invoice!B125</f>
        <v>20</v>
      </c>
      <c r="E121" s="59">
        <f>'Shipping Invoice'!J126*$N$1</f>
        <v>0.41</v>
      </c>
      <c r="F121" s="59">
        <f t="shared" si="3"/>
        <v>8.1999999999999993</v>
      </c>
      <c r="G121" s="60">
        <f t="shared" si="4"/>
        <v>17.9908</v>
      </c>
      <c r="H121" s="63">
        <f t="shared" si="5"/>
        <v>359.81600000000003</v>
      </c>
    </row>
    <row r="122" spans="1:8" s="62" customFormat="1" ht="24">
      <c r="A122" s="56" t="str">
        <f>IF((LEN('Copy paste to Here'!G126))&gt;5,((CONCATENATE('Copy paste to Here'!G126," &amp; ",'Copy paste to Here'!D126,"  &amp;  ",'Copy paste to Here'!E126))),"Empty Cell")</f>
        <v>Surgical steel labret, 16g (1.2mm) with 3mm bezel set half jewel ball &amp; Length: 8mm  &amp;  Crystal Color: Rose</v>
      </c>
      <c r="B122" s="57" t="str">
        <f>'Copy paste to Here'!C126</f>
        <v>LBHJB3</v>
      </c>
      <c r="C122" s="57" t="s">
        <v>622</v>
      </c>
      <c r="D122" s="58">
        <f>Invoice!B126</f>
        <v>10</v>
      </c>
      <c r="E122" s="59">
        <f>'Shipping Invoice'!J127*$N$1</f>
        <v>0.41</v>
      </c>
      <c r="F122" s="59">
        <f t="shared" si="3"/>
        <v>4.0999999999999996</v>
      </c>
      <c r="G122" s="60">
        <f t="shared" si="4"/>
        <v>17.9908</v>
      </c>
      <c r="H122" s="63">
        <f t="shared" si="5"/>
        <v>179.90800000000002</v>
      </c>
    </row>
    <row r="123" spans="1:8" s="62" customFormat="1" ht="24">
      <c r="A123" s="56" t="str">
        <f>IF((LEN('Copy paste to Here'!G127))&gt;5,((CONCATENATE('Copy paste to Here'!G127," &amp; ",'Copy paste to Here'!D127,"  &amp;  ",'Copy paste to Here'!E127))),"Empty Cell")</f>
        <v>Surgical steel labret, 16g (1.2mm) with 3mm bezel set half jewel ball &amp; Length: 8mm  &amp;  Crystal Color: Light Sapphire</v>
      </c>
      <c r="B123" s="57" t="str">
        <f>'Copy paste to Here'!C127</f>
        <v>LBHJB3</v>
      </c>
      <c r="C123" s="57" t="s">
        <v>622</v>
      </c>
      <c r="D123" s="58">
        <f>Invoice!B127</f>
        <v>10</v>
      </c>
      <c r="E123" s="59">
        <f>'Shipping Invoice'!J128*$N$1</f>
        <v>0.41</v>
      </c>
      <c r="F123" s="59">
        <f t="shared" si="3"/>
        <v>4.0999999999999996</v>
      </c>
      <c r="G123" s="60">
        <f t="shared" si="4"/>
        <v>17.9908</v>
      </c>
      <c r="H123" s="63">
        <f t="shared" si="5"/>
        <v>179.90800000000002</v>
      </c>
    </row>
    <row r="124" spans="1:8" s="62" customFormat="1" ht="24">
      <c r="A124" s="56" t="str">
        <f>IF((LEN('Copy paste to Here'!G128))&gt;5,((CONCATENATE('Copy paste to Here'!G128," &amp; ",'Copy paste to Here'!D128,"  &amp;  ",'Copy paste to Here'!E128))),"Empty Cell")</f>
        <v>Surgical steel labret, 16g (1.2mm) with 3mm bezel set half jewel ball &amp; Length: 8mm  &amp;  Crystal Color: Blue Zircon</v>
      </c>
      <c r="B124" s="57" t="str">
        <f>'Copy paste to Here'!C128</f>
        <v>LBHJB3</v>
      </c>
      <c r="C124" s="57" t="s">
        <v>622</v>
      </c>
      <c r="D124" s="58">
        <f>Invoice!B128</f>
        <v>10</v>
      </c>
      <c r="E124" s="59">
        <f>'Shipping Invoice'!J129*$N$1</f>
        <v>0.41</v>
      </c>
      <c r="F124" s="59">
        <f t="shared" si="3"/>
        <v>4.0999999999999996</v>
      </c>
      <c r="G124" s="60">
        <f t="shared" si="4"/>
        <v>17.9908</v>
      </c>
      <c r="H124" s="63">
        <f t="shared" si="5"/>
        <v>179.90800000000002</v>
      </c>
    </row>
    <row r="125" spans="1:8" s="62" customFormat="1" ht="24">
      <c r="A125" s="56" t="str">
        <f>IF((LEN('Copy paste to Here'!G129))&gt;5,((CONCATENATE('Copy paste to Here'!G129," &amp; ",'Copy paste to Here'!D129,"  &amp;  ",'Copy paste to Here'!E129))),"Empty Cell")</f>
        <v>Surgical steel labret, 16g (1.2mm) with 3mm bezel set half jewel ball &amp; Length: 8mm  &amp;  Crystal Color: Light Amethyst</v>
      </c>
      <c r="B125" s="57" t="str">
        <f>'Copy paste to Here'!C129</f>
        <v>LBHJB3</v>
      </c>
      <c r="C125" s="57" t="s">
        <v>622</v>
      </c>
      <c r="D125" s="58">
        <f>Invoice!B129</f>
        <v>10</v>
      </c>
      <c r="E125" s="59">
        <f>'Shipping Invoice'!J130*$N$1</f>
        <v>0.41</v>
      </c>
      <c r="F125" s="59">
        <f t="shared" si="3"/>
        <v>4.0999999999999996</v>
      </c>
      <c r="G125" s="60">
        <f t="shared" si="4"/>
        <v>17.9908</v>
      </c>
      <c r="H125" s="63">
        <f t="shared" si="5"/>
        <v>179.90800000000002</v>
      </c>
    </row>
    <row r="126" spans="1:8" s="62" customFormat="1" ht="24">
      <c r="A126" s="56" t="str">
        <f>IF((LEN('Copy paste to Here'!G130))&gt;5,((CONCATENATE('Copy paste to Here'!G130," &amp; ",'Copy paste to Here'!D130,"  &amp;  ",'Copy paste to Here'!E130))),"Empty Cell")</f>
        <v>Surgical steel labret, 16g (1.2mm) with 3mm bezel set half jewel ball &amp; Length: 8mm  &amp;  Crystal Color: Fuchsia</v>
      </c>
      <c r="B126" s="57" t="str">
        <f>'Copy paste to Here'!C130</f>
        <v>LBHJB3</v>
      </c>
      <c r="C126" s="57" t="s">
        <v>622</v>
      </c>
      <c r="D126" s="58">
        <f>Invoice!B130</f>
        <v>10</v>
      </c>
      <c r="E126" s="59">
        <f>'Shipping Invoice'!J131*$N$1</f>
        <v>0.41</v>
      </c>
      <c r="F126" s="59">
        <f t="shared" si="3"/>
        <v>4.0999999999999996</v>
      </c>
      <c r="G126" s="60">
        <f t="shared" si="4"/>
        <v>17.9908</v>
      </c>
      <c r="H126" s="63">
        <f t="shared" si="5"/>
        <v>179.90800000000002</v>
      </c>
    </row>
    <row r="127" spans="1:8" s="62" customFormat="1" ht="24">
      <c r="A127" s="56" t="str">
        <f>IF((LEN('Copy paste to Here'!G131))&gt;5,((CONCATENATE('Copy paste to Here'!G131," &amp; ",'Copy paste to Here'!D131,"  &amp;  ",'Copy paste to Here'!E131))),"Empty Cell")</f>
        <v>Surgical steel labret, 16g (1.2mm) with 3mm bezel set half jewel ball &amp; Length: 8mm  &amp;  Crystal Color: Light Siam</v>
      </c>
      <c r="B127" s="57" t="str">
        <f>'Copy paste to Here'!C131</f>
        <v>LBHJB3</v>
      </c>
      <c r="C127" s="57" t="s">
        <v>622</v>
      </c>
      <c r="D127" s="58">
        <f>Invoice!B131</f>
        <v>10</v>
      </c>
      <c r="E127" s="59">
        <f>'Shipping Invoice'!J132*$N$1</f>
        <v>0.41</v>
      </c>
      <c r="F127" s="59">
        <f t="shared" si="3"/>
        <v>4.0999999999999996</v>
      </c>
      <c r="G127" s="60">
        <f t="shared" si="4"/>
        <v>17.9908</v>
      </c>
      <c r="H127" s="63">
        <f t="shared" si="5"/>
        <v>179.90800000000002</v>
      </c>
    </row>
    <row r="128" spans="1:8" s="62" customFormat="1" ht="24">
      <c r="A128" s="56" t="str">
        <f>IF((LEN('Copy paste to Here'!G132))&gt;5,((CONCATENATE('Copy paste to Here'!G132," &amp; ",'Copy paste to Here'!D132,"  &amp;  ",'Copy paste to Here'!E132))),"Empty Cell")</f>
        <v>Surgical steel labret, 16g (1.2mm) with 3mm bezel set half jewel ball &amp; Length: 10mm  &amp;  Crystal Color: Clear</v>
      </c>
      <c r="B128" s="57" t="str">
        <f>'Copy paste to Here'!C132</f>
        <v>LBHJB3</v>
      </c>
      <c r="C128" s="57" t="s">
        <v>622</v>
      </c>
      <c r="D128" s="58">
        <f>Invoice!B132</f>
        <v>20</v>
      </c>
      <c r="E128" s="59">
        <f>'Shipping Invoice'!J133*$N$1</f>
        <v>0.41</v>
      </c>
      <c r="F128" s="59">
        <f t="shared" si="3"/>
        <v>8.1999999999999993</v>
      </c>
      <c r="G128" s="60">
        <f t="shared" si="4"/>
        <v>17.9908</v>
      </c>
      <c r="H128" s="63">
        <f t="shared" si="5"/>
        <v>359.81600000000003</v>
      </c>
    </row>
    <row r="129" spans="1:8" s="62" customFormat="1" ht="24">
      <c r="A129" s="56" t="str">
        <f>IF((LEN('Copy paste to Here'!G133))&gt;5,((CONCATENATE('Copy paste to Here'!G133," &amp; ",'Copy paste to Here'!D133,"  &amp;  ",'Copy paste to Here'!E133))),"Empty Cell")</f>
        <v>Surgical steel labret, 16g (1.2mm) with 3mm bezel set half jewel ball &amp; Length: 10mm  &amp;  Crystal Color: Rose</v>
      </c>
      <c r="B129" s="57" t="str">
        <f>'Copy paste to Here'!C133</f>
        <v>LBHJB3</v>
      </c>
      <c r="C129" s="57" t="s">
        <v>622</v>
      </c>
      <c r="D129" s="58">
        <f>Invoice!B133</f>
        <v>10</v>
      </c>
      <c r="E129" s="59">
        <f>'Shipping Invoice'!J134*$N$1</f>
        <v>0.41</v>
      </c>
      <c r="F129" s="59">
        <f t="shared" si="3"/>
        <v>4.0999999999999996</v>
      </c>
      <c r="G129" s="60">
        <f t="shared" si="4"/>
        <v>17.9908</v>
      </c>
      <c r="H129" s="63">
        <f t="shared" si="5"/>
        <v>179.90800000000002</v>
      </c>
    </row>
    <row r="130" spans="1:8" s="62" customFormat="1" ht="24">
      <c r="A130" s="56" t="str">
        <f>IF((LEN('Copy paste to Here'!G134))&gt;5,((CONCATENATE('Copy paste to Here'!G134," &amp; ",'Copy paste to Here'!D134,"  &amp;  ",'Copy paste to Here'!E134))),"Empty Cell")</f>
        <v>Surgical steel labret, 16g (1.2mm) with 3mm bezel set half jewel ball &amp; Length: 10mm  &amp;  Crystal Color: Light Sapphire</v>
      </c>
      <c r="B130" s="57" t="str">
        <f>'Copy paste to Here'!C134</f>
        <v>LBHJB3</v>
      </c>
      <c r="C130" s="57" t="s">
        <v>622</v>
      </c>
      <c r="D130" s="58">
        <f>Invoice!B134</f>
        <v>10</v>
      </c>
      <c r="E130" s="59">
        <f>'Shipping Invoice'!J135*$N$1</f>
        <v>0.41</v>
      </c>
      <c r="F130" s="59">
        <f t="shared" si="3"/>
        <v>4.0999999999999996</v>
      </c>
      <c r="G130" s="60">
        <f t="shared" si="4"/>
        <v>17.9908</v>
      </c>
      <c r="H130" s="63">
        <f t="shared" si="5"/>
        <v>179.90800000000002</v>
      </c>
    </row>
    <row r="131" spans="1:8" s="62" customFormat="1" ht="24">
      <c r="A131" s="56" t="str">
        <f>IF((LEN('Copy paste to Here'!G135))&gt;5,((CONCATENATE('Copy paste to Here'!G135," &amp; ",'Copy paste to Here'!D135,"  &amp;  ",'Copy paste to Here'!E135))),"Empty Cell")</f>
        <v>Surgical steel labret, 16g (1.2mm) with 3mm bezel set half jewel ball &amp; Length: 10mm  &amp;  Crystal Color: Blue Zircon</v>
      </c>
      <c r="B131" s="57" t="str">
        <f>'Copy paste to Here'!C135</f>
        <v>LBHJB3</v>
      </c>
      <c r="C131" s="57" t="s">
        <v>622</v>
      </c>
      <c r="D131" s="58">
        <f>Invoice!B135</f>
        <v>10</v>
      </c>
      <c r="E131" s="59">
        <f>'Shipping Invoice'!J136*$N$1</f>
        <v>0.41</v>
      </c>
      <c r="F131" s="59">
        <f t="shared" si="3"/>
        <v>4.0999999999999996</v>
      </c>
      <c r="G131" s="60">
        <f t="shared" si="4"/>
        <v>17.9908</v>
      </c>
      <c r="H131" s="63">
        <f t="shared" si="5"/>
        <v>179.90800000000002</v>
      </c>
    </row>
    <row r="132" spans="1:8" s="62" customFormat="1" ht="24">
      <c r="A132" s="56" t="str">
        <f>IF((LEN('Copy paste to Here'!G136))&gt;5,((CONCATENATE('Copy paste to Here'!G136," &amp; ",'Copy paste to Here'!D136,"  &amp;  ",'Copy paste to Here'!E136))),"Empty Cell")</f>
        <v>Surgical steel labret, 16g (1.2mm) with 3mm bezel set half jewel ball &amp; Length: 10mm  &amp;  Crystal Color: Light Amethyst</v>
      </c>
      <c r="B132" s="57" t="str">
        <f>'Copy paste to Here'!C136</f>
        <v>LBHJB3</v>
      </c>
      <c r="C132" s="57" t="s">
        <v>622</v>
      </c>
      <c r="D132" s="58">
        <f>Invoice!B136</f>
        <v>10</v>
      </c>
      <c r="E132" s="59">
        <f>'Shipping Invoice'!J137*$N$1</f>
        <v>0.41</v>
      </c>
      <c r="F132" s="59">
        <f t="shared" si="3"/>
        <v>4.0999999999999996</v>
      </c>
      <c r="G132" s="60">
        <f t="shared" si="4"/>
        <v>17.9908</v>
      </c>
      <c r="H132" s="63">
        <f t="shared" si="5"/>
        <v>179.90800000000002</v>
      </c>
    </row>
    <row r="133" spans="1:8" s="62" customFormat="1" ht="24">
      <c r="A133" s="56" t="str">
        <f>IF((LEN('Copy paste to Here'!G137))&gt;5,((CONCATENATE('Copy paste to Here'!G137," &amp; ",'Copy paste to Here'!D137,"  &amp;  ",'Copy paste to Here'!E137))),"Empty Cell")</f>
        <v>Surgical steel labret, 16g (1.2mm) with 3mm bezel set half jewel ball &amp; Length: 10mm  &amp;  Crystal Color: Fuchsia</v>
      </c>
      <c r="B133" s="57" t="str">
        <f>'Copy paste to Here'!C137</f>
        <v>LBHJB3</v>
      </c>
      <c r="C133" s="57" t="s">
        <v>622</v>
      </c>
      <c r="D133" s="58">
        <f>Invoice!B137</f>
        <v>10</v>
      </c>
      <c r="E133" s="59">
        <f>'Shipping Invoice'!J138*$N$1</f>
        <v>0.41</v>
      </c>
      <c r="F133" s="59">
        <f t="shared" si="3"/>
        <v>4.0999999999999996</v>
      </c>
      <c r="G133" s="60">
        <f t="shared" si="4"/>
        <v>17.9908</v>
      </c>
      <c r="H133" s="63">
        <f t="shared" si="5"/>
        <v>179.90800000000002</v>
      </c>
    </row>
    <row r="134" spans="1:8" s="62" customFormat="1" ht="24">
      <c r="A134" s="56" t="str">
        <f>IF((LEN('Copy paste to Here'!G138))&gt;5,((CONCATENATE('Copy paste to Here'!G138," &amp; ",'Copy paste to Here'!D138,"  &amp;  ",'Copy paste to Here'!E138))),"Empty Cell")</f>
        <v>Surgical steel labret, 16g (1.2mm) with 3mm bezel set half jewel ball &amp; Length: 10mm  &amp;  Crystal Color: Light Siam</v>
      </c>
      <c r="B134" s="57" t="str">
        <f>'Copy paste to Here'!C138</f>
        <v>LBHJB3</v>
      </c>
      <c r="C134" s="57" t="s">
        <v>622</v>
      </c>
      <c r="D134" s="58">
        <f>Invoice!B138</f>
        <v>10</v>
      </c>
      <c r="E134" s="59">
        <f>'Shipping Invoice'!J139*$N$1</f>
        <v>0.41</v>
      </c>
      <c r="F134" s="59">
        <f t="shared" si="3"/>
        <v>4.0999999999999996</v>
      </c>
      <c r="G134" s="60">
        <f t="shared" si="4"/>
        <v>17.9908</v>
      </c>
      <c r="H134" s="63">
        <f t="shared" si="5"/>
        <v>179.90800000000002</v>
      </c>
    </row>
    <row r="135" spans="1:8" s="62" customFormat="1" ht="48">
      <c r="A135" s="56" t="str">
        <f>IF((LEN('Copy paste to Here'!G139))&gt;5,((CONCATENATE('Copy paste to Here'!G139," &amp; ",'Copy paste to Here'!D139,"  &amp;  ",'Copy paste to Here'!E139))),"Empty Cell")</f>
        <v>Surgical steel internally threaded labret, 16g (1.2mm) with bezel set jewel flat head sized 1.5mm to 4mm for triple tragus piercings &amp; Length: 6mm with 4mm top part  &amp;  Crystal Color: Clear</v>
      </c>
      <c r="B135" s="57" t="str">
        <f>'Copy paste to Here'!C139</f>
        <v>LBIRC</v>
      </c>
      <c r="C135" s="57" t="s">
        <v>770</v>
      </c>
      <c r="D135" s="58">
        <f>Invoice!B139</f>
        <v>5</v>
      </c>
      <c r="E135" s="59">
        <f>'Shipping Invoice'!J140*$N$1</f>
        <v>0.74</v>
      </c>
      <c r="F135" s="59">
        <f t="shared" si="3"/>
        <v>3.7</v>
      </c>
      <c r="G135" s="60">
        <f t="shared" si="4"/>
        <v>32.471200000000003</v>
      </c>
      <c r="H135" s="63">
        <f t="shared" si="5"/>
        <v>162.35600000000002</v>
      </c>
    </row>
    <row r="136" spans="1:8" s="62" customFormat="1" ht="36">
      <c r="A136" s="56" t="str">
        <f>IF((LEN('Copy paste to Here'!G140))&gt;5,((CONCATENATE('Copy paste to Here'!G140," &amp; ",'Copy paste to Here'!D140,"  &amp;  ",'Copy paste to Here'!E140))),"Empty Cell")</f>
        <v>Surgical steel internally threaded labret, 16g (1.2mm) with bezel set jewel flat head sized 1.5mm to 4mm for triple tragus piercings &amp; Length: 6mm with 4mm top part  &amp;  Crystal Color: AB</v>
      </c>
      <c r="B136" s="57" t="str">
        <f>'Copy paste to Here'!C140</f>
        <v>LBIRC</v>
      </c>
      <c r="C136" s="57" t="s">
        <v>770</v>
      </c>
      <c r="D136" s="58">
        <f>Invoice!B140</f>
        <v>5</v>
      </c>
      <c r="E136" s="59">
        <f>'Shipping Invoice'!J141*$N$1</f>
        <v>0.74</v>
      </c>
      <c r="F136" s="59">
        <f t="shared" si="3"/>
        <v>3.7</v>
      </c>
      <c r="G136" s="60">
        <f t="shared" si="4"/>
        <v>32.471200000000003</v>
      </c>
      <c r="H136" s="63">
        <f t="shared" si="5"/>
        <v>162.35600000000002</v>
      </c>
    </row>
    <row r="137" spans="1:8" s="62" customFormat="1" ht="48">
      <c r="A137" s="56" t="str">
        <f>IF((LEN('Copy paste to Here'!G141))&gt;5,((CONCATENATE('Copy paste to Here'!G141," &amp; ",'Copy paste to Here'!D141,"  &amp;  ",'Copy paste to Here'!E141))),"Empty Cell")</f>
        <v>Surgical steel internally threaded labret, 16g (1.2mm) with bezel set jewel flat head sized 1.5mm to 4mm for triple tragus piercings &amp; Length: 6mm with 4mm top part  &amp;  Crystal Color: Rose</v>
      </c>
      <c r="B137" s="57" t="str">
        <f>'Copy paste to Here'!C141</f>
        <v>LBIRC</v>
      </c>
      <c r="C137" s="57" t="s">
        <v>770</v>
      </c>
      <c r="D137" s="58">
        <f>Invoice!B141</f>
        <v>5</v>
      </c>
      <c r="E137" s="59">
        <f>'Shipping Invoice'!J142*$N$1</f>
        <v>0.74</v>
      </c>
      <c r="F137" s="59">
        <f t="shared" si="3"/>
        <v>3.7</v>
      </c>
      <c r="G137" s="60">
        <f t="shared" si="4"/>
        <v>32.471200000000003</v>
      </c>
      <c r="H137" s="63">
        <f t="shared" si="5"/>
        <v>162.35600000000002</v>
      </c>
    </row>
    <row r="138" spans="1:8" s="62" customFormat="1" ht="48">
      <c r="A138" s="56" t="str">
        <f>IF((LEN('Copy paste to Here'!G142))&gt;5,((CONCATENATE('Copy paste to Here'!G142," &amp; ",'Copy paste to Here'!D142,"  &amp;  ",'Copy paste to Here'!E142))),"Empty Cell")</f>
        <v>Surgical steel internally threaded labret, 16g (1.2mm) with bezel set jewel flat head sized 1.5mm to 4mm for triple tragus piercings &amp; Length: 6mm with 4mm top part  &amp;  Crystal Color: Blue Zircon</v>
      </c>
      <c r="B138" s="57" t="str">
        <f>'Copy paste to Here'!C142</f>
        <v>LBIRC</v>
      </c>
      <c r="C138" s="57" t="s">
        <v>770</v>
      </c>
      <c r="D138" s="58">
        <f>Invoice!B142</f>
        <v>5</v>
      </c>
      <c r="E138" s="59">
        <f>'Shipping Invoice'!J143*$N$1</f>
        <v>0.74</v>
      </c>
      <c r="F138" s="59">
        <f t="shared" si="3"/>
        <v>3.7</v>
      </c>
      <c r="G138" s="60">
        <f t="shared" si="4"/>
        <v>32.471200000000003</v>
      </c>
      <c r="H138" s="63">
        <f t="shared" si="5"/>
        <v>162.35600000000002</v>
      </c>
    </row>
    <row r="139" spans="1:8" s="62" customFormat="1" ht="48">
      <c r="A139" s="56" t="str">
        <f>IF((LEN('Copy paste to Here'!G143))&gt;5,((CONCATENATE('Copy paste to Here'!G143," &amp; ",'Copy paste to Here'!D143,"  &amp;  ",'Copy paste to Here'!E143))),"Empty Cell")</f>
        <v>Surgical steel internally threaded labret, 16g (1.2mm) with bezel set jewel flat head sized 1.5mm to 4mm for triple tragus piercings &amp; Length: 6mm with 4mm top part  &amp;  Crystal Color: Fuchsia</v>
      </c>
      <c r="B139" s="57" t="str">
        <f>'Copy paste to Here'!C143</f>
        <v>LBIRC</v>
      </c>
      <c r="C139" s="57" t="s">
        <v>770</v>
      </c>
      <c r="D139" s="58">
        <f>Invoice!B143</f>
        <v>5</v>
      </c>
      <c r="E139" s="59">
        <f>'Shipping Invoice'!J144*$N$1</f>
        <v>0.74</v>
      </c>
      <c r="F139" s="59">
        <f t="shared" si="3"/>
        <v>3.7</v>
      </c>
      <c r="G139" s="60">
        <f t="shared" si="4"/>
        <v>32.471200000000003</v>
      </c>
      <c r="H139" s="63">
        <f t="shared" si="5"/>
        <v>162.35600000000002</v>
      </c>
    </row>
    <row r="140" spans="1:8" s="62" customFormat="1" ht="48">
      <c r="A140" s="56" t="str">
        <f>IF((LEN('Copy paste to Here'!G144))&gt;5,((CONCATENATE('Copy paste to Here'!G144," &amp; ",'Copy paste to Here'!D144,"  &amp;  ",'Copy paste to Here'!E144))),"Empty Cell")</f>
        <v>Surgical steel internally threaded labret, 16g (1.2mm) with bezel set jewel flat head sized 1.5mm to 4mm for triple tragus piercings &amp; Length: 8mm with 4mm top part  &amp;  Crystal Color: Clear</v>
      </c>
      <c r="B140" s="57" t="str">
        <f>'Copy paste to Here'!C144</f>
        <v>LBIRC</v>
      </c>
      <c r="C140" s="57" t="s">
        <v>770</v>
      </c>
      <c r="D140" s="58">
        <f>Invoice!B144</f>
        <v>5</v>
      </c>
      <c r="E140" s="59">
        <f>'Shipping Invoice'!J145*$N$1</f>
        <v>0.74</v>
      </c>
      <c r="F140" s="59">
        <f t="shared" si="3"/>
        <v>3.7</v>
      </c>
      <c r="G140" s="60">
        <f t="shared" si="4"/>
        <v>32.471200000000003</v>
      </c>
      <c r="H140" s="63">
        <f t="shared" si="5"/>
        <v>162.35600000000002</v>
      </c>
    </row>
    <row r="141" spans="1:8" s="62" customFormat="1" ht="36">
      <c r="A141" s="56" t="str">
        <f>IF((LEN('Copy paste to Here'!G145))&gt;5,((CONCATENATE('Copy paste to Here'!G145," &amp; ",'Copy paste to Here'!D145,"  &amp;  ",'Copy paste to Here'!E145))),"Empty Cell")</f>
        <v>Surgical steel internally threaded labret, 16g (1.2mm) with bezel set jewel flat head sized 1.5mm to 4mm for triple tragus piercings &amp; Length: 8mm with 4mm top part  &amp;  Crystal Color: AB</v>
      </c>
      <c r="B141" s="57" t="str">
        <f>'Copy paste to Here'!C145</f>
        <v>LBIRC</v>
      </c>
      <c r="C141" s="57" t="s">
        <v>770</v>
      </c>
      <c r="D141" s="58">
        <f>Invoice!B145</f>
        <v>5</v>
      </c>
      <c r="E141" s="59">
        <f>'Shipping Invoice'!J146*$N$1</f>
        <v>0.74</v>
      </c>
      <c r="F141" s="59">
        <f t="shared" si="3"/>
        <v>3.7</v>
      </c>
      <c r="G141" s="60">
        <f t="shared" si="4"/>
        <v>32.471200000000003</v>
      </c>
      <c r="H141" s="63">
        <f t="shared" si="5"/>
        <v>162.35600000000002</v>
      </c>
    </row>
    <row r="142" spans="1:8" s="62" customFormat="1" ht="48">
      <c r="A142" s="56" t="str">
        <f>IF((LEN('Copy paste to Here'!G146))&gt;5,((CONCATENATE('Copy paste to Here'!G146," &amp; ",'Copy paste to Here'!D146,"  &amp;  ",'Copy paste to Here'!E146))),"Empty Cell")</f>
        <v>Surgical steel internally threaded labret, 16g (1.2mm) with bezel set jewel flat head sized 1.5mm to 4mm for triple tragus piercings &amp; Length: 8mm with 4mm top part  &amp;  Crystal Color: Rose</v>
      </c>
      <c r="B142" s="57" t="str">
        <f>'Copy paste to Here'!C146</f>
        <v>LBIRC</v>
      </c>
      <c r="C142" s="57" t="s">
        <v>770</v>
      </c>
      <c r="D142" s="58">
        <f>Invoice!B146</f>
        <v>5</v>
      </c>
      <c r="E142" s="59">
        <f>'Shipping Invoice'!J147*$N$1</f>
        <v>0.74</v>
      </c>
      <c r="F142" s="59">
        <f t="shared" si="3"/>
        <v>3.7</v>
      </c>
      <c r="G142" s="60">
        <f t="shared" si="4"/>
        <v>32.471200000000003</v>
      </c>
      <c r="H142" s="63">
        <f t="shared" si="5"/>
        <v>162.35600000000002</v>
      </c>
    </row>
    <row r="143" spans="1:8" s="62" customFormat="1" ht="48">
      <c r="A143" s="56" t="str">
        <f>IF((LEN('Copy paste to Here'!G147))&gt;5,((CONCATENATE('Copy paste to Here'!G147," &amp; ",'Copy paste to Here'!D147,"  &amp;  ",'Copy paste to Here'!E147))),"Empty Cell")</f>
        <v>Surgical steel internally threaded labret, 16g (1.2mm) with bezel set jewel flat head sized 1.5mm to 4mm for triple tragus piercings &amp; Length: 8mm with 4mm top part  &amp;  Crystal Color: Blue Zircon</v>
      </c>
      <c r="B143" s="57" t="str">
        <f>'Copy paste to Here'!C147</f>
        <v>LBIRC</v>
      </c>
      <c r="C143" s="57" t="s">
        <v>770</v>
      </c>
      <c r="D143" s="58">
        <f>Invoice!B147</f>
        <v>5</v>
      </c>
      <c r="E143" s="59">
        <f>'Shipping Invoice'!J148*$N$1</f>
        <v>0.74</v>
      </c>
      <c r="F143" s="59">
        <f t="shared" si="3"/>
        <v>3.7</v>
      </c>
      <c r="G143" s="60">
        <f t="shared" si="4"/>
        <v>32.471200000000003</v>
      </c>
      <c r="H143" s="63">
        <f t="shared" si="5"/>
        <v>162.35600000000002</v>
      </c>
    </row>
    <row r="144" spans="1:8" s="62" customFormat="1" ht="48">
      <c r="A144" s="56" t="str">
        <f>IF((LEN('Copy paste to Here'!G148))&gt;5,((CONCATENATE('Copy paste to Here'!G148," &amp; ",'Copy paste to Here'!D148,"  &amp;  ",'Copy paste to Here'!E148))),"Empty Cell")</f>
        <v>Surgical steel internally threaded labret, 16g (1.2mm) with bezel set jewel flat head sized 1.5mm to 4mm for triple tragus piercings &amp; Length: 8mm with 4mm top part  &amp;  Crystal Color: Fuchsia</v>
      </c>
      <c r="B144" s="57" t="str">
        <f>'Copy paste to Here'!C148</f>
        <v>LBIRC</v>
      </c>
      <c r="C144" s="57" t="s">
        <v>770</v>
      </c>
      <c r="D144" s="58">
        <f>Invoice!B148</f>
        <v>5</v>
      </c>
      <c r="E144" s="59">
        <f>'Shipping Invoice'!J149*$N$1</f>
        <v>0.74</v>
      </c>
      <c r="F144" s="59">
        <f t="shared" si="3"/>
        <v>3.7</v>
      </c>
      <c r="G144" s="60">
        <f t="shared" si="4"/>
        <v>32.471200000000003</v>
      </c>
      <c r="H144" s="63">
        <f t="shared" si="5"/>
        <v>162.35600000000002</v>
      </c>
    </row>
    <row r="145" spans="1:8" s="62" customFormat="1" ht="48">
      <c r="A145" s="56" t="str">
        <f>IF((LEN('Copy paste to Here'!G149))&gt;5,((CONCATENATE('Copy paste to Here'!G149," &amp; ",'Copy paste to Here'!D149,"  &amp;  ",'Copy paste to Here'!E149))),"Empty Cell")</f>
        <v>Surgical steel internally threaded labret, 16g (1.2mm) with bezel set jewel flat head sized 1.5mm to 4mm for triple tragus piercings &amp; Length: 10mm with 4mm top part  &amp;  Crystal Color: Clear</v>
      </c>
      <c r="B145" s="57" t="str">
        <f>'Copy paste to Here'!C149</f>
        <v>LBIRC</v>
      </c>
      <c r="C145" s="57" t="s">
        <v>770</v>
      </c>
      <c r="D145" s="58">
        <f>Invoice!B149</f>
        <v>5</v>
      </c>
      <c r="E145" s="59">
        <f>'Shipping Invoice'!J150*$N$1</f>
        <v>0.74</v>
      </c>
      <c r="F145" s="59">
        <f t="shared" si="3"/>
        <v>3.7</v>
      </c>
      <c r="G145" s="60">
        <f t="shared" si="4"/>
        <v>32.471200000000003</v>
      </c>
      <c r="H145" s="63">
        <f t="shared" si="5"/>
        <v>162.35600000000002</v>
      </c>
    </row>
    <row r="146" spans="1:8" s="62" customFormat="1" ht="36">
      <c r="A146" s="56" t="str">
        <f>IF((LEN('Copy paste to Here'!G150))&gt;5,((CONCATENATE('Copy paste to Here'!G150," &amp; ",'Copy paste to Here'!D150,"  &amp;  ",'Copy paste to Here'!E150))),"Empty Cell")</f>
        <v>Surgical steel internally threaded labret, 16g (1.2mm) with bezel set jewel flat head sized 1.5mm to 4mm for triple tragus piercings &amp; Length: 10mm with 4mm top part  &amp;  Crystal Color: AB</v>
      </c>
      <c r="B146" s="57" t="str">
        <f>'Copy paste to Here'!C150</f>
        <v>LBIRC</v>
      </c>
      <c r="C146" s="57" t="s">
        <v>770</v>
      </c>
      <c r="D146" s="58">
        <f>Invoice!B150</f>
        <v>5</v>
      </c>
      <c r="E146" s="59">
        <f>'Shipping Invoice'!J151*$N$1</f>
        <v>0.74</v>
      </c>
      <c r="F146" s="59">
        <f t="shared" si="3"/>
        <v>3.7</v>
      </c>
      <c r="G146" s="60">
        <f t="shared" si="4"/>
        <v>32.471200000000003</v>
      </c>
      <c r="H146" s="63">
        <f t="shared" si="5"/>
        <v>162.35600000000002</v>
      </c>
    </row>
    <row r="147" spans="1:8" s="62" customFormat="1" ht="48">
      <c r="A147" s="56" t="str">
        <f>IF((LEN('Copy paste to Here'!G151))&gt;5,((CONCATENATE('Copy paste to Here'!G151," &amp; ",'Copy paste to Here'!D151,"  &amp;  ",'Copy paste to Here'!E151))),"Empty Cell")</f>
        <v>Surgical steel internally threaded labret, 16g (1.2mm) with bezel set jewel flat head sized 1.5mm to 4mm for triple tragus piercings &amp; Length: 10mm with 4mm top part  &amp;  Crystal Color: Rose</v>
      </c>
      <c r="B147" s="57" t="str">
        <f>'Copy paste to Here'!C151</f>
        <v>LBIRC</v>
      </c>
      <c r="C147" s="57" t="s">
        <v>770</v>
      </c>
      <c r="D147" s="58">
        <f>Invoice!B151</f>
        <v>5</v>
      </c>
      <c r="E147" s="59">
        <f>'Shipping Invoice'!J152*$N$1</f>
        <v>0.74</v>
      </c>
      <c r="F147" s="59">
        <f t="shared" ref="F147:F156" si="6">D147*E147</f>
        <v>3.7</v>
      </c>
      <c r="G147" s="60">
        <f t="shared" ref="G147:G210" si="7">E147*$E$14</f>
        <v>32.471200000000003</v>
      </c>
      <c r="H147" s="63">
        <f t="shared" ref="H147:H210" si="8">D147*G147</f>
        <v>162.35600000000002</v>
      </c>
    </row>
    <row r="148" spans="1:8" s="62" customFormat="1" ht="48">
      <c r="A148" s="56" t="str">
        <f>IF((LEN('Copy paste to Here'!G152))&gt;5,((CONCATENATE('Copy paste to Here'!G152," &amp; ",'Copy paste to Here'!D152,"  &amp;  ",'Copy paste to Here'!E152))),"Empty Cell")</f>
        <v>Surgical steel internally threaded labret, 16g (1.2mm) with bezel set jewel flat head sized 1.5mm to 4mm for triple tragus piercings &amp; Length: 10mm with 4mm top part  &amp;  Crystal Color: Blue Zircon</v>
      </c>
      <c r="B148" s="57" t="str">
        <f>'Copy paste to Here'!C152</f>
        <v>LBIRC</v>
      </c>
      <c r="C148" s="57" t="s">
        <v>770</v>
      </c>
      <c r="D148" s="58">
        <f>Invoice!B152</f>
        <v>5</v>
      </c>
      <c r="E148" s="59">
        <f>'Shipping Invoice'!J153*$N$1</f>
        <v>0.74</v>
      </c>
      <c r="F148" s="59">
        <f t="shared" si="6"/>
        <v>3.7</v>
      </c>
      <c r="G148" s="60">
        <f t="shared" si="7"/>
        <v>32.471200000000003</v>
      </c>
      <c r="H148" s="63">
        <f t="shared" si="8"/>
        <v>162.35600000000002</v>
      </c>
    </row>
    <row r="149" spans="1:8" s="62" customFormat="1" ht="48">
      <c r="A149" s="56" t="str">
        <f>IF((LEN('Copy paste to Here'!G153))&gt;5,((CONCATENATE('Copy paste to Here'!G153," &amp; ",'Copy paste to Here'!D153,"  &amp;  ",'Copy paste to Here'!E153))),"Empty Cell")</f>
        <v>Surgical steel internally threaded labret, 16g (1.2mm) with bezel set jewel flat head sized 1.5mm to 4mm for triple tragus piercings &amp; Length: 10mm with 4mm top part  &amp;  Crystal Color: Fuchsia</v>
      </c>
      <c r="B149" s="57" t="str">
        <f>'Copy paste to Here'!C153</f>
        <v>LBIRC</v>
      </c>
      <c r="C149" s="57" t="s">
        <v>770</v>
      </c>
      <c r="D149" s="58">
        <f>Invoice!B153</f>
        <v>5</v>
      </c>
      <c r="E149" s="59">
        <f>'Shipping Invoice'!J154*$N$1</f>
        <v>0.74</v>
      </c>
      <c r="F149" s="59">
        <f t="shared" si="6"/>
        <v>3.7</v>
      </c>
      <c r="G149" s="60">
        <f t="shared" si="7"/>
        <v>32.471200000000003</v>
      </c>
      <c r="H149" s="63">
        <f t="shared" si="8"/>
        <v>162.35600000000002</v>
      </c>
    </row>
    <row r="150" spans="1:8" s="62" customFormat="1" ht="24">
      <c r="A150" s="56" t="str">
        <f>IF((LEN('Copy paste to Here'!G154))&gt;5,((CONCATENATE('Copy paste to Here'!G154," &amp; ",'Copy paste to Here'!D154,"  &amp;  ",'Copy paste to Here'!E154))),"Empty Cell")</f>
        <v xml:space="preserve">Bio flexible tongue retainer, 14g (1.6mm) with silicon O-ring &amp; Color: # 1 in picture  &amp;  </v>
      </c>
      <c r="B150" s="57" t="str">
        <f>'Copy paste to Here'!C154</f>
        <v>TR14</v>
      </c>
      <c r="C150" s="57" t="s">
        <v>644</v>
      </c>
      <c r="D150" s="58">
        <f>Invoice!B154</f>
        <v>50</v>
      </c>
      <c r="E150" s="59">
        <f>'Shipping Invoice'!J155*$N$1</f>
        <v>0.12</v>
      </c>
      <c r="F150" s="59">
        <f t="shared" si="6"/>
        <v>6</v>
      </c>
      <c r="G150" s="60">
        <f t="shared" si="7"/>
        <v>5.2656000000000001</v>
      </c>
      <c r="H150" s="63">
        <f t="shared" si="8"/>
        <v>263.28000000000003</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976.99000000000228</v>
      </c>
      <c r="G1000" s="60"/>
      <c r="H1000" s="61">
        <f t="shared" ref="H1000:H1007" si="49">F1000*$E$14</f>
        <v>42870.3212000001</v>
      </c>
    </row>
    <row r="1001" spans="1:8" s="62" customFormat="1">
      <c r="A1001" s="56" t="str">
        <f>'[2]Copy paste to Here'!T2</f>
        <v>SHIPPING HANDLING</v>
      </c>
      <c r="B1001" s="75"/>
      <c r="C1001" s="75"/>
      <c r="D1001" s="76"/>
      <c r="E1001" s="67"/>
      <c r="F1001" s="59">
        <f>Invoice!J156</f>
        <v>-29.309700000000067</v>
      </c>
      <c r="G1001" s="60"/>
      <c r="H1001" s="61">
        <f t="shared" si="49"/>
        <v>-1286.1096360000031</v>
      </c>
    </row>
    <row r="1002" spans="1:8" s="62" customFormat="1" outlineLevel="1">
      <c r="A1002" s="56" t="str">
        <f>'[2]Copy paste to Here'!T3</f>
        <v>DISCOUNT</v>
      </c>
      <c r="B1002" s="75"/>
      <c r="C1002" s="75"/>
      <c r="D1002" s="76"/>
      <c r="E1002" s="67"/>
      <c r="F1002" s="59">
        <f>Invoice!J157</f>
        <v>0</v>
      </c>
      <c r="G1002" s="60"/>
      <c r="H1002" s="61">
        <f t="shared" si="49"/>
        <v>0</v>
      </c>
    </row>
    <row r="1003" spans="1:8" s="62" customFormat="1">
      <c r="A1003" s="56" t="str">
        <f>'[2]Copy paste to Here'!T4</f>
        <v>Total:</v>
      </c>
      <c r="B1003" s="75"/>
      <c r="C1003" s="75"/>
      <c r="D1003" s="76"/>
      <c r="E1003" s="67"/>
      <c r="F1003" s="59">
        <f>SUM(F1000:F1002)</f>
        <v>947.68030000000226</v>
      </c>
      <c r="G1003" s="60"/>
      <c r="H1003" s="61">
        <f t="shared" si="49"/>
        <v>41584.211564000099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42870.321200000064</v>
      </c>
    </row>
    <row r="1010" spans="1:8" s="21" customFormat="1">
      <c r="A1010" s="22"/>
      <c r="E1010" s="21" t="s">
        <v>177</v>
      </c>
      <c r="H1010" s="84">
        <f>(SUMIF($A$1000:$A$1008,"Total:",$H$1000:$H$1008))</f>
        <v>41584.211564000099</v>
      </c>
    </row>
    <row r="1011" spans="1:8" s="21" customFormat="1">
      <c r="E1011" s="21" t="s">
        <v>178</v>
      </c>
      <c r="H1011" s="85">
        <f>H1013-H1012</f>
        <v>38863.75</v>
      </c>
    </row>
    <row r="1012" spans="1:8" s="21" customFormat="1">
      <c r="E1012" s="21" t="s">
        <v>179</v>
      </c>
      <c r="H1012" s="85">
        <f>ROUND((H1013*7)/107,2)</f>
        <v>2720.46</v>
      </c>
    </row>
    <row r="1013" spans="1:8" s="21" customFormat="1">
      <c r="E1013" s="22" t="s">
        <v>180</v>
      </c>
      <c r="H1013" s="86">
        <f>ROUND((SUMIF($A$1000:$A$1008,"Total:",$H$1000:$H$1008)),2)</f>
        <v>41584.21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3"/>
  <sheetViews>
    <sheetView workbookViewId="0">
      <selection activeCell="A5" sqref="A5"/>
    </sheetView>
  </sheetViews>
  <sheetFormatPr defaultRowHeight="15"/>
  <sheetData>
    <row r="1" spans="1:1">
      <c r="A1" s="2" t="s">
        <v>715</v>
      </c>
    </row>
    <row r="2" spans="1:1">
      <c r="A2" s="2" t="s">
        <v>715</v>
      </c>
    </row>
    <row r="3" spans="1:1">
      <c r="A3" s="2" t="s">
        <v>715</v>
      </c>
    </row>
    <row r="4" spans="1:1">
      <c r="A4" s="2" t="s">
        <v>715</v>
      </c>
    </row>
    <row r="5" spans="1:1">
      <c r="A5" s="2" t="s">
        <v>715</v>
      </c>
    </row>
    <row r="6" spans="1:1">
      <c r="A6" s="2" t="s">
        <v>715</v>
      </c>
    </row>
    <row r="7" spans="1:1">
      <c r="A7" s="2" t="s">
        <v>631</v>
      </c>
    </row>
    <row r="8" spans="1:1">
      <c r="A8" s="2" t="s">
        <v>631</v>
      </c>
    </row>
    <row r="9" spans="1:1">
      <c r="A9" s="2" t="s">
        <v>631</v>
      </c>
    </row>
    <row r="10" spans="1:1">
      <c r="A10" s="2" t="s">
        <v>102</v>
      </c>
    </row>
    <row r="11" spans="1:1">
      <c r="A11" s="2" t="s">
        <v>102</v>
      </c>
    </row>
    <row r="12" spans="1:1">
      <c r="A12" s="2" t="s">
        <v>102</v>
      </c>
    </row>
    <row r="13" spans="1:1">
      <c r="A13" s="2" t="s">
        <v>102</v>
      </c>
    </row>
    <row r="14" spans="1:1">
      <c r="A14" s="2" t="s">
        <v>722</v>
      </c>
    </row>
    <row r="15" spans="1:1">
      <c r="A15" s="2" t="s">
        <v>722</v>
      </c>
    </row>
    <row r="16" spans="1:1">
      <c r="A16" s="2" t="s">
        <v>722</v>
      </c>
    </row>
    <row r="17" spans="1:1">
      <c r="A17" s="2" t="s">
        <v>722</v>
      </c>
    </row>
    <row r="18" spans="1:1">
      <c r="A18" s="2" t="s">
        <v>724</v>
      </c>
    </row>
    <row r="19" spans="1:1">
      <c r="A19" s="2" t="s">
        <v>725</v>
      </c>
    </row>
    <row r="20" spans="1:1">
      <c r="A20" s="2" t="s">
        <v>725</v>
      </c>
    </row>
    <row r="21" spans="1:1">
      <c r="A21" s="2" t="s">
        <v>725</v>
      </c>
    </row>
    <row r="22" spans="1:1">
      <c r="A22" s="2" t="s">
        <v>726</v>
      </c>
    </row>
    <row r="23" spans="1:1">
      <c r="A23" s="2" t="s">
        <v>726</v>
      </c>
    </row>
    <row r="24" spans="1:1">
      <c r="A24" s="2" t="s">
        <v>726</v>
      </c>
    </row>
    <row r="25" spans="1:1">
      <c r="A25" s="2" t="s">
        <v>726</v>
      </c>
    </row>
    <row r="26" spans="1:1">
      <c r="A26" s="2" t="s">
        <v>726</v>
      </c>
    </row>
    <row r="27" spans="1:1">
      <c r="A27" s="2" t="s">
        <v>726</v>
      </c>
    </row>
    <row r="28" spans="1:1">
      <c r="A28" s="2" t="s">
        <v>727</v>
      </c>
    </row>
    <row r="29" spans="1:1">
      <c r="A29" s="2" t="s">
        <v>727</v>
      </c>
    </row>
    <row r="30" spans="1:1">
      <c r="A30" s="2" t="s">
        <v>727</v>
      </c>
    </row>
    <row r="31" spans="1:1">
      <c r="A31" s="2" t="s">
        <v>727</v>
      </c>
    </row>
    <row r="32" spans="1:1">
      <c r="A32" s="2" t="s">
        <v>728</v>
      </c>
    </row>
    <row r="33" spans="1:1">
      <c r="A33" s="2" t="s">
        <v>728</v>
      </c>
    </row>
    <row r="34" spans="1:1">
      <c r="A34" s="2" t="s">
        <v>728</v>
      </c>
    </row>
    <row r="35" spans="1:1">
      <c r="A35" s="2" t="s">
        <v>728</v>
      </c>
    </row>
    <row r="36" spans="1:1">
      <c r="A36" s="2" t="s">
        <v>728</v>
      </c>
    </row>
    <row r="37" spans="1:1">
      <c r="A37" s="2" t="s">
        <v>767</v>
      </c>
    </row>
    <row r="38" spans="1:1">
      <c r="A38" s="2" t="s">
        <v>731</v>
      </c>
    </row>
    <row r="39" spans="1:1">
      <c r="A39" s="2" t="s">
        <v>731</v>
      </c>
    </row>
    <row r="40" spans="1:1">
      <c r="A40" s="2" t="s">
        <v>731</v>
      </c>
    </row>
    <row r="41" spans="1:1">
      <c r="A41" s="2" t="s">
        <v>731</v>
      </c>
    </row>
    <row r="42" spans="1:1">
      <c r="A42" s="2" t="s">
        <v>731</v>
      </c>
    </row>
    <row r="43" spans="1:1">
      <c r="A43" s="2" t="s">
        <v>731</v>
      </c>
    </row>
    <row r="44" spans="1:1">
      <c r="A44" s="2" t="s">
        <v>731</v>
      </c>
    </row>
    <row r="45" spans="1:1">
      <c r="A45" s="2" t="s">
        <v>735</v>
      </c>
    </row>
    <row r="46" spans="1:1">
      <c r="A46" s="2" t="s">
        <v>735</v>
      </c>
    </row>
    <row r="47" spans="1:1">
      <c r="A47" s="2" t="s">
        <v>737</v>
      </c>
    </row>
    <row r="48" spans="1:1">
      <c r="A48" s="2" t="s">
        <v>739</v>
      </c>
    </row>
    <row r="49" spans="1:1">
      <c r="A49" s="2" t="s">
        <v>768</v>
      </c>
    </row>
    <row r="50" spans="1:1">
      <c r="A50" s="2" t="s">
        <v>743</v>
      </c>
    </row>
    <row r="51" spans="1:1">
      <c r="A51" s="2" t="s">
        <v>745</v>
      </c>
    </row>
    <row r="52" spans="1:1">
      <c r="A52" s="2" t="s">
        <v>745</v>
      </c>
    </row>
    <row r="53" spans="1:1">
      <c r="A53" s="2" t="s">
        <v>745</v>
      </c>
    </row>
    <row r="54" spans="1:1">
      <c r="A54" s="2" t="s">
        <v>745</v>
      </c>
    </row>
    <row r="55" spans="1:1">
      <c r="A55" s="2" t="s">
        <v>745</v>
      </c>
    </row>
    <row r="56" spans="1:1">
      <c r="A56" s="2" t="s">
        <v>745</v>
      </c>
    </row>
    <row r="57" spans="1:1">
      <c r="A57" s="2" t="s">
        <v>745</v>
      </c>
    </row>
    <row r="58" spans="1:1">
      <c r="A58" s="2" t="s">
        <v>745</v>
      </c>
    </row>
    <row r="59" spans="1:1">
      <c r="A59" s="2" t="s">
        <v>745</v>
      </c>
    </row>
    <row r="60" spans="1:1">
      <c r="A60" s="2" t="s">
        <v>745</v>
      </c>
    </row>
    <row r="61" spans="1:1">
      <c r="A61" s="2" t="s">
        <v>745</v>
      </c>
    </row>
    <row r="62" spans="1:1">
      <c r="A62" s="2" t="s">
        <v>745</v>
      </c>
    </row>
    <row r="63" spans="1:1">
      <c r="A63" s="2" t="s">
        <v>747</v>
      </c>
    </row>
    <row r="64" spans="1:1">
      <c r="A64" s="2" t="s">
        <v>747</v>
      </c>
    </row>
    <row r="65" spans="1:1">
      <c r="A65" s="2" t="s">
        <v>747</v>
      </c>
    </row>
    <row r="66" spans="1:1">
      <c r="A66" s="2" t="s">
        <v>747</v>
      </c>
    </row>
    <row r="67" spans="1:1">
      <c r="A67" s="2" t="s">
        <v>747</v>
      </c>
    </row>
    <row r="68" spans="1:1">
      <c r="A68" s="2" t="s">
        <v>748</v>
      </c>
    </row>
    <row r="69" spans="1:1">
      <c r="A69" s="2" t="s">
        <v>748</v>
      </c>
    </row>
    <row r="70" spans="1:1">
      <c r="A70" s="2" t="s">
        <v>748</v>
      </c>
    </row>
    <row r="71" spans="1:1">
      <c r="A71" s="2" t="s">
        <v>749</v>
      </c>
    </row>
    <row r="72" spans="1:1">
      <c r="A72" s="2" t="s">
        <v>749</v>
      </c>
    </row>
    <row r="73" spans="1:1">
      <c r="A73" s="2" t="s">
        <v>749</v>
      </c>
    </row>
    <row r="74" spans="1:1">
      <c r="A74" s="2" t="s">
        <v>750</v>
      </c>
    </row>
    <row r="75" spans="1:1">
      <c r="A75" s="2" t="s">
        <v>750</v>
      </c>
    </row>
    <row r="76" spans="1:1">
      <c r="A76" s="2" t="s">
        <v>750</v>
      </c>
    </row>
    <row r="77" spans="1:1">
      <c r="A77" s="2" t="s">
        <v>750</v>
      </c>
    </row>
    <row r="78" spans="1:1">
      <c r="A78" s="2" t="s">
        <v>751</v>
      </c>
    </row>
    <row r="79" spans="1:1">
      <c r="A79" s="2" t="s">
        <v>752</v>
      </c>
    </row>
    <row r="80" spans="1:1">
      <c r="A80" s="2" t="s">
        <v>753</v>
      </c>
    </row>
    <row r="81" spans="1:1">
      <c r="A81" s="2" t="s">
        <v>753</v>
      </c>
    </row>
    <row r="82" spans="1:1">
      <c r="A82" s="2" t="s">
        <v>656</v>
      </c>
    </row>
    <row r="83" spans="1:1">
      <c r="A83" s="2" t="s">
        <v>656</v>
      </c>
    </row>
    <row r="84" spans="1:1">
      <c r="A84" s="2" t="s">
        <v>656</v>
      </c>
    </row>
    <row r="85" spans="1:1">
      <c r="A85" s="2" t="s">
        <v>755</v>
      </c>
    </row>
    <row r="86" spans="1:1">
      <c r="A86" s="2" t="s">
        <v>757</v>
      </c>
    </row>
    <row r="87" spans="1:1">
      <c r="A87" s="2" t="s">
        <v>757</v>
      </c>
    </row>
    <row r="88" spans="1:1">
      <c r="A88" s="2" t="s">
        <v>769</v>
      </c>
    </row>
    <row r="89" spans="1:1">
      <c r="A89" s="2" t="s">
        <v>769</v>
      </c>
    </row>
    <row r="90" spans="1:1">
      <c r="A90" s="2" t="s">
        <v>769</v>
      </c>
    </row>
    <row r="91" spans="1:1">
      <c r="A91" s="2" t="s">
        <v>769</v>
      </c>
    </row>
    <row r="92" spans="1:1">
      <c r="A92" s="2" t="s">
        <v>769</v>
      </c>
    </row>
    <row r="93" spans="1:1">
      <c r="A93" s="2" t="s">
        <v>769</v>
      </c>
    </row>
    <row r="94" spans="1:1">
      <c r="A94" s="2" t="s">
        <v>769</v>
      </c>
    </row>
    <row r="95" spans="1:1">
      <c r="A95" s="2" t="s">
        <v>769</v>
      </c>
    </row>
    <row r="96" spans="1:1">
      <c r="A96" s="2" t="s">
        <v>763</v>
      </c>
    </row>
    <row r="97" spans="1:1">
      <c r="A97" s="2" t="s">
        <v>763</v>
      </c>
    </row>
    <row r="98" spans="1:1">
      <c r="A98" s="2" t="s">
        <v>622</v>
      </c>
    </row>
    <row r="99" spans="1:1">
      <c r="A99" s="2" t="s">
        <v>622</v>
      </c>
    </row>
    <row r="100" spans="1:1">
      <c r="A100" s="2" t="s">
        <v>622</v>
      </c>
    </row>
    <row r="101" spans="1:1">
      <c r="A101" s="2" t="s">
        <v>622</v>
      </c>
    </row>
    <row r="102" spans="1:1">
      <c r="A102" s="2" t="s">
        <v>622</v>
      </c>
    </row>
    <row r="103" spans="1:1">
      <c r="A103" s="2" t="s">
        <v>622</v>
      </c>
    </row>
    <row r="104" spans="1:1">
      <c r="A104" s="2" t="s">
        <v>622</v>
      </c>
    </row>
    <row r="105" spans="1:1">
      <c r="A105" s="2" t="s">
        <v>622</v>
      </c>
    </row>
    <row r="106" spans="1:1">
      <c r="A106" s="2" t="s">
        <v>622</v>
      </c>
    </row>
    <row r="107" spans="1:1">
      <c r="A107" s="2" t="s">
        <v>622</v>
      </c>
    </row>
    <row r="108" spans="1:1">
      <c r="A108" s="2" t="s">
        <v>622</v>
      </c>
    </row>
    <row r="109" spans="1:1">
      <c r="A109" s="2" t="s">
        <v>622</v>
      </c>
    </row>
    <row r="110" spans="1:1">
      <c r="A110" s="2" t="s">
        <v>622</v>
      </c>
    </row>
    <row r="111" spans="1:1">
      <c r="A111" s="2" t="s">
        <v>622</v>
      </c>
    </row>
    <row r="112" spans="1:1">
      <c r="A112" s="2" t="s">
        <v>622</v>
      </c>
    </row>
    <row r="113" spans="1:1">
      <c r="A113" s="2" t="s">
        <v>622</v>
      </c>
    </row>
    <row r="114" spans="1:1">
      <c r="A114" s="2" t="s">
        <v>622</v>
      </c>
    </row>
    <row r="115" spans="1:1">
      <c r="A115" s="2" t="s">
        <v>622</v>
      </c>
    </row>
    <row r="116" spans="1:1">
      <c r="A116" s="2" t="s">
        <v>622</v>
      </c>
    </row>
    <row r="117" spans="1:1">
      <c r="A117" s="2" t="s">
        <v>622</v>
      </c>
    </row>
    <row r="118" spans="1:1">
      <c r="A118" s="2" t="s">
        <v>770</v>
      </c>
    </row>
    <row r="119" spans="1:1">
      <c r="A119" s="2" t="s">
        <v>770</v>
      </c>
    </row>
    <row r="120" spans="1:1">
      <c r="A120" s="2" t="s">
        <v>770</v>
      </c>
    </row>
    <row r="121" spans="1:1">
      <c r="A121" s="2" t="s">
        <v>770</v>
      </c>
    </row>
    <row r="122" spans="1:1">
      <c r="A122" s="2" t="s">
        <v>770</v>
      </c>
    </row>
    <row r="123" spans="1:1">
      <c r="A123" s="2" t="s">
        <v>770</v>
      </c>
    </row>
    <row r="124" spans="1:1">
      <c r="A124" s="2" t="s">
        <v>770</v>
      </c>
    </row>
    <row r="125" spans="1:1">
      <c r="A125" s="2" t="s">
        <v>770</v>
      </c>
    </row>
    <row r="126" spans="1:1">
      <c r="A126" s="2" t="s">
        <v>770</v>
      </c>
    </row>
    <row r="127" spans="1:1">
      <c r="A127" s="2" t="s">
        <v>770</v>
      </c>
    </row>
    <row r="128" spans="1:1">
      <c r="A128" s="2" t="s">
        <v>770</v>
      </c>
    </row>
    <row r="129" spans="1:1">
      <c r="A129" s="2" t="s">
        <v>770</v>
      </c>
    </row>
    <row r="130" spans="1:1">
      <c r="A130" s="2" t="s">
        <v>770</v>
      </c>
    </row>
    <row r="131" spans="1:1">
      <c r="A131" s="2" t="s">
        <v>770</v>
      </c>
    </row>
    <row r="132" spans="1:1">
      <c r="A132" s="2" t="s">
        <v>770</v>
      </c>
    </row>
    <row r="133" spans="1:1">
      <c r="A133" s="2" t="s">
        <v>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Opel</cp:lastModifiedBy>
  <cp:lastPrinted>2023-09-01T07:03:26Z</cp:lastPrinted>
  <dcterms:created xsi:type="dcterms:W3CDTF">2009-06-02T18:56:54Z</dcterms:created>
  <dcterms:modified xsi:type="dcterms:W3CDTF">2023-09-01T07:03:27Z</dcterms:modified>
</cp:coreProperties>
</file>