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ACC5E21-376B-46B3-8364-D3093E7A94CD}"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Invoice!$A$1:$K$85</definedName>
    <definedName name="_xlnm.Print_Area" localSheetId="3">'Shipping Invoice'!$A$1:$L$78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7" l="1"/>
  <c r="J75" i="2" l="1"/>
  <c r="F1001" i="6" s="1"/>
  <c r="K76" i="7"/>
  <c r="K75" i="7"/>
  <c r="E26" i="6"/>
  <c r="K14" i="7"/>
  <c r="K17" i="7"/>
  <c r="I73" i="7"/>
  <c r="I72" i="7"/>
  <c r="I71" i="7"/>
  <c r="I70" i="7"/>
  <c r="I69" i="7"/>
  <c r="I68" i="7"/>
  <c r="I67" i="7"/>
  <c r="B66" i="7"/>
  <c r="I66" i="7"/>
  <c r="I65" i="7"/>
  <c r="I64" i="7"/>
  <c r="B63" i="7"/>
  <c r="I62" i="7"/>
  <c r="I61" i="7"/>
  <c r="I60" i="7"/>
  <c r="I59" i="7"/>
  <c r="I58" i="7"/>
  <c r="I57" i="7"/>
  <c r="B56" i="7"/>
  <c r="I56" i="7"/>
  <c r="I55" i="7"/>
  <c r="I54" i="7"/>
  <c r="I53" i="7"/>
  <c r="I52" i="7"/>
  <c r="I51" i="7"/>
  <c r="B50" i="7"/>
  <c r="I48" i="7"/>
  <c r="I47" i="7"/>
  <c r="I46" i="7"/>
  <c r="I45" i="7"/>
  <c r="I44" i="7"/>
  <c r="I43" i="7"/>
  <c r="I42" i="7"/>
  <c r="I41" i="7"/>
  <c r="B40" i="7"/>
  <c r="I40" i="7"/>
  <c r="K40" i="7" s="1"/>
  <c r="I39" i="7"/>
  <c r="I38" i="7"/>
  <c r="I37" i="7"/>
  <c r="B34" i="7"/>
  <c r="I34" i="7"/>
  <c r="I33" i="7"/>
  <c r="I32" i="7"/>
  <c r="B31" i="7"/>
  <c r="K31" i="7" s="1"/>
  <c r="I31" i="7"/>
  <c r="I30" i="7"/>
  <c r="I29" i="7"/>
  <c r="I28" i="7"/>
  <c r="I27" i="7"/>
  <c r="I26" i="7"/>
  <c r="I25" i="7"/>
  <c r="I24" i="7"/>
  <c r="I23" i="7"/>
  <c r="N1" i="7"/>
  <c r="I50" i="7" s="1"/>
  <c r="N1" i="6"/>
  <c r="E58" i="6" s="1"/>
  <c r="F1002" i="6"/>
  <c r="D69" i="6"/>
  <c r="B73" i="7" s="1"/>
  <c r="D68" i="6"/>
  <c r="B72" i="7" s="1"/>
  <c r="D67" i="6"/>
  <c r="B71" i="7" s="1"/>
  <c r="K71" i="7" s="1"/>
  <c r="D66" i="6"/>
  <c r="B70" i="7" s="1"/>
  <c r="K70" i="7" s="1"/>
  <c r="D65" i="6"/>
  <c r="B69" i="7" s="1"/>
  <c r="K69" i="7" s="1"/>
  <c r="D64" i="6"/>
  <c r="B68" i="7" s="1"/>
  <c r="D63" i="6"/>
  <c r="B67" i="7" s="1"/>
  <c r="K67" i="7" s="1"/>
  <c r="D62" i="6"/>
  <c r="D61" i="6"/>
  <c r="B65" i="7" s="1"/>
  <c r="K65" i="7" s="1"/>
  <c r="D60" i="6"/>
  <c r="B64" i="7" s="1"/>
  <c r="D59" i="6"/>
  <c r="D58" i="6"/>
  <c r="B62" i="7" s="1"/>
  <c r="D57" i="6"/>
  <c r="B61" i="7" s="1"/>
  <c r="D56" i="6"/>
  <c r="B60" i="7" s="1"/>
  <c r="D55" i="6"/>
  <c r="B59" i="7" s="1"/>
  <c r="D54" i="6"/>
  <c r="B58" i="7" s="1"/>
  <c r="D53" i="6"/>
  <c r="B57" i="7" s="1"/>
  <c r="K57" i="7" s="1"/>
  <c r="D52" i="6"/>
  <c r="D51" i="6"/>
  <c r="B55" i="7" s="1"/>
  <c r="K55" i="7" s="1"/>
  <c r="D50" i="6"/>
  <c r="B54" i="7" s="1"/>
  <c r="K54" i="7" s="1"/>
  <c r="D49" i="6"/>
  <c r="B53" i="7" s="1"/>
  <c r="D48" i="6"/>
  <c r="B52" i="7" s="1"/>
  <c r="D47" i="6"/>
  <c r="B51" i="7" s="1"/>
  <c r="D46" i="6"/>
  <c r="D45" i="6"/>
  <c r="B49" i="7" s="1"/>
  <c r="D44" i="6"/>
  <c r="B48" i="7" s="1"/>
  <c r="K48" i="7" s="1"/>
  <c r="D43" i="6"/>
  <c r="B47" i="7" s="1"/>
  <c r="K47" i="7" s="1"/>
  <c r="D42" i="6"/>
  <c r="B46" i="7" s="1"/>
  <c r="D41" i="6"/>
  <c r="B45" i="7" s="1"/>
  <c r="D40" i="6"/>
  <c r="B44" i="7" s="1"/>
  <c r="K44" i="7" s="1"/>
  <c r="D39" i="6"/>
  <c r="B43" i="7" s="1"/>
  <c r="D38" i="6"/>
  <c r="B42" i="7" s="1"/>
  <c r="K42" i="7" s="1"/>
  <c r="D37" i="6"/>
  <c r="B41" i="7" s="1"/>
  <c r="K41" i="7" s="1"/>
  <c r="D36" i="6"/>
  <c r="D35" i="6"/>
  <c r="B39" i="7" s="1"/>
  <c r="K39" i="7" s="1"/>
  <c r="D34" i="6"/>
  <c r="B38" i="7" s="1"/>
  <c r="D33" i="6"/>
  <c r="B37" i="7" s="1"/>
  <c r="D32" i="6"/>
  <c r="B36" i="7" s="1"/>
  <c r="D31" i="6"/>
  <c r="B35" i="7" s="1"/>
  <c r="D30" i="6"/>
  <c r="D29" i="6"/>
  <c r="B33" i="7" s="1"/>
  <c r="K33" i="7" s="1"/>
  <c r="D28" i="6"/>
  <c r="B32" i="7" s="1"/>
  <c r="D27" i="6"/>
  <c r="D26" i="6"/>
  <c r="B30" i="7" s="1"/>
  <c r="D25" i="6"/>
  <c r="B29" i="7" s="1"/>
  <c r="D24" i="6"/>
  <c r="B28" i="7" s="1"/>
  <c r="D23" i="6"/>
  <c r="B27" i="7" s="1"/>
  <c r="K27" i="7" s="1"/>
  <c r="D22" i="6"/>
  <c r="B26" i="7" s="1"/>
  <c r="K26" i="7" s="1"/>
  <c r="D21" i="6"/>
  <c r="B25" i="7" s="1"/>
  <c r="K25" i="7" s="1"/>
  <c r="D20" i="6"/>
  <c r="B24" i="7" s="1"/>
  <c r="K24" i="7" s="1"/>
  <c r="D19" i="6"/>
  <c r="B23" i="7" s="1"/>
  <c r="K23" i="7" s="1"/>
  <c r="D18" i="6"/>
  <c r="B22" i="7" s="1"/>
  <c r="G3" i="6"/>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3" i="2"/>
  <c r="J72" i="2"/>
  <c r="J71" i="2"/>
  <c r="J70" i="2"/>
  <c r="J69" i="2"/>
  <c r="J68" i="2"/>
  <c r="J67" i="2"/>
  <c r="J66" i="2"/>
  <c r="J65" i="2"/>
  <c r="J64" i="2"/>
  <c r="J63" i="2"/>
  <c r="J62" i="2"/>
  <c r="J74" i="2" s="1"/>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K50" i="7" l="1"/>
  <c r="K32" i="7"/>
  <c r="K64" i="7"/>
  <c r="K73" i="7"/>
  <c r="K66" i="7"/>
  <c r="K51" i="7"/>
  <c r="K36" i="7"/>
  <c r="K68" i="7"/>
  <c r="K37" i="7"/>
  <c r="K53" i="7"/>
  <c r="K52" i="7"/>
  <c r="K38" i="7"/>
  <c r="K56" i="7"/>
  <c r="K72" i="7"/>
  <c r="K58" i="7"/>
  <c r="K43" i="7"/>
  <c r="K59" i="7"/>
  <c r="K28" i="7"/>
  <c r="K60" i="7"/>
  <c r="K34" i="7"/>
  <c r="K29" i="7"/>
  <c r="K45" i="7"/>
  <c r="K61" i="7"/>
  <c r="I35" i="7"/>
  <c r="K35" i="7" s="1"/>
  <c r="I49" i="7"/>
  <c r="K49" i="7" s="1"/>
  <c r="I63" i="7"/>
  <c r="K63" i="7" s="1"/>
  <c r="K30" i="7"/>
  <c r="K46" i="7"/>
  <c r="K62" i="7"/>
  <c r="I22" i="7"/>
  <c r="K22" i="7" s="1"/>
  <c r="K74" i="7" s="1"/>
  <c r="K77" i="7" s="1"/>
  <c r="I36" i="7"/>
  <c r="E43" i="6"/>
  <c r="E59" i="6"/>
  <c r="E28" i="6"/>
  <c r="E60" i="6"/>
  <c r="E29" i="6"/>
  <c r="E45" i="6"/>
  <c r="E61" i="6"/>
  <c r="E27" i="6"/>
  <c r="E44" i="6"/>
  <c r="E30" i="6"/>
  <c r="E46" i="6"/>
  <c r="E62" i="6"/>
  <c r="E31" i="6"/>
  <c r="E47" i="6"/>
  <c r="E63" i="6"/>
  <c r="E32" i="6"/>
  <c r="E48" i="6"/>
  <c r="E64" i="6"/>
  <c r="E33" i="6"/>
  <c r="E49" i="6"/>
  <c r="E65" i="6"/>
  <c r="E18" i="6"/>
  <c r="E34" i="6"/>
  <c r="E50" i="6"/>
  <c r="E66" i="6"/>
  <c r="E19" i="6"/>
  <c r="E35" i="6"/>
  <c r="E51" i="6"/>
  <c r="E67" i="6"/>
  <c r="E20" i="6"/>
  <c r="E36" i="6"/>
  <c r="E52" i="6"/>
  <c r="E68" i="6"/>
  <c r="E21" i="6"/>
  <c r="E37" i="6"/>
  <c r="E53" i="6"/>
  <c r="E69" i="6"/>
  <c r="E22" i="6"/>
  <c r="E38" i="6"/>
  <c r="E54" i="6"/>
  <c r="E23" i="6"/>
  <c r="E39" i="6"/>
  <c r="E55" i="6"/>
  <c r="E40" i="6"/>
  <c r="E25" i="6"/>
  <c r="E41" i="6"/>
  <c r="E57" i="6"/>
  <c r="E42" i="6"/>
  <c r="E24" i="6"/>
  <c r="E56" i="6"/>
  <c r="J77" i="2"/>
  <c r="B74" i="7"/>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84" i="2" l="1"/>
  <c r="I82" i="2" s="1"/>
  <c r="I85" i="2"/>
  <c r="I8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<sst xmlns="http://schemas.openxmlformats.org/spreadsheetml/2006/main" count="2619" uniqueCount="784">
  <si>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</si>
  <si>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</si>
  <si>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</si>
  <si>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</si>
  <si>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</si>
  <si>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</si>
  <si>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</si>
  <si>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</si>
  <si>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</si>
  <si>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</si>
  <si>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</si>
  <si>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</si>
  <si>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</si>
  <si>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</si>
  <si>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</si>
  <si>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</si>
  <si>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</si>
  <si>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</si>
  <si>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</si>
  <si>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</si>
  <si>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</si>
  <si>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</si>
  <si>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</si>
  <si>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</si>
  <si>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</si>
  <si>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</si>
  <si>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</si>
  <si>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</si>
  <si>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</si>
  <si>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</si>
  <si>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</si>
  <si>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</si>
  <si>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</si>
  <si>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</si>
  <si>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</si>
  <si>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</si>
  <si>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</si>
  <si>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</si>
  <si>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</si>
  <si>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</si>
  <si>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</si>
  <si>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</si>
  <si>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</si>
  <si>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</si>
  <si>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</si>
  <si>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</si>
  <si>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</si>
  <si>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</si>
  <si>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</si>
  <si>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</si>
  <si>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</si>
  <si>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</si>
  <si>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</si>
  <si>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</si>
  <si>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</si>
  <si>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</si>
  <si>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</si>
  <si>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</si>
  <si>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</si>
  <si>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</si>
  <si>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</si>
  <si>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</si>
  <si>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</si>
  <si>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</si>
  <si>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</si>
  <si>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</si>
  <si>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</si>
  <si>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</si>
  <si>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</si>
  <si>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</si>
  <si>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</si>
  <si>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</si>
  <si>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</si>
  <si>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</si>
  <si>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</si>
  <si>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</si>
  <si>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</si>
  <si>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</si>
  <si>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</si>
  <si>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</si>
  <si>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</si>
  <si>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</si>
  <si>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</si>
  <si>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</si>
  <si>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</si>
  <si>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</si>
  <si>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</si>
  <si>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</si>
  <si>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</si>
  <si>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</si>
  <si>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</si>
  <si>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</si>
  <si>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</si>
  <si>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</si>
  <si>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</si>
  <si>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</si>
  <si>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</si>
  <si>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</si>
  <si>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</si>
  <si>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</si>
  <si>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</si>
  <si>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</si>
  <si>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</si>
  <si>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</si>
  <si>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</si>
  <si>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</si>
  <si>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</si>
  <si>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</si>
  <si>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</si>
  <si>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</si>
  <si>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</si>
  <si>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</si>
  <si>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</si>
  <si>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</si>
  <si>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</si>
  <si>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</si>
  <si>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</si>
  <si>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</si>
  <si>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</si>
  <si>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</si>
  <si>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</si>
  <si>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</si>
  <si>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</si>
  <si>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</si>
  <si>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</si>
  <si>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</si>
  <si>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</si>
  <si>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</si>
  <si>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</si>
  <si>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</si>
  <si>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</si>
  <si>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</si>
  <si>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</si>
  <si>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</si>
  <si>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</si>
  <si>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</si>
  <si>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</si>
  <si>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</si>
  <si>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</si>
  <si>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</si>
  <si>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</si>
  <si>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</si>
  <si>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</si>
  <si>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</si>
  <si>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</si>
  <si>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</si>
  <si>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</si>
  <si>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</si>
  <si>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</si>
  <si>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</si>
  <si>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</si>
  <si>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</si>
  <si>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</si>
  <si>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</si>
  <si>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</si>
  <si>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</si>
  <si>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</si>
  <si>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</si>
  <si>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</si>
  <si>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</si>
  <si>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</si>
  <si>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</si>
  <si>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</si>
  <si>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</si>
  <si>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</si>
  <si>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</si>
  <si>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</si>
  <si>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</si>
  <si>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</si>
  <si>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</si>
  <si>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</si>
  <si>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</si>
  <si>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</si>
  <si>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</si>
  <si>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</si>
  <si>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</si>
  <si>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</si>
  <si>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</si>
  <si>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</si>
  <si>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</si>
  <si>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</si>
  <si>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</si>
  <si>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</si>
  <si>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</si>
  <si>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</si>
  <si>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</si>
  <si>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</si>
  <si>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</si>
  <si>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</si>
  <si>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</si>
  <si>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</si>
  <si>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</si>
  <si>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</si>
  <si>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</si>
  <si>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</si>
  <si>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</si>
  <si>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</si>
  <si>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</si>
  <si>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</si>
  <si>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</si>
  <si>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</si>
  <si>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</si>
  <si>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</si>
  <si>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</si>
  <si>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</si>
  <si>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</si>
  <si>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</si>
  <si>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</si>
  <si>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</si>
  <si>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</si>
  <si>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</si>
  <si>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</si>
  <si>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</si>
  <si>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</si>
  <si>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</si>
  <si>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</si>
  <si>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</si>
  <si>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</si>
  <si>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</si>
  <si>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</si>
  <si>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</si>
  <si>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</si>
  <si>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</si>
  <si>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</si>
  <si>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</si>
  <si>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</si>
  <si>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</si>
  <si>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</si>
  <si>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</si>
  <si>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</si>
  <si>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</si>
  <si>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</si>
  <si>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</si>
  <si>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</si>
  <si>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</si>
  <si>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</si>
  <si>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</si>
  <si>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</si>
  <si>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</si>
  <si>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</si>
  <si>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</si>
  <si>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</si>
  <si>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</si>
  <si>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</si>
  <si>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</si>
  <si>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</si>
  <si>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</si>
  <si>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</si>
  <si>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</si>
  <si>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</si>
  <si>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</si>
  <si>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</si>
  <si>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</si>
  <si>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</si>
  <si>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</si>
  <si>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</si>
  <si>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</si>
  <si>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</si>
  <si>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</si>
  <si>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</si>
  <si>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</si>
  <si>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</si>
  <si>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</si>
  <si>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</si>
  <si>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</si>
  <si>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</si>
  <si>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</si>
  <si>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</si>
  <si>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</si>
  <si>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</si>
  <si>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</si>
  <si>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</si>
  <si>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</si>
  <si>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</si>
  <si>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</si>
  <si>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</si>
  <si>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</si>
  <si>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</si>
  <si>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</si>
  <si>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</si>
  <si>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</si>
  <si>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</si>
  <si>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</si>
  <si>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</si>
  <si>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</si>
  <si>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</si>
  <si>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</si>
  <si>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</si>
  <si>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</si>
  <si>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</si>
  <si>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</si>
  <si>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</si>
  <si>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</si>
  <si>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</si>
  <si>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</si>
  <si>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</si>
  <si>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</si>
  <si>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</si>
  <si>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</si>
  <si>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</si>
  <si>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</si>
  <si>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</si>
  <si>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</si>
  <si>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</si>
  <si>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</si>
  <si>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</si>
  <si>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</si>
  <si>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</si>
  <si>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</si>
  <si>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</si>
  <si>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</si>
  <si>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</si>
  <si>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</si>
  <si>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</si>
  <si>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</si>
  <si>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</si>
  <si>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</si>
  <si>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</si>
  <si>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</si>
  <si>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</si>
  <si>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</si>
  <si>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</si>
  <si>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</si>
  <si>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</si>
  <si>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</si>
  <si>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</si>
  <si>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</si>
  <si>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</si>
  <si>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</si>
  <si>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</si>
  <si>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</si>
  <si>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</si>
  <si>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</si>
  <si>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</si>
  <si>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</si>
  <si>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</si>
  <si>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</si>
  <si>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</si>
  <si>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</si>
  <si>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</si>
  <si>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</si>
  <si>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</si>
  <si>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</si>
  <si>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</si>
  <si>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</si>
  <si>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</si>
  <si>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</si>
  <si>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</si>
  <si>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</si>
  <si>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</si>
  <si>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</si>
  <si>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</si>
  <si>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</si>
  <si>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</si>
  <si>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</si>
  <si>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</si>
  <si>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</si>
  <si>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</si>
  <si>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</si>
  <si>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</si>
  <si>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</si>
  <si>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</si>
  <si>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</si>
  <si>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</si>
  <si>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</si>
  <si>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</si>
  <si>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</si>
  <si>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</si>
  <si>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</si>
  <si>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</si>
  <si>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</si>
  <si>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</si>
  <si>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</si>
  <si>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</si>
  <si>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</si>
  <si>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</si>
  <si>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</si>
  <si>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</si>
  <si>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</si>
  <si>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</si>
  <si>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</si>
  <si>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</si>
  <si>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</si>
  <si>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</si>
  <si>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</si>
  <si>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</si>
  <si>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</si>
  <si>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</si>
  <si>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</si>
  <si>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</si>
  <si>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</si>
  <si>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</si>
  <si>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</si>
  <si>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</si>
  <si>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</si>
  <si>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</si>
  <si>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</si>
  <si>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</si>
  <si>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</si>
  <si>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</si>
  <si>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</si>
  <si>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</si>
  <si>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</si>
  <si>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</si>
  <si>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</si>
  <si>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</si>
  <si>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</si>
  <si>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</si>
  <si>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</si>
  <si>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</si>
  <si>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</si>
  <si>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</si>
  <si>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</si>
  <si>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</si>
  <si>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</si>
  <si>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</si>
  <si>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</si>
  <si>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</si>
  <si>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</si>
  <si>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</si>
  <si>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</si>
  <si>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</si>
  <si>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</si>
  <si>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</si>
  <si>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</si>
  <si>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</si>
  <si>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</si>
  <si>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</si>
  <si>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</si>
  <si>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</si>
  <si>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</si>
  <si>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</si>
  <si>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</si>
  <si>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</si>
  <si>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</si>
  <si>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</si>
  <si>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</si>
  <si>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</si>
  <si>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</si>
  <si>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</si>
  <si>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</si>
  <si>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</si>
  <si>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</si>
  <si>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</si>
  <si>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</si>
  <si>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</si>
  <si>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</si>
  <si>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</si>
  <si>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</si>
  <si>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</si>
  <si>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</si>
  <si>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</si>
  <si>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</si>
  <si>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</si>
  <si>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</si>
  <si>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</si>
  <si>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</si>
  <si>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</si>
  <si>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</si>
  <si>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</si>
  <si>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</si>
  <si>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</si>
  <si>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</si>
  <si>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</si>
  <si>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</si>
  <si>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</si>
  <si>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</si>
  <si>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</si>
  <si>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</si>
  <si>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</si>
  <si>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</si>
  <si>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</si>
  <si>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</si>
  <si>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</si>
  <si>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</si>
  <si>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</si>
  <si>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</si>
  <si>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</si>
  <si>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</si>
  <si>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</si>
  <si>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</si>
  <si>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</si>
  <si>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</si>
  <si>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</si>
  <si>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</si>
  <si>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</si>
  <si>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</si>
  <si>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</si>
  <si>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</si>
  <si>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</si>
  <si>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</si>
  <si>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</si>
  <si>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</si>
  <si>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</si>
  <si>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</si>
  <si>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</si>
  <si>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</si>
  <si>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</si>
  <si>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</si>
  <si>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</si>
  <si>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</si>
  <si>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</si>
  <si>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</si>
  <si>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</si>
  <si>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</si>
  <si>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</si>
  <si>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</si>
  <si>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</si>
  <si>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</si>
  <si>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</si>
  <si>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</si>
  <si>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</si>
  <si>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</si>
  <si>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</si>
  <si>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</si>
  <si>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</si>
  <si>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</si>
  <si>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</si>
  <si>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</si>
  <si>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</si>
  <si>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</si>
  <si>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</si>
  <si>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</si>
  <si>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</si>
  <si>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</si>
  <si>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</si>
  <si>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</si>
  <si>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</si>
  <si>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</si>
  <si>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</si>
  <si>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</si>
  <si>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</si>
  <si>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</si>
  <si>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</si>
  <si>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</si>
  <si>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</si>
  <si>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</si>
  <si>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</si>
  <si>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</si>
  <si>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</si>
  <si>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</si>
  <si>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</si>
  <si>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</si>
  <si>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</si>
  <si>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</si>
  <si>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</si>
  <si>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</si>
  <si>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</si>
  <si>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</si>
  <si>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</si>
  <si>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</si>
  <si>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</si>
  <si>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</si>
  <si>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</si>
  <si>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</si>
  <si>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</si>
  <si>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</si>
  <si>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</si>
  <si>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</si>
  <si>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</si>
  <si>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</si>
  <si>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</si>
  <si>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</si>
  <si>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</si>
  <si>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</si>
  <si>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</si>
  <si>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</si>
  <si>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</si>
  <si>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</si>
  <si>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</si>
  <si>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</si>
  <si>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</si>
  <si>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</si>
  <si>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</si>
  <si>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</si>
  <si>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</si>
  <si>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</si>
  <si>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</si>
  <si>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</si>
  <si>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</si>
  <si>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</si>
  <si>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</si>
  <si>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</si>
  <si>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</si>
  <si>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</si>
  <si>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</si>
  <si>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</si>
  <si>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</si>
  <si>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</si>
  <si>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</si>
  <si>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</si>
  <si>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</si>
  <si>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</si>
  <si>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</si>
  <si>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</si>
  <si>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</si>
  <si>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</si>
  <si>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</si>
  <si>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</si>
  <si>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</si>
  <si>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</si>
  <si>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</si>
  <si>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</si>
  <si>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</si>
  <si>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</si>
  <si>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</si>
  <si>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</si>
  <si>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</si>
  <si>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</si>
  <si>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</si>
  <si>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</si>
  <si>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</si>
  <si>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</si>
  <si>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</si>
  <si>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</si>
  <si>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</si>
  <si>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</si>
  <si>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</si>
  <si>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</si>
  <si>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</si>
  <si>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</si>
  <si>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</si>
  <si>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</si>
  <si>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</si>
  <si>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</si>
  <si>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</si>
  <si>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</si>
  <si>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</si>
  <si>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</si>
  <si>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</si>
  <si>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</si>
  <si>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</si>
  <si>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</si>
  <si>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</si>
  <si>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</si>
  <si>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</si>
  <si>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</si>
  <si>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</si>
  <si>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</si>
  <si>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</si>
  <si>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</si>
  <si>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</si>
  <si>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</si>
  <si>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</si>
  <si>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</si>
  <si>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</si>
  <si>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</si>
  <si>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</si>
  <si>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</si>
  <si>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</si>
  <si>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</si>
  <si>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</si>
  <si>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</si>
  <si>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</si>
  <si>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</si>
  <si>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</si>
  <si>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</si>
  <si>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</si>
  <si>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</si>
  <si>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</si>
  <si>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</si>
  <si>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</si>
  <si>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</si>
  <si>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</si>
  <si>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</si>
  <si>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</si>
  <si>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</si>
  <si>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</si>
  <si>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</si>
  <si>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</si>
  <si>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</si>
  <si>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</si>
  <si>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</si>
  <si>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</si>
  <si>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</si>
  <si>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</si>
  <si>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</si>
  <si>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</si>
  <si>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</si>
  <si>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</si>
  <si>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</si>
  <si>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</si>
  <si>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</si>
  <si>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</si>
  <si>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</si>
  <si>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</si>
  <si>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</si>
  <si>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</si>
  <si>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</si>
  <si>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</si>
  <si>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</si>
  <si>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</si>
  <si>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</si>
  <si>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</si>
  <si>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</si>
  <si>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</si>
  <si>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</si>
  <si>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</si>
  <si>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</si>
  <si>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</si>
  <si>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</si>
  <si>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</si>
  <si>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</si>
  <si>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</si>
  <si>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</si>
  <si>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</si>
  <si>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</si>
  <si>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</si>
  <si>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</si>
  <si>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</si>
  <si>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</si>
  <si>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</si>
  <si>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</si>
  <si>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</si>
  <si>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</si>
  <si>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</si>
  <si>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Freidank GmbH / Udopearl</t>
  </si>
  <si>
    <t>Melanie Freidank</t>
  </si>
  <si>
    <t>Neue Fahrt 3</t>
  </si>
  <si>
    <t>34117 Kassel</t>
  </si>
  <si>
    <t>Germany</t>
  </si>
  <si>
    <t>Tel: 05617662274</t>
  </si>
  <si>
    <t>Email: team.udopearl@web.de</t>
  </si>
  <si>
    <t>BLK474</t>
  </si>
  <si>
    <t>CBETB4</t>
  </si>
  <si>
    <t>Anodized surgical steel circular barbell, 16g (1.2mm) with two 4mm balls</t>
  </si>
  <si>
    <t>MFR3</t>
  </si>
  <si>
    <t>3mm multi-crystal ferido glued ball with resin cover and 16g (1.2mm) threading (sold per pcs)</t>
  </si>
  <si>
    <t>MFR4</t>
  </si>
  <si>
    <t>4mm multi-crystal ferido glued balls with resin cover and 14g (1.6mm) threading (sold per pcs)</t>
  </si>
  <si>
    <t>MFR5</t>
  </si>
  <si>
    <t>5mm multi-crystal ferido glued balls with resin cover and 14g (1.6mm) threading (sold per pcs)</t>
  </si>
  <si>
    <t>MFR8</t>
  </si>
  <si>
    <t>8mm multi-crystal ferido glued balls with resin cover and 14g (1.6mm) threading (sold per pcs)</t>
  </si>
  <si>
    <t>High polished surgical steel hinged segment ring, 16g (1.2mm)</t>
  </si>
  <si>
    <t>SEGHT14</t>
  </si>
  <si>
    <t>PVD plated surgical steel hinged segment ring, 14g (1.6mm)</t>
  </si>
  <si>
    <t>Length: 5mm</t>
  </si>
  <si>
    <t>PVD plated surgical steel hinged segment ring, 16g (1.2mm)</t>
  </si>
  <si>
    <t>Color: Rose-gold</t>
  </si>
  <si>
    <t>SGSH11TQ</t>
  </si>
  <si>
    <t>316L steel hinged segment ring, 1.2mm (16g) with side facing CNC set synthetic turquoise stones, inner diameter from 8mm to 10mm</t>
  </si>
  <si>
    <t>SGSH11TQT</t>
  </si>
  <si>
    <t>Color: Gold 8mm</t>
  </si>
  <si>
    <t>PVD plated 316L steel hinged segment ring, 1.2mm (16g) with side facing CNC set synthetic turquoise stones, inner diameter from 8mm to 10mm</t>
  </si>
  <si>
    <t>Color: Gold 10mm</t>
  </si>
  <si>
    <t>XABB14G</t>
  </si>
  <si>
    <t>Pack of 10 pcs. of bioflex barbell posts with external threading, 14g (1.6mm)</t>
  </si>
  <si>
    <t>XALB16G</t>
  </si>
  <si>
    <t>Pack of 10 pcs. of Flexible acrylic labret with external threading, 16g (1.2mm)</t>
  </si>
  <si>
    <t>XBN16G</t>
  </si>
  <si>
    <t>Pack of 10 pcs. of high polished 316L steel eyebrow banana posts - threading 1.2mm (16g)</t>
  </si>
  <si>
    <t>XBT3S</t>
  </si>
  <si>
    <t>Pack of 10 pcs. of 3mm anodized surgical steel balls with threading 1.2mm (16g)</t>
  </si>
  <si>
    <t>XBT4G</t>
  </si>
  <si>
    <t>Pack of 10 pcs. of 4mm anodized surgical steel balls with threading 1.6mm (14g)</t>
  </si>
  <si>
    <t>XBT5G</t>
  </si>
  <si>
    <t>Pack of 10 pcs. of 5mm anodized surgical steel balls with threading 1.6mm (14g)</t>
  </si>
  <si>
    <t>XHJB3</t>
  </si>
  <si>
    <t>Pack of 10 pcs. of 3mm surgical steel half jewel balls with bezel set crystal with 1.2mm threading (16g)</t>
  </si>
  <si>
    <t>XJB4</t>
  </si>
  <si>
    <t>Pack of 10 pcs. of 4mm high polished surgical steel balls with bezel set crystal and with 1.6mm (14g) threading</t>
  </si>
  <si>
    <t>XJB4S</t>
  </si>
  <si>
    <t>Pack of 10 pcs. of 4mm high polished surgical steel balls with bezel set crystal and with 1.2mm (16g) threading</t>
  </si>
  <si>
    <t>XTBB14G</t>
  </si>
  <si>
    <t>Pack of 10 pcs. of anodized 316L steel steel barbells posts - threading 1.6mm (14g)</t>
  </si>
  <si>
    <t>XTBN16G</t>
  </si>
  <si>
    <t>Pack of 10 pcs. of anodized 316L steel eyebrow banana post - threading 1.2mm (16g) - length 6mm - 16mm</t>
  </si>
  <si>
    <t>BLK474B</t>
  </si>
  <si>
    <t>SGSH11TQ16S8</t>
  </si>
  <si>
    <t>SGSH11TQ16S10</t>
  </si>
  <si>
    <t>SGSH11TQT16G8</t>
  </si>
  <si>
    <t>SGSH11TQT16G10</t>
  </si>
  <si>
    <t>One Thousand Three Hundred Forty Five and 89 cents EUR</t>
  </si>
  <si>
    <t>Exchange Rate EUR-THB</t>
  </si>
  <si>
    <t>Sunny</t>
  </si>
  <si>
    <t>34117 Kassel, Hessen</t>
  </si>
  <si>
    <t xml:space="preserve">Eori-Nr.: DE1850237 </t>
  </si>
  <si>
    <r>
      <t xml:space="preserve">Discount 30% as per </t>
    </r>
    <r>
      <rPr>
        <b/>
        <sz val="10"/>
        <color indexed="8"/>
        <rFont val="Arial"/>
        <family val="2"/>
      </rPr>
      <t>Gold Membership</t>
    </r>
    <r>
      <rPr>
        <sz val="10"/>
        <color indexed="8"/>
        <rFont val="Arial"/>
        <family val="2"/>
      </rPr>
      <t xml:space="preserve">: </t>
    </r>
  </si>
  <si>
    <r>
      <t xml:space="preserve">Free Shipping to Germany via DHL as per </t>
    </r>
    <r>
      <rPr>
        <b/>
        <sz val="10"/>
        <color indexed="8"/>
        <rFont val="Arial"/>
        <family val="2"/>
      </rPr>
      <t>Gold Membership</t>
    </r>
    <r>
      <rPr>
        <sz val="10"/>
        <color indexed="8"/>
        <rFont val="Arial"/>
        <family val="2"/>
      </rPr>
      <t xml:space="preserve">: </t>
    </r>
  </si>
  <si>
    <t>Nine Hundred Ninety One and 71 cents EUR</t>
  </si>
  <si>
    <t>PRODUCT OF THAILAND</t>
  </si>
  <si>
    <t>HTS - A7117.19.9000: Imitation jewelry of base metal</t>
  </si>
  <si>
    <t>Stainless steel imitation jewelry
Circular Barbell, Segment ring, sets of steel Ball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</si>
</sst>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71" formatCode="#,##0.00000"/>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0">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5" fillId="0" borderId="0"/>
    <xf numFmtId="43" fontId="29" fillId="0" borderId="0" applyFon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5" fillId="0" borderId="0"/>
    <xf numFmtId="0" fontId="5" fillId="0" borderId="0"/>
    <xf numFmtId="0" fontId="8" fillId="0" borderId="0" applyNumberFormat="0" applyFill="0" applyBorder="0" applyAlignment="0" applyProtection="0"/>
  </cellStyleXfs>
  <cellXfs count="16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20" xfId="0" applyFont="1" applyFill="1" applyBorder="1"/>
    <xf numFmtId="0" fontId="21" fillId="2" borderId="14" xfId="0" applyFont="1" applyFill="1" applyBorder="1"/>
    <xf numFmtId="0" fontId="21" fillId="2" borderId="13" xfId="0" applyFont="1" applyFill="1" applyBorder="1"/>
    <xf numFmtId="0" fontId="21" fillId="2" borderId="18" xfId="0" applyFont="1" applyFill="1" applyBorder="1"/>
    <xf numFmtId="0" fontId="8" fillId="2" borderId="14" xfId="0" applyFont="1" applyFill="1" applyBorder="1"/>
    <xf numFmtId="2" fontId="4" fillId="2" borderId="0" xfId="65" applyNumberFormat="1" applyFont="1" applyFill="1" applyAlignment="1">
      <alignment horizontal="righ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39" fillId="2" borderId="0" xfId="0" applyFont="1" applyFill="1" applyAlignment="1">
      <alignment horizontal="center" vertical="center"/>
    </xf>
    <xf numFmtId="0" fontId="21" fillId="2" borderId="0" xfId="0" applyFont="1" applyFill="1" applyAlignment="1">
      <alignment horizontal="center"/>
    </xf>
    <xf numFmtId="0" fontId="21" fillId="3" borderId="19" xfId="0" applyFont="1" applyFill="1" applyBorder="1" applyAlignment="1">
      <alignment horizontal="center" wrapText="1"/>
    </xf>
    <xf numFmtId="171" fontId="4" fillId="0" borderId="0" xfId="0" applyNumberFormat="1" applyFont="1"/>
  </cellXfs>
  <cellStyles count="5350">
    <cellStyle name="Comma 2" xfId="7" xr:uid="{D0708F10-CEED-4801-9581-91FAD391D93C}"/>
    <cellStyle name="Comma 2 2" xfId="4756" xr:uid="{956F2F60-B58B-437E-AB23-4F2D2E6F8DB0}"/>
    <cellStyle name="Comma 2 2 2" xfId="5328" xr:uid="{9D7D44CB-1E59-43F4-B192-8B4A0A873036}"/>
    <cellStyle name="Comma 2 2 2 2" xfId="5333" xr:uid="{3D275B5A-EC92-4A3E-A120-0EBE9D6E179A}"/>
    <cellStyle name="Comma 2 2 3" xfId="5325" xr:uid="{BFA89F18-48C9-4D1A-995F-30DF162B791F}"/>
    <cellStyle name="Comma 2 2 4" xfId="5320" xr:uid="{454DF073-ED6A-4483-A18A-F23F8D5941DC}"/>
    <cellStyle name="Comma 3" xfId="4289" xr:uid="{549E92A5-9A1D-40D1-9749-C9D01BEB9D6B}"/>
    <cellStyle name="Comma 3 2" xfId="4757" xr:uid="{F5A14931-EAA0-439E-B0C6-39693867C4DB}"/>
    <cellStyle name="Comma 3 2 2" xfId="5329" xr:uid="{70F8C08D-7216-477D-8281-395126E6EE13}"/>
    <cellStyle name="Comma 3 2 2 2" xfId="5334" xr:uid="{C3E381B5-0744-4C5C-B250-C877F8DDEDC7}"/>
    <cellStyle name="Comma 3 2 3" xfId="5332" xr:uid="{D0626D6B-3B0B-4DE7-9447-B61EAA426782}"/>
    <cellStyle name="Comma 3 2 4" xfId="5321" xr:uid="{C357615E-1D6D-458F-97AE-B239825BF962}"/>
    <cellStyle name="Currency 10" xfId="8" xr:uid="{F4119C3B-AECE-4C1E-BF8E-8969C1958D56}"/>
    <cellStyle name="Currency 10 2" xfId="9" xr:uid="{80573DEC-8B1D-4E6D-8DC1-0909898D241E}"/>
    <cellStyle name="Currency 10 2 2" xfId="3665" xr:uid="{B8EBDF45-BE44-4637-9564-A7282F2C68A3}"/>
    <cellStyle name="Currency 10 2 2 2" xfId="4483" xr:uid="{324A275D-0189-4010-A7FD-321FA54AE055}"/>
    <cellStyle name="Currency 10 2 3" xfId="4484" xr:uid="{5A420943-7066-44AE-831B-2257F9A34F3A}"/>
    <cellStyle name="Currency 10 3" xfId="10" xr:uid="{BA99610A-9C2A-46AC-97B0-AE034BCC98DD}"/>
    <cellStyle name="Currency 10 3 2" xfId="3666" xr:uid="{41D2B4EC-75C0-4BC0-8B56-5E2E11A6CD76}"/>
    <cellStyle name="Currency 10 3 2 2" xfId="4485" xr:uid="{629DF318-34FB-419C-B0FB-26B8DCF44E8B}"/>
    <cellStyle name="Currency 10 3 3" xfId="4486" xr:uid="{D17A3AA8-DECE-4676-ADFB-5EC9A3DCA641}"/>
    <cellStyle name="Currency 10 4" xfId="3667" xr:uid="{ADDD99A3-C086-4613-AAF1-8DAA787469AD}"/>
    <cellStyle name="Currency 10 4 2" xfId="4487" xr:uid="{C1DC82D3-15AD-49B1-88BC-E8013AF28043}"/>
    <cellStyle name="Currency 10 5" xfId="4488" xr:uid="{193DCAE1-0502-48F1-A99D-BBC8913F0CC6}"/>
    <cellStyle name="Currency 10 6" xfId="4679" xr:uid="{1F49F2BF-2E72-4A13-8264-04EE4FFD2A4F}"/>
    <cellStyle name="Currency 11" xfId="11" xr:uid="{0BD2E39B-5A82-4A59-9FF1-8853E4F9C880}"/>
    <cellStyle name="Currency 11 2" xfId="12" xr:uid="{A9AE6536-A15A-4F2F-8D8B-6A012374CDA0}"/>
    <cellStyle name="Currency 11 2 2" xfId="3668" xr:uid="{3FFA4FB5-1D7D-4DC1-A436-D909265EEDFF}"/>
    <cellStyle name="Currency 11 2 2 2" xfId="4489" xr:uid="{746E7C46-3BE0-4D33-AA54-259910EEB379}"/>
    <cellStyle name="Currency 11 2 3" xfId="4490" xr:uid="{87355F08-A807-4F70-9A73-5258E3D547A9}"/>
    <cellStyle name="Currency 11 3" xfId="13" xr:uid="{AD0A4B01-4703-4C73-87CC-2EDD879029F2}"/>
    <cellStyle name="Currency 11 3 2" xfId="3669" xr:uid="{51037996-6061-471C-8E0C-809AB3147BB4}"/>
    <cellStyle name="Currency 11 3 2 2" xfId="4491" xr:uid="{A0E13BD8-60C7-4A2A-BB8E-92F42DE5B755}"/>
    <cellStyle name="Currency 11 3 3" xfId="4492" xr:uid="{5AD1CD22-8905-4CF0-9037-393493D86E9C}"/>
    <cellStyle name="Currency 11 4" xfId="3670" xr:uid="{B1B23F2B-CC40-46C6-B873-8E211D368190}"/>
    <cellStyle name="Currency 11 4 2" xfId="4493" xr:uid="{F9D01B47-1A7E-49C7-9946-01EC2CC2474B}"/>
    <cellStyle name="Currency 11 5" xfId="4290" xr:uid="{CC87690A-2FF7-4A1F-AAA0-8CE659CF75DB}"/>
    <cellStyle name="Currency 11 5 2" xfId="4494" xr:uid="{DEDF83B0-3A38-4608-A296-AE57DDFE87BB}"/>
    <cellStyle name="Currency 11 5 3" xfId="4711" xr:uid="{DB4DE681-BDC9-49C2-8F2D-C9FB350404AA}"/>
    <cellStyle name="Currency 11 5 3 2" xfId="5316" xr:uid="{C1D567E1-8A31-425D-ABCC-E1C846524BC3}"/>
    <cellStyle name="Currency 11 5 3 3" xfId="4758" xr:uid="{29DE9DC8-C0BC-40CA-9374-86D81AD0A46E}"/>
    <cellStyle name="Currency 11 5 4" xfId="4688" xr:uid="{FE9DCD01-BC3B-4B64-9BE4-9B566C3EBA32}"/>
    <cellStyle name="Currency 11 6" xfId="4680" xr:uid="{A734D55D-7636-4108-837C-C97F8ED70E09}"/>
    <cellStyle name="Currency 12" xfId="14" xr:uid="{8596061D-8A7B-4DE1-B7E6-E159BC3F47F1}"/>
    <cellStyle name="Currency 12 2" xfId="15" xr:uid="{D266D923-A9BC-48DC-AF6F-93BABAB1D352}"/>
    <cellStyle name="Currency 12 2 2" xfId="3671" xr:uid="{812FF545-87AE-4003-A043-3576FCE86BB5}"/>
    <cellStyle name="Currency 12 2 2 2" xfId="4495" xr:uid="{7EB87085-F593-4927-8770-EB1949F39A87}"/>
    <cellStyle name="Currency 12 2 3" xfId="4496" xr:uid="{46960934-C324-447D-A595-02AEF7E25904}"/>
    <cellStyle name="Currency 12 3" xfId="3672" xr:uid="{5318DF1F-732C-48B9-B8F3-07BBECE91D5E}"/>
    <cellStyle name="Currency 12 3 2" xfId="4497" xr:uid="{EC3E1AF6-76C9-4572-90A9-D2AE77F40FEE}"/>
    <cellStyle name="Currency 12 4" xfId="4498" xr:uid="{F45EE3AB-3275-450E-AA9C-31F0FCFC4119}"/>
    <cellStyle name="Currency 13" xfId="16" xr:uid="{37B5CA3D-2346-424D-A77D-44E1A207ADB1}"/>
    <cellStyle name="Currency 13 2" xfId="4292" xr:uid="{FFAFCE51-0B84-4F06-94F9-0DF2D81FF477}"/>
    <cellStyle name="Currency 13 3" xfId="4293" xr:uid="{684AD253-0383-49A8-816E-717212CAE9DC}"/>
    <cellStyle name="Currency 13 3 2" xfId="4760" xr:uid="{55A78BAD-D400-4104-9275-D93603B6D4F2}"/>
    <cellStyle name="Currency 13 4" xfId="4291" xr:uid="{1AA3E1D7-1D80-49D4-B25D-09778EBAE798}"/>
    <cellStyle name="Currency 13 5" xfId="4759" xr:uid="{95450EE9-3B23-4AE2-B723-114066E04A00}"/>
    <cellStyle name="Currency 14" xfId="17" xr:uid="{AFF41E1A-899E-4140-AEF8-EBC30472793B}"/>
    <cellStyle name="Currency 14 2" xfId="3673" xr:uid="{11552191-9FAA-4ADF-8E14-6A20C5A9627F}"/>
    <cellStyle name="Currency 14 2 2" xfId="4499" xr:uid="{D5004293-A68A-43C2-8FCE-150978612645}"/>
    <cellStyle name="Currency 14 3" xfId="4500" xr:uid="{B766F9E1-F8B1-450E-A22F-696AD7170519}"/>
    <cellStyle name="Currency 15" xfId="4385" xr:uid="{9F851B90-1340-423C-8BBA-F88A02667146}"/>
    <cellStyle name="Currency 17" xfId="4294" xr:uid="{4F940FE4-ECF4-4BA6-8364-881AE259FDC1}"/>
    <cellStyle name="Currency 2" xfId="18" xr:uid="{A0ED053D-79F1-4A79-834C-32F96894F858}"/>
    <cellStyle name="Currency 2 2" xfId="19" xr:uid="{E792FF3F-A92A-4458-B01F-A4684A7217EA}"/>
    <cellStyle name="Currency 2 2 2" xfId="20" xr:uid="{2DBEA7DC-220B-405D-B282-50ADDFFFCE99}"/>
    <cellStyle name="Currency 2 2 2 2" xfId="21" xr:uid="{92A69559-860C-4A23-A71A-6DFD46B3BA40}"/>
    <cellStyle name="Currency 2 2 2 2 2" xfId="4761" xr:uid="{0ADD221D-0B1C-415F-A8B1-B55968FCD95D}"/>
    <cellStyle name="Currency 2 2 2 3" xfId="22" xr:uid="{CF1AE59C-4B89-4559-BBF7-20055D6FBBA9}"/>
    <cellStyle name="Currency 2 2 2 3 2" xfId="3674" xr:uid="{32F94146-AC0D-4B49-8D33-BEA086303177}"/>
    <cellStyle name="Currency 2 2 2 3 2 2" xfId="4501" xr:uid="{71BA6FAA-6BE2-4931-B6D8-8BE132C177C7}"/>
    <cellStyle name="Currency 2 2 2 3 3" xfId="4502" xr:uid="{0B0D64D5-9B09-4C4C-A86E-C6BF094C9AE3}"/>
    <cellStyle name="Currency 2 2 2 4" xfId="3675" xr:uid="{09948F94-F61A-48CD-8164-E0DA41D6D6A5}"/>
    <cellStyle name="Currency 2 2 2 4 2" xfId="4503" xr:uid="{E4977DA4-511D-433C-ADDC-DDE5FF8896B4}"/>
    <cellStyle name="Currency 2 2 2 5" xfId="4504" xr:uid="{3D0CC4CB-0C34-4432-911A-43A27F2ECFFC}"/>
    <cellStyle name="Currency 2 2 3" xfId="3676" xr:uid="{ABEBAB13-BE8C-45F5-BAED-BE532B0E865A}"/>
    <cellStyle name="Currency 2 2 3 2" xfId="4505" xr:uid="{45EADF40-0555-4FD7-91AE-54ED89573ECE}"/>
    <cellStyle name="Currency 2 2 4" xfId="4506" xr:uid="{FE93FEB8-866A-43C4-9FB5-9C94B3F2BE8E}"/>
    <cellStyle name="Currency 2 3" xfId="23" xr:uid="{85B89AE7-812D-4A95-B6A8-E3EBFCF76779}"/>
    <cellStyle name="Currency 2 3 2" xfId="3677" xr:uid="{3BF2996B-482A-416C-A68B-0F106E954444}"/>
    <cellStyle name="Currency 2 3 2 2" xfId="4507" xr:uid="{64710097-6EC8-4E8E-BF3B-93208EC577BE}"/>
    <cellStyle name="Currency 2 3 3" xfId="4508" xr:uid="{A1306221-023A-43EF-A8E1-0F61E0AE719A}"/>
    <cellStyle name="Currency 2 4" xfId="3678" xr:uid="{4690572E-02D3-4004-91AD-E291C2D26CBD}"/>
    <cellStyle name="Currency 2 4 2" xfId="4418" xr:uid="{7B7287FF-0BE9-4C64-8BD6-5E6E9B395596}"/>
    <cellStyle name="Currency 2 5" xfId="4419" xr:uid="{685DBE5A-10E6-4778-A89A-DE5C17420F10}"/>
    <cellStyle name="Currency 2 5 2" xfId="4420" xr:uid="{D781B6E2-D6F5-4A45-91A9-3BCCD2B6BAF7}"/>
    <cellStyle name="Currency 2 6" xfId="4421" xr:uid="{1FB15B28-BBB3-4A6D-AFB8-088924DF85F5}"/>
    <cellStyle name="Currency 3" xfId="24" xr:uid="{930586EC-EA9E-4C18-BB7F-CB90288121BE}"/>
    <cellStyle name="Currency 3 2" xfId="25" xr:uid="{0F6BB4E1-7BCE-444C-88D8-E9BC094E7FAC}"/>
    <cellStyle name="Currency 3 2 2" xfId="3679" xr:uid="{A3D859DD-1264-4EAE-92EC-CC0127C21176}"/>
    <cellStyle name="Currency 3 2 2 2" xfId="4509" xr:uid="{B3A6151E-0044-46BC-A2C9-CC0D2B285F51}"/>
    <cellStyle name="Currency 3 2 3" xfId="4510" xr:uid="{48C534E9-B9E8-4994-8FD5-3E6DA085A9DA}"/>
    <cellStyle name="Currency 3 3" xfId="26" xr:uid="{35EC3ED8-AFD3-401D-8E2A-FA6CCCC4D8A2}"/>
    <cellStyle name="Currency 3 3 2" xfId="3680" xr:uid="{5A383C4E-6EC4-4E1A-85EA-01998E955A72}"/>
    <cellStyle name="Currency 3 3 2 2" xfId="4511" xr:uid="{CC01F407-3107-4065-B847-E961DA720733}"/>
    <cellStyle name="Currency 3 3 3" xfId="4512" xr:uid="{7379864A-838A-4B46-90DD-6CCB18A06BB8}"/>
    <cellStyle name="Currency 3 4" xfId="27" xr:uid="{B669EEC2-0D45-42CD-924A-5DB4A001112C}"/>
    <cellStyle name="Currency 3 4 2" xfId="3681" xr:uid="{2D99BCC4-7179-4BE2-BB36-3CE2DDD8CDEE}"/>
    <cellStyle name="Currency 3 4 2 2" xfId="4513" xr:uid="{BCF3E9DF-B6B9-4D94-95AB-54E74E3A4275}"/>
    <cellStyle name="Currency 3 4 3" xfId="4514" xr:uid="{1586D847-7C82-4C2E-9E83-44E7073BF2A2}"/>
    <cellStyle name="Currency 3 5" xfId="3682" xr:uid="{D97264C0-676A-40CA-9273-563BFA8E7A83}"/>
    <cellStyle name="Currency 3 5 2" xfId="4515" xr:uid="{3CEC0CBC-05ED-4234-9740-6454441DF1AF}"/>
    <cellStyle name="Currency 3 6" xfId="4516" xr:uid="{F9B4F779-9743-4251-BEE2-8357398C79E9}"/>
    <cellStyle name="Currency 4" xfId="28" xr:uid="{3B0FC19F-F46F-4D16-9C5D-A240843CE0C4}"/>
    <cellStyle name="Currency 4 2" xfId="29" xr:uid="{FCC04A20-83AA-476C-B517-097BCDAB9B3B}"/>
    <cellStyle name="Currency 4 2 2" xfId="3683" xr:uid="{475C31A0-C287-4508-AF0D-573100CDA63B}"/>
    <cellStyle name="Currency 4 2 2 2" xfId="4517" xr:uid="{BD18F728-84F6-4502-AF05-E8563015606E}"/>
    <cellStyle name="Currency 4 2 3" xfId="4518" xr:uid="{4AFAB255-7193-4D26-914A-91EB4262E04A}"/>
    <cellStyle name="Currency 4 3" xfId="30" xr:uid="{E408F9FC-1AE6-42F4-B4E3-D20DA9DEBBAA}"/>
    <cellStyle name="Currency 4 3 2" xfId="3684" xr:uid="{40C49F6A-46B6-4065-9B94-175CBD606ABC}"/>
    <cellStyle name="Currency 4 3 2 2" xfId="4519" xr:uid="{FE07ABF3-CE0C-4CBC-A91A-E40E3492DDC0}"/>
    <cellStyle name="Currency 4 3 3" xfId="4520" xr:uid="{2762EA2B-0369-4C26-82FE-7426053A1144}"/>
    <cellStyle name="Currency 4 4" xfId="3685" xr:uid="{84223E68-E23F-421F-AC03-85F18EE13F0A}"/>
    <cellStyle name="Currency 4 4 2" xfId="4521" xr:uid="{7DFCDFFB-D8ED-4405-9F13-996E9225C5F3}"/>
    <cellStyle name="Currency 4 5" xfId="4295" xr:uid="{7F57E04E-2E87-4F6D-AE96-625CECD04AD5}"/>
    <cellStyle name="Currency 4 5 2" xfId="4522" xr:uid="{53C54435-148C-427C-A7C8-6A8339768078}"/>
    <cellStyle name="Currency 4 5 3" xfId="4712" xr:uid="{DFA34DE5-1192-4093-8644-2AAAC77A78DF}"/>
    <cellStyle name="Currency 4 5 3 2" xfId="5317" xr:uid="{FCC19F26-56C4-40FF-ADEA-1B9EBCD02CB7}"/>
    <cellStyle name="Currency 4 5 3 3" xfId="4762" xr:uid="{9393F487-BBB6-4ECF-8513-E0289FC1B778}"/>
    <cellStyle name="Currency 4 5 4" xfId="4689" xr:uid="{DB00A4EF-7C1C-4AB8-A093-E88F09E613B9}"/>
    <cellStyle name="Currency 4 6" xfId="4681" xr:uid="{2CBB5F4D-DEF7-4DA5-BD3C-BAB93E97E7F4}"/>
    <cellStyle name="Currency 5" xfId="31" xr:uid="{9342F4CC-FFEC-4FFF-9C9D-3DDB98B7D88D}"/>
    <cellStyle name="Currency 5 2" xfId="32" xr:uid="{528774A4-DF09-4495-AC40-498A86EEFB58}"/>
    <cellStyle name="Currency 5 2 2" xfId="3686" xr:uid="{9B1274C9-FAE9-430C-86EC-42D3103DC23E}"/>
    <cellStyle name="Currency 5 2 2 2" xfId="4523" xr:uid="{D394B00F-A599-4283-A4DF-1A19068B0119}"/>
    <cellStyle name="Currency 5 2 3" xfId="4524" xr:uid="{422B62BB-B51A-4042-AD4A-D66880978A75}"/>
    <cellStyle name="Currency 5 3" xfId="4296" xr:uid="{F3E95C73-95DD-437A-888A-9797EB19A843}"/>
    <cellStyle name="Currency 5 3 2" xfId="4620" xr:uid="{347616FE-87A0-4A07-8F8B-38D8B4157E03}"/>
    <cellStyle name="Currency 5 3 2 2" xfId="5307" xr:uid="{7B4AA491-F960-4F13-A36D-036AD6435888}"/>
    <cellStyle name="Currency 5 3 2 3" xfId="4764" xr:uid="{2DCFD8B1-1436-424D-9DC6-EFC7DFB313D6}"/>
    <cellStyle name="Currency 5 4" xfId="4763" xr:uid="{66B9C2EB-2C2D-474A-ADFA-51D4D3599292}"/>
    <cellStyle name="Currency 6" xfId="33" xr:uid="{F0147429-3204-40C8-B031-EFC2A395C3B6}"/>
    <cellStyle name="Currency 6 2" xfId="3687" xr:uid="{C0A3A814-136B-4048-9C97-05299E336A0E}"/>
    <cellStyle name="Currency 6 2 2" xfId="4525" xr:uid="{A9373BFF-EDF1-4B3B-9CC3-FBCF4990F562}"/>
    <cellStyle name="Currency 6 3" xfId="4297" xr:uid="{51618013-A1DE-49B3-ABDC-19504181246A}"/>
    <cellStyle name="Currency 6 3 2" xfId="4526" xr:uid="{3FBDE376-60DB-40B3-92B9-3626FAF9D84B}"/>
    <cellStyle name="Currency 6 3 3" xfId="4713" xr:uid="{2602B794-960F-4C62-9CC8-CD10C32F5483}"/>
    <cellStyle name="Currency 6 3 3 2" xfId="5318" xr:uid="{29FE5738-D5CD-47AB-AC59-B66EA6753334}"/>
    <cellStyle name="Currency 6 3 3 3" xfId="4765" xr:uid="{46B1069F-8620-4DBA-AF0C-3A87418798BA}"/>
    <cellStyle name="Currency 6 3 4" xfId="4690" xr:uid="{C94AE521-3B47-47A9-9505-1BC05AB58D1E}"/>
    <cellStyle name="Currency 6 4" xfId="4682" xr:uid="{B781CDD6-443F-4D03-883B-10DE19605D53}"/>
    <cellStyle name="Currency 7" xfId="34" xr:uid="{3B675A13-7576-4527-97C3-155BAC898C60}"/>
    <cellStyle name="Currency 7 2" xfId="35" xr:uid="{E99E2890-02AB-4B45-9BEF-BDFBCCADC88E}"/>
    <cellStyle name="Currency 7 2 2" xfId="3688" xr:uid="{BA16E06C-E57A-4721-8EC4-45E8EAD35792}"/>
    <cellStyle name="Currency 7 2 2 2" xfId="4527" xr:uid="{41FF6CAE-5B2D-406F-8C6E-B248C0F86FA1}"/>
    <cellStyle name="Currency 7 2 3" xfId="4528" xr:uid="{30DD3B93-5E70-42C5-A510-50612A30A207}"/>
    <cellStyle name="Currency 7 3" xfId="3689" xr:uid="{6717BF0E-E08C-4AA4-A000-D99E2DDA6ADD}"/>
    <cellStyle name="Currency 7 3 2" xfId="4529" xr:uid="{DB1C2548-F6FE-4D67-B6AA-075386FE600E}"/>
    <cellStyle name="Currency 7 4" xfId="4530" xr:uid="{0BCD21D0-3A7A-499C-BBE4-F8F3A19144E4}"/>
    <cellStyle name="Currency 7 5" xfId="4683" xr:uid="{26327AB9-B4E4-4265-893A-DEE6499A6115}"/>
    <cellStyle name="Currency 8" xfId="36" xr:uid="{0BB2E5DD-03AF-4EDA-BF23-E58878EA4040}"/>
    <cellStyle name="Currency 8 2" xfId="37" xr:uid="{DB0625E4-D894-44EA-9224-40EDDA5B9744}"/>
    <cellStyle name="Currency 8 2 2" xfId="3690" xr:uid="{6CE0BB25-ABAE-4B51-AEF8-1A2438B253B8}"/>
    <cellStyle name="Currency 8 2 2 2" xfId="4531" xr:uid="{93FE5F1B-C0E0-41EB-9568-FD38FCD1545B}"/>
    <cellStyle name="Currency 8 2 3" xfId="4532" xr:uid="{1CB1C0D3-DAE9-49CA-A2CB-3CB75A6CF217}"/>
    <cellStyle name="Currency 8 3" xfId="38" xr:uid="{BEB0C9FA-0C64-44E7-BE9D-B73F1432FF9A}"/>
    <cellStyle name="Currency 8 3 2" xfId="3691" xr:uid="{85BFC751-37CE-4361-B8C6-735CA361EDBE}"/>
    <cellStyle name="Currency 8 3 2 2" xfId="4533" xr:uid="{25C9956B-6817-4C14-967D-4DAF5586C035}"/>
    <cellStyle name="Currency 8 3 3" xfId="4534" xr:uid="{A3B84DC8-671A-4542-8064-EBA67D0E1898}"/>
    <cellStyle name="Currency 8 4" xfId="39" xr:uid="{BA34124C-40B7-4FDE-94F8-22997D68BA2F}"/>
    <cellStyle name="Currency 8 4 2" xfId="3692" xr:uid="{D6BDC5D8-5DB4-454F-9F5D-E43177A0B03D}"/>
    <cellStyle name="Currency 8 4 2 2" xfId="4535" xr:uid="{473F0935-AC06-4055-B8FD-1BDB5B17A58B}"/>
    <cellStyle name="Currency 8 4 3" xfId="4536" xr:uid="{F49C8DAD-96D6-462F-9696-4E8763E6405B}"/>
    <cellStyle name="Currency 8 5" xfId="3693" xr:uid="{1796EE18-6716-4189-B92F-EAB1B9AD9099}"/>
    <cellStyle name="Currency 8 5 2" xfId="4537" xr:uid="{7B19E3FD-034A-488B-9470-EC80756AF5D0}"/>
    <cellStyle name="Currency 8 6" xfId="4538" xr:uid="{F1DBBD35-4C1D-45E2-95FD-111FB8B4BAE1}"/>
    <cellStyle name="Currency 8 7" xfId="4684" xr:uid="{962502D2-45B2-400B-9FC8-76E92DAB6145}"/>
    <cellStyle name="Currency 9" xfId="40" xr:uid="{1C05CE63-BE17-4FCA-8161-CD70B41EEC19}"/>
    <cellStyle name="Currency 9 2" xfId="41" xr:uid="{1E2D1D3D-7FBB-47A5-9049-FAD126AE3DE1}"/>
    <cellStyle name="Currency 9 2 2" xfId="3694" xr:uid="{8B74DD75-0EAA-4D50-B978-124D5C37255B}"/>
    <cellStyle name="Currency 9 2 2 2" xfId="4539" xr:uid="{792D418A-CA50-4915-B715-B915B7A25728}"/>
    <cellStyle name="Currency 9 2 3" xfId="4540" xr:uid="{61FB0E77-BC5F-4DD5-A261-54C63E6767A7}"/>
    <cellStyle name="Currency 9 3" xfId="42" xr:uid="{95CD966E-E6D6-4AC2-A269-56BAAC1265D4}"/>
    <cellStyle name="Currency 9 3 2" xfId="3695" xr:uid="{D748A51C-D2A3-433F-B7C5-D509482F3E8E}"/>
    <cellStyle name="Currency 9 3 2 2" xfId="4541" xr:uid="{ECE4621C-9E43-44C8-A6E6-4EE0F0819849}"/>
    <cellStyle name="Currency 9 3 3" xfId="4542" xr:uid="{0737C813-250D-42DD-B885-607B554C1294}"/>
    <cellStyle name="Currency 9 4" xfId="3696" xr:uid="{BC96FDCE-C5B0-42E5-9B52-DF7AF3A22FCE}"/>
    <cellStyle name="Currency 9 4 2" xfId="4543" xr:uid="{BB58C8A4-DC26-4D7D-8134-C6D97213830C}"/>
    <cellStyle name="Currency 9 5" xfId="4298" xr:uid="{B190569E-06FF-44F2-912C-2C70316E3152}"/>
    <cellStyle name="Currency 9 5 2" xfId="4544" xr:uid="{5492920D-5DB7-48C4-B775-A00DEAD08402}"/>
    <cellStyle name="Currency 9 5 3" xfId="4714" xr:uid="{789A1208-CE3F-4A2C-A6E0-B5DDA6566279}"/>
    <cellStyle name="Currency 9 5 4" xfId="4691" xr:uid="{EA625C92-8F8E-463E-ACE0-B3C2D206EA41}"/>
    <cellStyle name="Currency 9 6" xfId="4685" xr:uid="{A0189500-E739-4444-B8B5-B5A019E15BA8}"/>
    <cellStyle name="Hyperlink 2" xfId="6" xr:uid="{6CFFD761-E1C4-4FFC-9C82-FDD569F38491}"/>
    <cellStyle name="Hyperlink 3" xfId="43" xr:uid="{0CB98ED8-7ED8-40EF-9FD8-51D37D1BB0F8}"/>
    <cellStyle name="Hyperlink 3 2" xfId="4386" xr:uid="{C0511559-C82F-45D4-B4B2-3D00A28CBB3E}"/>
    <cellStyle name="Hyperlink 3 3" xfId="4299" xr:uid="{6C39A13B-6D0C-4B00-B437-EE4BC63C5EB0}"/>
    <cellStyle name="Hyperlink 4" xfId="4300" xr:uid="{A61FC051-3D17-423E-8F1E-59E8747FF69E}"/>
    <cellStyle name="Hyperlink 4 2" xfId="5345" xr:uid="{15220547-A0C8-4B36-BE0F-210A2B914773}"/>
    <cellStyle name="Normal" xfId="0" builtinId="0"/>
    <cellStyle name="Normal 10" xfId="44" xr:uid="{3B524CF0-E055-47EE-928F-B8E3B2AE98C2}"/>
    <cellStyle name="Normal 10 10" xfId="93" xr:uid="{13954FC4-6C81-4D7B-A969-97A153AC78E3}"/>
    <cellStyle name="Normal 10 10 2" xfId="94" xr:uid="{0B9FF072-6490-4474-8FEB-BA86EF70D825}"/>
    <cellStyle name="Normal 10 10 2 2" xfId="4302" xr:uid="{7462EA65-19E6-4B4F-BB79-F0BEDDAD4EE1}"/>
    <cellStyle name="Normal 10 10 2 3" xfId="4598" xr:uid="{C756FE32-5088-4740-B730-8B03B732CA0D}"/>
    <cellStyle name="Normal 10 10 3" xfId="95" xr:uid="{1E0CA01C-4CA8-4468-80E5-174E86717675}"/>
    <cellStyle name="Normal 10 10 4" xfId="96" xr:uid="{0D408899-E17B-4F53-8F83-6D46AB3EA906}"/>
    <cellStyle name="Normal 10 11" xfId="97" xr:uid="{4240B345-6932-4C76-84A9-682DBAEA8D94}"/>
    <cellStyle name="Normal 10 11 2" xfId="98" xr:uid="{C19BC9BE-288E-4781-8589-CE0E609DE999}"/>
    <cellStyle name="Normal 10 11 3" xfId="99" xr:uid="{61E442EE-7826-445D-8F4A-1E526BCFDB78}"/>
    <cellStyle name="Normal 10 11 4" xfId="100" xr:uid="{BC1C9C7E-5E71-46C1-89F0-CE4526CA9239}"/>
    <cellStyle name="Normal 10 12" xfId="101" xr:uid="{11D192AC-4282-4B87-9B85-8374ED44F362}"/>
    <cellStyle name="Normal 10 12 2" xfId="102" xr:uid="{4DF70F7C-C59C-4FB3-952F-1ED7BA423869}"/>
    <cellStyle name="Normal 10 13" xfId="103" xr:uid="{DFF7A8A4-F1F0-404F-B181-3B6FC6F10B54}"/>
    <cellStyle name="Normal 10 14" xfId="104" xr:uid="{70773A92-D6FB-4C70-88C7-8A58E6278B67}"/>
    <cellStyle name="Normal 10 15" xfId="105" xr:uid="{A1081D5F-5E2C-45ED-AB0F-FD710D241FE5}"/>
    <cellStyle name="Normal 10 2" xfId="45" xr:uid="{FF6652AC-A946-421F-B580-0C8EFB1E6E1E}"/>
    <cellStyle name="Normal 10 2 10" xfId="106" xr:uid="{96E29690-BF7A-4F42-AB07-48E8A31F17D9}"/>
    <cellStyle name="Normal 10 2 11" xfId="107" xr:uid="{C36C2EA3-F7F6-43A7-8E8C-E1535FEFB3BA}"/>
    <cellStyle name="Normal 10 2 2" xfId="108" xr:uid="{3298FB08-32B8-4AA9-8CD7-693EEC3BAECC}"/>
    <cellStyle name="Normal 10 2 2 2" xfId="109" xr:uid="{47564559-090D-4BF1-9B7F-399B3BC1C0D1}"/>
    <cellStyle name="Normal 10 2 2 2 2" xfId="110" xr:uid="{D5F24306-02B6-4FE1-B99D-71291B876FC4}"/>
    <cellStyle name="Normal 10 2 2 2 2 2" xfId="111" xr:uid="{87C66324-43FC-461F-BC6D-A760DEBE102D}"/>
    <cellStyle name="Normal 10 2 2 2 2 2 2" xfId="112" xr:uid="{2F4E1A9B-4797-41AF-8FE2-25892A079C75}"/>
    <cellStyle name="Normal 10 2 2 2 2 2 2 2" xfId="3738" xr:uid="{78A6E8F2-87DB-422C-9C3E-A8BF6E8C4C8E}"/>
    <cellStyle name="Normal 10 2 2 2 2 2 2 2 2" xfId="3739" xr:uid="{3218C3AE-607F-4BB1-8536-FB32E643970A}"/>
    <cellStyle name="Normal 10 2 2 2 2 2 2 3" xfId="3740" xr:uid="{057EA65A-6E10-4A2E-B057-B06E7D58D249}"/>
    <cellStyle name="Normal 10 2 2 2 2 2 3" xfId="113" xr:uid="{354DCB40-A24E-4B40-823D-08808E08A631}"/>
    <cellStyle name="Normal 10 2 2 2 2 2 3 2" xfId="3741" xr:uid="{FF21B53B-1447-4FB3-9BDE-AF728E73B6C4}"/>
    <cellStyle name="Normal 10 2 2 2 2 2 4" xfId="114" xr:uid="{2826A94E-2709-404D-815D-9F9A1F85C978}"/>
    <cellStyle name="Normal 10 2 2 2 2 3" xfId="115" xr:uid="{C420D47C-AF18-498F-A3E1-537B9B5B0BE7}"/>
    <cellStyle name="Normal 10 2 2 2 2 3 2" xfId="116" xr:uid="{111C9901-019C-494F-833A-1CE2CBDB1B1A}"/>
    <cellStyle name="Normal 10 2 2 2 2 3 2 2" xfId="3742" xr:uid="{B9FDF3D5-1F31-42C8-BC11-2CE7E03D6169}"/>
    <cellStyle name="Normal 10 2 2 2 2 3 3" xfId="117" xr:uid="{62427239-0827-4219-8EA9-3E4C596977BB}"/>
    <cellStyle name="Normal 10 2 2 2 2 3 4" xfId="118" xr:uid="{40337D5A-3515-4152-BEDE-DCFEBF5539C5}"/>
    <cellStyle name="Normal 10 2 2 2 2 4" xfId="119" xr:uid="{F66EC979-7C24-45E5-A88A-1C173AA75A46}"/>
    <cellStyle name="Normal 10 2 2 2 2 4 2" xfId="3743" xr:uid="{D39A6FDA-E4FE-4BE0-830E-B2B7D0266967}"/>
    <cellStyle name="Normal 10 2 2 2 2 5" xfId="120" xr:uid="{A1833E13-5076-411E-9E4F-2F0EFD0560F2}"/>
    <cellStyle name="Normal 10 2 2 2 2 6" xfId="121" xr:uid="{15F506AC-A493-486D-AB88-8514FC2C9247}"/>
    <cellStyle name="Normal 10 2 2 2 3" xfId="122" xr:uid="{5CE945BD-CC91-4D1A-B8BD-2F9724CBD408}"/>
    <cellStyle name="Normal 10 2 2 2 3 2" xfId="123" xr:uid="{ED4690CD-2EE0-44BF-8D06-6647EBF42763}"/>
    <cellStyle name="Normal 10 2 2 2 3 2 2" xfId="124" xr:uid="{CB1447CB-14CB-4E02-9623-719C516F3FE8}"/>
    <cellStyle name="Normal 10 2 2 2 3 2 2 2" xfId="3744" xr:uid="{5E245B9A-3B3F-44B0-BBE5-09C57CCA6DA1}"/>
    <cellStyle name="Normal 10 2 2 2 3 2 2 2 2" xfId="3745" xr:uid="{A459954C-3BA9-4904-BA7C-5A834A216752}"/>
    <cellStyle name="Normal 10 2 2 2 3 2 2 3" xfId="3746" xr:uid="{225D4E53-24EE-4B0E-B8E0-95C1D08CC617}"/>
    <cellStyle name="Normal 10 2 2 2 3 2 3" xfId="125" xr:uid="{4EFF0A2D-880B-47C0-A7C8-D2284B325C63}"/>
    <cellStyle name="Normal 10 2 2 2 3 2 3 2" xfId="3747" xr:uid="{A06CC2C1-8851-43CC-B3C0-1F1D9AC1A170}"/>
    <cellStyle name="Normal 10 2 2 2 3 2 4" xfId="126" xr:uid="{819EF4ED-CF25-422D-A0B8-52845532FCEF}"/>
    <cellStyle name="Normal 10 2 2 2 3 3" xfId="127" xr:uid="{F54DB773-8745-4243-B146-74078DA3A2F6}"/>
    <cellStyle name="Normal 10 2 2 2 3 3 2" xfId="3748" xr:uid="{D1113899-D904-4130-AF3E-EFDB8ECE36B4}"/>
    <cellStyle name="Normal 10 2 2 2 3 3 2 2" xfId="3749" xr:uid="{C1104769-AF57-459B-8FF0-292D6ABBF521}"/>
    <cellStyle name="Normal 10 2 2 2 3 3 3" xfId="3750" xr:uid="{7A6C8FED-9231-4274-92C2-494A1B3A8779}"/>
    <cellStyle name="Normal 10 2 2 2 3 4" xfId="128" xr:uid="{3B0C16F3-965C-4E41-8A0E-611D6CB6894C}"/>
    <cellStyle name="Normal 10 2 2 2 3 4 2" xfId="3751" xr:uid="{CB3414D6-6AEB-4395-A483-1DE41F94BA59}"/>
    <cellStyle name="Normal 10 2 2 2 3 5" xfId="129" xr:uid="{09152A31-7D2C-42EE-B017-B4FFE0BE6C5B}"/>
    <cellStyle name="Normal 10 2 2 2 4" xfId="130" xr:uid="{C0F615DC-1436-4876-9957-4CD30B88F347}"/>
    <cellStyle name="Normal 10 2 2 2 4 2" xfId="131" xr:uid="{59A96B96-C868-4E2E-8F41-061040D2AFC1}"/>
    <cellStyle name="Normal 10 2 2 2 4 2 2" xfId="3752" xr:uid="{7C55C799-784B-4E32-BC4D-9C627F9F3D07}"/>
    <cellStyle name="Normal 10 2 2 2 4 2 2 2" xfId="3753" xr:uid="{54145B4F-FCCA-4C1B-B0CD-F218C02A388F}"/>
    <cellStyle name="Normal 10 2 2 2 4 2 3" xfId="3754" xr:uid="{C5705001-1B62-4E9F-8341-2743E32663E7}"/>
    <cellStyle name="Normal 10 2 2 2 4 3" xfId="132" xr:uid="{907741DA-755C-45BA-9F7B-E52C85DE628D}"/>
    <cellStyle name="Normal 10 2 2 2 4 3 2" xfId="3755" xr:uid="{4C065E33-8423-4378-AF4E-B7E7CE1935B1}"/>
    <cellStyle name="Normal 10 2 2 2 4 4" xfId="133" xr:uid="{8870F2BD-9DEC-4D79-A01D-45DA08A8EEAB}"/>
    <cellStyle name="Normal 10 2 2 2 5" xfId="134" xr:uid="{ADD5DDBA-7E25-49C7-BADB-965BBFF3FE81}"/>
    <cellStyle name="Normal 10 2 2 2 5 2" xfId="135" xr:uid="{D62F5D9E-B12F-4E39-9FB6-A31B38B962A9}"/>
    <cellStyle name="Normal 10 2 2 2 5 2 2" xfId="3756" xr:uid="{5A7794AB-C8FE-4BEF-BBDD-FFCAA1B60889}"/>
    <cellStyle name="Normal 10 2 2 2 5 3" xfId="136" xr:uid="{1B063E28-67E8-436C-9ACC-6D7605C39860}"/>
    <cellStyle name="Normal 10 2 2 2 5 4" xfId="137" xr:uid="{BD7FACCA-DBA7-4F71-B0A4-F4F7BFDA2D00}"/>
    <cellStyle name="Normal 10 2 2 2 6" xfId="138" xr:uid="{D5D14201-D61D-4507-B9D8-D2E5CDEF701F}"/>
    <cellStyle name="Normal 10 2 2 2 6 2" xfId="3757" xr:uid="{96B11631-8BAD-405A-8667-EE3C135727AB}"/>
    <cellStyle name="Normal 10 2 2 2 7" xfId="139" xr:uid="{195B1D60-77A1-4EAA-84B7-41357F58CD89}"/>
    <cellStyle name="Normal 10 2 2 2 8" xfId="140" xr:uid="{7D9D188A-DD8F-4A32-A3E2-02175220696E}"/>
    <cellStyle name="Normal 10 2 2 3" xfId="141" xr:uid="{951EF76F-1715-4A8E-83BE-5D7F0637D2BC}"/>
    <cellStyle name="Normal 10 2 2 3 2" xfId="142" xr:uid="{F4F05206-D4B7-4417-A4DF-E0BEC64D79E7}"/>
    <cellStyle name="Normal 10 2 2 3 2 2" xfId="143" xr:uid="{B989F179-4A0E-455A-B47F-D54E6633CF1B}"/>
    <cellStyle name="Normal 10 2 2 3 2 2 2" xfId="3758" xr:uid="{A7E43BAF-C60B-4B79-A5A0-8BD4101A30AF}"/>
    <cellStyle name="Normal 10 2 2 3 2 2 2 2" xfId="3759" xr:uid="{0651BB84-B498-4F8F-97AA-A7E8B8CB6C79}"/>
    <cellStyle name="Normal 10 2 2 3 2 2 3" xfId="3760" xr:uid="{0069FEF6-3B10-4391-B10B-AA81E67E3243}"/>
    <cellStyle name="Normal 10 2 2 3 2 3" xfId="144" xr:uid="{804877E0-4FAB-430E-A5D5-466B8831382A}"/>
    <cellStyle name="Normal 10 2 2 3 2 3 2" xfId="3761" xr:uid="{21808974-64AB-4384-BF95-9DAD7E02FC92}"/>
    <cellStyle name="Normal 10 2 2 3 2 4" xfId="145" xr:uid="{C813D7FF-CEAE-43C1-91AB-244D5DEC1B6E}"/>
    <cellStyle name="Normal 10 2 2 3 3" xfId="146" xr:uid="{BCAD5BA1-8EF9-4310-B10A-448D7C528D11}"/>
    <cellStyle name="Normal 10 2 2 3 3 2" xfId="147" xr:uid="{1411A866-0320-43D6-87E7-AF81251ABF58}"/>
    <cellStyle name="Normal 10 2 2 3 3 2 2" xfId="3762" xr:uid="{0E07B18C-054B-44A3-A633-18EA0188CF28}"/>
    <cellStyle name="Normal 10 2 2 3 3 3" xfId="148" xr:uid="{FD6E0B5B-DB38-4DD1-A90A-F4B6D023D0E1}"/>
    <cellStyle name="Normal 10 2 2 3 3 4" xfId="149" xr:uid="{9334E716-BE7D-432C-889C-ADC8FA5E30B1}"/>
    <cellStyle name="Normal 10 2 2 3 4" xfId="150" xr:uid="{956B12C2-04EA-4D35-9869-EBB910C63F87}"/>
    <cellStyle name="Normal 10 2 2 3 4 2" xfId="3763" xr:uid="{73C1E0A1-23CD-4FB1-A05F-865390DCF677}"/>
    <cellStyle name="Normal 10 2 2 3 5" xfId="151" xr:uid="{09ADDF60-845F-4A52-9BAA-EE75B4946D07}"/>
    <cellStyle name="Normal 10 2 2 3 6" xfId="152" xr:uid="{C142BD79-C576-4E09-B6F0-6DFD254C0E4C}"/>
    <cellStyle name="Normal 10 2 2 4" xfId="153" xr:uid="{FBF2F886-93AE-4919-B5D7-44FF82FC0060}"/>
    <cellStyle name="Normal 10 2 2 4 2" xfId="154" xr:uid="{C7EDACEA-9E5A-44F2-8835-86D0E62C1E3A}"/>
    <cellStyle name="Normal 10 2 2 4 2 2" xfId="155" xr:uid="{EE9953FF-2100-4FE0-969E-557014649DF3}"/>
    <cellStyle name="Normal 10 2 2 4 2 2 2" xfId="3764" xr:uid="{01767E55-0DAB-4742-A224-10D3D932A9B2}"/>
    <cellStyle name="Normal 10 2 2 4 2 2 2 2" xfId="3765" xr:uid="{911B3ECA-5C71-4D75-AED9-0A495F46934E}"/>
    <cellStyle name="Normal 10 2 2 4 2 2 3" xfId="3766" xr:uid="{31A098AC-DD9E-41AA-A83B-61A29FC03FD0}"/>
    <cellStyle name="Normal 10 2 2 4 2 3" xfId="156" xr:uid="{B8FA2FC8-8631-47D1-9DDC-C64495D08B93}"/>
    <cellStyle name="Normal 10 2 2 4 2 3 2" xfId="3767" xr:uid="{DE4EF7F3-6C52-4D50-9766-36EB7751AE99}"/>
    <cellStyle name="Normal 10 2 2 4 2 4" xfId="157" xr:uid="{C42D4EDB-DFC5-41DD-9CFD-53E2CE9D843C}"/>
    <cellStyle name="Normal 10 2 2 4 3" xfId="158" xr:uid="{966C4956-97E3-4CB4-A10F-5326C925FE3E}"/>
    <cellStyle name="Normal 10 2 2 4 3 2" xfId="3768" xr:uid="{046FC468-7D51-432A-9820-45DB00B7C211}"/>
    <cellStyle name="Normal 10 2 2 4 3 2 2" xfId="3769" xr:uid="{62F5E587-7B8F-4CFA-B05A-F0B0678392CF}"/>
    <cellStyle name="Normal 10 2 2 4 3 3" xfId="3770" xr:uid="{D4B30388-1654-4CAA-85F4-B180DEB1BAE5}"/>
    <cellStyle name="Normal 10 2 2 4 4" xfId="159" xr:uid="{4B0A79D6-6CDA-4A79-ACCC-BFD99C6F949D}"/>
    <cellStyle name="Normal 10 2 2 4 4 2" xfId="3771" xr:uid="{00516B67-AEEC-4C01-8CAD-DDA14DF39065}"/>
    <cellStyle name="Normal 10 2 2 4 5" xfId="160" xr:uid="{B771F80B-F4F2-46B8-83CD-D3AA9E21E073}"/>
    <cellStyle name="Normal 10 2 2 5" xfId="161" xr:uid="{F07DF71A-E38D-4F86-91B3-662FB528A90B}"/>
    <cellStyle name="Normal 10 2 2 5 2" xfId="162" xr:uid="{FE2C59BB-C080-4B47-B571-1ABDABFA78A7}"/>
    <cellStyle name="Normal 10 2 2 5 2 2" xfId="3772" xr:uid="{3E52F6D9-40EF-4ED2-914E-495103A4F224}"/>
    <cellStyle name="Normal 10 2 2 5 2 2 2" xfId="3773" xr:uid="{BFAC2BAA-666B-4630-A8A5-8784658B9B13}"/>
    <cellStyle name="Normal 10 2 2 5 2 3" xfId="3774" xr:uid="{28969353-0070-4C2C-8BA3-2B4C2CA1B659}"/>
    <cellStyle name="Normal 10 2 2 5 3" xfId="163" xr:uid="{05234419-FCAA-45C8-BDC6-44DE95BE980D}"/>
    <cellStyle name="Normal 10 2 2 5 3 2" xfId="3775" xr:uid="{16DC5F2C-B8A4-440D-8530-FB22DC2A25CA}"/>
    <cellStyle name="Normal 10 2 2 5 4" xfId="164" xr:uid="{54E9FD67-C7ED-4E1E-95AE-BDE15EC99DFF}"/>
    <cellStyle name="Normal 10 2 2 6" xfId="165" xr:uid="{7E382AD7-2065-4B0A-8C3E-6597345CC8E0}"/>
    <cellStyle name="Normal 10 2 2 6 2" xfId="166" xr:uid="{50EE6319-DFAC-46A0-A10E-D142DF873C93}"/>
    <cellStyle name="Normal 10 2 2 6 2 2" xfId="3776" xr:uid="{E456EE25-4EE0-4744-A478-2B7F6F43E2E0}"/>
    <cellStyle name="Normal 10 2 2 6 2 3" xfId="4304" xr:uid="{28F2B1A7-FE9C-4E11-A372-92C9B78390B4}"/>
    <cellStyle name="Normal 10 2 2 6 3" xfId="167" xr:uid="{8936A1A3-0397-4950-A3A3-A73F119DECF1}"/>
    <cellStyle name="Normal 10 2 2 6 4" xfId="168" xr:uid="{86742B01-C26A-4C8B-BB6F-44414E021B18}"/>
    <cellStyle name="Normal 10 2 2 6 4 2" xfId="4740" xr:uid="{4FFFFDB9-503D-4E6F-A13A-5E16BDAE7A6F}"/>
    <cellStyle name="Normal 10 2 2 6 4 3" xfId="4599" xr:uid="{D826A216-4946-403C-A7DC-75859F50E8B4}"/>
    <cellStyle name="Normal 10 2 2 6 4 4" xfId="4447" xr:uid="{A1A157AB-8752-4923-B513-C953970E4467}"/>
    <cellStyle name="Normal 10 2 2 7" xfId="169" xr:uid="{04FC0C90-41CF-49DC-BAA1-A3A87BE2D2FA}"/>
    <cellStyle name="Normal 10 2 2 7 2" xfId="3777" xr:uid="{456EC0A6-4DE4-4A55-9652-079C43879DD2}"/>
    <cellStyle name="Normal 10 2 2 8" xfId="170" xr:uid="{537B7FBB-B081-4592-B45C-42F13A846832}"/>
    <cellStyle name="Normal 10 2 2 9" xfId="171" xr:uid="{9AF2CB27-B27A-442B-B6E0-D7227AF59778}"/>
    <cellStyle name="Normal 10 2 3" xfId="172" xr:uid="{A75AFBD3-77B2-4086-98A3-6C039D71FB35}"/>
    <cellStyle name="Normal 10 2 3 2" xfId="173" xr:uid="{249563D1-A1BC-4393-8A40-E889DF1FA499}"/>
    <cellStyle name="Normal 10 2 3 2 2" xfId="174" xr:uid="{BE27CA7E-4262-4891-8E9A-2922B50C7414}"/>
    <cellStyle name="Normal 10 2 3 2 2 2" xfId="175" xr:uid="{5AA35BCF-CDC9-4251-B782-56E9D24735BB}"/>
    <cellStyle name="Normal 10 2 3 2 2 2 2" xfId="3778" xr:uid="{5C625836-A71E-4ECD-ACDE-DDE926547A3A}"/>
    <cellStyle name="Normal 10 2 3 2 2 2 2 2" xfId="3779" xr:uid="{B6D47976-E64F-4B97-BE45-2D918182E39C}"/>
    <cellStyle name="Normal 10 2 3 2 2 2 3" xfId="3780" xr:uid="{0C7BC6DF-6E63-4759-A7D3-9DBC1615CAC1}"/>
    <cellStyle name="Normal 10 2 3 2 2 3" xfId="176" xr:uid="{7B4CD87E-3EC7-460E-917A-7B77F1798234}"/>
    <cellStyle name="Normal 10 2 3 2 2 3 2" xfId="3781" xr:uid="{D0E18930-7D46-46CE-90A4-C13683FCFE02}"/>
    <cellStyle name="Normal 10 2 3 2 2 4" xfId="177" xr:uid="{0043AB8B-2FB8-4E0C-BEB3-38AA77FE4318}"/>
    <cellStyle name="Normal 10 2 3 2 3" xfId="178" xr:uid="{D47B226B-3CBE-4A5D-8B80-63853AA185FA}"/>
    <cellStyle name="Normal 10 2 3 2 3 2" xfId="179" xr:uid="{E6546F0F-9135-4B6F-9A35-2A79CBE51AF5}"/>
    <cellStyle name="Normal 10 2 3 2 3 2 2" xfId="3782" xr:uid="{6450D3BB-5503-41A7-9C54-7BF01D7C8785}"/>
    <cellStyle name="Normal 10 2 3 2 3 3" xfId="180" xr:uid="{EC873D49-214D-4806-8E01-FBD8157944B6}"/>
    <cellStyle name="Normal 10 2 3 2 3 4" xfId="181" xr:uid="{1E525DEA-0654-4A83-BB4A-B52DF49620A3}"/>
    <cellStyle name="Normal 10 2 3 2 4" xfId="182" xr:uid="{9459C812-0496-4FBD-97A5-38AE4F17AF43}"/>
    <cellStyle name="Normal 10 2 3 2 4 2" xfId="3783" xr:uid="{8664B07C-7DB7-43DF-AB04-40B5000E4AD0}"/>
    <cellStyle name="Normal 10 2 3 2 5" xfId="183" xr:uid="{2CE22E73-F0BB-449B-9789-08E30119A5F2}"/>
    <cellStyle name="Normal 10 2 3 2 6" xfId="184" xr:uid="{E822F048-EC16-4810-8D9A-65071D6E5F31}"/>
    <cellStyle name="Normal 10 2 3 3" xfId="185" xr:uid="{4B532520-3791-43C6-B465-EE163A2B3E93}"/>
    <cellStyle name="Normal 10 2 3 3 2" xfId="186" xr:uid="{79D04DFF-7724-4C27-9B43-9AEFC5919607}"/>
    <cellStyle name="Normal 10 2 3 3 2 2" xfId="187" xr:uid="{AB99BB63-730B-4F1F-8BF6-BF0E5F15ADDB}"/>
    <cellStyle name="Normal 10 2 3 3 2 2 2" xfId="3784" xr:uid="{A2563E4C-9574-46CD-9EC0-4184D48DFFA1}"/>
    <cellStyle name="Normal 10 2 3 3 2 2 2 2" xfId="3785" xr:uid="{57205576-3650-4381-BD0F-F62FDBF68CEF}"/>
    <cellStyle name="Normal 10 2 3 3 2 2 3" xfId="3786" xr:uid="{D2EC7616-2391-495D-AC0D-5D3BAB39CF79}"/>
    <cellStyle name="Normal 10 2 3 3 2 3" xfId="188" xr:uid="{B7E93AFA-72B6-4A6D-B8A6-A7DC787857A0}"/>
    <cellStyle name="Normal 10 2 3 3 2 3 2" xfId="3787" xr:uid="{F4EA6FAD-D9FE-4A86-A21E-E16036BD4EEA}"/>
    <cellStyle name="Normal 10 2 3 3 2 4" xfId="189" xr:uid="{672CE9E2-0F64-443B-A009-06023FA8CB25}"/>
    <cellStyle name="Normal 10 2 3 3 3" xfId="190" xr:uid="{64CE7292-3B98-429D-BB24-9F9F1F3A098B}"/>
    <cellStyle name="Normal 10 2 3 3 3 2" xfId="3788" xr:uid="{C892CFD0-A7F6-4FDE-A5BB-953043A898B4}"/>
    <cellStyle name="Normal 10 2 3 3 3 2 2" xfId="3789" xr:uid="{DF7F7B4B-D4B9-4525-90A2-CC2043F48E9B}"/>
    <cellStyle name="Normal 10 2 3 3 3 3" xfId="3790" xr:uid="{673E0060-463D-49A1-942F-E54ED7F3CE8A}"/>
    <cellStyle name="Normal 10 2 3 3 4" xfId="191" xr:uid="{13B15152-22A2-48B2-9CDE-CB3DD06F7100}"/>
    <cellStyle name="Normal 10 2 3 3 4 2" xfId="3791" xr:uid="{CCA1C944-63C2-4B29-B5C3-870093A18B25}"/>
    <cellStyle name="Normal 10 2 3 3 5" xfId="192" xr:uid="{C443C243-3A3D-4BD9-9BC6-DCFAF855E6EC}"/>
    <cellStyle name="Normal 10 2 3 4" xfId="193" xr:uid="{E589BFA3-88EE-41C8-B4EA-F14119CED973}"/>
    <cellStyle name="Normal 10 2 3 4 2" xfId="194" xr:uid="{22FBA41E-544B-491D-84D5-91F4ACB62485}"/>
    <cellStyle name="Normal 10 2 3 4 2 2" xfId="3792" xr:uid="{2EDB6714-EE2E-4E9F-BDCF-FEB874B7E554}"/>
    <cellStyle name="Normal 10 2 3 4 2 2 2" xfId="3793" xr:uid="{08150333-42F1-45E6-9D95-9D8FA9F59091}"/>
    <cellStyle name="Normal 10 2 3 4 2 3" xfId="3794" xr:uid="{F6ECF1B6-0E71-4742-9822-B84B8BDF095F}"/>
    <cellStyle name="Normal 10 2 3 4 3" xfId="195" xr:uid="{710C68F7-0C8B-4B00-AC22-43DBE9253A83}"/>
    <cellStyle name="Normal 10 2 3 4 3 2" xfId="3795" xr:uid="{476D7FED-C85B-49DF-9C61-31EFAC1FE3B2}"/>
    <cellStyle name="Normal 10 2 3 4 4" xfId="196" xr:uid="{506F45FE-D73C-4A31-A16C-9A1954BAA3F7}"/>
    <cellStyle name="Normal 10 2 3 5" xfId="197" xr:uid="{B6ABEC4A-0C58-47A0-A66B-0AD137B1F337}"/>
    <cellStyle name="Normal 10 2 3 5 2" xfId="198" xr:uid="{47523761-963D-48E3-BEFF-F663D06A6074}"/>
    <cellStyle name="Normal 10 2 3 5 2 2" xfId="3796" xr:uid="{321AD151-4EB4-4C70-8FA3-9D8B12CE6F2D}"/>
    <cellStyle name="Normal 10 2 3 5 2 3" xfId="4305" xr:uid="{045C0966-201F-43B2-BA50-7E46065A0F49}"/>
    <cellStyle name="Normal 10 2 3 5 3" xfId="199" xr:uid="{07F9726D-E5B8-4B58-9A88-743F45EB7F36}"/>
    <cellStyle name="Normal 10 2 3 5 4" xfId="200" xr:uid="{0AA1AF6A-A82E-4D4F-9B7A-B1104ED6C501}"/>
    <cellStyle name="Normal 10 2 3 5 4 2" xfId="4741" xr:uid="{925227F3-1F14-4B0C-992C-8D4D19BE48A8}"/>
    <cellStyle name="Normal 10 2 3 5 4 3" xfId="4600" xr:uid="{8AB7ACDE-C067-4561-B59E-AEFCFE785541}"/>
    <cellStyle name="Normal 10 2 3 5 4 4" xfId="4448" xr:uid="{12C9B905-9CB3-46D1-8A2F-53CE6284BFC8}"/>
    <cellStyle name="Normal 10 2 3 6" xfId="201" xr:uid="{E218FC27-163C-48C3-81B7-E491F974F1A6}"/>
    <cellStyle name="Normal 10 2 3 6 2" xfId="3797" xr:uid="{7C8FD4EC-0FEE-4F0C-8746-E4CBE61C57F1}"/>
    <cellStyle name="Normal 10 2 3 7" xfId="202" xr:uid="{DDD0EA15-CE13-40D0-AA98-8B0DE9218E28}"/>
    <cellStyle name="Normal 10 2 3 8" xfId="203" xr:uid="{AC5FEC13-ACD4-47DB-B550-453BF380F198}"/>
    <cellStyle name="Normal 10 2 4" xfId="204" xr:uid="{CABBE2F3-5020-4EF8-B101-09A7E42F7B60}"/>
    <cellStyle name="Normal 10 2 4 2" xfId="205" xr:uid="{C5DA1A5D-4C2A-4F4B-89A0-ADBEAC403CD5}"/>
    <cellStyle name="Normal 10 2 4 2 2" xfId="206" xr:uid="{8CB51C84-46F7-404D-B400-0BCECDFE9151}"/>
    <cellStyle name="Normal 10 2 4 2 2 2" xfId="207" xr:uid="{D55B87FC-7DFB-48C2-BC5C-BF6A8D8770AB}"/>
    <cellStyle name="Normal 10 2 4 2 2 2 2" xfId="3798" xr:uid="{E160AA9F-9377-4604-A15A-5F43FB26BEB2}"/>
    <cellStyle name="Normal 10 2 4 2 2 3" xfId="208" xr:uid="{F13063B7-C867-44C6-B9CF-D9FE45628C3B}"/>
    <cellStyle name="Normal 10 2 4 2 2 4" xfId="209" xr:uid="{13EBCD4B-1033-4C64-92BE-23ACE6B16F40}"/>
    <cellStyle name="Normal 10 2 4 2 3" xfId="210" xr:uid="{67A8AAAF-7B8B-4146-B942-FF1371C26F7E}"/>
    <cellStyle name="Normal 10 2 4 2 3 2" xfId="3799" xr:uid="{C6A2DE61-A3BC-47A9-94D9-AB47B12C0BC4}"/>
    <cellStyle name="Normal 10 2 4 2 4" xfId="211" xr:uid="{E17AB47F-AA61-4B17-9D6C-13C247611586}"/>
    <cellStyle name="Normal 10 2 4 2 5" xfId="212" xr:uid="{D5700802-A8E4-473A-B07E-5EB5659EB707}"/>
    <cellStyle name="Normal 10 2 4 3" xfId="213" xr:uid="{496C8507-4A12-4243-B227-FC8263A49430}"/>
    <cellStyle name="Normal 10 2 4 3 2" xfId="214" xr:uid="{571FDB4A-C55E-4131-9328-B37C45A51C8F}"/>
    <cellStyle name="Normal 10 2 4 3 2 2" xfId="3800" xr:uid="{7C46BACE-6CDD-4220-B7C6-B9783C91D7D6}"/>
    <cellStyle name="Normal 10 2 4 3 3" xfId="215" xr:uid="{82A33CF6-7FBA-41B5-B95A-2D9EAD455CD9}"/>
    <cellStyle name="Normal 10 2 4 3 4" xfId="216" xr:uid="{4FDED4C9-DB6F-4C3A-9326-2CA1B9505E03}"/>
    <cellStyle name="Normal 10 2 4 4" xfId="217" xr:uid="{CC55AE8D-E427-479B-BB86-08BA99D18BEC}"/>
    <cellStyle name="Normal 10 2 4 4 2" xfId="218" xr:uid="{2E675057-2249-4416-B12E-5F2A7FBBCB96}"/>
    <cellStyle name="Normal 10 2 4 4 3" xfId="219" xr:uid="{EEA82F03-CDED-4B73-80F0-550F043C6E5D}"/>
    <cellStyle name="Normal 10 2 4 4 4" xfId="220" xr:uid="{C24D1600-C6F3-4526-9F43-CCAA06A0FF6C}"/>
    <cellStyle name="Normal 10 2 4 5" xfId="221" xr:uid="{35D3F895-1D73-4125-974B-B57CD986DAC1}"/>
    <cellStyle name="Normal 10 2 4 6" xfId="222" xr:uid="{3D7FDC9C-04B4-476D-87F8-11FA0E6FCE91}"/>
    <cellStyle name="Normal 10 2 4 7" xfId="223" xr:uid="{9EA4991C-D2A6-431A-BCF2-88EA143932C9}"/>
    <cellStyle name="Normal 10 2 5" xfId="224" xr:uid="{9251774F-83AF-4C45-9FD6-E588E94D199D}"/>
    <cellStyle name="Normal 10 2 5 2" xfId="225" xr:uid="{E7871E76-CA03-427B-8375-96129CC29BDF}"/>
    <cellStyle name="Normal 10 2 5 2 2" xfId="226" xr:uid="{2BCEE9EB-C922-40C4-B246-1AFDE33D7741}"/>
    <cellStyle name="Normal 10 2 5 2 2 2" xfId="3801" xr:uid="{9DF959A7-876D-42DD-875F-E4822CDCC6E8}"/>
    <cellStyle name="Normal 10 2 5 2 2 2 2" xfId="3802" xr:uid="{C49EFA1E-63EB-4406-A918-27752B6ACAA3}"/>
    <cellStyle name="Normal 10 2 5 2 2 3" xfId="3803" xr:uid="{588BD65D-779C-422F-BA43-FD5E95C2A2FC}"/>
    <cellStyle name="Normal 10 2 5 2 3" xfId="227" xr:uid="{9DE9683A-BB95-4101-8D3B-8947DC1015DE}"/>
    <cellStyle name="Normal 10 2 5 2 3 2" xfId="3804" xr:uid="{7962898A-9C59-4E5F-9ED8-346CA74714AB}"/>
    <cellStyle name="Normal 10 2 5 2 4" xfId="228" xr:uid="{218D5624-300F-44D5-B6B7-E4633779896D}"/>
    <cellStyle name="Normal 10 2 5 3" xfId="229" xr:uid="{BA66197A-8FC7-40A6-B3B4-413B487E60CC}"/>
    <cellStyle name="Normal 10 2 5 3 2" xfId="230" xr:uid="{F7D5DA99-C8E2-4E12-A73D-6198859D8876}"/>
    <cellStyle name="Normal 10 2 5 3 2 2" xfId="3805" xr:uid="{FB5C57FF-71C3-48C9-BFB1-E887E6AE5738}"/>
    <cellStyle name="Normal 10 2 5 3 3" xfId="231" xr:uid="{114890DF-415A-4B80-9D27-80FDC31BF2A8}"/>
    <cellStyle name="Normal 10 2 5 3 4" xfId="232" xr:uid="{82951373-3555-4A7B-A950-32A11115FCF3}"/>
    <cellStyle name="Normal 10 2 5 4" xfId="233" xr:uid="{D771EAA4-7400-4FD1-A0CD-4EDCAB501FC7}"/>
    <cellStyle name="Normal 10 2 5 4 2" xfId="3806" xr:uid="{2DB12FD3-815D-462E-91CA-1B872D652F45}"/>
    <cellStyle name="Normal 10 2 5 5" xfId="234" xr:uid="{45F9599B-6E20-4E8C-BD6E-A843C40CF493}"/>
    <cellStyle name="Normal 10 2 5 6" xfId="235" xr:uid="{8D8F4892-6928-4581-9808-7465F2988313}"/>
    <cellStyle name="Normal 10 2 6" xfId="236" xr:uid="{1A4998DC-55D1-4994-8C5B-5785F131C2EF}"/>
    <cellStyle name="Normal 10 2 6 2" xfId="237" xr:uid="{A30924FC-B548-478B-A620-A3DB82842C20}"/>
    <cellStyle name="Normal 10 2 6 2 2" xfId="238" xr:uid="{063111E8-A959-47B7-80C7-B4AB2B0E17E5}"/>
    <cellStyle name="Normal 10 2 6 2 2 2" xfId="3807" xr:uid="{BD6C04EC-9D87-43F6-9D07-46F11C1B7627}"/>
    <cellStyle name="Normal 10 2 6 2 3" xfId="239" xr:uid="{A379AE5B-49E2-4298-88AF-4E7950849CA8}"/>
    <cellStyle name="Normal 10 2 6 2 4" xfId="240" xr:uid="{1AFB0C99-6279-4F8C-B786-60AFAF0E21FD}"/>
    <cellStyle name="Normal 10 2 6 3" xfId="241" xr:uid="{6006F98F-D63E-4C9D-8601-C408A13826D2}"/>
    <cellStyle name="Normal 10 2 6 3 2" xfId="3808" xr:uid="{ED65AAA5-8972-44E6-AF6D-38EDC2102A19}"/>
    <cellStyle name="Normal 10 2 6 4" xfId="242" xr:uid="{2E6C8469-9081-4209-862F-C4787AA57851}"/>
    <cellStyle name="Normal 10 2 6 5" xfId="243" xr:uid="{57F637E3-6224-4DA6-B7EF-D6B248FFDBB8}"/>
    <cellStyle name="Normal 10 2 7" xfId="244" xr:uid="{757E7E0B-981D-4167-8F7A-FA0715F6639E}"/>
    <cellStyle name="Normal 10 2 7 2" xfId="245" xr:uid="{B02DEE05-2A0A-49AD-AF30-5EA54B2B4663}"/>
    <cellStyle name="Normal 10 2 7 2 2" xfId="3809" xr:uid="{3D6C6050-78F3-4492-835D-2F9DB3403DB9}"/>
    <cellStyle name="Normal 10 2 7 2 3" xfId="4303" xr:uid="{F83C717D-121E-4A67-94FC-6549E0801013}"/>
    <cellStyle name="Normal 10 2 7 3" xfId="246" xr:uid="{C4487B82-F48D-41D3-BD89-251DD6A60D39}"/>
    <cellStyle name="Normal 10 2 7 4" xfId="247" xr:uid="{44CA35B2-A3DB-4F6E-B99A-A622F7A195F3}"/>
    <cellStyle name="Normal 10 2 7 4 2" xfId="4739" xr:uid="{9C9453B8-611C-4B86-87A6-0927CEC5B5EA}"/>
    <cellStyle name="Normal 10 2 7 4 3" xfId="4601" xr:uid="{349EEEC1-ABB0-436D-BD3A-D52F7746CEC9}"/>
    <cellStyle name="Normal 10 2 7 4 4" xfId="4446" xr:uid="{A35B8A7F-F778-4B0B-B516-E3E3AB1DFDE9}"/>
    <cellStyle name="Normal 10 2 8" xfId="248" xr:uid="{49BC2250-DB92-4FDB-9E56-3661AE95007B}"/>
    <cellStyle name="Normal 10 2 8 2" xfId="249" xr:uid="{3660DD47-374B-4BE7-947C-893583A97063}"/>
    <cellStyle name="Normal 10 2 8 3" xfId="250" xr:uid="{F6CAAC23-AA82-40AF-8F47-5DDACBB74445}"/>
    <cellStyle name="Normal 10 2 8 4" xfId="251" xr:uid="{FA4EA992-1503-44EE-9F7F-95DDF6B08151}"/>
    <cellStyle name="Normal 10 2 9" xfId="252" xr:uid="{C0C7D2AA-B710-48E7-BF4B-AB0D2B31727A}"/>
    <cellStyle name="Normal 10 3" xfId="253" xr:uid="{E29C8193-958A-4F09-B4D7-ABD1E0F9BEF2}"/>
    <cellStyle name="Normal 10 3 10" xfId="254" xr:uid="{AAB6602A-4E85-449F-A743-EB9098C21159}"/>
    <cellStyle name="Normal 10 3 11" xfId="255" xr:uid="{84DD6826-33AB-4253-8C93-2F04FDDC71D5}"/>
    <cellStyle name="Normal 10 3 2" xfId="256" xr:uid="{A8979E6D-197C-470B-8FE7-693CA292028D}"/>
    <cellStyle name="Normal 10 3 2 2" xfId="257" xr:uid="{951AD45D-5AFF-48DE-BDE9-702D6BA4D06A}"/>
    <cellStyle name="Normal 10 3 2 2 2" xfId="258" xr:uid="{C940E413-3C4C-438C-A95E-FBEC3C852A58}"/>
    <cellStyle name="Normal 10 3 2 2 2 2" xfId="259" xr:uid="{A39F47B2-46E5-495E-B3E9-A88464DED845}"/>
    <cellStyle name="Normal 10 3 2 2 2 2 2" xfId="260" xr:uid="{0C354E7E-7AE8-465F-BB53-EFDF9A87763B}"/>
    <cellStyle name="Normal 10 3 2 2 2 2 2 2" xfId="3810" xr:uid="{FF1115BA-D167-4F5D-B748-9BE0C3E5B42C}"/>
    <cellStyle name="Normal 10 3 2 2 2 2 3" xfId="261" xr:uid="{57A7C5B8-06B0-4987-ADAE-40B815DA32BB}"/>
    <cellStyle name="Normal 10 3 2 2 2 2 4" xfId="262" xr:uid="{DABC2C9B-6D84-4955-8929-2599B1040418}"/>
    <cellStyle name="Normal 10 3 2 2 2 3" xfId="263" xr:uid="{5A6EAEAE-33B5-4EB9-8D3C-BFBE12BEB029}"/>
    <cellStyle name="Normal 10 3 2 2 2 3 2" xfId="264" xr:uid="{806C00FE-ED5C-4F0D-BE46-F4011367C6E6}"/>
    <cellStyle name="Normal 10 3 2 2 2 3 3" xfId="265" xr:uid="{2273B707-0DE6-4A3F-BA0F-3577BEB0AC1D}"/>
    <cellStyle name="Normal 10 3 2 2 2 3 4" xfId="266" xr:uid="{B79AC4A5-ADC1-4D09-959E-F9D217FD930C}"/>
    <cellStyle name="Normal 10 3 2 2 2 4" xfId="267" xr:uid="{93310B49-4EDA-4B2B-9BCD-C53A10006D0D}"/>
    <cellStyle name="Normal 10 3 2 2 2 5" xfId="268" xr:uid="{49D46CD9-F2D7-489A-A50A-0DCD11A1590C}"/>
    <cellStyle name="Normal 10 3 2 2 2 6" xfId="269" xr:uid="{5140D258-E830-4D22-A75E-8E84DF2FC0DF}"/>
    <cellStyle name="Normal 10 3 2 2 3" xfId="270" xr:uid="{72B2FF57-0499-4947-8081-EF0E06C9C277}"/>
    <cellStyle name="Normal 10 3 2 2 3 2" xfId="271" xr:uid="{A69DAF11-11F2-4C22-A484-467B357FA592}"/>
    <cellStyle name="Normal 10 3 2 2 3 2 2" xfId="272" xr:uid="{886C5D18-CBAD-42CC-9584-9E0ACDE864C8}"/>
    <cellStyle name="Normal 10 3 2 2 3 2 3" xfId="273" xr:uid="{B73CDC1F-1AAA-4D2E-9D71-CD3B2997470B}"/>
    <cellStyle name="Normal 10 3 2 2 3 2 4" xfId="274" xr:uid="{C337B368-8C21-41C1-837D-A02D3508B020}"/>
    <cellStyle name="Normal 10 3 2 2 3 3" xfId="275" xr:uid="{FE002841-FB3F-45B1-86AA-AE77674E5866}"/>
    <cellStyle name="Normal 10 3 2 2 3 4" xfId="276" xr:uid="{F7B5FE8B-F130-47F3-A349-644607E9AD24}"/>
    <cellStyle name="Normal 10 3 2 2 3 5" xfId="277" xr:uid="{BF618074-CBD2-4D60-944F-6BE465D0523B}"/>
    <cellStyle name="Normal 10 3 2 2 4" xfId="278" xr:uid="{39F33427-2FF7-43AD-9FE6-5AF788E57FEE}"/>
    <cellStyle name="Normal 10 3 2 2 4 2" xfId="279" xr:uid="{372D5C2B-0F7A-4E9F-AE0E-78C00195B607}"/>
    <cellStyle name="Normal 10 3 2 2 4 3" xfId="280" xr:uid="{4430A821-865D-4446-BA3A-880EFB0B2018}"/>
    <cellStyle name="Normal 10 3 2 2 4 4" xfId="281" xr:uid="{8A44EF19-A861-4B3D-A54F-25FAD6705902}"/>
    <cellStyle name="Normal 10 3 2 2 5" xfId="282" xr:uid="{9D7D355F-D334-4C0D-8E86-4E3B2268AAE3}"/>
    <cellStyle name="Normal 10 3 2 2 5 2" xfId="283" xr:uid="{8BCE6C18-A06D-4984-B7CF-E7E80042486B}"/>
    <cellStyle name="Normal 10 3 2 2 5 3" xfId="284" xr:uid="{8730E50A-B094-46BE-9053-BBF6C8C5CA06}"/>
    <cellStyle name="Normal 10 3 2 2 5 4" xfId="285" xr:uid="{36C4ECA9-8BB6-48C5-90FB-FAE6BB603466}"/>
    <cellStyle name="Normal 10 3 2 2 6" xfId="286" xr:uid="{C2592C8B-9D1C-4248-B129-6878611ACDC1}"/>
    <cellStyle name="Normal 10 3 2 2 7" xfId="287" xr:uid="{0B4D53B4-4CEA-4479-93B4-69CC983A7A06}"/>
    <cellStyle name="Normal 10 3 2 2 8" xfId="288" xr:uid="{E9CB1D6A-BC5F-4E50-8F5A-36608372D0CE}"/>
    <cellStyle name="Normal 10 3 2 3" xfId="289" xr:uid="{BD65A2CB-6A7B-4B57-8846-1A1A7CC2D8F0}"/>
    <cellStyle name="Normal 10 3 2 3 2" xfId="290" xr:uid="{1A4469AD-9851-46D0-A87E-315BAED40AB3}"/>
    <cellStyle name="Normal 10 3 2 3 2 2" xfId="291" xr:uid="{3B6BEE6C-E18D-42AD-A390-8E9AA05CFD6C}"/>
    <cellStyle name="Normal 10 3 2 3 2 2 2" xfId="3811" xr:uid="{D1704B7F-9FE2-430E-919C-40407E5541CB}"/>
    <cellStyle name="Normal 10 3 2 3 2 2 2 2" xfId="3812" xr:uid="{5663BA5A-09BA-4322-9D52-67C57942DE75}"/>
    <cellStyle name="Normal 10 3 2 3 2 2 3" xfId="3813" xr:uid="{33B2DE77-A081-4C8B-BA74-07CE30C62012}"/>
    <cellStyle name="Normal 10 3 2 3 2 3" xfId="292" xr:uid="{C167CAF4-079F-443A-B5F9-F6C133615FDF}"/>
    <cellStyle name="Normal 10 3 2 3 2 3 2" xfId="3814" xr:uid="{74E63BF7-27E5-402D-B1E1-A07661FF662C}"/>
    <cellStyle name="Normal 10 3 2 3 2 4" xfId="293" xr:uid="{42FEE7C1-DB0E-4149-AE63-84AF02290DE4}"/>
    <cellStyle name="Normal 10 3 2 3 3" xfId="294" xr:uid="{531B086E-5469-4DE6-9100-683C170F1300}"/>
    <cellStyle name="Normal 10 3 2 3 3 2" xfId="295" xr:uid="{0062AFD7-7C86-483C-A84C-EDD6D389BD94}"/>
    <cellStyle name="Normal 10 3 2 3 3 2 2" xfId="3815" xr:uid="{824D7829-1118-4F8E-8627-D2E1E174F464}"/>
    <cellStyle name="Normal 10 3 2 3 3 3" xfId="296" xr:uid="{2B34D319-BDDF-40A4-8379-945D3E8DDA0A}"/>
    <cellStyle name="Normal 10 3 2 3 3 4" xfId="297" xr:uid="{A424A97B-C8B6-40E4-BF58-A573FF2AB009}"/>
    <cellStyle name="Normal 10 3 2 3 4" xfId="298" xr:uid="{7812648A-543F-4FE4-B3A8-D8CC3D934B3B}"/>
    <cellStyle name="Normal 10 3 2 3 4 2" xfId="3816" xr:uid="{D8954943-73A8-42CB-A86F-67B842319119}"/>
    <cellStyle name="Normal 10 3 2 3 5" xfId="299" xr:uid="{B5174733-8E52-4F35-A0A6-4D731077AC84}"/>
    <cellStyle name="Normal 10 3 2 3 6" xfId="300" xr:uid="{0732E888-590A-47C3-8509-7F4804AD5384}"/>
    <cellStyle name="Normal 10 3 2 4" xfId="301" xr:uid="{E4450E25-D4AF-4069-B0B3-52264A83128B}"/>
    <cellStyle name="Normal 10 3 2 4 2" xfId="302" xr:uid="{2055FA45-11E0-456E-8202-A80341D0568C}"/>
    <cellStyle name="Normal 10 3 2 4 2 2" xfId="303" xr:uid="{FE615DE9-61B6-4EDB-BA0F-AEA72CD81A36}"/>
    <cellStyle name="Normal 10 3 2 4 2 2 2" xfId="3817" xr:uid="{451877FC-0733-4B59-BA03-E66DF7A439FB}"/>
    <cellStyle name="Normal 10 3 2 4 2 3" xfId="304" xr:uid="{404333FC-F15D-400C-B272-C1F4A3DB8287}"/>
    <cellStyle name="Normal 10 3 2 4 2 4" xfId="305" xr:uid="{D118EED8-D663-46B6-B146-1FC6E19677B6}"/>
    <cellStyle name="Normal 10 3 2 4 3" xfId="306" xr:uid="{EAEC6BA5-3735-4B14-AE2B-F8AB21084BB3}"/>
    <cellStyle name="Normal 10 3 2 4 3 2" xfId="3818" xr:uid="{0A75BBE3-E2C7-44DE-A656-E071B4A52873}"/>
    <cellStyle name="Normal 10 3 2 4 4" xfId="307" xr:uid="{C8364007-A1C8-46FE-BEA3-3E8C501BF560}"/>
    <cellStyle name="Normal 10 3 2 4 5" xfId="308" xr:uid="{4D4A5BD5-3617-4854-BB23-981660DAC672}"/>
    <cellStyle name="Normal 10 3 2 5" xfId="309" xr:uid="{00DF852C-5705-4D1A-915E-72BF9FEF38E0}"/>
    <cellStyle name="Normal 10 3 2 5 2" xfId="310" xr:uid="{D698EA55-476F-4B9B-8C01-A4D097ADC8A9}"/>
    <cellStyle name="Normal 10 3 2 5 2 2" xfId="3819" xr:uid="{B51F5557-5634-4CE5-AF44-05E1C9CF58E4}"/>
    <cellStyle name="Normal 10 3 2 5 3" xfId="311" xr:uid="{DC0380A0-486C-43C8-AAEF-62CAC120C918}"/>
    <cellStyle name="Normal 10 3 2 5 4" xfId="312" xr:uid="{C288E8D5-E1EA-481B-A653-BB196BF73B33}"/>
    <cellStyle name="Normal 10 3 2 6" xfId="313" xr:uid="{D0A8BD7F-3DC4-4C99-9B44-63CFF2464497}"/>
    <cellStyle name="Normal 10 3 2 6 2" xfId="314" xr:uid="{56A9D488-5792-4CA9-8999-B9B426F17C69}"/>
    <cellStyle name="Normal 10 3 2 6 3" xfId="315" xr:uid="{8F0D70FC-7F27-46C0-B309-E2C269C90237}"/>
    <cellStyle name="Normal 10 3 2 6 4" xfId="316" xr:uid="{9F1A06E7-B426-4460-96F6-0E5F3AC22EE9}"/>
    <cellStyle name="Normal 10 3 2 7" xfId="317" xr:uid="{9B543D12-FB44-451B-9991-EF977E30BBAA}"/>
    <cellStyle name="Normal 10 3 2 8" xfId="318" xr:uid="{6A31EEEE-275E-4831-98A8-C926E59CBDCE}"/>
    <cellStyle name="Normal 10 3 2 9" xfId="319" xr:uid="{4E684794-9E85-44F5-A36E-CFCE2C3A505C}"/>
    <cellStyle name="Normal 10 3 3" xfId="320" xr:uid="{DC4EC4A0-13BB-444E-94E8-16EFE6EB5A41}"/>
    <cellStyle name="Normal 10 3 3 2" xfId="321" xr:uid="{91C911D0-5B83-4AAA-9858-DD4CA6B3FB12}"/>
    <cellStyle name="Normal 10 3 3 2 2" xfId="322" xr:uid="{F21DDA9E-8DFB-4C5F-8F28-58270EC104EB}"/>
    <cellStyle name="Normal 10 3 3 2 2 2" xfId="323" xr:uid="{E8204C4F-F7FE-465E-B0A6-8974E72F25A9}"/>
    <cellStyle name="Normal 10 3 3 2 2 2 2" xfId="3820" xr:uid="{18E99C72-E84E-45B1-B264-E80FFE18E41E}"/>
    <cellStyle name="Normal 10 3 3 2 2 2 2 2" xfId="4621" xr:uid="{3F470B78-6260-478A-9843-A322F0F796BF}"/>
    <cellStyle name="Normal 10 3 3 2 2 2 3" xfId="4622" xr:uid="{7B1731AA-DD9E-4A40-8C49-5309C840777E}"/>
    <cellStyle name="Normal 10 3 3 2 2 3" xfId="324" xr:uid="{BBE81832-FEB6-4583-A9AE-3DCB976B5263}"/>
    <cellStyle name="Normal 10 3 3 2 2 3 2" xfId="4623" xr:uid="{55595A06-FC09-4141-9F6F-914569CF3F0A}"/>
    <cellStyle name="Normal 10 3 3 2 2 4" xfId="325" xr:uid="{5EDC93A2-720C-44C8-B787-A153801150B8}"/>
    <cellStyle name="Normal 10 3 3 2 3" xfId="326" xr:uid="{777828C5-4590-42B4-96D2-2DF2962315DC}"/>
    <cellStyle name="Normal 10 3 3 2 3 2" xfId="327" xr:uid="{D46D8A3C-0D07-47C3-97B1-5219D5CF7711}"/>
    <cellStyle name="Normal 10 3 3 2 3 2 2" xfId="4624" xr:uid="{C99ACB20-6FF2-47B6-B58C-2119D3477989}"/>
    <cellStyle name="Normal 10 3 3 2 3 3" xfId="328" xr:uid="{C0C78385-B84A-4B27-89AA-C24B0FF36995}"/>
    <cellStyle name="Normal 10 3 3 2 3 4" xfId="329" xr:uid="{43593EC8-3C10-4897-947C-1C3E986A969F}"/>
    <cellStyle name="Normal 10 3 3 2 4" xfId="330" xr:uid="{5939A8D9-4C20-4E10-9320-0CD23F343E57}"/>
    <cellStyle name="Normal 10 3 3 2 4 2" xfId="4625" xr:uid="{2D6DA0E5-5E5B-46FD-B390-E9E09D8D7503}"/>
    <cellStyle name="Normal 10 3 3 2 5" xfId="331" xr:uid="{D92D89CD-DDEB-4F75-B4CF-8B33F3626A1D}"/>
    <cellStyle name="Normal 10 3 3 2 6" xfId="332" xr:uid="{5108F6B7-A637-4CB4-A581-721E49131881}"/>
    <cellStyle name="Normal 10 3 3 3" xfId="333" xr:uid="{862373BD-A970-4F04-8D2E-7248815A2FB9}"/>
    <cellStyle name="Normal 10 3 3 3 2" xfId="334" xr:uid="{EB922D01-203A-4B18-8041-F4E76DF38496}"/>
    <cellStyle name="Normal 10 3 3 3 2 2" xfId="335" xr:uid="{478F4064-CF5B-4EFD-8893-D3B7F4EC2C92}"/>
    <cellStyle name="Normal 10 3 3 3 2 2 2" xfId="4626" xr:uid="{BBB83E84-C683-4732-94ED-160B935EC292}"/>
    <cellStyle name="Normal 10 3 3 3 2 3" xfId="336" xr:uid="{1342631A-8C29-4B51-B98E-2A40C6B428E3}"/>
    <cellStyle name="Normal 10 3 3 3 2 4" xfId="337" xr:uid="{01AAB2C9-8558-41A7-A8C1-2F0462ABBC5C}"/>
    <cellStyle name="Normal 10 3 3 3 3" xfId="338" xr:uid="{E077E0DC-7F57-4EBC-A00C-42484261C4BF}"/>
    <cellStyle name="Normal 10 3 3 3 3 2" xfId="4627" xr:uid="{9145F2AF-9192-4F88-A6AD-98763ACCE0DC}"/>
    <cellStyle name="Normal 10 3 3 3 4" xfId="339" xr:uid="{4DB47704-CF3A-4044-86EB-FD7472335252}"/>
    <cellStyle name="Normal 10 3 3 3 5" xfId="340" xr:uid="{849A9517-113B-4F33-8E1F-73542CA32540}"/>
    <cellStyle name="Normal 10 3 3 4" xfId="341" xr:uid="{514E55B3-13EA-4C52-83DF-0B68EB4016E8}"/>
    <cellStyle name="Normal 10 3 3 4 2" xfId="342" xr:uid="{1E8CCC0F-11FD-41E6-8A66-26C118DFF143}"/>
    <cellStyle name="Normal 10 3 3 4 2 2" xfId="4628" xr:uid="{B8793219-9391-4555-9FD4-1C5690CE3558}"/>
    <cellStyle name="Normal 10 3 3 4 3" xfId="343" xr:uid="{3E674B4F-34CB-49E7-A363-4B876E4D4FDE}"/>
    <cellStyle name="Normal 10 3 3 4 4" xfId="344" xr:uid="{E00087C1-4415-456F-B003-51FCFFE463DD}"/>
    <cellStyle name="Normal 10 3 3 5" xfId="345" xr:uid="{2E08EBD1-0753-43DB-9648-7C318C97143D}"/>
    <cellStyle name="Normal 10 3 3 5 2" xfId="346" xr:uid="{EBD6813D-2B8E-4469-A85E-6689C053D529}"/>
    <cellStyle name="Normal 10 3 3 5 3" xfId="347" xr:uid="{1A924651-AB88-4B32-886A-72D41448E9DE}"/>
    <cellStyle name="Normal 10 3 3 5 4" xfId="348" xr:uid="{95E3C18F-4265-42CF-96FF-AA19677DEE16}"/>
    <cellStyle name="Normal 10 3 3 6" xfId="349" xr:uid="{9A9083CC-7941-4ECB-97EB-C6A10B6A5E80}"/>
    <cellStyle name="Normal 10 3 3 7" xfId="350" xr:uid="{8F03492A-D6D4-4450-B110-62FE7D4F50AB}"/>
    <cellStyle name="Normal 10 3 3 8" xfId="351" xr:uid="{2356A063-265D-4D3A-89D0-EFBF7C2E10D5}"/>
    <cellStyle name="Normal 10 3 4" xfId="352" xr:uid="{4327C0C6-4E75-45D9-8DD1-950E6C93611D}"/>
    <cellStyle name="Normal 10 3 4 2" xfId="353" xr:uid="{7DE340BD-4B24-459F-8FB5-579D5790A7D6}"/>
    <cellStyle name="Normal 10 3 4 2 2" xfId="354" xr:uid="{A1F1A9A0-827D-4857-97F6-3E2E3E9B8ABE}"/>
    <cellStyle name="Normal 10 3 4 2 2 2" xfId="355" xr:uid="{57BE0406-D721-415B-8F2D-B71E1022F12B}"/>
    <cellStyle name="Normal 10 3 4 2 2 2 2" xfId="3821" xr:uid="{2EC65C05-D1D4-4928-835D-D4CE3A2C0E7D}"/>
    <cellStyle name="Normal 10 3 4 2 2 3" xfId="356" xr:uid="{1D0E56B8-A81B-413E-A2EA-C4DE0863F023}"/>
    <cellStyle name="Normal 10 3 4 2 2 4" xfId="357" xr:uid="{6DF71448-719A-4A3D-ABE0-A3558F31957E}"/>
    <cellStyle name="Normal 10 3 4 2 3" xfId="358" xr:uid="{772214EF-34D9-4DEB-920D-31710E027CA1}"/>
    <cellStyle name="Normal 10 3 4 2 3 2" xfId="3822" xr:uid="{A6410674-070B-40F7-A2FB-9DB8F2458A5C}"/>
    <cellStyle name="Normal 10 3 4 2 4" xfId="359" xr:uid="{B8581C07-9BE0-4B8F-84B2-A5C962CD3D4A}"/>
    <cellStyle name="Normal 10 3 4 2 5" xfId="360" xr:uid="{8387723E-48B3-4417-A4AB-D39C1DF12D01}"/>
    <cellStyle name="Normal 10 3 4 3" xfId="361" xr:uid="{07C752D0-4F36-4330-81FA-890B6282C724}"/>
    <cellStyle name="Normal 10 3 4 3 2" xfId="362" xr:uid="{37446905-457C-4581-8983-60ABF3A5481B}"/>
    <cellStyle name="Normal 10 3 4 3 2 2" xfId="3823" xr:uid="{8B4DEDD2-4C85-4D44-AE21-9F1E0FD471DA}"/>
    <cellStyle name="Normal 10 3 4 3 3" xfId="363" xr:uid="{17FEB220-83F3-43D0-AE11-C6C8E1597003}"/>
    <cellStyle name="Normal 10 3 4 3 4" xfId="364" xr:uid="{98FAE5C9-5B67-49C9-8AE7-8FC76AD05B8A}"/>
    <cellStyle name="Normal 10 3 4 4" xfId="365" xr:uid="{539F4C07-8852-4D66-9E88-660F3470B29D}"/>
    <cellStyle name="Normal 10 3 4 4 2" xfId="366" xr:uid="{B5FF7BEE-9B1F-4BA1-B837-0E9AF32B9CA2}"/>
    <cellStyle name="Normal 10 3 4 4 3" xfId="367" xr:uid="{19EB7DF0-AA5F-4ABF-BBF2-94F7F06CC1F1}"/>
    <cellStyle name="Normal 10 3 4 4 4" xfId="368" xr:uid="{0726291F-92F9-4C5C-BB32-BDD320BB7626}"/>
    <cellStyle name="Normal 10 3 4 5" xfId="369" xr:uid="{DD85964C-609B-4624-B0DC-FC34C2CBD3C5}"/>
    <cellStyle name="Normal 10 3 4 6" xfId="370" xr:uid="{00342F5D-C0CC-411E-AD13-F8C3217AE005}"/>
    <cellStyle name="Normal 10 3 4 7" xfId="371" xr:uid="{EDDAB68D-D125-4D47-97CE-5849D47216FF}"/>
    <cellStyle name="Normal 10 3 5" xfId="372" xr:uid="{E4D259C9-FCD9-4FDF-BF25-618C124D51B5}"/>
    <cellStyle name="Normal 10 3 5 2" xfId="373" xr:uid="{0E08D47B-DAC3-49DF-B592-5292D9BD64BE}"/>
    <cellStyle name="Normal 10 3 5 2 2" xfId="374" xr:uid="{F12ED6A9-475A-40AD-A0DE-4F9040A3A00D}"/>
    <cellStyle name="Normal 10 3 5 2 2 2" xfId="3824" xr:uid="{1ED4BFA1-9AD5-4D4F-A86C-B60D9B1B60CF}"/>
    <cellStyle name="Normal 10 3 5 2 3" xfId="375" xr:uid="{3A0D44D4-0118-408B-9249-1C748225CD35}"/>
    <cellStyle name="Normal 10 3 5 2 4" xfId="376" xr:uid="{CAC5E904-E99E-49F4-AD84-4B2A1360BA1B}"/>
    <cellStyle name="Normal 10 3 5 3" xfId="377" xr:uid="{B44780AC-FBBA-44CB-B4F4-07D7E48349F0}"/>
    <cellStyle name="Normal 10 3 5 3 2" xfId="378" xr:uid="{DF227A37-D4ED-41AA-8CC3-FED85FBD5E60}"/>
    <cellStyle name="Normal 10 3 5 3 3" xfId="379" xr:uid="{65666EA3-575E-491D-BB78-51C8E3273843}"/>
    <cellStyle name="Normal 10 3 5 3 4" xfId="380" xr:uid="{83E5EEB0-29D2-4886-9B65-608E1DEC69D4}"/>
    <cellStyle name="Normal 10 3 5 4" xfId="381" xr:uid="{F4615947-7651-49D5-B90B-EC3DE4C9DAB4}"/>
    <cellStyle name="Normal 10 3 5 5" xfId="382" xr:uid="{E8015D39-5F4D-4C53-9648-D26AC9FFDA60}"/>
    <cellStyle name="Normal 10 3 5 6" xfId="383" xr:uid="{A859DC94-06DE-4536-B352-A32D7E273F41}"/>
    <cellStyle name="Normal 10 3 6" xfId="384" xr:uid="{9821BBB1-D3EC-4091-AB62-F8E34C10BBFB}"/>
    <cellStyle name="Normal 10 3 6 2" xfId="385" xr:uid="{705FC905-0EB6-49A4-BF7C-AD86F0432937}"/>
    <cellStyle name="Normal 10 3 6 2 2" xfId="386" xr:uid="{17370D03-76A7-4F7C-B8DE-D72951C320EE}"/>
    <cellStyle name="Normal 10 3 6 2 3" xfId="387" xr:uid="{F00A84F1-653A-46CF-9D01-5C0921243FFA}"/>
    <cellStyle name="Normal 10 3 6 2 4" xfId="388" xr:uid="{A420977F-EB12-42F8-86C6-DA0435867254}"/>
    <cellStyle name="Normal 10 3 6 3" xfId="389" xr:uid="{C61548F1-0249-4A0D-BDBB-1AB6627CC8D6}"/>
    <cellStyle name="Normal 10 3 6 4" xfId="390" xr:uid="{F55B78F6-101A-4FA0-A563-C7F7F3EA1EBA}"/>
    <cellStyle name="Normal 10 3 6 5" xfId="391" xr:uid="{54ABAACB-B9C6-4080-807B-8134DE60818E}"/>
    <cellStyle name="Normal 10 3 7" xfId="392" xr:uid="{9ABC83BE-F9F8-4A46-8071-2C6CE1E87867}"/>
    <cellStyle name="Normal 10 3 7 2" xfId="393" xr:uid="{B32225DA-196E-44E6-804B-01B16E10E8C8}"/>
    <cellStyle name="Normal 10 3 7 3" xfId="394" xr:uid="{F4E8EED7-5788-4E5D-8176-4E73E961248F}"/>
    <cellStyle name="Normal 10 3 7 4" xfId="395" xr:uid="{F7E8C6F8-BF1E-4CF2-8C69-783E4687B08E}"/>
    <cellStyle name="Normal 10 3 8" xfId="396" xr:uid="{8BF2D784-AAC4-424F-94D8-9D5188933A58}"/>
    <cellStyle name="Normal 10 3 8 2" xfId="397" xr:uid="{E1097B22-F0DF-419D-AE87-22AA2FA686E7}"/>
    <cellStyle name="Normal 10 3 8 3" xfId="398" xr:uid="{4397B5EF-2A36-4197-B0A4-447020F92B9B}"/>
    <cellStyle name="Normal 10 3 8 4" xfId="399" xr:uid="{DA0327D5-A567-4A05-B743-F7D64FB42A75}"/>
    <cellStyle name="Normal 10 3 9" xfId="400" xr:uid="{BB8F928E-FB79-410D-AE3D-D8AAC6874F19}"/>
    <cellStyle name="Normal 10 4" xfId="401" xr:uid="{60E5739B-2669-44F4-BDC8-F01B506AF9C1}"/>
    <cellStyle name="Normal 10 4 10" xfId="402" xr:uid="{B7C78953-4694-4F64-ACD5-137E6F24C3EB}"/>
    <cellStyle name="Normal 10 4 11" xfId="403" xr:uid="{84F11C30-AE45-4A12-A8C0-E38582F773A8}"/>
    <cellStyle name="Normal 10 4 2" xfId="404" xr:uid="{57D99697-1B0C-4EDA-AE5E-E2AF7C08F558}"/>
    <cellStyle name="Normal 10 4 2 2" xfId="405" xr:uid="{E31C3224-1B78-420A-BCFE-C8665AA28553}"/>
    <cellStyle name="Normal 10 4 2 2 2" xfId="406" xr:uid="{0D3BD04C-D282-426D-BAE1-9F36777A201D}"/>
    <cellStyle name="Normal 10 4 2 2 2 2" xfId="407" xr:uid="{DC7A7412-020B-42CC-A8C6-D8CF02AA3484}"/>
    <cellStyle name="Normal 10 4 2 2 2 2 2" xfId="408" xr:uid="{C736BDA0-2D7C-49AE-AF7C-A1695216D435}"/>
    <cellStyle name="Normal 10 4 2 2 2 2 3" xfId="409" xr:uid="{5C1BEB22-9813-43E3-AA03-D9FBF172BC3A}"/>
    <cellStyle name="Normal 10 4 2 2 2 2 4" xfId="410" xr:uid="{23ABCE6A-A67D-47FC-AA27-E42D1D688B68}"/>
    <cellStyle name="Normal 10 4 2 2 2 3" xfId="411" xr:uid="{F8500803-271C-4736-852F-F8B8C2313C6A}"/>
    <cellStyle name="Normal 10 4 2 2 2 3 2" xfId="412" xr:uid="{8C2F2C78-699E-4930-B789-C26C05B10594}"/>
    <cellStyle name="Normal 10 4 2 2 2 3 3" xfId="413" xr:uid="{123044AC-3FE2-404E-B724-B50E0B3C611B}"/>
    <cellStyle name="Normal 10 4 2 2 2 3 4" xfId="414" xr:uid="{47DC1BB8-844B-43E1-9E27-8B524EF6D76A}"/>
    <cellStyle name="Normal 10 4 2 2 2 4" xfId="415" xr:uid="{47129187-681D-429A-8ACE-5A3477EC53F8}"/>
    <cellStyle name="Normal 10 4 2 2 2 5" xfId="416" xr:uid="{CD419B03-8277-4A46-B5EF-CC666E6795F5}"/>
    <cellStyle name="Normal 10 4 2 2 2 6" xfId="417" xr:uid="{12DAF106-1FC5-4D08-AAE8-849AAE796E59}"/>
    <cellStyle name="Normal 10 4 2 2 3" xfId="418" xr:uid="{9BCD1A44-C7D8-406D-B48A-FD0EE889EA9C}"/>
    <cellStyle name="Normal 10 4 2 2 3 2" xfId="419" xr:uid="{F61291E4-6819-4869-8216-ADCBC40FBB10}"/>
    <cellStyle name="Normal 10 4 2 2 3 2 2" xfId="420" xr:uid="{7AA13E44-5465-4650-AFED-C0330655E7CE}"/>
    <cellStyle name="Normal 10 4 2 2 3 2 3" xfId="421" xr:uid="{79294E41-664D-4E90-B8CC-3C8F307D6374}"/>
    <cellStyle name="Normal 10 4 2 2 3 2 4" xfId="422" xr:uid="{C32968B7-28D0-4621-9FA7-C967F8AA7AF6}"/>
    <cellStyle name="Normal 10 4 2 2 3 3" xfId="423" xr:uid="{23540EDB-B9BC-47EF-A2BE-FD25ECC1494E}"/>
    <cellStyle name="Normal 10 4 2 2 3 4" xfId="424" xr:uid="{AB43407B-3D09-48C6-AFAD-8FA1D8BEF2C7}"/>
    <cellStyle name="Normal 10 4 2 2 3 5" xfId="425" xr:uid="{B0543BCD-4AB7-4CCE-BEFE-EF88496BF407}"/>
    <cellStyle name="Normal 10 4 2 2 4" xfId="426" xr:uid="{DC11E83F-B4B5-49D7-9FD1-FD7600CF920A}"/>
    <cellStyle name="Normal 10 4 2 2 4 2" xfId="427" xr:uid="{EDE606D4-2017-4D76-95BB-7567A07EB585}"/>
    <cellStyle name="Normal 10 4 2 2 4 3" xfId="428" xr:uid="{A3CAB9B5-DCD2-44F7-BC43-D76924E01DAB}"/>
    <cellStyle name="Normal 10 4 2 2 4 4" xfId="429" xr:uid="{48E7CC73-932F-4CF2-8213-210DAC0F25F9}"/>
    <cellStyle name="Normal 10 4 2 2 5" xfId="430" xr:uid="{D873905C-3C27-4B91-8470-AC9DB84D1159}"/>
    <cellStyle name="Normal 10 4 2 2 5 2" xfId="431" xr:uid="{A9BBB194-5B3F-4C64-A267-3AF974A102C3}"/>
    <cellStyle name="Normal 10 4 2 2 5 3" xfId="432" xr:uid="{D13CEDA9-84AB-4F84-8597-48E804C59C74}"/>
    <cellStyle name="Normal 10 4 2 2 5 4" xfId="433" xr:uid="{E8EE6569-D009-4CE8-AD15-07685642251D}"/>
    <cellStyle name="Normal 10 4 2 2 6" xfId="434" xr:uid="{96F580DB-8B92-4CD3-8752-5E5523CBA9EA}"/>
    <cellStyle name="Normal 10 4 2 2 7" xfId="435" xr:uid="{50237562-3613-4BAC-BC6A-E690C615158E}"/>
    <cellStyle name="Normal 10 4 2 2 8" xfId="436" xr:uid="{42000B77-FBC8-4E3A-B72D-1BFBE221A927}"/>
    <cellStyle name="Normal 10 4 2 3" xfId="437" xr:uid="{DEA73875-21CB-46E2-8A6D-D20D60754219}"/>
    <cellStyle name="Normal 10 4 2 3 2" xfId="438" xr:uid="{CAB5DDA5-356E-422F-8A7A-C0C717A8FEB3}"/>
    <cellStyle name="Normal 10 4 2 3 2 2" xfId="439" xr:uid="{4589A70F-CB65-46CB-AAF1-541060FB3350}"/>
    <cellStyle name="Normal 10 4 2 3 2 3" xfId="440" xr:uid="{39D56EC7-DC67-4FD0-B970-2FD32BF33AA6}"/>
    <cellStyle name="Normal 10 4 2 3 2 4" xfId="441" xr:uid="{9D5D9369-1446-4368-B89E-44DD1BA6B76B}"/>
    <cellStyle name="Normal 10 4 2 3 3" xfId="442" xr:uid="{495C3DE1-2255-48A5-8725-F4ECB091FABA}"/>
    <cellStyle name="Normal 10 4 2 3 3 2" xfId="443" xr:uid="{50C4111A-9469-466C-BA17-E52DB8B9D865}"/>
    <cellStyle name="Normal 10 4 2 3 3 3" xfId="444" xr:uid="{D3698AC3-819A-4E25-B3FA-D29DD73176DF}"/>
    <cellStyle name="Normal 10 4 2 3 3 4" xfId="445" xr:uid="{58A96D2E-A9EB-4F98-8A46-E2DE215F3099}"/>
    <cellStyle name="Normal 10 4 2 3 4" xfId="446" xr:uid="{61CFAC29-001C-474D-9D71-9D9100410E13}"/>
    <cellStyle name="Normal 10 4 2 3 5" xfId="447" xr:uid="{9B4B629F-8ACE-44CC-A060-70C103FA2FFA}"/>
    <cellStyle name="Normal 10 4 2 3 6" xfId="448" xr:uid="{1F7FA5EF-AECB-483B-9B1C-B344CA121AC7}"/>
    <cellStyle name="Normal 10 4 2 4" xfId="449" xr:uid="{E59F8DC7-C2BB-4EC6-AC88-09994DE63195}"/>
    <cellStyle name="Normal 10 4 2 4 2" xfId="450" xr:uid="{C6E12E06-C89D-4930-A5BF-5CDDFAF1E471}"/>
    <cellStyle name="Normal 10 4 2 4 2 2" xfId="451" xr:uid="{996C4996-7060-4D61-A130-BC0A329C44FA}"/>
    <cellStyle name="Normal 10 4 2 4 2 3" xfId="452" xr:uid="{FCAB755A-3CE0-402B-AB7C-319451C07D31}"/>
    <cellStyle name="Normal 10 4 2 4 2 4" xfId="453" xr:uid="{2852EF88-961C-44B4-8154-5A48538015D1}"/>
    <cellStyle name="Normal 10 4 2 4 3" xfId="454" xr:uid="{A1CC0D27-AD1A-488C-8C5F-E5922E0773E4}"/>
    <cellStyle name="Normal 10 4 2 4 4" xfId="455" xr:uid="{02B12500-EEBA-4907-9768-2CABD4491726}"/>
    <cellStyle name="Normal 10 4 2 4 5" xfId="456" xr:uid="{F32CA3E4-C633-498D-AA2B-A5D6B125DF08}"/>
    <cellStyle name="Normal 10 4 2 5" xfId="457" xr:uid="{94A41414-AC70-4B22-A7B7-BC45ABAF4925}"/>
    <cellStyle name="Normal 10 4 2 5 2" xfId="458" xr:uid="{3DD6743D-3683-4BF8-A0BD-53D7813F7206}"/>
    <cellStyle name="Normal 10 4 2 5 3" xfId="459" xr:uid="{A9399A20-5C89-42EF-8C6B-53BB7BC5483E}"/>
    <cellStyle name="Normal 10 4 2 5 4" xfId="460" xr:uid="{A7205AEA-A2DF-4EC0-8A99-370FF2BB4DA5}"/>
    <cellStyle name="Normal 10 4 2 6" xfId="461" xr:uid="{8548F493-F9F4-4890-8FE0-D4060FBD0F57}"/>
    <cellStyle name="Normal 10 4 2 6 2" xfId="462" xr:uid="{69CCF940-1A35-4499-B74F-EA752F79516E}"/>
    <cellStyle name="Normal 10 4 2 6 3" xfId="463" xr:uid="{2778747A-4AEB-4197-944D-2225FC263804}"/>
    <cellStyle name="Normal 10 4 2 6 4" xfId="464" xr:uid="{AF99AF39-FE0F-4F24-A8E7-9913DAA08322}"/>
    <cellStyle name="Normal 10 4 2 7" xfId="465" xr:uid="{791B3DCC-8747-4FD3-A246-26801594F64E}"/>
    <cellStyle name="Normal 10 4 2 8" xfId="466" xr:uid="{B82236CF-7B0A-41E3-8002-0F4E04D5A241}"/>
    <cellStyle name="Normal 10 4 2 9" xfId="467" xr:uid="{5F6B4B3B-54D4-466F-A060-F9920F61747D}"/>
    <cellStyle name="Normal 10 4 3" xfId="468" xr:uid="{943D9437-F928-4861-B993-77F2C57D3307}"/>
    <cellStyle name="Normal 10 4 3 2" xfId="469" xr:uid="{291BAD21-73A0-4A19-8CBE-4EC240558073}"/>
    <cellStyle name="Normal 10 4 3 2 2" xfId="470" xr:uid="{95ED8043-6DFD-4596-AB33-B836FF6BC02A}"/>
    <cellStyle name="Normal 10 4 3 2 2 2" xfId="471" xr:uid="{BF212497-6A78-4281-B63D-D4B08CDB44CD}"/>
    <cellStyle name="Normal 10 4 3 2 2 2 2" xfId="3825" xr:uid="{78109B1F-B4C7-4A5D-B200-AA1D5183D795}"/>
    <cellStyle name="Normal 10 4 3 2 2 3" xfId="472" xr:uid="{B9B51865-338F-4C09-AE35-9564D0855E72}"/>
    <cellStyle name="Normal 10 4 3 2 2 4" xfId="473" xr:uid="{3EB55A04-9E6B-4CFC-956F-C52D8BDE4E24}"/>
    <cellStyle name="Normal 10 4 3 2 3" xfId="474" xr:uid="{F1629446-45D4-4AB7-8E3D-D765D92D4F23}"/>
    <cellStyle name="Normal 10 4 3 2 3 2" xfId="475" xr:uid="{B37EEC9D-61BD-4000-B53D-93B9CF734159}"/>
    <cellStyle name="Normal 10 4 3 2 3 3" xfId="476" xr:uid="{9B274B8D-DC30-4959-BF60-048AF1490F4E}"/>
    <cellStyle name="Normal 10 4 3 2 3 4" xfId="477" xr:uid="{09A5133E-CD96-4888-8925-06D90DE3FCDE}"/>
    <cellStyle name="Normal 10 4 3 2 4" xfId="478" xr:uid="{FC487813-5D5E-4A38-9B5E-6CEAAB8DAE40}"/>
    <cellStyle name="Normal 10 4 3 2 5" xfId="479" xr:uid="{26B29683-9A6D-4900-A0CD-F6669D8D9225}"/>
    <cellStyle name="Normal 10 4 3 2 6" xfId="480" xr:uid="{15DC1F1D-017D-4986-A0F5-7505A094EDD6}"/>
    <cellStyle name="Normal 10 4 3 3" xfId="481" xr:uid="{5DFFF7E1-12C0-48AF-9890-037D0160C1D0}"/>
    <cellStyle name="Normal 10 4 3 3 2" xfId="482" xr:uid="{5653DEFE-59C5-4A46-B051-F6A599967DA5}"/>
    <cellStyle name="Normal 10 4 3 3 2 2" xfId="483" xr:uid="{CC90B05F-AE82-4E35-B20E-4E897ABD2697}"/>
    <cellStyle name="Normal 10 4 3 3 2 3" xfId="484" xr:uid="{819CA560-DCA6-4156-B3F8-25C9BDD5681A}"/>
    <cellStyle name="Normal 10 4 3 3 2 4" xfId="485" xr:uid="{E203658C-FB00-4C69-B3BE-DA7D17A9E162}"/>
    <cellStyle name="Normal 10 4 3 3 3" xfId="486" xr:uid="{0AD96011-1589-45F9-B1DD-5B6E2B6660EA}"/>
    <cellStyle name="Normal 10 4 3 3 4" xfId="487" xr:uid="{C997579C-3D1A-4E52-B865-2B6D64176A9B}"/>
    <cellStyle name="Normal 10 4 3 3 5" xfId="488" xr:uid="{013792FE-0F7E-4298-88DD-4D3BFA2CE997}"/>
    <cellStyle name="Normal 10 4 3 4" xfId="489" xr:uid="{B4C8B013-CEB3-493C-8BD3-3738E782FF55}"/>
    <cellStyle name="Normal 10 4 3 4 2" xfId="490" xr:uid="{D3EF4789-C2B0-4AC8-804A-885F08BA59AB}"/>
    <cellStyle name="Normal 10 4 3 4 3" xfId="491" xr:uid="{C340E6A5-7C69-446D-AD64-D54A731CAF87}"/>
    <cellStyle name="Normal 10 4 3 4 4" xfId="492" xr:uid="{7050A0BD-E76D-4BC1-B3E0-73C4D1D5D3C3}"/>
    <cellStyle name="Normal 10 4 3 5" xfId="493" xr:uid="{82C08FB1-4E4D-4552-A17A-1A950BD04A52}"/>
    <cellStyle name="Normal 10 4 3 5 2" xfId="494" xr:uid="{14936936-C8F9-4F8B-91D6-06E587577C13}"/>
    <cellStyle name="Normal 10 4 3 5 3" xfId="495" xr:uid="{39E978DC-A952-4CAD-88FF-17455C76B93C}"/>
    <cellStyle name="Normal 10 4 3 5 4" xfId="496" xr:uid="{E26AE3AF-A8C2-4564-8AE5-4228DF024204}"/>
    <cellStyle name="Normal 10 4 3 6" xfId="497" xr:uid="{35DF584E-9655-4A4E-B12D-E8DF0168EB87}"/>
    <cellStyle name="Normal 10 4 3 7" xfId="498" xr:uid="{759AD343-B4D1-4E13-ACAA-602FF2D21DD3}"/>
    <cellStyle name="Normal 10 4 3 8" xfId="499" xr:uid="{81B1AE76-D989-42BD-9271-2D6D6547B2EA}"/>
    <cellStyle name="Normal 10 4 4" xfId="500" xr:uid="{CC3D28B4-F9C1-41ED-993C-4FE9E26DE794}"/>
    <cellStyle name="Normal 10 4 4 2" xfId="501" xr:uid="{F508E76A-9B22-4455-B266-4B4A628C19BD}"/>
    <cellStyle name="Normal 10 4 4 2 2" xfId="502" xr:uid="{0A2B6CBA-D1AF-4071-8E55-88527C7EA0E5}"/>
    <cellStyle name="Normal 10 4 4 2 2 2" xfId="503" xr:uid="{35E9095F-C065-4A87-B5DD-754E478F8CAF}"/>
    <cellStyle name="Normal 10 4 4 2 2 3" xfId="504" xr:uid="{CB1E106A-F014-4BD4-AEB2-3A68E1EDFA1E}"/>
    <cellStyle name="Normal 10 4 4 2 2 4" xfId="505" xr:uid="{76B3027E-53D1-4C62-9F8F-DD87B4567EA5}"/>
    <cellStyle name="Normal 10 4 4 2 3" xfId="506" xr:uid="{A1D8E7D8-EDFC-47A2-A7D5-D7B2FF4591B6}"/>
    <cellStyle name="Normal 10 4 4 2 4" xfId="507" xr:uid="{99B11AF7-DD9C-42C6-9653-6C3FA746292E}"/>
    <cellStyle name="Normal 10 4 4 2 5" xfId="508" xr:uid="{E1DC92A8-F193-45D2-A40C-8D58D9D1C561}"/>
    <cellStyle name="Normal 10 4 4 3" xfId="509" xr:uid="{87C54FFC-5675-4A19-9E22-4678EB342516}"/>
    <cellStyle name="Normal 10 4 4 3 2" xfId="510" xr:uid="{9E83178F-284D-4AA9-A076-71A32071FB9E}"/>
    <cellStyle name="Normal 10 4 4 3 3" xfId="511" xr:uid="{CBE4B85A-1772-46AF-90F4-F7A42A23F173}"/>
    <cellStyle name="Normal 10 4 4 3 4" xfId="512" xr:uid="{3CDF4A77-0E2D-4505-8C69-0040DFA33A54}"/>
    <cellStyle name="Normal 10 4 4 4" xfId="513" xr:uid="{EAAD093D-AC36-48EF-B394-23A540B4B8A0}"/>
    <cellStyle name="Normal 10 4 4 4 2" xfId="514" xr:uid="{68EDFF84-7A3B-4EA2-A092-63E52C22A7A0}"/>
    <cellStyle name="Normal 10 4 4 4 3" xfId="515" xr:uid="{67E7CFBE-FC0D-4222-A1A7-810EFAF2DB43}"/>
    <cellStyle name="Normal 10 4 4 4 4" xfId="516" xr:uid="{99663AA5-5C35-49F4-94DE-0C30E656D0D5}"/>
    <cellStyle name="Normal 10 4 4 5" xfId="517" xr:uid="{8DF8F5BE-988D-4DFB-8176-A2A95FFB503A}"/>
    <cellStyle name="Normal 10 4 4 6" xfId="518" xr:uid="{61FB3201-3D00-414F-ADD0-7F7379BF9129}"/>
    <cellStyle name="Normal 10 4 4 7" xfId="519" xr:uid="{65C7FCCE-259C-49E8-845C-4C7E03422788}"/>
    <cellStyle name="Normal 10 4 5" xfId="520" xr:uid="{77330E73-897E-4959-B808-2F173B9932AF}"/>
    <cellStyle name="Normal 10 4 5 2" xfId="521" xr:uid="{B1796FF3-23C1-4485-A6A5-566A7D28EC51}"/>
    <cellStyle name="Normal 10 4 5 2 2" xfId="522" xr:uid="{831AF980-911F-42F2-8CB3-E92DD2B1AC75}"/>
    <cellStyle name="Normal 10 4 5 2 3" xfId="523" xr:uid="{4150A5AD-AA0F-42A7-AC24-D1A47D5C3B81}"/>
    <cellStyle name="Normal 10 4 5 2 4" xfId="524" xr:uid="{E1DE861A-0B8D-4DAC-AC19-1F06631F69D2}"/>
    <cellStyle name="Normal 10 4 5 3" xfId="525" xr:uid="{1350EF14-3C5C-444C-99F1-9B2FB4753BA2}"/>
    <cellStyle name="Normal 10 4 5 3 2" xfId="526" xr:uid="{7914D5AC-8B06-470C-96D9-BE71C231260B}"/>
    <cellStyle name="Normal 10 4 5 3 3" xfId="527" xr:uid="{0223352B-6148-44AB-94D7-09FDB90D6A22}"/>
    <cellStyle name="Normal 10 4 5 3 4" xfId="528" xr:uid="{E21D882D-748B-4EB5-8291-5BA4EFB7DBE5}"/>
    <cellStyle name="Normal 10 4 5 4" xfId="529" xr:uid="{80BA130B-AC64-449B-8DA8-982A22AA18EA}"/>
    <cellStyle name="Normal 10 4 5 5" xfId="530" xr:uid="{CCCABDC8-050F-46EC-A88F-AA01E4919A33}"/>
    <cellStyle name="Normal 10 4 5 6" xfId="531" xr:uid="{C6A84255-CF70-4017-B73A-B79723046A1E}"/>
    <cellStyle name="Normal 10 4 6" xfId="532" xr:uid="{BF3A1476-EDE7-4D32-88FC-819B67400E63}"/>
    <cellStyle name="Normal 10 4 6 2" xfId="533" xr:uid="{E0D2D906-53B6-4ED5-BC20-B9C8D0970E54}"/>
    <cellStyle name="Normal 10 4 6 2 2" xfId="534" xr:uid="{C1C916B9-526C-42F2-B079-B3239AB38C89}"/>
    <cellStyle name="Normal 10 4 6 2 3" xfId="535" xr:uid="{DE8C76B4-C9A2-449F-926E-D4834CFC42AE}"/>
    <cellStyle name="Normal 10 4 6 2 4" xfId="536" xr:uid="{3950B6C8-2D3D-4E35-B60A-13EB6E32C410}"/>
    <cellStyle name="Normal 10 4 6 3" xfId="537" xr:uid="{D5BA9385-82BB-4409-922F-74D3972E7E61}"/>
    <cellStyle name="Normal 10 4 6 4" xfId="538" xr:uid="{B104CA78-4479-4083-B6D8-674FDB1C8794}"/>
    <cellStyle name="Normal 10 4 6 5" xfId="539" xr:uid="{3FACCF62-69D4-46AD-8F8A-EF9B9E8A91FD}"/>
    <cellStyle name="Normal 10 4 7" xfId="540" xr:uid="{0478AAE8-1309-4EAF-925F-A8B0F6B1FA02}"/>
    <cellStyle name="Normal 10 4 7 2" xfId="541" xr:uid="{739C00AC-121E-42E0-B6BA-42A35E992B84}"/>
    <cellStyle name="Normal 10 4 7 3" xfId="542" xr:uid="{46BC93FE-6363-4990-8345-511EE211A1F6}"/>
    <cellStyle name="Normal 10 4 7 4" xfId="543" xr:uid="{4B7DD61A-0453-4174-8B43-4E36E821BA5D}"/>
    <cellStyle name="Normal 10 4 8" xfId="544" xr:uid="{23515F83-8D2F-4BFD-933E-8EE67EC7F5D0}"/>
    <cellStyle name="Normal 10 4 8 2" xfId="545" xr:uid="{37457153-53CD-4989-9FB6-5668EB0429EF}"/>
    <cellStyle name="Normal 10 4 8 3" xfId="546" xr:uid="{5099DE2C-5225-4C56-835D-E716B4B045A6}"/>
    <cellStyle name="Normal 10 4 8 4" xfId="547" xr:uid="{F8BA7071-FAF0-447E-8C1C-0F54ECCFAFE3}"/>
    <cellStyle name="Normal 10 4 9" xfId="548" xr:uid="{8A6F7BF3-AE35-4B31-BD85-7A2452A446D6}"/>
    <cellStyle name="Normal 10 5" xfId="549" xr:uid="{E2651FAF-7615-4219-A6FC-832070C2149D}"/>
    <cellStyle name="Normal 10 5 2" xfId="550" xr:uid="{B5EE0FEB-93B8-438F-87D0-70C5506E4B87}"/>
    <cellStyle name="Normal 10 5 2 2" xfId="551" xr:uid="{8C18E1E8-9540-44A9-9790-76F31CCF6E16}"/>
    <cellStyle name="Normal 10 5 2 2 2" xfId="552" xr:uid="{24DB94AD-206C-469B-815B-4B6AB4D0EDE0}"/>
    <cellStyle name="Normal 10 5 2 2 2 2" xfId="553" xr:uid="{76674DBC-8C03-4628-BFA1-FC3E96D4E6D6}"/>
    <cellStyle name="Normal 10 5 2 2 2 3" xfId="554" xr:uid="{54180EFB-97ED-41E9-9BAE-1D456C61DC43}"/>
    <cellStyle name="Normal 10 5 2 2 2 4" xfId="555" xr:uid="{91F03B20-8EA2-4FFC-BC11-0A683DE5D7FB}"/>
    <cellStyle name="Normal 10 5 2 2 3" xfId="556" xr:uid="{554AC763-C5D5-4B25-B256-5C295E6DFAAB}"/>
    <cellStyle name="Normal 10 5 2 2 3 2" xfId="557" xr:uid="{B68E8F6B-535D-47C9-89EC-C02B61456A2E}"/>
    <cellStyle name="Normal 10 5 2 2 3 3" xfId="558" xr:uid="{8806B28F-4642-4B04-81D2-86A8578AE949}"/>
    <cellStyle name="Normal 10 5 2 2 3 4" xfId="559" xr:uid="{02033AFE-F7B6-4EB4-9900-4E0BDEEC9AD1}"/>
    <cellStyle name="Normal 10 5 2 2 4" xfId="560" xr:uid="{795AB3AC-AEBB-4FB6-8348-328FE528B289}"/>
    <cellStyle name="Normal 10 5 2 2 5" xfId="561" xr:uid="{BF2DF0ED-4EAF-44C1-81BA-26628D1B3768}"/>
    <cellStyle name="Normal 10 5 2 2 6" xfId="562" xr:uid="{18D38EF7-C6D1-4856-A153-9D777A8C409A}"/>
    <cellStyle name="Normal 10 5 2 3" xfId="563" xr:uid="{E52AEAC9-952D-49F7-BA7F-726A018E6352}"/>
    <cellStyle name="Normal 10 5 2 3 2" xfId="564" xr:uid="{C0253206-4CBD-419B-8130-928873D0E939}"/>
    <cellStyle name="Normal 10 5 2 3 2 2" xfId="565" xr:uid="{ED13B9A3-2400-4C60-8C18-260CDF1DAC89}"/>
    <cellStyle name="Normal 10 5 2 3 2 3" xfId="566" xr:uid="{E7D82006-1538-42A0-9BEF-4B2184B76D10}"/>
    <cellStyle name="Normal 10 5 2 3 2 4" xfId="567" xr:uid="{44637D9E-AABF-4C3D-B235-2C87A7809306}"/>
    <cellStyle name="Normal 10 5 2 3 3" xfId="568" xr:uid="{D9BDE576-5E2B-4BE0-B789-893EFA42ACC7}"/>
    <cellStyle name="Normal 10 5 2 3 4" xfId="569" xr:uid="{17EBB6CC-9592-49AB-8E37-1619169BED4E}"/>
    <cellStyle name="Normal 10 5 2 3 5" xfId="570" xr:uid="{6E831C67-7745-406D-B6B4-7813F69BFB7E}"/>
    <cellStyle name="Normal 10 5 2 4" xfId="571" xr:uid="{2FD85132-B135-4EB9-A7BB-497CF5934270}"/>
    <cellStyle name="Normal 10 5 2 4 2" xfId="572" xr:uid="{83A1DA87-257F-4D96-AA3C-AA174670D27D}"/>
    <cellStyle name="Normal 10 5 2 4 3" xfId="573" xr:uid="{BC9344E7-1C87-49EC-9776-ED940E22EE01}"/>
    <cellStyle name="Normal 10 5 2 4 4" xfId="574" xr:uid="{E00C283A-4D23-4ADC-8728-3EFB77859400}"/>
    <cellStyle name="Normal 10 5 2 5" xfId="575" xr:uid="{33256B55-28B1-48A1-AD06-818E69507684}"/>
    <cellStyle name="Normal 10 5 2 5 2" xfId="576" xr:uid="{1BDB567C-502F-4E61-8FBA-62A651F7E55E}"/>
    <cellStyle name="Normal 10 5 2 5 3" xfId="577" xr:uid="{80551DC4-D5FD-4E43-9895-F7C94F1A44D1}"/>
    <cellStyle name="Normal 10 5 2 5 4" xfId="578" xr:uid="{949FF9C3-3CF8-412B-B3A5-7F76C42ECD07}"/>
    <cellStyle name="Normal 10 5 2 6" xfId="579" xr:uid="{9A1AF7FD-B305-401B-ADB0-C966B0A69B4C}"/>
    <cellStyle name="Normal 10 5 2 7" xfId="580" xr:uid="{B54E271E-A592-44FC-9DD8-6D6AB424EFB3}"/>
    <cellStyle name="Normal 10 5 2 8" xfId="581" xr:uid="{010B66CA-CA3F-4910-8688-700D991F9127}"/>
    <cellStyle name="Normal 10 5 3" xfId="582" xr:uid="{C6F11893-98E9-4E9E-A218-2D297C77E24C}"/>
    <cellStyle name="Normal 10 5 3 2" xfId="583" xr:uid="{F4846469-9376-4521-93BB-B2E95E7771E6}"/>
    <cellStyle name="Normal 10 5 3 2 2" xfId="584" xr:uid="{9A82CC27-39D3-4C7A-86DE-1AB746FCE483}"/>
    <cellStyle name="Normal 10 5 3 2 3" xfId="585" xr:uid="{95CB4BAD-151E-48B4-8ACA-6D9299411A14}"/>
    <cellStyle name="Normal 10 5 3 2 4" xfId="586" xr:uid="{E9541471-8F8C-4074-9C6E-3FF6016DA5B4}"/>
    <cellStyle name="Normal 10 5 3 3" xfId="587" xr:uid="{F73F421F-7F28-457E-A8A1-8A6A7C7E0382}"/>
    <cellStyle name="Normal 10 5 3 3 2" xfId="588" xr:uid="{896BC150-F9F7-4E21-91C4-B0A1A19094AE}"/>
    <cellStyle name="Normal 10 5 3 3 3" xfId="589" xr:uid="{C6389420-BA54-40AF-8128-A6C09EFAC030}"/>
    <cellStyle name="Normal 10 5 3 3 4" xfId="590" xr:uid="{FF3C28CF-1C75-40EA-A8A4-21CA7B105DB5}"/>
    <cellStyle name="Normal 10 5 3 4" xfId="591" xr:uid="{7981739D-5B3D-4A99-8B57-365985268DB6}"/>
    <cellStyle name="Normal 10 5 3 5" xfId="592" xr:uid="{72216F75-F974-4DF9-9A1F-9B0457122D51}"/>
    <cellStyle name="Normal 10 5 3 6" xfId="593" xr:uid="{E7EE1F99-D3FC-43B0-A367-F0C3C6FF06E0}"/>
    <cellStyle name="Normal 10 5 4" xfId="594" xr:uid="{067AFB62-B0FB-499E-A648-BE3C86A9A737}"/>
    <cellStyle name="Normal 10 5 4 2" xfId="595" xr:uid="{68F25831-0AAE-442B-A434-4A3DAA7813B5}"/>
    <cellStyle name="Normal 10 5 4 2 2" xfId="596" xr:uid="{C8839A71-3BA2-42BC-9EF2-33999E42AFAC}"/>
    <cellStyle name="Normal 10 5 4 2 3" xfId="597" xr:uid="{09B99480-CE00-4E0D-86A3-EB2AE202A905}"/>
    <cellStyle name="Normal 10 5 4 2 4" xfId="598" xr:uid="{3512DB85-72DE-4540-B2FB-D47AC04A56DA}"/>
    <cellStyle name="Normal 10 5 4 3" xfId="599" xr:uid="{F548E450-5213-4C0B-97D6-E2325F80D7CC}"/>
    <cellStyle name="Normal 10 5 4 4" xfId="600" xr:uid="{8C324479-B62C-4102-8C0A-7CD91313FE53}"/>
    <cellStyle name="Normal 10 5 4 5" xfId="601" xr:uid="{D972746D-2F0E-4768-9F78-611FC0917351}"/>
    <cellStyle name="Normal 10 5 5" xfId="602" xr:uid="{5FD3F688-8342-4BAB-95D3-BC05D0153489}"/>
    <cellStyle name="Normal 10 5 5 2" xfId="603" xr:uid="{2C4FFCF7-802B-47DB-A617-352888B242C4}"/>
    <cellStyle name="Normal 10 5 5 3" xfId="604" xr:uid="{4027B2A8-809F-42B0-A624-8C99FBE163B8}"/>
    <cellStyle name="Normal 10 5 5 4" xfId="605" xr:uid="{7CA570B5-3917-483F-88DD-D08E08B67C2F}"/>
    <cellStyle name="Normal 10 5 6" xfId="606" xr:uid="{45F5128D-BE38-4B2D-8EB3-15B039F0BC15}"/>
    <cellStyle name="Normal 10 5 6 2" xfId="607" xr:uid="{D61AC6F6-4578-4E0F-8937-858DD8B74A1B}"/>
    <cellStyle name="Normal 10 5 6 3" xfId="608" xr:uid="{80D9AB6D-83F9-414E-9A25-050D285B068B}"/>
    <cellStyle name="Normal 10 5 6 4" xfId="609" xr:uid="{06E0F9F5-2D9F-4AE9-8146-46911375D9FE}"/>
    <cellStyle name="Normal 10 5 7" xfId="610" xr:uid="{E3BAB741-088D-4FB0-8C1B-A5E025994A82}"/>
    <cellStyle name="Normal 10 5 8" xfId="611" xr:uid="{A0F8C01D-979B-49B9-A563-853430262534}"/>
    <cellStyle name="Normal 10 5 9" xfId="612" xr:uid="{88AA66B8-BCB4-4427-8F0A-888EFE62E9B8}"/>
    <cellStyle name="Normal 10 6" xfId="613" xr:uid="{5C503129-9334-4752-9A75-E24A540FD8ED}"/>
    <cellStyle name="Normal 10 6 2" xfId="614" xr:uid="{948CCFF9-D626-49A7-9006-3964C6AC4F45}"/>
    <cellStyle name="Normal 10 6 2 2" xfId="615" xr:uid="{DC6F0422-9311-45A4-B3A1-B97E67E30AF3}"/>
    <cellStyle name="Normal 10 6 2 2 2" xfId="616" xr:uid="{382DF63F-7359-4BB1-88B9-1AF6940ADCC6}"/>
    <cellStyle name="Normal 10 6 2 2 2 2" xfId="3826" xr:uid="{F76F5265-AC8F-4860-83C0-3B4BD751959E}"/>
    <cellStyle name="Normal 10 6 2 2 3" xfId="617" xr:uid="{A89C260E-14BA-44D4-B11C-321B53E6E55F}"/>
    <cellStyle name="Normal 10 6 2 2 4" xfId="618" xr:uid="{F9BEBA9F-4503-46EC-833C-8005A7AF48C8}"/>
    <cellStyle name="Normal 10 6 2 3" xfId="619" xr:uid="{D4F769E0-090B-4691-A6F8-28837AF0FD92}"/>
    <cellStyle name="Normal 10 6 2 3 2" xfId="620" xr:uid="{619A33BD-770B-4A8A-813C-9A26AA109F86}"/>
    <cellStyle name="Normal 10 6 2 3 3" xfId="621" xr:uid="{BA1CF9BE-EA6A-41AD-A812-4DF4E7782B9A}"/>
    <cellStyle name="Normal 10 6 2 3 4" xfId="622" xr:uid="{3A9EDAA2-FBED-4C4D-A725-2B35AC156F5F}"/>
    <cellStyle name="Normal 10 6 2 4" xfId="623" xr:uid="{CD44F7AF-CE4A-4190-9DE0-3D8E02EC0EBB}"/>
    <cellStyle name="Normal 10 6 2 5" xfId="624" xr:uid="{8DC1C20B-A7F1-42C6-AE17-0D8122F3A6A2}"/>
    <cellStyle name="Normal 10 6 2 6" xfId="625" xr:uid="{8D2E062F-E15C-4579-BA3D-AB49CD87D5CE}"/>
    <cellStyle name="Normal 10 6 3" xfId="626" xr:uid="{E82097B2-3406-43CB-939F-BC7434C3D92A}"/>
    <cellStyle name="Normal 10 6 3 2" xfId="627" xr:uid="{D18FB893-6A26-450C-90C1-C90265302B55}"/>
    <cellStyle name="Normal 10 6 3 2 2" xfId="628" xr:uid="{7E53C8DA-90A3-40DE-A291-F8BF41E18809}"/>
    <cellStyle name="Normal 10 6 3 2 3" xfId="629" xr:uid="{AF33AB8E-5890-407F-9D6A-228443B7B68F}"/>
    <cellStyle name="Normal 10 6 3 2 4" xfId="630" xr:uid="{C6CDD476-F8EA-4245-AAB8-1204949DAB2E}"/>
    <cellStyle name="Normal 10 6 3 3" xfId="631" xr:uid="{43B816C9-8C82-4670-95B9-28AC14D6A852}"/>
    <cellStyle name="Normal 10 6 3 4" xfId="632" xr:uid="{58EA13E7-E1BE-4354-832F-6525C662CFDA}"/>
    <cellStyle name="Normal 10 6 3 5" xfId="633" xr:uid="{C1DF9681-7F65-4A0C-852C-E3EE18E36576}"/>
    <cellStyle name="Normal 10 6 4" xfId="634" xr:uid="{E1E5148C-8F39-499B-B965-B8AA408CACDF}"/>
    <cellStyle name="Normal 10 6 4 2" xfId="635" xr:uid="{ED612707-F845-41F8-8E84-1DF7807805E4}"/>
    <cellStyle name="Normal 10 6 4 3" xfId="636" xr:uid="{ECAE6910-60E8-4350-9791-55CBB1499E5E}"/>
    <cellStyle name="Normal 10 6 4 4" xfId="637" xr:uid="{A9C28D42-EAB6-4BE1-8117-78C083D479ED}"/>
    <cellStyle name="Normal 10 6 5" xfId="638" xr:uid="{8BE83F5A-1915-40D9-82CB-1F2BF33EE661}"/>
    <cellStyle name="Normal 10 6 5 2" xfId="639" xr:uid="{B207B50D-FAF6-4D89-95C6-A8B4C417A7EC}"/>
    <cellStyle name="Normal 10 6 5 3" xfId="640" xr:uid="{0A44411F-F06F-4FE7-9903-7EA1402F1555}"/>
    <cellStyle name="Normal 10 6 5 4" xfId="641" xr:uid="{BBCBFB52-A0B3-48D6-9CA5-17AE396BF041}"/>
    <cellStyle name="Normal 10 6 6" xfId="642" xr:uid="{E4B9ED1F-F4BE-4D9C-A2F0-8D5225B78259}"/>
    <cellStyle name="Normal 10 6 7" xfId="643" xr:uid="{2341ED68-26C8-4417-9589-664496184FB7}"/>
    <cellStyle name="Normal 10 6 8" xfId="644" xr:uid="{42D2AFF1-3BF5-4DA5-9005-5D2E7614532A}"/>
    <cellStyle name="Normal 10 7" xfId="645" xr:uid="{0F4CC446-474D-4FAE-BB6D-D8BE0BFBE572}"/>
    <cellStyle name="Normal 10 7 2" xfId="646" xr:uid="{6AD4FACE-F8F5-4DC0-8AA9-6D215E271704}"/>
    <cellStyle name="Normal 10 7 2 2" xfId="647" xr:uid="{1C0A8FAD-C7FD-4AE4-979C-A96C0A744D88}"/>
    <cellStyle name="Normal 10 7 2 2 2" xfId="648" xr:uid="{2EDE8D9B-591C-45F0-9530-847A9C664197}"/>
    <cellStyle name="Normal 10 7 2 2 3" xfId="649" xr:uid="{FAC7DA24-7A53-4475-9E19-0745287749D5}"/>
    <cellStyle name="Normal 10 7 2 2 4" xfId="650" xr:uid="{243EB0F8-D5D2-418B-BF5B-358496B339FB}"/>
    <cellStyle name="Normal 10 7 2 3" xfId="651" xr:uid="{2CF4203C-90A9-4FAF-A45B-88BBE41ED811}"/>
    <cellStyle name="Normal 10 7 2 4" xfId="652" xr:uid="{9018899D-DE98-4A6A-BBE3-C408313A5FC8}"/>
    <cellStyle name="Normal 10 7 2 5" xfId="653" xr:uid="{F45AB4AB-F915-4BE7-B463-09B65C13F6F3}"/>
    <cellStyle name="Normal 10 7 3" xfId="654" xr:uid="{CB2F1E03-2E33-4DD1-821F-4E342B75785C}"/>
    <cellStyle name="Normal 10 7 3 2" xfId="655" xr:uid="{ADA1079D-F13C-46C9-B792-AD8B1D669058}"/>
    <cellStyle name="Normal 10 7 3 3" xfId="656" xr:uid="{1D8F7883-EB9B-4A0E-8EC8-2C8D8B828991}"/>
    <cellStyle name="Normal 10 7 3 4" xfId="657" xr:uid="{11B39B67-BC88-4FD6-978A-338D7BA05EE1}"/>
    <cellStyle name="Normal 10 7 4" xfId="658" xr:uid="{37694453-7F97-4A16-A4CE-AC45A38D53FA}"/>
    <cellStyle name="Normal 10 7 4 2" xfId="659" xr:uid="{88B419B8-273D-4F21-B28B-B08F95D5706E}"/>
    <cellStyle name="Normal 10 7 4 3" xfId="660" xr:uid="{D5A13FF3-88BC-48F0-AD5B-48638B555948}"/>
    <cellStyle name="Normal 10 7 4 4" xfId="661" xr:uid="{B85864D2-5FED-43A6-8DEC-0A4387C4F780}"/>
    <cellStyle name="Normal 10 7 5" xfId="662" xr:uid="{E8D2E582-A9C2-4D89-9AA9-BCB0A5658579}"/>
    <cellStyle name="Normal 10 7 6" xfId="663" xr:uid="{8F3BA820-8F0F-441A-A664-3189216191C3}"/>
    <cellStyle name="Normal 10 7 7" xfId="664" xr:uid="{695C83FB-FB36-4561-B2A3-F02E4AEC27EE}"/>
    <cellStyle name="Normal 10 8" xfId="665" xr:uid="{0815F51F-836B-466C-89ED-8A295B628B2F}"/>
    <cellStyle name="Normal 10 8 2" xfId="666" xr:uid="{256F3ABD-B75B-40E3-8C50-7C4ECE56F78A}"/>
    <cellStyle name="Normal 10 8 2 2" xfId="667" xr:uid="{88CA9CF3-9EE2-44B5-B3BD-119CC3BA9DC4}"/>
    <cellStyle name="Normal 10 8 2 3" xfId="668" xr:uid="{9B22812C-431C-45F6-AE8D-49EBA207265B}"/>
    <cellStyle name="Normal 10 8 2 4" xfId="669" xr:uid="{7C3AFB90-8B2B-4604-BDBA-1800B9D28A33}"/>
    <cellStyle name="Normal 10 8 3" xfId="670" xr:uid="{9328FA12-7584-4818-80D4-6F81E6B39ACA}"/>
    <cellStyle name="Normal 10 8 3 2" xfId="671" xr:uid="{5932E5D7-3783-44A1-BBC9-0030A8778E47}"/>
    <cellStyle name="Normal 10 8 3 3" xfId="672" xr:uid="{247E7393-3CFC-4859-8ED1-CD0A80DDDD23}"/>
    <cellStyle name="Normal 10 8 3 4" xfId="673" xr:uid="{C0B6A5FF-BD0F-4525-89F1-A331AFF71F32}"/>
    <cellStyle name="Normal 10 8 4" xfId="674" xr:uid="{5FE491AC-1FA0-4FB9-9479-FC251004D5CF}"/>
    <cellStyle name="Normal 10 8 5" xfId="675" xr:uid="{06A0A091-4D27-447A-8612-D139B2794B22}"/>
    <cellStyle name="Normal 10 8 6" xfId="676" xr:uid="{70B0ADD5-B990-46A4-9F11-397135E7B8D4}"/>
    <cellStyle name="Normal 10 9" xfId="677" xr:uid="{395EF0EE-80A3-41BB-88D3-CCA4493BE697}"/>
    <cellStyle name="Normal 10 9 2" xfId="678" xr:uid="{3EBD0A84-C234-408D-8850-7631C1B55652}"/>
    <cellStyle name="Normal 10 9 2 2" xfId="679" xr:uid="{E6DAE955-2A8D-4ABC-80C7-355EEA7D8601}"/>
    <cellStyle name="Normal 10 9 2 2 2" xfId="4301" xr:uid="{22694770-B2D1-4515-8A25-DED62B4DEFB7}"/>
    <cellStyle name="Normal 10 9 2 2 3" xfId="4602" xr:uid="{3E16732E-F52F-4462-B3B0-8CA61236042F}"/>
    <cellStyle name="Normal 10 9 2 3" xfId="680" xr:uid="{EEEFAE43-B0D2-4D57-9CDF-373B396F0779}"/>
    <cellStyle name="Normal 10 9 2 4" xfId="681" xr:uid="{857260D7-E159-44A0-A3FE-6BF1D9D9974F}"/>
    <cellStyle name="Normal 10 9 3" xfId="682" xr:uid="{40983681-D0E9-4149-B381-64F325B15328}"/>
    <cellStyle name="Normal 10 9 4" xfId="683" xr:uid="{7B1B884C-920A-4CD3-8475-633CFC2BE195}"/>
    <cellStyle name="Normal 10 9 4 2" xfId="4738" xr:uid="{DAC7055F-6655-4979-9D4F-AD1CF547508E}"/>
    <cellStyle name="Normal 10 9 4 3" xfId="4603" xr:uid="{391B0C37-AC59-4EAF-B4DA-D1086137D0C0}"/>
    <cellStyle name="Normal 10 9 4 4" xfId="4445" xr:uid="{12B6553F-3CDF-45FF-B066-16BE8CAFF67C}"/>
    <cellStyle name="Normal 10 9 5" xfId="684" xr:uid="{915AAC5C-8A9B-4225-992F-AE8FB5F87DBD}"/>
    <cellStyle name="Normal 11" xfId="46" xr:uid="{61B74259-561C-4D54-9357-1150B4677902}"/>
    <cellStyle name="Normal 11 2" xfId="3697" xr:uid="{755A8FF9-8604-47BD-828D-773A2BAE3CAE}"/>
    <cellStyle name="Normal 11 2 2" xfId="4545" xr:uid="{20C0D1AD-D5DA-4A8C-AFBB-9BBE601E5D35}"/>
    <cellStyle name="Normal 11 3" xfId="4306" xr:uid="{20491E24-E565-4EAB-81A6-FFC55556C6F4}"/>
    <cellStyle name="Normal 11 3 2" xfId="4546" xr:uid="{A6DE3DBF-67F2-4C58-9ABD-CF8EDB01C6B5}"/>
    <cellStyle name="Normal 11 3 3" xfId="4715" xr:uid="{ACE34F66-6FF6-4680-957C-939B65B85349}"/>
    <cellStyle name="Normal 11 3 4" xfId="4692" xr:uid="{833BBB7C-94BB-4A17-8EDF-7CEA3F0C01D7}"/>
    <cellStyle name="Normal 12" xfId="47" xr:uid="{F6C22CFE-E4E8-4A42-AE91-F756B7AA760B}"/>
    <cellStyle name="Normal 12 2" xfId="3698" xr:uid="{67E27EA0-E026-4752-A0AE-8E9FB3D95EE7}"/>
    <cellStyle name="Normal 12 2 2" xfId="4547" xr:uid="{B2686CFF-81C8-4F41-8DD0-4584C4FBD3F9}"/>
    <cellStyle name="Normal 12 3" xfId="4548" xr:uid="{2046BC23-0D54-4DEB-B113-4770787CBF85}"/>
    <cellStyle name="Normal 13" xfId="48" xr:uid="{5CC7035D-B1F3-4655-ABE9-80E49083E5BF}"/>
    <cellStyle name="Normal 13 2" xfId="49" xr:uid="{31348308-8BB1-4D40-98F9-EF90CD218D03}"/>
    <cellStyle name="Normal 13 2 2" xfId="3699" xr:uid="{56A0839A-AF35-4A7E-8A13-8DA11E59567D}"/>
    <cellStyle name="Normal 13 2 2 2" xfId="4549" xr:uid="{E9CC8557-D5C9-454C-A7A8-FF989FDEC3DB}"/>
    <cellStyle name="Normal 13 2 3" xfId="4308" xr:uid="{EA746237-7D53-4F9C-9C4D-D63D8FCCC44A}"/>
    <cellStyle name="Normal 13 2 3 2" xfId="4550" xr:uid="{577345DD-5267-4C47-94BF-5946EB713AD7}"/>
    <cellStyle name="Normal 13 2 3 3" xfId="4716" xr:uid="{536D0E91-81F0-4E18-9EB2-19D6110CA67B}"/>
    <cellStyle name="Normal 13 2 3 4" xfId="4693" xr:uid="{6EC54F0A-9430-435D-AFFC-C0D3E86A81D2}"/>
    <cellStyle name="Normal 13 3" xfId="3700" xr:uid="{1C02C0DF-0FB2-4F47-91D7-7886F6E142EE}"/>
    <cellStyle name="Normal 13 3 2" xfId="4392" xr:uid="{8139892C-C87B-4299-8FDB-FF2FE2C89DC1}"/>
    <cellStyle name="Normal 13 3 3" xfId="4309" xr:uid="{96AFEDD2-ABB8-4A55-ADF5-2707C2F81463}"/>
    <cellStyle name="Normal 13 3 4" xfId="4449" xr:uid="{72426D60-E9A3-4FE8-BEED-4EDAC85CE867}"/>
    <cellStyle name="Normal 13 3 5" xfId="4717" xr:uid="{D017FC09-F107-4824-9B5B-9104B424061F}"/>
    <cellStyle name="Normal 13 4" xfId="4310" xr:uid="{C297539F-433A-4FD2-92FE-BA7EB15F1CEB}"/>
    <cellStyle name="Normal 13 5" xfId="4307" xr:uid="{4A68BD8B-5281-49E3-BB91-C74EF1048F91}"/>
    <cellStyle name="Normal 14" xfId="50" xr:uid="{8F9CC889-14FF-4019-A1FA-42E26E423731}"/>
    <cellStyle name="Normal 14 18" xfId="4312" xr:uid="{8EE597F4-52F4-44E2-BE50-369F4CFDF97C}"/>
    <cellStyle name="Normal 14 2" xfId="51" xr:uid="{F5439DB4-5105-482A-98C6-92C46AA88658}"/>
    <cellStyle name="Normal 14 2 2" xfId="52" xr:uid="{308600EA-B98A-4C00-BB98-26EF2CB1D13D}"/>
    <cellStyle name="Normal 14 2 2 2" xfId="3701" xr:uid="{1D312B09-E9F0-485A-B8D9-1CA8E8FD8082}"/>
    <cellStyle name="Normal 14 2 3" xfId="3702" xr:uid="{AD17F463-1875-4C3C-B819-42C33840D6ED}"/>
    <cellStyle name="Normal 14 3" xfId="3703" xr:uid="{FFBD0D60-7C25-413F-80C7-AB1F795FAB06}"/>
    <cellStyle name="Normal 14 3 2" xfId="4551" xr:uid="{B6387657-5C03-41D4-BAB9-DB36027BAB00}"/>
    <cellStyle name="Normal 14 4" xfId="4311" xr:uid="{604DB422-079E-43AE-8876-5569CE0659CA}"/>
    <cellStyle name="Normal 14 4 2" xfId="4552" xr:uid="{8B149521-5DD1-4D5F-BE5B-F49AAB0246E9}"/>
    <cellStyle name="Normal 14 4 3" xfId="4718" xr:uid="{CEA556B8-458C-4DB1-8386-61E55D745A40}"/>
    <cellStyle name="Normal 14 4 4" xfId="4694" xr:uid="{0F58BCF8-2F20-42F2-AD28-FBBE7F9AC232}"/>
    <cellStyle name="Normal 15" xfId="53" xr:uid="{7DC89E86-468F-43A3-A9C2-855795E9409D}"/>
    <cellStyle name="Normal 15 2" xfId="54" xr:uid="{E091A38A-B612-4ABE-A4F0-A0B9130D2A3A}"/>
    <cellStyle name="Normal 15 2 2" xfId="3704" xr:uid="{3A7709F6-9E56-4E6D-9DDA-86D203BDCA08}"/>
    <cellStyle name="Normal 15 2 2 2" xfId="4553" xr:uid="{082173B3-A93B-4FC4-9049-2E5D1D6F9E03}"/>
    <cellStyle name="Normal 15 2 3" xfId="4554" xr:uid="{B63A5C74-61C0-48EC-929A-452B6408316A}"/>
    <cellStyle name="Normal 15 3" xfId="3705" xr:uid="{BBFE0926-19FC-4E8C-8462-89D69D9B67F6}"/>
    <cellStyle name="Normal 15 3 2" xfId="4393" xr:uid="{004B6A4A-6E5D-4FF5-9035-4E1C2FBDFF45}"/>
    <cellStyle name="Normal 15 3 3" xfId="4314" xr:uid="{3B7EE01A-6C20-4E26-B54A-F08AB9EC0150}"/>
    <cellStyle name="Normal 15 3 4" xfId="4450" xr:uid="{72EF352C-B163-4B11-8EFD-F7E26BE480B1}"/>
    <cellStyle name="Normal 15 3 5" xfId="4720" xr:uid="{22D3F428-0388-47EE-BF60-3E32D9FC17F8}"/>
    <cellStyle name="Normal 15 4" xfId="4313" xr:uid="{F1F066A3-0580-442C-A42D-B482DCA4338C}"/>
    <cellStyle name="Normal 15 4 2" xfId="4555" xr:uid="{161C0D46-B856-41B9-8EE5-FDEFAF517A7C}"/>
    <cellStyle name="Normal 15 4 3" xfId="4719" xr:uid="{11D0A0B2-C318-47CA-ACE2-EAFDE5677A89}"/>
    <cellStyle name="Normal 15 4 4" xfId="4695" xr:uid="{08B0B27D-7A3A-417E-AF47-FCEE0CB1DE3A}"/>
    <cellStyle name="Normal 16" xfId="55" xr:uid="{543304BF-F58E-4CDD-94C7-0C822DBB4784}"/>
    <cellStyle name="Normal 16 2" xfId="3706" xr:uid="{B984D599-63A3-4F19-BFD6-A38EB54251B1}"/>
    <cellStyle name="Normal 16 2 2" xfId="4394" xr:uid="{EFB391AE-E95A-41EB-90AE-609E37CC59E7}"/>
    <cellStyle name="Normal 16 2 3" xfId="4315" xr:uid="{CC9BDBA6-8AA9-4CE9-BD79-82DC39E46C77}"/>
    <cellStyle name="Normal 16 2 4" xfId="4451" xr:uid="{A6534001-0E02-4286-A19A-871346ACEE78}"/>
    <cellStyle name="Normal 16 2 5" xfId="4721" xr:uid="{3DD53ACC-D940-4BA4-9200-EAFB271AD74B}"/>
    <cellStyle name="Normal 16 3" xfId="4422" xr:uid="{BE716915-5429-441F-842A-3219228D4B23}"/>
    <cellStyle name="Normal 17" xfId="56" xr:uid="{4EA618CA-9140-44BE-8A28-9F695E7E2594}"/>
    <cellStyle name="Normal 17 2" xfId="3707" xr:uid="{45B31021-A5ED-4CFC-8331-7CFCC9D530D1}"/>
    <cellStyle name="Normal 17 2 2" xfId="4395" xr:uid="{6E3A62CD-9227-4A80-AE17-B80F999570B7}"/>
    <cellStyle name="Normal 17 2 3" xfId="4317" xr:uid="{98A8A77A-B35D-401E-A3AE-43FEA87EB02A}"/>
    <cellStyle name="Normal 17 2 4" xfId="4452" xr:uid="{FDD0C013-B2FB-4138-BAC9-80E21FDCE619}"/>
    <cellStyle name="Normal 17 2 5" xfId="4722" xr:uid="{D75ADC66-0100-4351-95EE-E08448772506}"/>
    <cellStyle name="Normal 17 3" xfId="4318" xr:uid="{1A4CCF49-2401-4FF4-8353-1FD5DFDCEF16}"/>
    <cellStyle name="Normal 17 4" xfId="4316" xr:uid="{51728283-CA89-46B1-B488-522883570E7F}"/>
    <cellStyle name="Normal 18" xfId="57" xr:uid="{2E10D88B-2CA8-4FA3-96AE-782110DC3D0E}"/>
    <cellStyle name="Normal 18 2" xfId="3708" xr:uid="{E3186C5D-415C-4210-ADF8-9A6D2C069B5A}"/>
    <cellStyle name="Normal 18 2 2" xfId="4556" xr:uid="{A74EB6E5-C5AC-4B6B-8106-D88AF0E55EC0}"/>
    <cellStyle name="Normal 18 3" xfId="4319" xr:uid="{7899A0CC-F1C8-4F96-81B6-D73547D5A280}"/>
    <cellStyle name="Normal 18 3 2" xfId="4557" xr:uid="{E73A1322-CF0C-4F49-BE58-C5B7488D0002}"/>
    <cellStyle name="Normal 18 3 3" xfId="4723" xr:uid="{CE184065-8383-43F2-9019-FABA4B57D12F}"/>
    <cellStyle name="Normal 18 3 4" xfId="4696" xr:uid="{5DB9F954-58D8-4492-9B55-158B8E6DD749}"/>
    <cellStyle name="Normal 19" xfId="58" xr:uid="{47D4ACE4-2E17-46CD-AEAD-C307C459C9AD}"/>
    <cellStyle name="Normal 19 2" xfId="59" xr:uid="{633ED9BA-AD0E-4DF1-9D35-22FF78573770}"/>
    <cellStyle name="Normal 19 2 2" xfId="3709" xr:uid="{41B51A75-DD96-45FD-8353-A1DBCA1EC7EF}"/>
    <cellStyle name="Normal 19 2 2 2" xfId="4558" xr:uid="{CF5D29D4-8852-441B-B3B2-E4E9189A390D}"/>
    <cellStyle name="Normal 19 2 3" xfId="4559" xr:uid="{59F016CF-4E38-4047-817A-63DFCEF800F6}"/>
    <cellStyle name="Normal 19 3" xfId="3710" xr:uid="{FE143D48-DBE1-4480-8BD6-AE3569A06F7E}"/>
    <cellStyle name="Normal 19 3 2" xfId="4560" xr:uid="{E96F30B9-4260-43FE-AF1C-DAFDD4F9270D}"/>
    <cellStyle name="Normal 19 4" xfId="4561" xr:uid="{BFE7713D-82F3-4769-A268-ED41F3894C2E}"/>
    <cellStyle name="Normal 2" xfId="3" xr:uid="{0035700C-F3A5-4A6F-B63A-5CE25669DEE2}"/>
    <cellStyle name="Normal 2 2" xfId="60" xr:uid="{4305E4DD-59F1-4842-BAFD-A8660DFA9E09}"/>
    <cellStyle name="Normal 2 2 2" xfId="61" xr:uid="{990A4E26-DE1A-4EC8-A0FD-BB50265FCAD1}"/>
    <cellStyle name="Normal 2 2 2 2" xfId="3711" xr:uid="{A376AAFF-AAF7-4A7A-8840-E142EFF9B38C}"/>
    <cellStyle name="Normal 2 2 2 2 2" xfId="4564" xr:uid="{A55A5F0F-0647-454D-BD67-68CA50BF3819}"/>
    <cellStyle name="Normal 2 2 2 3" xfId="4565" xr:uid="{18EFB9E0-8803-41BA-A86A-106EC9F2D776}"/>
    <cellStyle name="Normal 2 2 3" xfId="3712" xr:uid="{34858279-17EF-4DB7-BDAA-1D8BD997EE70}"/>
    <cellStyle name="Normal 2 2 3 2" xfId="4472" xr:uid="{CE72ADED-FEF9-48FA-80D2-18E68734ED21}"/>
    <cellStyle name="Normal 2 2 3 2 2" xfId="4566" xr:uid="{0CFB4E61-B7FD-4ED9-9F83-B69B4CA7DD04}"/>
    <cellStyle name="Normal 2 2 3 2 2 2" xfId="5326" xr:uid="{EB4396EC-C1FA-4D33-8411-93E7F07DC58E}"/>
    <cellStyle name="Normal 2 2 3 2 2 3" xfId="5322" xr:uid="{CC2F1B7D-5C27-4694-8998-180CB87881C3}"/>
    <cellStyle name="Normal 2 2 3 2 3" xfId="4751" xr:uid="{B8103A35-2E51-4295-8E19-A1550179FB91}"/>
    <cellStyle name="Normal 2 2 3 2 4" xfId="5306" xr:uid="{B0604A6A-C1AC-4FB2-853D-011F3AB024DD}"/>
    <cellStyle name="Normal 2 2 3 3" xfId="4595" xr:uid="{52FCDD39-4015-4447-938B-34805D815D8D}"/>
    <cellStyle name="Normal 2 2 3 4" xfId="4697" xr:uid="{826586BC-4629-4168-A84F-8CF31A9AA7FA}"/>
    <cellStyle name="Normal 2 2 3 5" xfId="4686" xr:uid="{8528CB06-C006-4F5A-A43C-523A639B5A5E}"/>
    <cellStyle name="Normal 2 2 4" xfId="4320" xr:uid="{E1DC80D2-96E2-48E2-B94A-B455DD0D1441}"/>
    <cellStyle name="Normal 2 2 4 2" xfId="4479" xr:uid="{E876E956-21EF-489A-AEA0-D419A2285BB7}"/>
    <cellStyle name="Normal 2 2 4 3" xfId="4724" xr:uid="{1E54E43E-982D-4B35-9DAA-9B6865E81B97}"/>
    <cellStyle name="Normal 2 2 4 4" xfId="4698" xr:uid="{19A78B49-CBA9-4D45-87DC-353E42247468}"/>
    <cellStyle name="Normal 2 2 5" xfId="4563" xr:uid="{C53E0664-4449-4B45-9DBF-0008C5778E98}"/>
    <cellStyle name="Normal 2 2 6" xfId="4754" xr:uid="{072214F7-ACC6-4C9D-A458-13679A788B5A}"/>
    <cellStyle name="Normal 2 3" xfId="62" xr:uid="{EB04E0BD-1FF0-4F84-A51F-F45BF16A7E00}"/>
    <cellStyle name="Normal 2 3 2" xfId="63" xr:uid="{B4814616-DB83-464F-A446-6EF00C79034B}"/>
    <cellStyle name="Normal 2 3 2 2" xfId="3713" xr:uid="{D488316B-BCB1-45DE-B8C4-6F017CC28137}"/>
    <cellStyle name="Normal 2 3 2 2 2" xfId="4567" xr:uid="{30CF7041-A5DE-4876-8C1E-A8EFC1EE9B00}"/>
    <cellStyle name="Normal 2 3 2 3" xfId="4322" xr:uid="{10548181-A7B7-45E2-99F9-9678122E490C}"/>
    <cellStyle name="Normal 2 3 2 3 2" xfId="4568" xr:uid="{3C5769A3-993D-4E2B-A744-7E9294364ECE}"/>
    <cellStyle name="Normal 2 3 2 3 3" xfId="4726" xr:uid="{E9C4BC3F-509D-4F4B-957E-FF6B792F340D}"/>
    <cellStyle name="Normal 2 3 2 3 4" xfId="4699" xr:uid="{0348A85A-B5E1-4A5C-9AC6-2BEDD0F2A50F}"/>
    <cellStyle name="Normal 2 3 3" xfId="64" xr:uid="{77A35E36-14B6-431D-91FA-4CDFABA38585}"/>
    <cellStyle name="Normal 2 3 4" xfId="65" xr:uid="{0132D52F-E8E5-4738-AA72-19BF81F46B3F}"/>
    <cellStyle name="Normal 2 3 5" xfId="3714" xr:uid="{56F13ADB-C269-45FF-882E-B279C5B7D9BE}"/>
    <cellStyle name="Normal 2 3 5 2" xfId="4569" xr:uid="{3B2E64A3-386C-4072-9696-F8AA3FF60EFB}"/>
    <cellStyle name="Normal 2 3 6" xfId="4321" xr:uid="{419CC3A1-2241-4D78-B93E-E56E15B61FBD}"/>
    <cellStyle name="Normal 2 3 6 2" xfId="4570" xr:uid="{5A756B64-2204-447B-BBFB-306D3B499E95}"/>
    <cellStyle name="Normal 2 3 6 3" xfId="4725" xr:uid="{125FC086-B4B6-4952-99E3-108B0F5A204D}"/>
    <cellStyle name="Normal 2 3 6 4" xfId="4700" xr:uid="{BAAD5C2F-36BA-4558-BB09-991D54343135}"/>
    <cellStyle name="Normal 2 3 7" xfId="5319" xr:uid="{7A0AA7ED-13DD-4FFC-A1C6-64F54189EFE4}"/>
    <cellStyle name="Normal 2 4" xfId="66" xr:uid="{AA623B60-30EF-4672-BBBE-DC31F1FFD440}"/>
    <cellStyle name="Normal 2 4 2" xfId="67" xr:uid="{C873EDDA-5CDE-4A3C-B42D-0F363CA99A07}"/>
    <cellStyle name="Normal 2 4 3" xfId="3715" xr:uid="{658A4CC4-D19B-4F69-892D-0CABAACBCCA0}"/>
    <cellStyle name="Normal 2 4 3 2" xfId="4571" xr:uid="{C2071CEA-B51B-45D1-AC18-38EB71FCBB16}"/>
    <cellStyle name="Normal 2 4 3 3" xfId="4596" xr:uid="{FA406A41-1E92-4AC7-BE3A-202241B8E11F}"/>
    <cellStyle name="Normal 2 4 4" xfId="4572" xr:uid="{BD40D382-28C0-41E0-B4AF-3ABC9EB99005}"/>
    <cellStyle name="Normal 2 4 5" xfId="4755" xr:uid="{52AFB242-A31C-45F5-9973-CE430E499DFB}"/>
    <cellStyle name="Normal 2 4 6" xfId="4753" xr:uid="{173AB43D-07BF-4DCD-8254-BB8C7F99BCAB}"/>
    <cellStyle name="Normal 2 5" xfId="3716" xr:uid="{A3292CDF-940B-47ED-A423-3E07CC1FC5BF}"/>
    <cellStyle name="Normal 2 5 2" xfId="3731" xr:uid="{57118E69-9BF1-4B97-8993-B95E9DC5C8B0}"/>
    <cellStyle name="Normal 2 5 2 2" xfId="4430" xr:uid="{EED556C1-AF4C-459E-AC1E-C86D7E0AA551}"/>
    <cellStyle name="Normal 2 5 3" xfId="4423" xr:uid="{A4CFA918-C580-47AC-B02D-BAFB0031EFF3}"/>
    <cellStyle name="Normal 2 5 3 2" xfId="4475" xr:uid="{81A95B07-298D-4138-BF79-D7BCC883AFDF}"/>
    <cellStyle name="Normal 2 5 3 3" xfId="4737" xr:uid="{6A82A75C-050B-4400-A36F-953638067A06}"/>
    <cellStyle name="Normal 2 5 3 4" xfId="5303" xr:uid="{325CA155-CAED-45DF-9448-865517A21BFE}"/>
    <cellStyle name="Normal 2 5 4" xfId="4573" xr:uid="{B7DC2DD1-F588-47F2-A85D-BCC725A01C6B}"/>
    <cellStyle name="Normal 2 5 5" xfId="4481" xr:uid="{7CAE7987-5744-4B60-9E6E-BA1162614B3C}"/>
    <cellStyle name="Normal 2 5 6" xfId="4480" xr:uid="{9808EEF7-6B38-4452-8EC7-DDAFD3D968EA}"/>
    <cellStyle name="Normal 2 5 7" xfId="4750" xr:uid="{02046522-B3A5-4D0B-8657-7A0227CA1E24}"/>
    <cellStyle name="Normal 2 5 8" xfId="4710" xr:uid="{46D0278A-73D8-4AF6-A333-8B5C0249C294}"/>
    <cellStyle name="Normal 2 6" xfId="3732" xr:uid="{266C0D90-BE8B-443E-A424-9FB12AF34414}"/>
    <cellStyle name="Normal 2 6 2" xfId="4425" xr:uid="{6FDE4B52-D45B-402C-A417-BCA149156630}"/>
    <cellStyle name="Normal 2 6 3" xfId="4428" xr:uid="{3E27CB70-39E8-4493-ACB3-0FCD5243CBEA}"/>
    <cellStyle name="Normal 2 6 3 2" xfId="5340" xr:uid="{F7FED2C4-7D8D-477A-AD92-1EB2AB4C1AC5}"/>
    <cellStyle name="Normal 2 6 4" xfId="4574" xr:uid="{B7B358FB-3E30-445C-B583-558AF53DB738}"/>
    <cellStyle name="Normal 2 6 5" xfId="4471" xr:uid="{4F3290FA-AF6A-47ED-A28D-72C91D0CA8D5}"/>
    <cellStyle name="Normal 2 6 5 2" xfId="4701" xr:uid="{85299762-4B08-4FFB-A622-D2BFE6D83D60}"/>
    <cellStyle name="Normal 2 6 6" xfId="4443" xr:uid="{59AA1F3F-7305-4C07-86E0-CF03C2A7ED4C}"/>
    <cellStyle name="Normal 2 6 7" xfId="4424" xr:uid="{5E77D2DC-D805-4237-B20A-B58FF6E72E35}"/>
    <cellStyle name="Normal 2 6 8" xfId="5336" xr:uid="{8B2CC07E-09CF-4226-8944-0EEF583F47EA}"/>
    <cellStyle name="Normal 2 7" xfId="4426" xr:uid="{A6F4F377-0D98-47AD-82D2-8C4D2A6DAF77}"/>
    <cellStyle name="Normal 2 7 2" xfId="4576" xr:uid="{0880D835-4CE8-4163-A1A1-1479048C22CC}"/>
    <cellStyle name="Normal 2 7 3" xfId="4575" xr:uid="{8AA3B0D5-D9AE-497F-86EE-2451863EC96E}"/>
    <cellStyle name="Normal 2 7 4" xfId="5304" xr:uid="{A9A69E46-2AFA-47E7-8399-7664561FB84A}"/>
    <cellStyle name="Normal 2 8" xfId="4577" xr:uid="{6846AB48-0785-4A4E-8085-9A4895BDD18D}"/>
    <cellStyle name="Normal 2 9" xfId="4562" xr:uid="{FC1E1835-FF3E-4DE8-89EF-CA2E82996FD2}"/>
    <cellStyle name="Normal 20" xfId="68" xr:uid="{275D71F5-155E-4E9F-A3F0-64CB851E7595}"/>
    <cellStyle name="Normal 20 2" xfId="3717" xr:uid="{5F8AEBC3-29D5-43E7-8C2C-B54CCA9FD2D5}"/>
    <cellStyle name="Normal 20 2 2" xfId="3718" xr:uid="{5A76B057-1FFB-460C-8FD6-0FB9A2CF401A}"/>
    <cellStyle name="Normal 20 2 2 2" xfId="4396" xr:uid="{399A3582-9413-4550-A442-E46D277F7FEB}"/>
    <cellStyle name="Normal 20 2 2 3" xfId="4388" xr:uid="{2F32C1C7-36A6-4039-A9D9-9D0617336615}"/>
    <cellStyle name="Normal 20 2 2 4" xfId="4468" xr:uid="{82153E17-274F-4934-88B7-D47C9A33B90D}"/>
    <cellStyle name="Normal 20 2 2 5" xfId="4735" xr:uid="{A12EC745-F410-4898-A3A3-0A78FFC6F88B}"/>
    <cellStyle name="Normal 20 2 3" xfId="4391" xr:uid="{9D380528-F3BB-4E51-849D-EF0046F4F0CA}"/>
    <cellStyle name="Normal 20 2 4" xfId="4387" xr:uid="{06C5F8EF-83A6-4D46-8A34-FC9EB39E1596}"/>
    <cellStyle name="Normal 20 2 5" xfId="4467" xr:uid="{3E727ACB-18CF-4217-8C6E-B9FD951C9F07}"/>
    <cellStyle name="Normal 20 2 6" xfId="4734" xr:uid="{13FBE5E8-FB2E-4AEA-9C40-1A3C3A46F2AF}"/>
    <cellStyle name="Normal 20 3" xfId="3827" xr:uid="{FCA6D79A-F8E9-4BB0-8892-AF4BDAD2B4B8}"/>
    <cellStyle name="Normal 20 3 2" xfId="4629" xr:uid="{00AA5BFB-32DC-4152-864A-1CCA28ADAED6}"/>
    <cellStyle name="Normal 20 4" xfId="4323" xr:uid="{9BA1C4B0-2BF0-411B-9E82-E03BE139B9FE}"/>
    <cellStyle name="Normal 20 4 2" xfId="4473" xr:uid="{3D715659-BCF5-43B6-BD7C-1309588B146E}"/>
    <cellStyle name="Normal 20 4 3" xfId="4727" xr:uid="{6F124C2B-5569-42B1-BA22-704148AFC0E8}"/>
    <cellStyle name="Normal 20 4 4" xfId="4702" xr:uid="{7C7A65E5-3FD9-407A-9BF2-7A69D184B82D}"/>
    <cellStyle name="Normal 20 5" xfId="4478" xr:uid="{A9B76B67-47DA-4EB4-B893-8D3730AA959E}"/>
    <cellStyle name="Normal 20 5 2" xfId="5335" xr:uid="{CA78693E-04B9-4F85-AC24-680898401B22}"/>
    <cellStyle name="Normal 20 6" xfId="4476" xr:uid="{E8A68947-0CF1-43BC-AD9F-2D56D026FF97}"/>
    <cellStyle name="Normal 20 7" xfId="4687" xr:uid="{E68E68D5-61B0-46E3-87F7-D73FE395E6AB}"/>
    <cellStyle name="Normal 20 8" xfId="4708" xr:uid="{2DFAE51E-1E3A-4572-9BEA-89209107638F}"/>
    <cellStyle name="Normal 20 9" xfId="4707" xr:uid="{EEAF1138-160F-40B1-B59E-BA20175A47BC}"/>
    <cellStyle name="Normal 21" xfId="69" xr:uid="{F38AA0AE-B79B-4DD5-B647-EF1C82297E0C}"/>
    <cellStyle name="Normal 21 2" xfId="3719" xr:uid="{DC1C6C52-4BE7-41C8-B6F0-B595984AD3FF}"/>
    <cellStyle name="Normal 21 2 2" xfId="3720" xr:uid="{F4EEC6F0-4B9D-46AA-823D-A087D489996E}"/>
    <cellStyle name="Normal 21 3" xfId="4324" xr:uid="{A29FDC8B-05E3-4826-B3FD-04E37ED3D006}"/>
    <cellStyle name="Normal 21 3 2" xfId="4631" xr:uid="{61C57CDA-2AA5-43A7-8D16-805CF30CFF51}"/>
    <cellStyle name="Normal 21 3 3" xfId="4630" xr:uid="{B69EC192-DFF3-45E9-A9B0-4415C2B06A6C}"/>
    <cellStyle name="Normal 21 4" xfId="4453" xr:uid="{6B8DC2CD-986E-4F6E-9230-E411E74F47B1}"/>
    <cellStyle name="Normal 21 5" xfId="4728" xr:uid="{C90BB24B-0A2A-4B5A-A2AC-064F93A16F8A}"/>
    <cellStyle name="Normal 22" xfId="685" xr:uid="{772B78AE-DFE4-495A-8B39-847777C1E057}"/>
    <cellStyle name="Normal 22 2" xfId="3661" xr:uid="{B15D06B9-888D-438D-9E96-391A2A7F5062}"/>
    <cellStyle name="Normal 22 3" xfId="3660" xr:uid="{874D2550-5A6D-46C5-B869-A1F7C1DC4812}"/>
    <cellStyle name="Normal 22 3 2" xfId="4325" xr:uid="{1317AF07-71EA-48FC-87D8-B66174ECE23B}"/>
    <cellStyle name="Normal 22 3 2 2" xfId="4633" xr:uid="{4E5D360E-38CD-4D0C-8E20-17070F05B1FD}"/>
    <cellStyle name="Normal 22 3 3" xfId="4632" xr:uid="{80D9ECEF-59BE-4536-B0FB-692A2EFCCFE7}"/>
    <cellStyle name="Normal 22 3 4" xfId="4615" xr:uid="{6CCAA4D6-B675-4C5D-80E3-780D42D2AF22}"/>
    <cellStyle name="Normal 22 4" xfId="3664" xr:uid="{E7625C6F-7673-48C9-B9B3-2C6EABF25A91}"/>
    <cellStyle name="Normal 22 4 2" xfId="4401" xr:uid="{9EC6E133-6578-4882-AB15-9C4F5A150B93}"/>
    <cellStyle name="Normal 22 4 3" xfId="4742" xr:uid="{CFE6E3BB-D9A9-4979-B1D2-10DEA9290866}"/>
    <cellStyle name="Normal 22 4 3 2" xfId="5324" xr:uid="{34DD41F0-AF1A-4F71-B4EA-D9521DA51B84}"/>
    <cellStyle name="Normal 22 4 3 3" xfId="5327" xr:uid="{FFD9A735-A09A-4249-8363-9ADF86DDBD2A}"/>
    <cellStyle name="Normal 22 4 3 4" xfId="5343" xr:uid="{420BF9B0-BFCD-40BE-A448-1F5C8E412EE3}"/>
    <cellStyle name="Normal 22 4 3 5" xfId="5339" xr:uid="{FB9B39B3-E6FE-4CD5-8526-3077BD71B32B}"/>
    <cellStyle name="Normal 22 4 4" xfId="4616" xr:uid="{AED96F7D-B025-47A2-A3AB-F1C28E971E37}"/>
    <cellStyle name="Normal 22 4 5" xfId="4454" xr:uid="{16BD5937-C298-48DA-B4FE-E320A7CA810A}"/>
    <cellStyle name="Normal 22 4 6" xfId="4440" xr:uid="{3C2B5096-D594-4B0A-8FCF-8895C3C16AD9}"/>
    <cellStyle name="Normal 22 4 7" xfId="4439" xr:uid="{75D402A5-FA7C-4DA7-AE0F-50996F23AE78}"/>
    <cellStyle name="Normal 22 4 8" xfId="4438" xr:uid="{0B8E9068-EADB-44C7-8E1F-8A30B06C57AE}"/>
    <cellStyle name="Normal 22 4 9" xfId="4437" xr:uid="{A2F8DCA0-0141-4A12-B8C8-A835393E258F}"/>
    <cellStyle name="Normal 22 5" xfId="4729" xr:uid="{8B497A5A-F8FF-4946-AA9B-89CE453F8B94}"/>
    <cellStyle name="Normal 23" xfId="3721" xr:uid="{318BE017-01AC-40FA-B8A0-DD17CEFF5969}"/>
    <cellStyle name="Normal 23 2" xfId="4282" xr:uid="{0739B1ED-8312-488C-8414-0AD01E3A2DCD}"/>
    <cellStyle name="Normal 23 2 2" xfId="4327" xr:uid="{26A7A0B3-22E0-4CC6-9FB5-BC6CB7577244}"/>
    <cellStyle name="Normal 23 2 2 2" xfId="4752" xr:uid="{F6566039-B045-4FFF-BEBA-50D471146D64}"/>
    <cellStyle name="Normal 23 2 2 3" xfId="4617" xr:uid="{7B3C3ACF-9ED7-4B5C-BF1E-A8A3B7A04040}"/>
    <cellStyle name="Normal 23 2 2 4" xfId="4578" xr:uid="{90A26C16-328C-43C1-A194-246740EA8932}"/>
    <cellStyle name="Normal 23 2 3" xfId="4456" xr:uid="{99A2D3CC-5551-4E2B-A110-59A54CAF776C}"/>
    <cellStyle name="Normal 23 2 4" xfId="4703" xr:uid="{56C1AB9E-5DC9-46F3-B5E2-9942D5F56557}"/>
    <cellStyle name="Normal 23 3" xfId="4397" xr:uid="{BAA64BED-5D88-4E3F-80B2-D4FB6913222E}"/>
    <cellStyle name="Normal 23 4" xfId="4326" xr:uid="{77718186-2B40-4AE9-83FC-5C84B3C1D874}"/>
    <cellStyle name="Normal 23 5" xfId="4455" xr:uid="{778B92A0-A0E6-420C-9CF2-5AE7758D5C36}"/>
    <cellStyle name="Normal 23 6" xfId="4730" xr:uid="{9A47B6B0-270A-4D58-8587-E312E2930923}"/>
    <cellStyle name="Normal 24" xfId="3722" xr:uid="{793E7D18-2779-46D8-955E-CBF4509FF7AA}"/>
    <cellStyle name="Normal 24 2" xfId="3723" xr:uid="{2E8863E4-D507-4E61-ABEF-ABF108F44007}"/>
    <cellStyle name="Normal 24 2 2" xfId="4399" xr:uid="{DA717C41-2072-42D9-B545-A1EB08A35052}"/>
    <cellStyle name="Normal 24 2 3" xfId="4329" xr:uid="{250EACF3-DEAE-4E43-8B5D-7BE6C4536CDE}"/>
    <cellStyle name="Normal 24 2 4" xfId="4458" xr:uid="{ADB91662-CDE4-4CD8-AAC7-C3C4AA2C0D5E}"/>
    <cellStyle name="Normal 24 2 5" xfId="4732" xr:uid="{9C0AC390-0713-47AC-9DF7-455488132708}"/>
    <cellStyle name="Normal 24 3" xfId="4398" xr:uid="{30FF5DDD-AD2F-475F-936A-8998475D94F9}"/>
    <cellStyle name="Normal 24 4" xfId="4328" xr:uid="{EBEC838B-ACE9-4BC2-8C29-085800B901C6}"/>
    <cellStyle name="Normal 24 5" xfId="4457" xr:uid="{BCD2C50B-BA7E-4950-80FF-87B096D85004}"/>
    <cellStyle name="Normal 24 6" xfId="4731" xr:uid="{24B96AD4-2367-40F7-BD30-9E507E4B5AC6}"/>
    <cellStyle name="Normal 25" xfId="3730" xr:uid="{D879939F-1740-43F7-B048-8037D8260773}"/>
    <cellStyle name="Normal 25 2" xfId="4331" xr:uid="{427E20CA-BA7A-40F2-8A4E-B31D63BBE785}"/>
    <cellStyle name="Normal 25 2 2" xfId="5342" xr:uid="{7B385907-87EA-49EA-98E1-5BEF67FFF6E8}"/>
    <cellStyle name="Normal 25 3" xfId="4400" xr:uid="{27F8D9F8-53AD-4810-9F0A-51068F225F07}"/>
    <cellStyle name="Normal 25 4" xfId="4330" xr:uid="{80978282-C62A-4EF1-8106-6D13B9105E1C}"/>
    <cellStyle name="Normal 25 5" xfId="4459" xr:uid="{8FE934B0-EE8F-4BA1-81BC-6A00E22CB190}"/>
    <cellStyle name="Normal 26" xfId="4280" xr:uid="{06D70B57-84A5-4240-A993-5C85B0A9B230}"/>
    <cellStyle name="Normal 26 2" xfId="4281" xr:uid="{D536820F-0FCB-4C2E-917E-EB2598462DD6}"/>
    <cellStyle name="Normal 26 2 2" xfId="4333" xr:uid="{AED82F35-4E2D-4F99-8A02-3827CEFEAAFB}"/>
    <cellStyle name="Normal 26 3" xfId="4332" xr:uid="{C22F29CC-1792-47B6-8419-87A6FF04FA6B}"/>
    <cellStyle name="Normal 26 3 2" xfId="4619" xr:uid="{981D86EF-67FA-4A49-A17C-B6AEE2B00CF5}"/>
    <cellStyle name="Normal 27" xfId="4334" xr:uid="{1D37E3E3-B99B-45EE-A769-2DC4440C68D2}"/>
    <cellStyle name="Normal 27 2" xfId="4335" xr:uid="{5D9F9298-178B-4A0C-BC45-860916A24649}"/>
    <cellStyle name="Normal 27 3" xfId="4460" xr:uid="{8839CBDA-3132-4539-ACB0-EDF3517DB4D8}"/>
    <cellStyle name="Normal 27 4" xfId="4444" xr:uid="{7FF00023-7375-4B60-B12C-E2199184D724}"/>
    <cellStyle name="Normal 27 5" xfId="4435" xr:uid="{6E363273-3289-41C0-B6D4-799C2C94A644}"/>
    <cellStyle name="Normal 27 6" xfId="4432" xr:uid="{BB9A43F3-F1E5-4A46-8837-F0CECDB825DF}"/>
    <cellStyle name="Normal 27 7" xfId="5337" xr:uid="{C5DEBA02-2DFD-442C-87D2-0BA487B1AB88}"/>
    <cellStyle name="Normal 28" xfId="4336" xr:uid="{BD3B0149-F49A-48A7-B0A6-BD8DF83DE1CF}"/>
    <cellStyle name="Normal 28 2" xfId="4337" xr:uid="{D29EB256-59F8-4C44-8146-5C46800D2D1C}"/>
    <cellStyle name="Normal 28 3" xfId="4338" xr:uid="{2236DDA2-FA31-4E05-93B5-5604FA8BD23D}"/>
    <cellStyle name="Normal 29" xfId="4339" xr:uid="{8C450435-256A-490B-BA05-0F5EEBFAA276}"/>
    <cellStyle name="Normal 29 2" xfId="4340" xr:uid="{279F2982-1DD8-4045-B1FC-655FD3EDEB43}"/>
    <cellStyle name="Normal 3" xfId="2" xr:uid="{665067A7-73F8-4B7E-BFD2-7BB3B9468366}"/>
    <cellStyle name="Normal 3 2" xfId="70" xr:uid="{0C05DB0F-6246-4286-BB45-B2670E6ABE3E}"/>
    <cellStyle name="Normal 3 2 2" xfId="71" xr:uid="{9D1AD199-65FD-45C0-8B84-F4A933E563CA}"/>
    <cellStyle name="Normal 3 2 2 2" xfId="3724" xr:uid="{D8135B23-1504-4A60-A351-D4BBD6FDBC02}"/>
    <cellStyle name="Normal 3 2 2 2 2" xfId="4580" xr:uid="{E3F51153-9717-492F-9C03-478DADCF5499}"/>
    <cellStyle name="Normal 3 2 2 3" xfId="4581" xr:uid="{2E618F4A-7731-49AB-B4C9-BAE686527A6B}"/>
    <cellStyle name="Normal 3 2 3" xfId="72" xr:uid="{A2918240-49A8-4BE7-A50C-100A3E69AEF9}"/>
    <cellStyle name="Normal 3 2 4" xfId="3725" xr:uid="{C3FAFFA7-0616-41E0-9FC7-4A86AEA95CF5}"/>
    <cellStyle name="Normal 3 2 4 2" xfId="4582" xr:uid="{160A0025-8E1D-4A46-ADE4-62AD56BBC2B7}"/>
    <cellStyle name="Normal 3 2 5" xfId="4431" xr:uid="{93BF08AA-00EF-4371-A3FF-5793BB6FE78E}"/>
    <cellStyle name="Normal 3 2 5 2" xfId="4583" xr:uid="{3C470B22-C1BB-4D20-A5E2-CBA9C960BB8E}"/>
    <cellStyle name="Normal 3 2 5 3" xfId="5305" xr:uid="{4471818D-B341-47D2-889A-6823E6701AA7}"/>
    <cellStyle name="Normal 3 3" xfId="73" xr:uid="{384C3866-45FC-4FF5-9949-9CADB42C5972}"/>
    <cellStyle name="Normal 3 3 2" xfId="3726" xr:uid="{C81B5632-6AED-4F39-A1AE-30FF1AA38574}"/>
    <cellStyle name="Normal 3 3 2 2" xfId="4584" xr:uid="{3CEB30E0-F0AD-47D2-8979-96E4AB313385}"/>
    <cellStyle name="Normal 3 3 3" xfId="4585" xr:uid="{EA1B87FA-AEFF-452D-8092-B01F1196D6CB}"/>
    <cellStyle name="Normal 3 4" xfId="3733" xr:uid="{62763B6B-24B2-4ACB-8A8E-04ED5C1D57A4}"/>
    <cellStyle name="Normal 3 4 2" xfId="4284" xr:uid="{FBDE4587-D7BE-4117-A865-062FD0704589}"/>
    <cellStyle name="Normal 3 4 2 2" xfId="4586" xr:uid="{70B82F6C-EB27-4A91-9E98-2631CDBD7FA0}"/>
    <cellStyle name="Normal 3 5" xfId="4283" xr:uid="{7ADF2BD8-8F22-4949-84A9-0E9526A70CF4}"/>
    <cellStyle name="Normal 3 5 2" xfId="4587" xr:uid="{5C72652B-0B5A-40D7-BFCE-3394408FE4C3}"/>
    <cellStyle name="Normal 3 5 3" xfId="4736" xr:uid="{C9A0F5C9-51CD-4953-AB25-B026AFF6B015}"/>
    <cellStyle name="Normal 3 5 4" xfId="4704" xr:uid="{A9EDC4D7-35C1-44BA-94B1-A8E3501C33F0}"/>
    <cellStyle name="Normal 3 6" xfId="4579" xr:uid="{1FE1320A-5320-44E8-86BC-3C2F8ACCD31F}"/>
    <cellStyle name="Normal 3 6 2" xfId="5341" xr:uid="{B16C82CE-5D6C-474C-867B-8350FB975804}"/>
    <cellStyle name="Normal 3 6 2 2" xfId="5338" xr:uid="{1459719D-1F94-49A0-AE87-21E3748C1F85}"/>
    <cellStyle name="Normal 3 6 3" xfId="5349" xr:uid="{71AA5EA1-1EE2-4370-9554-5483E9542611}"/>
    <cellStyle name="Normal 30" xfId="4341" xr:uid="{CB80CBD1-C5AB-4E81-84F5-2E3515059DDC}"/>
    <cellStyle name="Normal 30 2" xfId="4342" xr:uid="{DB14CBB2-1614-42F5-A48D-66A826A0CFEF}"/>
    <cellStyle name="Normal 31" xfId="4343" xr:uid="{674D3FA3-576D-44E4-BDF5-CE44E313C82B}"/>
    <cellStyle name="Normal 31 2" xfId="4344" xr:uid="{B31692AB-EFB5-43FA-93FB-3C85DCBE6236}"/>
    <cellStyle name="Normal 32" xfId="4345" xr:uid="{8E7BDF5B-7D21-480E-9F45-B2F771CF5A53}"/>
    <cellStyle name="Normal 33" xfId="4346" xr:uid="{E7A5BF13-8197-4DFE-8733-FC969967D333}"/>
    <cellStyle name="Normal 33 2" xfId="4347" xr:uid="{C7325671-539E-432F-B09B-3C339E2CDB71}"/>
    <cellStyle name="Normal 34" xfId="4348" xr:uid="{2753A1AF-0321-4BEA-9236-96170BE19C11}"/>
    <cellStyle name="Normal 34 2" xfId="4349" xr:uid="{F6DDADCC-3B29-406E-9B66-1831CB4D80EB}"/>
    <cellStyle name="Normal 35" xfId="4350" xr:uid="{02949DBA-A431-4332-B7C3-F616F57B851E}"/>
    <cellStyle name="Normal 35 2" xfId="4351" xr:uid="{DC729AC8-E1B5-4EDC-9808-22CA7D98BA5F}"/>
    <cellStyle name="Normal 36" xfId="4352" xr:uid="{2CD439BA-9D26-48EB-8057-CA72CF579E91}"/>
    <cellStyle name="Normal 36 2" xfId="4353" xr:uid="{A79A3B2F-F2F1-4DB8-85CD-ED73EC5AC99F}"/>
    <cellStyle name="Normal 37" xfId="4354" xr:uid="{D1D33E08-9EC7-4EDB-8ED0-8E454FD0F583}"/>
    <cellStyle name="Normal 37 2" xfId="4355" xr:uid="{B932EE63-4519-4C69-90B8-66EC6F384246}"/>
    <cellStyle name="Normal 38" xfId="4356" xr:uid="{C938A4E1-B507-4FF3-8F82-41555B58D33B}"/>
    <cellStyle name="Normal 38 2" xfId="4357" xr:uid="{AA8C25D1-CFBD-4E71-A1FA-F743A27DDD15}"/>
    <cellStyle name="Normal 39" xfId="4358" xr:uid="{A6E29F2D-3AE7-49AE-AED1-592F85D6B152}"/>
    <cellStyle name="Normal 39 2" xfId="4359" xr:uid="{ECE17DD2-7AD3-4A6C-8D5C-C04CD2E86718}"/>
    <cellStyle name="Normal 39 2 2" xfId="4360" xr:uid="{DE5888E8-DF46-4D1B-AADC-3A9907D79E9F}"/>
    <cellStyle name="Normal 39 3" xfId="4361" xr:uid="{5B5A0387-BC39-4419-B29E-03DD0BBC756D}"/>
    <cellStyle name="Normal 4" xfId="74" xr:uid="{3BEA9FA2-75B9-4B72-BA25-F98AC7587308}"/>
    <cellStyle name="Normal 4 2" xfId="75" xr:uid="{BB4C897E-EC2E-4EE3-B805-A28E384C34B1}"/>
    <cellStyle name="Normal 4 2 2" xfId="686" xr:uid="{4F4BC560-0B1A-4A6D-87F1-EA9777C0D2A8}"/>
    <cellStyle name="Normal 4 2 2 2" xfId="687" xr:uid="{486F214C-2A89-474E-9F0A-7C3DAC264417}"/>
    <cellStyle name="Normal 4 2 2 3" xfId="688" xr:uid="{5ACC5E33-BDC3-4C3F-B602-58475EE661A3}"/>
    <cellStyle name="Normal 4 2 2 4" xfId="689" xr:uid="{793D800B-E2C5-4439-BDAB-0866DA6C8F31}"/>
    <cellStyle name="Normal 4 2 2 4 2" xfId="690" xr:uid="{2BFEC0B4-9D90-478D-AF9A-2624C26C6C94}"/>
    <cellStyle name="Normal 4 2 2 4 3" xfId="691" xr:uid="{182EC9CC-8432-49A7-B3EF-44016083063E}"/>
    <cellStyle name="Normal 4 2 2 4 3 2" xfId="692" xr:uid="{50071B8A-19BE-4F84-B162-C5D0E312ABD4}"/>
    <cellStyle name="Normal 4 2 2 4 3 3" xfId="3663" xr:uid="{51B90DBE-0780-4D32-A311-75FAEB7294F0}"/>
    <cellStyle name="Normal 4 2 3" xfId="4275" xr:uid="{D8A72C3B-2C7E-45FC-BEA4-10C5B8743C2A}"/>
    <cellStyle name="Normal 4 2 3 2" xfId="4286" xr:uid="{9F942171-F6AD-4ED9-B380-E3722DDF52F7}"/>
    <cellStyle name="Normal 4 2 3 2 2" xfId="4588" xr:uid="{24D56352-4A85-4E42-8F7F-CFCEC1DF253F}"/>
    <cellStyle name="Normal 4 2 3 2 3" xfId="5348" xr:uid="{B8963112-78B3-458A-A5D9-F71A416F0E0A}"/>
    <cellStyle name="Normal 4 2 3 3" xfId="4634" xr:uid="{1CD83E76-9596-43C7-AD62-BDA5A0874696}"/>
    <cellStyle name="Normal 4 2 3 3 2" xfId="4635" xr:uid="{93478322-0962-4370-9704-4F8AF7ACD419}"/>
    <cellStyle name="Normal 4 2 3 4" xfId="4636" xr:uid="{DD602E23-D31E-4F49-AB54-1775798A3008}"/>
    <cellStyle name="Normal 4 2 3 5" xfId="4637" xr:uid="{9531078C-45EC-49D6-8B74-5B7950BF8124}"/>
    <cellStyle name="Normal 4 2 4" xfId="4276" xr:uid="{E3D169E7-08E1-4463-B7C0-7EC5FA1B2B67}"/>
    <cellStyle name="Normal 4 2 4 2" xfId="4363" xr:uid="{D6DB91D0-7B77-4BD2-AD70-EAA41BDFA620}"/>
    <cellStyle name="Normal 4 2 4 2 2" xfId="4638" xr:uid="{9775687E-1E3C-41E0-8A5E-4EF32796ABC9}"/>
    <cellStyle name="Normal 4 2 4 2 3" xfId="4618" xr:uid="{EFBE39A0-19DA-4859-A6D5-6A66F2B51774}"/>
    <cellStyle name="Normal 4 2 4 2 4" xfId="4474" xr:uid="{68662D33-4D7F-4AD6-9574-2035C2C2C6CA}"/>
    <cellStyle name="Normal 4 2 4 3" xfId="4461" xr:uid="{08E4AE40-05D5-4337-A8E5-4D7C8D17FC9A}"/>
    <cellStyle name="Normal 4 2 4 4" xfId="4705" xr:uid="{D6C38E88-0AF8-4818-B715-B5B79C9A6C86}"/>
    <cellStyle name="Normal 4 2 5" xfId="3828" xr:uid="{0DF5FDBA-A8B0-4DE9-A814-4C402EF704C4}"/>
    <cellStyle name="Normal 4 2 6" xfId="4477" xr:uid="{9CF260C5-6425-498C-826D-887F863ED267}"/>
    <cellStyle name="Normal 4 2 7" xfId="4433" xr:uid="{0527618E-BEB0-42A0-B3F6-94AE105B0E76}"/>
    <cellStyle name="Normal 4 3" xfId="76" xr:uid="{AEC39E52-0B11-40A1-B578-ABFC2491427B}"/>
    <cellStyle name="Normal 4 3 2" xfId="77" xr:uid="{1EB8D39C-73EC-423D-B2C9-5575F3660801}"/>
    <cellStyle name="Normal 4 3 2 2" xfId="693" xr:uid="{A4615CBE-501D-4415-B25A-10BE77CB6498}"/>
    <cellStyle name="Normal 4 3 2 3" xfId="3829" xr:uid="{2D8398DA-09F6-425B-905C-3E19D7FC54F2}"/>
    <cellStyle name="Normal 4 3 3" xfId="694" xr:uid="{F9594916-1767-467F-AEE9-3968E3549666}"/>
    <cellStyle name="Normal 4 3 3 2" xfId="4482" xr:uid="{F043D4BE-C113-4874-980E-36D2D37D9459}"/>
    <cellStyle name="Normal 4 3 4" xfId="695" xr:uid="{4BD95429-89FA-45DF-9EC4-2D927F31F18A}"/>
    <cellStyle name="Normal 4 3 5" xfId="696" xr:uid="{F4AF4DFD-92A9-474F-B9C8-B21FCBDB5D70}"/>
    <cellStyle name="Normal 4 3 5 2" xfId="697" xr:uid="{FAC14B74-3345-4A1C-A234-3A36E7F2E4FE}"/>
    <cellStyle name="Normal 4 3 5 3" xfId="698" xr:uid="{6B73EC03-CC91-4CE3-BD2B-9E5652B996D4}"/>
    <cellStyle name="Normal 4 3 5 3 2" xfId="699" xr:uid="{990383CC-C267-4BDA-8010-7793158342ED}"/>
    <cellStyle name="Normal 4 3 5 3 3" xfId="3662" xr:uid="{4ABDA8B6-8D2D-4B7D-B87F-1A467CF53283}"/>
    <cellStyle name="Normal 4 3 6" xfId="3735" xr:uid="{D90A851D-F7A1-47F1-AD82-7C0CBE2FC4B4}"/>
    <cellStyle name="Normal 4 3 7" xfId="5347" xr:uid="{5B87978C-1F0D-40EC-805D-4B3BFEBDC3EC}"/>
    <cellStyle name="Normal 4 4" xfId="3734" xr:uid="{213B1703-7CAC-4443-9718-0D53444DE342}"/>
    <cellStyle name="Normal 4 4 2" xfId="4277" xr:uid="{D25CCD00-1477-411A-A0FA-A2CA4AD944DC}"/>
    <cellStyle name="Normal 4 4 2 2" xfId="5344" xr:uid="{D5371E61-22CC-4DEB-86E5-6EF841080A94}"/>
    <cellStyle name="Normal 4 4 3" xfId="4285" xr:uid="{4FAAAFF2-4D3D-4E39-8394-CCF9EA493315}"/>
    <cellStyle name="Normal 4 4 3 2" xfId="4288" xr:uid="{A011E271-421B-40D5-AA0D-02FF691E6691}"/>
    <cellStyle name="Normal 4 4 3 3" xfId="4287" xr:uid="{30C2C319-ECC2-4828-97BC-334888A471FF}"/>
    <cellStyle name="Normal 4 4 4" xfId="4743" xr:uid="{07266EDB-B9ED-4242-B0DD-D55E55434507}"/>
    <cellStyle name="Normal 4 4 5" xfId="5346" xr:uid="{2F686A88-0E5C-4211-A524-1BF88B8A4C95}"/>
    <cellStyle name="Normal 4 5" xfId="4278" xr:uid="{69292D03-5269-41F4-84DD-442832FBCF66}"/>
    <cellStyle name="Normal 4 5 2" xfId="4362" xr:uid="{740427C6-511E-41A6-BA6A-BBE649234C16}"/>
    <cellStyle name="Normal 4 6" xfId="4279" xr:uid="{F44A7C4E-6F3D-4331-BB87-7BB58C1F0464}"/>
    <cellStyle name="Normal 4 7" xfId="3737" xr:uid="{B76DF4C0-2C70-41E9-B77A-308479240F72}"/>
    <cellStyle name="Normal 4 8" xfId="4429" xr:uid="{084649C6-54B9-41AE-9B05-ED7E88503A32}"/>
    <cellStyle name="Normal 40" xfId="4364" xr:uid="{EB595EA2-4B2B-4B25-9646-4436BAF96D92}"/>
    <cellStyle name="Normal 40 2" xfId="4365" xr:uid="{D96F170C-8954-45AD-BFE5-96A96BB45024}"/>
    <cellStyle name="Normal 40 2 2" xfId="4366" xr:uid="{54D057EF-937B-43DF-832A-E265CD3F0807}"/>
    <cellStyle name="Normal 40 3" xfId="4367" xr:uid="{00E7FF61-7C7C-4E58-9A97-053089CA7518}"/>
    <cellStyle name="Normal 41" xfId="4368" xr:uid="{9BAD2EDB-522D-4896-9CE3-619D4DA5BBCE}"/>
    <cellStyle name="Normal 41 2" xfId="4369" xr:uid="{02C42450-3335-44A4-9673-6AB138020898}"/>
    <cellStyle name="Normal 42" xfId="4370" xr:uid="{4AA23BF1-7583-486B-ADA2-5812D5D6A79F}"/>
    <cellStyle name="Normal 42 2" xfId="4371" xr:uid="{C48F6A72-0C15-4409-B874-1555B8F11321}"/>
    <cellStyle name="Normal 43" xfId="4372" xr:uid="{5FED493B-D5F7-4A75-9931-923ABCDECFC9}"/>
    <cellStyle name="Normal 43 2" xfId="4373" xr:uid="{67326BE3-178C-488C-8DFE-4E065F6ECBC9}"/>
    <cellStyle name="Normal 44" xfId="4383" xr:uid="{BACB645B-C7BE-4062-874F-7A3559FA7BF6}"/>
    <cellStyle name="Normal 44 2" xfId="4384" xr:uid="{5E4C2BF9-AECA-42C4-B891-3AA4F229998F}"/>
    <cellStyle name="Normal 45" xfId="4597" xr:uid="{235D2B7A-57FA-4D57-8D5A-4CA3AC856C8D}"/>
    <cellStyle name="Normal 45 2" xfId="5331" xr:uid="{D0348F97-1849-4E41-BD4B-F6F6F1AE54A4}"/>
    <cellStyle name="Normal 45 3" xfId="5330" xr:uid="{1F94C050-78D0-491C-A7AE-F1566C4F3547}"/>
    <cellStyle name="Normal 5" xfId="78" xr:uid="{7DAAE91A-1054-460F-80D8-C83A6F241B17}"/>
    <cellStyle name="Normal 5 10" xfId="700" xr:uid="{5B471571-D225-44B6-B48D-75835CBB8006}"/>
    <cellStyle name="Normal 5 10 2" xfId="701" xr:uid="{02399752-BAC7-4B24-A911-CA721102F87F}"/>
    <cellStyle name="Normal 5 10 2 2" xfId="702" xr:uid="{0AE0EEC9-B056-44F9-9403-BF9919B6CDFE}"/>
    <cellStyle name="Normal 5 10 2 3" xfId="703" xr:uid="{00BCC299-1CFE-4D33-B0B2-80901AF41FE7}"/>
    <cellStyle name="Normal 5 10 2 4" xfId="704" xr:uid="{F6081C54-4466-43C3-809D-55D80A826934}"/>
    <cellStyle name="Normal 5 10 3" xfId="705" xr:uid="{14CD6725-DA89-4641-98D1-A30023A68B9B}"/>
    <cellStyle name="Normal 5 10 3 2" xfId="706" xr:uid="{16B67090-469B-4E29-95EF-88ED577DD4AA}"/>
    <cellStyle name="Normal 5 10 3 3" xfId="707" xr:uid="{CF141720-B16D-4076-9791-38D3DF70FD3F}"/>
    <cellStyle name="Normal 5 10 3 4" xfId="708" xr:uid="{932CD56D-D194-445E-B7ED-3A905C847BBA}"/>
    <cellStyle name="Normal 5 10 4" xfId="709" xr:uid="{D54DA54D-BD46-463D-B9AA-E6E0C9CD0E3E}"/>
    <cellStyle name="Normal 5 10 5" xfId="710" xr:uid="{35FE8C19-CBE4-4A75-B94E-084C098BC15D}"/>
    <cellStyle name="Normal 5 10 6" xfId="711" xr:uid="{5A214BC1-6D50-47E2-8242-53312B7D1E86}"/>
    <cellStyle name="Normal 5 11" xfId="712" xr:uid="{3A3C50F8-EA83-483B-908F-5AC94F557681}"/>
    <cellStyle name="Normal 5 11 2" xfId="713" xr:uid="{77B6820D-C847-4698-BAD6-E9C5DF9DBEF9}"/>
    <cellStyle name="Normal 5 11 2 2" xfId="714" xr:uid="{4DEF888B-82BA-4A7A-B5D1-2FF76AD167EE}"/>
    <cellStyle name="Normal 5 11 2 2 2" xfId="4374" xr:uid="{547300F4-192A-4FA4-8165-030F0821304E}"/>
    <cellStyle name="Normal 5 11 2 2 3" xfId="4604" xr:uid="{383D5D8C-3CCA-4D23-BC06-0C1C226978C0}"/>
    <cellStyle name="Normal 5 11 2 3" xfId="715" xr:uid="{EFA6A27D-0457-4C17-AFFD-82E23A6F1EFE}"/>
    <cellStyle name="Normal 5 11 2 4" xfId="716" xr:uid="{CBE4986F-34F8-417D-A3A3-C8E6CFE650FD}"/>
    <cellStyle name="Normal 5 11 3" xfId="717" xr:uid="{F47226BC-9B40-4AF0-8A28-FFE4CE9C04DC}"/>
    <cellStyle name="Normal 5 11 4" xfId="718" xr:uid="{3B07A27C-03D1-4E74-9473-2D689DB3EC3E}"/>
    <cellStyle name="Normal 5 11 4 2" xfId="4744" xr:uid="{71430F1F-D725-48D0-BD7D-66BA4E641890}"/>
    <cellStyle name="Normal 5 11 4 3" xfId="4605" xr:uid="{5380BA97-1598-4C27-A910-69604CF9DEDB}"/>
    <cellStyle name="Normal 5 11 4 4" xfId="4462" xr:uid="{0D1B2FAB-6582-4151-9D5A-BD0C6361EB52}"/>
    <cellStyle name="Normal 5 11 5" xfId="719" xr:uid="{252FFD5B-802E-41D8-BE29-3C2421C994B9}"/>
    <cellStyle name="Normal 5 12" xfId="720" xr:uid="{E8D89F65-8588-4BA8-9C61-E0A5F8C5C717}"/>
    <cellStyle name="Normal 5 12 2" xfId="721" xr:uid="{54EE21F0-DDAE-45A9-A11A-49DDE6869C6A}"/>
    <cellStyle name="Normal 5 12 3" xfId="722" xr:uid="{9C60AF53-3D62-4168-B741-996A42B3350C}"/>
    <cellStyle name="Normal 5 12 4" xfId="723" xr:uid="{B207C4A1-810A-4542-B213-0D606ED13FE6}"/>
    <cellStyle name="Normal 5 13" xfId="724" xr:uid="{CAD26965-8DA5-4F39-965B-498271C22E48}"/>
    <cellStyle name="Normal 5 13 2" xfId="725" xr:uid="{7668D115-328A-493C-AD71-E8E83A0D7390}"/>
    <cellStyle name="Normal 5 13 3" xfId="726" xr:uid="{47E4642F-9D28-466E-9671-D40AF5265930}"/>
    <cellStyle name="Normal 5 13 4" xfId="727" xr:uid="{30FA9CB4-3351-4430-A80E-6CF744F3EF2A}"/>
    <cellStyle name="Normal 5 14" xfId="728" xr:uid="{D4790B6E-7A90-498D-A991-AB30D09F9F0C}"/>
    <cellStyle name="Normal 5 14 2" xfId="729" xr:uid="{BD84F80C-7D73-4E4C-8D4A-5831409D03DA}"/>
    <cellStyle name="Normal 5 15" xfId="730" xr:uid="{AA2DF0AC-2C30-4539-AB77-B48B9B21E263}"/>
    <cellStyle name="Normal 5 16" xfId="731" xr:uid="{F3049D04-AFCA-4E47-9DB4-FD9B253F7648}"/>
    <cellStyle name="Normal 5 17" xfId="732" xr:uid="{DEF767E2-79F1-4FB8-B45D-FD07B62A426F}"/>
    <cellStyle name="Normal 5 2" xfId="79" xr:uid="{E7F563CA-28E1-4734-81B7-C49446976951}"/>
    <cellStyle name="Normal 5 2 2" xfId="3727" xr:uid="{F6047699-FA4C-44AE-9A0A-0B23C3E1BB2E}"/>
    <cellStyle name="Normal 5 2 2 2" xfId="4404" xr:uid="{D0363EBF-3C10-406E-86D5-ACC0A99BE3EC}"/>
    <cellStyle name="Normal 5 2 2 2 2" xfId="4405" xr:uid="{29173D04-B96C-41C3-A585-994564DBC0CC}"/>
    <cellStyle name="Normal 5 2 2 2 2 2" xfId="4406" xr:uid="{FD425C68-458D-4416-BD78-B65D031DAFC8}"/>
    <cellStyle name="Normal 5 2 2 2 3" xfId="4407" xr:uid="{0DAD75BB-B841-49A2-8D37-6F27B7805AB6}"/>
    <cellStyle name="Normal 5 2 2 2 4" xfId="4589" xr:uid="{92C77BCD-7141-4D49-A7EA-06084BF2A4EE}"/>
    <cellStyle name="Normal 5 2 2 2 5" xfId="5301" xr:uid="{ACC0729B-279F-42ED-A51F-2697413741E3}"/>
    <cellStyle name="Normal 5 2 2 3" xfId="4408" xr:uid="{69E05568-24EA-43D1-91A6-2D44E211E464}"/>
    <cellStyle name="Normal 5 2 2 3 2" xfId="4409" xr:uid="{60F9D5A5-E9A5-445D-B523-C5C320579F28}"/>
    <cellStyle name="Normal 5 2 2 4" xfId="4410" xr:uid="{314A7906-0FB1-49F1-88B1-6F9ED68D4B0D}"/>
    <cellStyle name="Normal 5 2 2 5" xfId="4427" xr:uid="{AAFAC475-88E3-4F85-A5EC-CB34E94B358B}"/>
    <cellStyle name="Normal 5 2 2 6" xfId="4441" xr:uid="{23A99484-E78F-4EF3-B337-13059ED3716B}"/>
    <cellStyle name="Normal 5 2 2 7" xfId="4403" xr:uid="{28C21E83-B95F-4B33-ACAF-5A510F971B63}"/>
    <cellStyle name="Normal 5 2 3" xfId="4375" xr:uid="{6088B9D2-98AD-4181-A2BF-D6C77DC2B663}"/>
    <cellStyle name="Normal 5 2 3 2" xfId="4412" xr:uid="{A6C23F52-097C-464E-8063-FD4AA612266A}"/>
    <cellStyle name="Normal 5 2 3 2 2" xfId="4413" xr:uid="{B100B915-132B-4252-A982-9234E1D0C550}"/>
    <cellStyle name="Normal 5 2 3 2 3" xfId="4590" xr:uid="{A3D551C8-9A8D-4933-91A7-58AAF456EFB2}"/>
    <cellStyle name="Normal 5 2 3 2 4" xfId="5302" xr:uid="{815C0AF1-76CC-4FA1-A3A1-C5D754D086D1}"/>
    <cellStyle name="Normal 5 2 3 3" xfId="4414" xr:uid="{0E1F7718-3CAD-41E2-8116-B4F5FD728F03}"/>
    <cellStyle name="Normal 5 2 3 3 2" xfId="4733" xr:uid="{78384F86-443F-4A9A-AD59-B4C595BBAE78}"/>
    <cellStyle name="Normal 5 2 3 4" xfId="4463" xr:uid="{6F845727-19C7-485A-8350-218264CB42A4}"/>
    <cellStyle name="Normal 5 2 3 4 2" xfId="4706" xr:uid="{16CF9499-ABE6-49B2-99FD-7D5D88CDA960}"/>
    <cellStyle name="Normal 5 2 3 5" xfId="4442" xr:uid="{F48E4E67-4445-497E-99D9-A54526C0013C}"/>
    <cellStyle name="Normal 5 2 3 6" xfId="4436" xr:uid="{23C4890C-65FA-4F33-AFE4-59DBAD547B76}"/>
    <cellStyle name="Normal 5 2 3 7" xfId="4411" xr:uid="{8D38407A-8D4A-413D-9714-A8FF95377C95}"/>
    <cellStyle name="Normal 5 2 4" xfId="4415" xr:uid="{748A0D87-0BB0-4D2E-9EA6-9E6F131DAB86}"/>
    <cellStyle name="Normal 5 2 4 2" xfId="4416" xr:uid="{D60685DC-48DE-4684-A75F-3564EC54D589}"/>
    <cellStyle name="Normal 5 2 5" xfId="4417" xr:uid="{34FA18AD-44CC-4E8D-8108-728059F6A852}"/>
    <cellStyle name="Normal 5 2 6" xfId="4402" xr:uid="{C13AFAEA-DE0C-4537-AA18-16B74B0E799B}"/>
    <cellStyle name="Normal 5 3" xfId="80" xr:uid="{0A1D9A85-F57D-4435-8916-07BFC08E5BDF}"/>
    <cellStyle name="Normal 5 3 2" xfId="4377" xr:uid="{BDE9D5C5-7B51-4EA1-9FEA-7BA56F9BF975}"/>
    <cellStyle name="Normal 5 3 3" xfId="4376" xr:uid="{5AF068CB-44AF-47B3-89F7-D0760ADD8872}"/>
    <cellStyle name="Normal 5 4" xfId="81" xr:uid="{3A6B70A4-8DB1-41CD-995B-4D985E556450}"/>
    <cellStyle name="Normal 5 4 10" xfId="733" xr:uid="{B3771318-B072-42C1-A1FB-B8D9D7BE1338}"/>
    <cellStyle name="Normal 5 4 11" xfId="734" xr:uid="{A929AF2B-6B19-4591-8144-CAA1B661B237}"/>
    <cellStyle name="Normal 5 4 2" xfId="735" xr:uid="{1D2AA559-DA63-41A2-95C7-16400BD720AF}"/>
    <cellStyle name="Normal 5 4 2 2" xfId="736" xr:uid="{2AED2F3C-D36B-4A10-B870-30BEBB5F263C}"/>
    <cellStyle name="Normal 5 4 2 2 2" xfId="737" xr:uid="{BFFBBAEA-9713-40FB-9D27-9EAC1E23F33A}"/>
    <cellStyle name="Normal 5 4 2 2 2 2" xfId="738" xr:uid="{B4B5E238-0DD3-40A0-9F87-8B856E6C815F}"/>
    <cellStyle name="Normal 5 4 2 2 2 2 2" xfId="739" xr:uid="{0CBB6561-DA01-4BFB-B5A0-CB43E51D3875}"/>
    <cellStyle name="Normal 5 4 2 2 2 2 2 2" xfId="3830" xr:uid="{0CB07697-5A79-4F0F-8468-00D910CB1B9D}"/>
    <cellStyle name="Normal 5 4 2 2 2 2 2 2 2" xfId="3831" xr:uid="{C1C1923B-CDE0-4416-B645-D928DCB716E0}"/>
    <cellStyle name="Normal 5 4 2 2 2 2 2 3" xfId="3832" xr:uid="{88E8CD36-DA8F-4E9F-A369-A078112C987E}"/>
    <cellStyle name="Normal 5 4 2 2 2 2 3" xfId="740" xr:uid="{27EB5179-C6B9-4005-9B18-164A1A774E8A}"/>
    <cellStyle name="Normal 5 4 2 2 2 2 3 2" xfId="3833" xr:uid="{952ED9EC-9C46-433E-9625-B96FB173FCDC}"/>
    <cellStyle name="Normal 5 4 2 2 2 2 4" xfId="741" xr:uid="{A37A3571-DCA1-42E5-A201-8CDE9DD9FC15}"/>
    <cellStyle name="Normal 5 4 2 2 2 3" xfId="742" xr:uid="{D55BCC01-47A7-429D-9138-CE8A8A69BC35}"/>
    <cellStyle name="Normal 5 4 2 2 2 3 2" xfId="743" xr:uid="{E50368E4-74E6-401F-AD4B-91C5656B1254}"/>
    <cellStyle name="Normal 5 4 2 2 2 3 2 2" xfId="3834" xr:uid="{1B8B7A4E-E788-45E6-B594-56FAD6C1613A}"/>
    <cellStyle name="Normal 5 4 2 2 2 3 3" xfId="744" xr:uid="{E7D50245-8742-46AB-AA16-DBEC6DEF2123}"/>
    <cellStyle name="Normal 5 4 2 2 2 3 4" xfId="745" xr:uid="{78DDCC9E-A48F-4125-8F55-0E9D4AEA910D}"/>
    <cellStyle name="Normal 5 4 2 2 2 4" xfId="746" xr:uid="{8BDB97E7-6C02-4256-AA0B-5E67476FF7C1}"/>
    <cellStyle name="Normal 5 4 2 2 2 4 2" xfId="3835" xr:uid="{BBDEEA2A-817D-4B4D-B8A5-E60116A2B4ED}"/>
    <cellStyle name="Normal 5 4 2 2 2 5" xfId="747" xr:uid="{A459C7C0-FE71-416E-8B66-FDD4D6C07EF0}"/>
    <cellStyle name="Normal 5 4 2 2 2 6" xfId="748" xr:uid="{9501B20E-3659-4A24-8AD3-44B08E97ABFB}"/>
    <cellStyle name="Normal 5 4 2 2 3" xfId="749" xr:uid="{96D75C8B-CD5A-4073-B559-EFD0C2FE15A6}"/>
    <cellStyle name="Normal 5 4 2 2 3 2" xfId="750" xr:uid="{84F7969A-2293-4652-B885-D8E73C86457F}"/>
    <cellStyle name="Normal 5 4 2 2 3 2 2" xfId="751" xr:uid="{63DAA35D-9846-4263-894C-B03A9786BF62}"/>
    <cellStyle name="Normal 5 4 2 2 3 2 2 2" xfId="3836" xr:uid="{D6B4DA80-366C-4A56-BC4D-B4B9A39C4032}"/>
    <cellStyle name="Normal 5 4 2 2 3 2 2 2 2" xfId="3837" xr:uid="{528A5366-571E-4E78-9662-A3AB99A31C3A}"/>
    <cellStyle name="Normal 5 4 2 2 3 2 2 3" xfId="3838" xr:uid="{7B82DB9A-E1A2-4729-8B57-29D8461B8691}"/>
    <cellStyle name="Normal 5 4 2 2 3 2 3" xfId="752" xr:uid="{23939EAD-9FCB-4CCE-924D-A354D9BDA768}"/>
    <cellStyle name="Normal 5 4 2 2 3 2 3 2" xfId="3839" xr:uid="{E878063D-E531-4404-AACC-2CAB445EDC4C}"/>
    <cellStyle name="Normal 5 4 2 2 3 2 4" xfId="753" xr:uid="{BF03FCE9-B6FE-4C4B-85B9-3F430EEF8624}"/>
    <cellStyle name="Normal 5 4 2 2 3 3" xfId="754" xr:uid="{0EB4CB18-36BD-4818-93F5-773C67C87197}"/>
    <cellStyle name="Normal 5 4 2 2 3 3 2" xfId="3840" xr:uid="{2876AD53-9D9D-4642-B589-D7B65C3D64BF}"/>
    <cellStyle name="Normal 5 4 2 2 3 3 2 2" xfId="3841" xr:uid="{D37ACB14-951D-4755-A0CE-29D09E4E58D3}"/>
    <cellStyle name="Normal 5 4 2 2 3 3 3" xfId="3842" xr:uid="{C18D6356-5A90-4C8A-BCAA-53AB0056ED54}"/>
    <cellStyle name="Normal 5 4 2 2 3 4" xfId="755" xr:uid="{FCC07117-2CC6-4823-95AB-EDC5DBC5AF7D}"/>
    <cellStyle name="Normal 5 4 2 2 3 4 2" xfId="3843" xr:uid="{4DC0E440-8BCB-4D14-80E8-B99E49613E8F}"/>
    <cellStyle name="Normal 5 4 2 2 3 5" xfId="756" xr:uid="{FA465CFF-A047-4067-89BF-16558BBF6E90}"/>
    <cellStyle name="Normal 5 4 2 2 4" xfId="757" xr:uid="{A50F3A45-47F8-4021-9AB9-CBCDE08F1ED2}"/>
    <cellStyle name="Normal 5 4 2 2 4 2" xfId="758" xr:uid="{66DD0E16-CCF0-4533-89AE-19AB397E6685}"/>
    <cellStyle name="Normal 5 4 2 2 4 2 2" xfId="3844" xr:uid="{FF5AE176-52A1-475B-90F9-F52D738F6E5C}"/>
    <cellStyle name="Normal 5 4 2 2 4 2 2 2" xfId="3845" xr:uid="{63ADCD65-6991-40B9-A6B8-CD0FCC657E05}"/>
    <cellStyle name="Normal 5 4 2 2 4 2 3" xfId="3846" xr:uid="{3CE54377-038B-40E1-9FC9-ECD60321A229}"/>
    <cellStyle name="Normal 5 4 2 2 4 3" xfId="759" xr:uid="{7C34B3A3-0F51-4352-8FA9-95996520AD56}"/>
    <cellStyle name="Normal 5 4 2 2 4 3 2" xfId="3847" xr:uid="{94EF407B-B468-4808-BBC2-54A83763419A}"/>
    <cellStyle name="Normal 5 4 2 2 4 4" xfId="760" xr:uid="{A9188972-07AD-4E54-8F8D-2CFA520CC5A4}"/>
    <cellStyle name="Normal 5 4 2 2 5" xfId="761" xr:uid="{19F09054-5D88-47C0-BD87-16B1F974B772}"/>
    <cellStyle name="Normal 5 4 2 2 5 2" xfId="762" xr:uid="{78F52C1B-E401-4C41-849E-C99C6522F32F}"/>
    <cellStyle name="Normal 5 4 2 2 5 2 2" xfId="3848" xr:uid="{46F3270E-20DD-454D-99E4-757032455080}"/>
    <cellStyle name="Normal 5 4 2 2 5 3" xfId="763" xr:uid="{F407C462-9DB9-46DE-8720-48FE37F7E710}"/>
    <cellStyle name="Normal 5 4 2 2 5 4" xfId="764" xr:uid="{C5FA9264-9A86-4617-A44F-E35F81910B7C}"/>
    <cellStyle name="Normal 5 4 2 2 6" xfId="765" xr:uid="{AA24C503-7DF1-4626-8B14-2458E0647F59}"/>
    <cellStyle name="Normal 5 4 2 2 6 2" xfId="3849" xr:uid="{ABF8E78D-947F-47D3-B0DC-7FDF16C84A44}"/>
    <cellStyle name="Normal 5 4 2 2 7" xfId="766" xr:uid="{53941D72-0D52-45E1-8F09-58BFF57D4631}"/>
    <cellStyle name="Normal 5 4 2 2 8" xfId="767" xr:uid="{E3F98D1F-DA39-45F1-91A7-FF9CDE63355E}"/>
    <cellStyle name="Normal 5 4 2 3" xfId="768" xr:uid="{02F0574F-30C9-421E-8A66-79E467C56E4B}"/>
    <cellStyle name="Normal 5 4 2 3 2" xfId="769" xr:uid="{0A2CD4E5-4CA2-41FF-8930-D40345B15667}"/>
    <cellStyle name="Normal 5 4 2 3 2 2" xfId="770" xr:uid="{8C8CADDE-B9E2-490A-BF1C-85B1A945EE52}"/>
    <cellStyle name="Normal 5 4 2 3 2 2 2" xfId="3850" xr:uid="{67784D9B-7B4E-4B55-A5B6-F6921C4DA820}"/>
    <cellStyle name="Normal 5 4 2 3 2 2 2 2" xfId="3851" xr:uid="{6F966804-75D1-417B-B8E9-B1026C5880A6}"/>
    <cellStyle name="Normal 5 4 2 3 2 2 3" xfId="3852" xr:uid="{3A3B2FE6-A963-4DED-83B0-D86F77F59718}"/>
    <cellStyle name="Normal 5 4 2 3 2 3" xfId="771" xr:uid="{CDD75982-1A35-487A-88F9-3A9360E0D657}"/>
    <cellStyle name="Normal 5 4 2 3 2 3 2" xfId="3853" xr:uid="{32D50596-3F7F-4717-BA4E-DCFAEA73B26C}"/>
    <cellStyle name="Normal 5 4 2 3 2 4" xfId="772" xr:uid="{031F5D1B-141A-4737-B788-534ABDAF3E3F}"/>
    <cellStyle name="Normal 5 4 2 3 3" xfId="773" xr:uid="{2399869E-7FB7-48B4-9DA3-3B6BBC5CCDE1}"/>
    <cellStyle name="Normal 5 4 2 3 3 2" xfId="774" xr:uid="{E9C208E3-EEF9-4269-8078-4BB6553E30FF}"/>
    <cellStyle name="Normal 5 4 2 3 3 2 2" xfId="3854" xr:uid="{667D4212-8C00-48A1-8524-1C886CF10C4A}"/>
    <cellStyle name="Normal 5 4 2 3 3 3" xfId="775" xr:uid="{BC6A2266-1E74-4779-A79A-6849B3221729}"/>
    <cellStyle name="Normal 5 4 2 3 3 4" xfId="776" xr:uid="{B8466A70-082C-4ADF-BD6C-E95E32665522}"/>
    <cellStyle name="Normal 5 4 2 3 4" xfId="777" xr:uid="{2A92BE03-D1FF-4E5A-BD87-5EB098EDC6F0}"/>
    <cellStyle name="Normal 5 4 2 3 4 2" xfId="3855" xr:uid="{8044AE93-A8B3-4939-A201-201C17971409}"/>
    <cellStyle name="Normal 5 4 2 3 5" xfId="778" xr:uid="{438AE17F-A8BB-4185-BE99-6BC17ED3BC9F}"/>
    <cellStyle name="Normal 5 4 2 3 6" xfId="779" xr:uid="{EADCF009-CCA9-450D-9BE1-45D72C522053}"/>
    <cellStyle name="Normal 5 4 2 4" xfId="780" xr:uid="{25FB6393-BB23-42BD-BB80-EF5CDC52044D}"/>
    <cellStyle name="Normal 5 4 2 4 2" xfId="781" xr:uid="{3F71D5CC-C34A-49DF-AD3C-D79A18C79F04}"/>
    <cellStyle name="Normal 5 4 2 4 2 2" xfId="782" xr:uid="{2A0CCB36-DF59-4001-AAF5-555689AD9530}"/>
    <cellStyle name="Normal 5 4 2 4 2 2 2" xfId="3856" xr:uid="{CE5BBF64-D133-48EE-AC67-B7D6CCD74591}"/>
    <cellStyle name="Normal 5 4 2 4 2 2 2 2" xfId="3857" xr:uid="{94BE0A01-EB5E-4788-932E-CF4FDB3D9D9E}"/>
    <cellStyle name="Normal 5 4 2 4 2 2 3" xfId="3858" xr:uid="{7FBE6E90-3760-4421-97E5-8AEFCAF532C9}"/>
    <cellStyle name="Normal 5 4 2 4 2 3" xfId="783" xr:uid="{DF54C8F9-AC50-4639-8659-84FF7C08420C}"/>
    <cellStyle name="Normal 5 4 2 4 2 3 2" xfId="3859" xr:uid="{EB1C2670-C001-43DA-BBF8-FEE9E779BAEF}"/>
    <cellStyle name="Normal 5 4 2 4 2 4" xfId="784" xr:uid="{449EA923-8C10-403F-AFD5-2E20015C4CF7}"/>
    <cellStyle name="Normal 5 4 2 4 3" xfId="785" xr:uid="{ADABAF85-01E0-4240-9E43-2BDBE49A7A04}"/>
    <cellStyle name="Normal 5 4 2 4 3 2" xfId="3860" xr:uid="{47FDF38B-4A26-4662-BF4B-FCB555C676AF}"/>
    <cellStyle name="Normal 5 4 2 4 3 2 2" xfId="3861" xr:uid="{D0194F31-4EAA-4467-82AE-27436289D622}"/>
    <cellStyle name="Normal 5 4 2 4 3 3" xfId="3862" xr:uid="{B007E8D0-9759-4BFD-8B1E-9A22194CE69A}"/>
    <cellStyle name="Normal 5 4 2 4 4" xfId="786" xr:uid="{C19AC56E-D085-42AE-B297-CB0A580AAFD8}"/>
    <cellStyle name="Normal 5 4 2 4 4 2" xfId="3863" xr:uid="{EEBC6CD8-575C-4A89-9B5E-6D3BDEE4BB5F}"/>
    <cellStyle name="Normal 5 4 2 4 5" xfId="787" xr:uid="{6C20DCD3-A6ED-4061-9CF4-C625A0B38028}"/>
    <cellStyle name="Normal 5 4 2 5" xfId="788" xr:uid="{3EF1D362-2D5F-4441-A189-14490FF5CB8C}"/>
    <cellStyle name="Normal 5 4 2 5 2" xfId="789" xr:uid="{B76540D9-FDA5-4CB4-88CF-5548833FE111}"/>
    <cellStyle name="Normal 5 4 2 5 2 2" xfId="3864" xr:uid="{075B5C79-DD01-4C99-A05F-1220BB6FE16A}"/>
    <cellStyle name="Normal 5 4 2 5 2 2 2" xfId="3865" xr:uid="{35C368E5-3D9B-47ED-B9EC-04BCE16F467B}"/>
    <cellStyle name="Normal 5 4 2 5 2 3" xfId="3866" xr:uid="{CE106252-6FA5-4A29-B020-5CAC4F747998}"/>
    <cellStyle name="Normal 5 4 2 5 3" xfId="790" xr:uid="{7604E8E5-264C-4D9A-8082-A0723946262D}"/>
    <cellStyle name="Normal 5 4 2 5 3 2" xfId="3867" xr:uid="{9E30A2C0-2708-4FF3-B378-29CA52459C5F}"/>
    <cellStyle name="Normal 5 4 2 5 4" xfId="791" xr:uid="{B7956D03-DDBE-4DDE-A279-0740946777DA}"/>
    <cellStyle name="Normal 5 4 2 6" xfId="792" xr:uid="{0315FD63-33BC-4EA2-8AEC-7A63F566330F}"/>
    <cellStyle name="Normal 5 4 2 6 2" xfId="793" xr:uid="{00D59F42-CE69-44DB-AF60-CB5C971848BD}"/>
    <cellStyle name="Normal 5 4 2 6 2 2" xfId="3868" xr:uid="{7C0FD133-614E-4BED-A82E-C185F9F9FD29}"/>
    <cellStyle name="Normal 5 4 2 6 2 3" xfId="4390" xr:uid="{429229DC-59E1-4409-8A08-8E27127908C1}"/>
    <cellStyle name="Normal 5 4 2 6 3" xfId="794" xr:uid="{DFDC0D96-84F4-4DDC-A525-0BFC78D08BE9}"/>
    <cellStyle name="Normal 5 4 2 6 4" xfId="795" xr:uid="{521F7A09-3B9C-4346-A65B-51902C1823E4}"/>
    <cellStyle name="Normal 5 4 2 6 4 2" xfId="4749" xr:uid="{7595B645-18E6-4E23-B56E-0EC5E8B72A42}"/>
    <cellStyle name="Normal 5 4 2 6 4 3" xfId="4606" xr:uid="{7A82F5FF-6B3A-448E-B719-040B157CB17B}"/>
    <cellStyle name="Normal 5 4 2 6 4 4" xfId="4470" xr:uid="{2596668D-AC0B-4B5A-8ABD-1CB63C6E3430}"/>
    <cellStyle name="Normal 5 4 2 7" xfId="796" xr:uid="{9426D234-2027-41AC-B6F9-F78921E15DC6}"/>
    <cellStyle name="Normal 5 4 2 7 2" xfId="3869" xr:uid="{5AAFEB49-DF50-4752-83B8-AC9884B04E27}"/>
    <cellStyle name="Normal 5 4 2 8" xfId="797" xr:uid="{A3DBBA6F-F674-432C-8731-3C995DE01DB3}"/>
    <cellStyle name="Normal 5 4 2 9" xfId="798" xr:uid="{5570DD21-D6A5-4566-A4C6-59ED234102BD}"/>
    <cellStyle name="Normal 5 4 3" xfId="799" xr:uid="{283D37C1-8D25-45CB-9A4E-2B1B6D7EB861}"/>
    <cellStyle name="Normal 5 4 3 2" xfId="800" xr:uid="{65B53ADC-C213-4F88-A699-39A4E08295B8}"/>
    <cellStyle name="Normal 5 4 3 2 2" xfId="801" xr:uid="{E5E34BC8-D4F3-4A91-BD4F-2C7FD7C29F3B}"/>
    <cellStyle name="Normal 5 4 3 2 2 2" xfId="802" xr:uid="{A2C2566A-53DF-4709-8077-7D795C655A84}"/>
    <cellStyle name="Normal 5 4 3 2 2 2 2" xfId="3870" xr:uid="{A8AB12CA-2167-4F01-986F-41D9AAE4EEAE}"/>
    <cellStyle name="Normal 5 4 3 2 2 2 2 2" xfId="3871" xr:uid="{9191F1F0-D9E6-4218-BE27-1CBFF09A6CC9}"/>
    <cellStyle name="Normal 5 4 3 2 2 2 3" xfId="3872" xr:uid="{1F762B1E-8855-4AF9-89C6-8A7AED1879C7}"/>
    <cellStyle name="Normal 5 4 3 2 2 3" xfId="803" xr:uid="{A9C3140E-9AEB-4656-A480-A4C3569998C2}"/>
    <cellStyle name="Normal 5 4 3 2 2 3 2" xfId="3873" xr:uid="{4B740BAB-B51D-497D-9DFD-898583E3E0B4}"/>
    <cellStyle name="Normal 5 4 3 2 2 4" xfId="804" xr:uid="{B02B105B-E651-4B5B-B9C0-4F93178CD109}"/>
    <cellStyle name="Normal 5 4 3 2 3" xfId="805" xr:uid="{73669C26-FC2C-4D8E-9489-3EEA1174A12D}"/>
    <cellStyle name="Normal 5 4 3 2 3 2" xfId="806" xr:uid="{845820C6-8DDD-48AB-984B-C89165D83C0E}"/>
    <cellStyle name="Normal 5 4 3 2 3 2 2" xfId="3874" xr:uid="{0984C2DD-BBE5-42BA-8B56-8D04F8A028A6}"/>
    <cellStyle name="Normal 5 4 3 2 3 3" xfId="807" xr:uid="{5CCAF0E1-1596-4CE7-AADF-5156F5363D5A}"/>
    <cellStyle name="Normal 5 4 3 2 3 4" xfId="808" xr:uid="{B11EFE2D-BD30-463B-8DCE-E2DBECF291C1}"/>
    <cellStyle name="Normal 5 4 3 2 4" xfId="809" xr:uid="{4EC2A152-E5F9-466D-85BE-97B1890DBAA2}"/>
    <cellStyle name="Normal 5 4 3 2 4 2" xfId="3875" xr:uid="{83984539-8638-4F12-8831-6138EC7FE23C}"/>
    <cellStyle name="Normal 5 4 3 2 5" xfId="810" xr:uid="{CC4CBCDB-A838-477C-B9A7-E23026F9CF32}"/>
    <cellStyle name="Normal 5 4 3 2 6" xfId="811" xr:uid="{0E3AFEE3-C7D6-40D6-84DC-E7420AEDD7C3}"/>
    <cellStyle name="Normal 5 4 3 3" xfId="812" xr:uid="{A02572F1-B536-4C24-BA5B-0157C38ACAE8}"/>
    <cellStyle name="Normal 5 4 3 3 2" xfId="813" xr:uid="{BF3CD393-7ED1-4ED0-AE67-C57DF6491BA1}"/>
    <cellStyle name="Normal 5 4 3 3 2 2" xfId="814" xr:uid="{A712399B-4094-4C51-9C39-0A23942CA87A}"/>
    <cellStyle name="Normal 5 4 3 3 2 2 2" xfId="3876" xr:uid="{67D14DF2-280D-46C6-BD51-DF2BA55AFC18}"/>
    <cellStyle name="Normal 5 4 3 3 2 2 2 2" xfId="3877" xr:uid="{8C7A0C83-3B2C-432C-B21C-3DF2EAF34B9D}"/>
    <cellStyle name="Normal 5 4 3 3 2 2 3" xfId="3878" xr:uid="{320DCBD1-98E9-4392-869D-0AC63B2A2EAE}"/>
    <cellStyle name="Normal 5 4 3 3 2 3" xfId="815" xr:uid="{471E31B2-EC05-412E-A381-24A425BEEFDE}"/>
    <cellStyle name="Normal 5 4 3 3 2 3 2" xfId="3879" xr:uid="{98B97515-9F5A-4C7F-8F5E-3A0EB525F417}"/>
    <cellStyle name="Normal 5 4 3 3 2 4" xfId="816" xr:uid="{BFBE23F9-8DAF-4BF8-AAE3-43FC2637F050}"/>
    <cellStyle name="Normal 5 4 3 3 3" xfId="817" xr:uid="{5CDCFA28-6B72-4EA8-8453-0639DC5D3620}"/>
    <cellStyle name="Normal 5 4 3 3 3 2" xfId="3880" xr:uid="{12194F9B-0689-44B7-A07E-C212A8E8D011}"/>
    <cellStyle name="Normal 5 4 3 3 3 2 2" xfId="3881" xr:uid="{35F413D3-01C8-49A9-9B90-C00958B2C24D}"/>
    <cellStyle name="Normal 5 4 3 3 3 3" xfId="3882" xr:uid="{F66695F9-B06D-4C43-B8F1-D78611F76213}"/>
    <cellStyle name="Normal 5 4 3 3 4" xfId="818" xr:uid="{2AD3B45B-0688-472B-860F-6FD4BC8CAD91}"/>
    <cellStyle name="Normal 5 4 3 3 4 2" xfId="3883" xr:uid="{F0FC7C35-F382-477A-A6DE-6EFC2441E826}"/>
    <cellStyle name="Normal 5 4 3 3 5" xfId="819" xr:uid="{0989EB83-0774-42C5-B88F-0B8DCAE019B8}"/>
    <cellStyle name="Normal 5 4 3 4" xfId="820" xr:uid="{1CF18610-D341-42B6-91E6-284CC140F1E5}"/>
    <cellStyle name="Normal 5 4 3 4 2" xfId="821" xr:uid="{5B79E24E-A32C-4AC5-B56C-473F87D559F5}"/>
    <cellStyle name="Normal 5 4 3 4 2 2" xfId="3884" xr:uid="{1364CECF-372F-4830-B77F-EDB2E94ADD79}"/>
    <cellStyle name="Normal 5 4 3 4 2 2 2" xfId="3885" xr:uid="{C388B236-F163-45B9-9CF4-5F624312265E}"/>
    <cellStyle name="Normal 5 4 3 4 2 3" xfId="3886" xr:uid="{EF3BD98C-4088-487D-811A-7E151973E1B8}"/>
    <cellStyle name="Normal 5 4 3 4 3" xfId="822" xr:uid="{57E95A00-1B18-46D3-BCC6-EB94E31C3B30}"/>
    <cellStyle name="Normal 5 4 3 4 3 2" xfId="3887" xr:uid="{FFBBB04F-7866-4A60-A334-83FD991A7F2B}"/>
    <cellStyle name="Normal 5 4 3 4 4" xfId="823" xr:uid="{FBB2D041-2F20-4A11-80C5-7E71E1BA0017}"/>
    <cellStyle name="Normal 5 4 3 5" xfId="824" xr:uid="{EBE91CC5-ADAD-4D11-BAFC-E2DB1B54F237}"/>
    <cellStyle name="Normal 5 4 3 5 2" xfId="825" xr:uid="{FB8CDDA1-24DD-4455-B1E4-3D1E1589F67F}"/>
    <cellStyle name="Normal 5 4 3 5 2 2" xfId="3888" xr:uid="{B4F8F1E8-ABB7-4B4C-955F-6CAF8E4D0C0C}"/>
    <cellStyle name="Normal 5 4 3 5 3" xfId="826" xr:uid="{520BED3D-E5F5-4E93-B67C-6B796D39551C}"/>
    <cellStyle name="Normal 5 4 3 5 4" xfId="827" xr:uid="{CA02CC61-780B-45CE-9ADE-4272B26CA278}"/>
    <cellStyle name="Normal 5 4 3 6" xfId="828" xr:uid="{2154C7B3-999E-4554-BD12-F421900F807B}"/>
    <cellStyle name="Normal 5 4 3 6 2" xfId="3889" xr:uid="{1C59D4FC-CFBA-4995-A593-F2F7B2CA0547}"/>
    <cellStyle name="Normal 5 4 3 7" xfId="829" xr:uid="{759F8C2B-7FF9-44A9-B3BC-8746C3A1AA83}"/>
    <cellStyle name="Normal 5 4 3 8" xfId="830" xr:uid="{6DB14A43-504C-40DF-9DEC-07AD2B4248CF}"/>
    <cellStyle name="Normal 5 4 4" xfId="831" xr:uid="{36EB249B-9357-4952-BC16-EF224D4B7463}"/>
    <cellStyle name="Normal 5 4 4 2" xfId="832" xr:uid="{6126A16C-C4E4-4573-9AC2-BD887B0A2CA7}"/>
    <cellStyle name="Normal 5 4 4 2 2" xfId="833" xr:uid="{60B4B5EA-88B8-4818-913F-73E004AE65B6}"/>
    <cellStyle name="Normal 5 4 4 2 2 2" xfId="834" xr:uid="{87A56BB5-BEB2-4ABB-88FD-278EA4F18887}"/>
    <cellStyle name="Normal 5 4 4 2 2 2 2" xfId="3890" xr:uid="{24812563-211E-4205-A366-847240C858E6}"/>
    <cellStyle name="Normal 5 4 4 2 2 3" xfId="835" xr:uid="{48203BD7-40FB-4609-B6EA-5D8A460BF292}"/>
    <cellStyle name="Normal 5 4 4 2 2 4" xfId="836" xr:uid="{3956F095-8B8A-4451-9FBD-CC20748B68B2}"/>
    <cellStyle name="Normal 5 4 4 2 3" xfId="837" xr:uid="{2E74B368-662B-4F9E-823B-A14D68929345}"/>
    <cellStyle name="Normal 5 4 4 2 3 2" xfId="3891" xr:uid="{C5183E1A-23CB-4299-903F-81C923A02B91}"/>
    <cellStyle name="Normal 5 4 4 2 4" xfId="838" xr:uid="{3CE39E6A-149C-45FA-98B0-D98F4363E7FF}"/>
    <cellStyle name="Normal 5 4 4 2 5" xfId="839" xr:uid="{58D5ABDE-12B6-41B9-9830-7569FA318186}"/>
    <cellStyle name="Normal 5 4 4 3" xfId="840" xr:uid="{D60ACA8D-3FDE-4483-A53B-02C6A5EBD1C1}"/>
    <cellStyle name="Normal 5 4 4 3 2" xfId="841" xr:uid="{07409B42-C47F-4826-87DC-5411D41561C5}"/>
    <cellStyle name="Normal 5 4 4 3 2 2" xfId="3892" xr:uid="{C37933E7-C69C-4D4C-8E8D-DFE449764A95}"/>
    <cellStyle name="Normal 5 4 4 3 3" xfId="842" xr:uid="{EDCE2DC6-FE2F-445A-8382-A4214E5A5B4A}"/>
    <cellStyle name="Normal 5 4 4 3 4" xfId="843" xr:uid="{B26B0E93-808E-4776-ACEB-747BABC9CABE}"/>
    <cellStyle name="Normal 5 4 4 4" xfId="844" xr:uid="{38A61A75-75C1-4435-AC77-A71A79348655}"/>
    <cellStyle name="Normal 5 4 4 4 2" xfId="845" xr:uid="{28DBA96A-6287-43EF-BB64-D31113B56254}"/>
    <cellStyle name="Normal 5 4 4 4 3" xfId="846" xr:uid="{82633825-4815-4903-B7E5-9968D0DA5AF0}"/>
    <cellStyle name="Normal 5 4 4 4 4" xfId="847" xr:uid="{E3F4F811-E8CE-484E-AC80-337C2CEA506D}"/>
    <cellStyle name="Normal 5 4 4 5" xfId="848" xr:uid="{6E5DF041-D5FD-4435-9619-8D9244D688C1}"/>
    <cellStyle name="Normal 5 4 4 6" xfId="849" xr:uid="{DA58E3A9-61D6-4743-BE50-D16C11B3C052}"/>
    <cellStyle name="Normal 5 4 4 7" xfId="850" xr:uid="{FB480CBF-3133-4719-B5B5-EF013DB13F88}"/>
    <cellStyle name="Normal 5 4 5" xfId="851" xr:uid="{942A53CC-D49E-48DF-9845-A8253A499DC1}"/>
    <cellStyle name="Normal 5 4 5 2" xfId="852" xr:uid="{CA0DB676-21B7-460E-9AAC-66EF248B1CF9}"/>
    <cellStyle name="Normal 5 4 5 2 2" xfId="853" xr:uid="{A042533F-9EAA-4265-AD3E-6AD71B33A731}"/>
    <cellStyle name="Normal 5 4 5 2 2 2" xfId="3893" xr:uid="{F9B1AE6D-FDB7-4869-BCF2-DB8658E6597F}"/>
    <cellStyle name="Normal 5 4 5 2 2 2 2" xfId="3894" xr:uid="{95A57801-694C-4C02-8586-24E8A982C055}"/>
    <cellStyle name="Normal 5 4 5 2 2 3" xfId="3895" xr:uid="{9323FFB2-7C56-468B-B8A4-DE4F903182C2}"/>
    <cellStyle name="Normal 5 4 5 2 3" xfId="854" xr:uid="{AD6B03F9-3FDE-495B-8AF4-37E6E17A3B88}"/>
    <cellStyle name="Normal 5 4 5 2 3 2" xfId="3896" xr:uid="{D9A94E57-CBF1-4CC3-8709-E131361326F4}"/>
    <cellStyle name="Normal 5 4 5 2 4" xfId="855" xr:uid="{B16ED795-E776-448D-8D85-8B66E48AE25A}"/>
    <cellStyle name="Normal 5 4 5 3" xfId="856" xr:uid="{F8C17F69-C326-4A07-BD15-2308FA4480F5}"/>
    <cellStyle name="Normal 5 4 5 3 2" xfId="857" xr:uid="{968AE45F-60CE-4F38-A2E4-342557AC8B55}"/>
    <cellStyle name="Normal 5 4 5 3 2 2" xfId="3897" xr:uid="{1DB50FE2-2E7A-4B5B-ABC3-658CAA9DFC68}"/>
    <cellStyle name="Normal 5 4 5 3 3" xfId="858" xr:uid="{CEA287E7-6B7E-4426-8B14-9F7151987F73}"/>
    <cellStyle name="Normal 5 4 5 3 4" xfId="859" xr:uid="{57A6611F-74DD-4295-A207-9C9288A419F9}"/>
    <cellStyle name="Normal 5 4 5 4" xfId="860" xr:uid="{910F388F-D5B0-4361-94F2-136F24D03AAD}"/>
    <cellStyle name="Normal 5 4 5 4 2" xfId="3898" xr:uid="{B3868E41-400C-4683-8162-740DD229B72F}"/>
    <cellStyle name="Normal 5 4 5 5" xfId="861" xr:uid="{7B358A52-22E0-4946-B254-F84ED5D9D80A}"/>
    <cellStyle name="Normal 5 4 5 6" xfId="862" xr:uid="{85233F40-94DE-4FC2-8B26-6BEAE8D50ED2}"/>
    <cellStyle name="Normal 5 4 6" xfId="863" xr:uid="{2923A683-1EE2-499A-99C4-59CCEE51E8E1}"/>
    <cellStyle name="Normal 5 4 6 2" xfId="864" xr:uid="{0C842618-EEB0-45C0-B769-F319CDD49662}"/>
    <cellStyle name="Normal 5 4 6 2 2" xfId="865" xr:uid="{2EB20FFC-C59C-4E02-B366-C90C5D4A4F6D}"/>
    <cellStyle name="Normal 5 4 6 2 2 2" xfId="3899" xr:uid="{C3CDE331-80E8-4ADC-86F3-9A2A29219FA6}"/>
    <cellStyle name="Normal 5 4 6 2 3" xfId="866" xr:uid="{D3C7302F-C9C9-4F87-9C94-291A7A2076B0}"/>
    <cellStyle name="Normal 5 4 6 2 4" xfId="867" xr:uid="{48B10838-4B86-4D70-9369-E5B1BDFDFC08}"/>
    <cellStyle name="Normal 5 4 6 3" xfId="868" xr:uid="{243AAEB2-DA4C-4964-A3B7-8181C93D25BF}"/>
    <cellStyle name="Normal 5 4 6 3 2" xfId="3900" xr:uid="{D759F8CB-FBCD-4AB8-B1E0-EC826156013F}"/>
    <cellStyle name="Normal 5 4 6 4" xfId="869" xr:uid="{82F55E6B-C424-47EE-9467-4455E5268FE5}"/>
    <cellStyle name="Normal 5 4 6 5" xfId="870" xr:uid="{D7959F06-D586-4ACB-A245-0E552C13DDE1}"/>
    <cellStyle name="Normal 5 4 7" xfId="871" xr:uid="{B9AE3E46-9F10-4872-B70C-B645C927C8CA}"/>
    <cellStyle name="Normal 5 4 7 2" xfId="872" xr:uid="{4C3B8349-1C93-4A85-B3E5-8E46FC5EEB6E}"/>
    <cellStyle name="Normal 5 4 7 2 2" xfId="3901" xr:uid="{B561B1A4-73C8-426E-8814-E0ABD340FB53}"/>
    <cellStyle name="Normal 5 4 7 2 3" xfId="4389" xr:uid="{987283B5-65DE-493E-951F-796A316AEB43}"/>
    <cellStyle name="Normal 5 4 7 3" xfId="873" xr:uid="{6A02805D-BBC7-4070-9318-5CE1FF4AF162}"/>
    <cellStyle name="Normal 5 4 7 4" xfId="874" xr:uid="{48F1064D-1A14-4F51-B3DF-3AA91D79EB24}"/>
    <cellStyle name="Normal 5 4 7 4 2" xfId="4748" xr:uid="{5A5E16AC-8E51-46D8-B02D-5DB1AC9EF14A}"/>
    <cellStyle name="Normal 5 4 7 4 3" xfId="4607" xr:uid="{AAADDE6C-7624-47AC-80E8-301B31AC1152}"/>
    <cellStyle name="Normal 5 4 7 4 4" xfId="4469" xr:uid="{1B688AB1-02FE-459E-BB75-462974B82B97}"/>
    <cellStyle name="Normal 5 4 8" xfId="875" xr:uid="{7AEA333C-0237-4580-8296-CED4C0DEBAB7}"/>
    <cellStyle name="Normal 5 4 8 2" xfId="876" xr:uid="{9784BC62-994C-4A4F-82CA-0F0175761941}"/>
    <cellStyle name="Normal 5 4 8 3" xfId="877" xr:uid="{CBF725EF-11C7-4F86-A5ED-D5DC4BE2CCC3}"/>
    <cellStyle name="Normal 5 4 8 4" xfId="878" xr:uid="{1597490D-6FDB-49E0-B48C-25C9812610FE}"/>
    <cellStyle name="Normal 5 4 9" xfId="879" xr:uid="{5EFA5FCB-7289-4767-8E5C-3A801CE2F156}"/>
    <cellStyle name="Normal 5 5" xfId="880" xr:uid="{B7C3AC33-C0FA-4CD3-BE67-00C061E6EDF9}"/>
    <cellStyle name="Normal 5 5 10" xfId="881" xr:uid="{E0EA4181-9BAD-49B7-8DCB-6B82A00FCB74}"/>
    <cellStyle name="Normal 5 5 11" xfId="882" xr:uid="{B9A84C54-9FC2-463E-8FB0-D8C4A1649069}"/>
    <cellStyle name="Normal 5 5 2" xfId="883" xr:uid="{ADC64FE6-0E49-4298-AB2D-AFA056C50DD8}"/>
    <cellStyle name="Normal 5 5 2 2" xfId="884" xr:uid="{6DE568A6-09A5-4912-88C4-C32064751991}"/>
    <cellStyle name="Normal 5 5 2 2 2" xfId="885" xr:uid="{C9BFA319-FC77-4091-906E-1FAFB37AB7F4}"/>
    <cellStyle name="Normal 5 5 2 2 2 2" xfId="886" xr:uid="{DC43E3C0-A4EE-4B59-9A12-BF8EB81ECA1B}"/>
    <cellStyle name="Normal 5 5 2 2 2 2 2" xfId="887" xr:uid="{4F0A169C-7D7C-42ED-B431-A2CCA10B8851}"/>
    <cellStyle name="Normal 5 5 2 2 2 2 2 2" xfId="3902" xr:uid="{A43E20A3-E66A-48A4-97D7-192C66815C06}"/>
    <cellStyle name="Normal 5 5 2 2 2 2 3" xfId="888" xr:uid="{B67C7E12-0AD9-4880-8C36-BC5A642FFC05}"/>
    <cellStyle name="Normal 5 5 2 2 2 2 4" xfId="889" xr:uid="{D15643D3-76FD-4E98-8F27-702D7D25DC60}"/>
    <cellStyle name="Normal 5 5 2 2 2 3" xfId="890" xr:uid="{9646F8C2-A2D9-4530-94DC-CD10F47AF694}"/>
    <cellStyle name="Normal 5 5 2 2 2 3 2" xfId="891" xr:uid="{815A56B6-4BA3-4A08-90B3-FF3ED3FC86FB}"/>
    <cellStyle name="Normal 5 5 2 2 2 3 3" xfId="892" xr:uid="{0537A879-2C5D-48DC-A704-8B09780B96D5}"/>
    <cellStyle name="Normal 5 5 2 2 2 3 4" xfId="893" xr:uid="{24901F34-5517-4A85-AB26-B6F08165EE28}"/>
    <cellStyle name="Normal 5 5 2 2 2 4" xfId="894" xr:uid="{D3B3C3FC-87BF-4628-8122-04CF0D3FCCEE}"/>
    <cellStyle name="Normal 5 5 2 2 2 5" xfId="895" xr:uid="{D50CEB9E-B73B-4C45-988B-4EF84A294B5F}"/>
    <cellStyle name="Normal 5 5 2 2 2 6" xfId="896" xr:uid="{91B8041C-E4E4-4AF0-8448-67B0AD0090BD}"/>
    <cellStyle name="Normal 5 5 2 2 3" xfId="897" xr:uid="{A749B494-E2D5-45DB-B300-303B52AB0C9E}"/>
    <cellStyle name="Normal 5 5 2 2 3 2" xfId="898" xr:uid="{C8919235-642D-42FB-ACDB-F1D1ECB2F4E3}"/>
    <cellStyle name="Normal 5 5 2 2 3 2 2" xfId="899" xr:uid="{9B511DB4-F242-4412-98BC-FA4B87450A61}"/>
    <cellStyle name="Normal 5 5 2 2 3 2 3" xfId="900" xr:uid="{B05B2853-2190-4972-B4E2-656CB91315A3}"/>
    <cellStyle name="Normal 5 5 2 2 3 2 4" xfId="901" xr:uid="{FCBAB2B2-0FF2-49D4-A3A6-4D94D7019F25}"/>
    <cellStyle name="Normal 5 5 2 2 3 3" xfId="902" xr:uid="{A92DBA1C-ABF7-4662-96B6-83CF2E9F7357}"/>
    <cellStyle name="Normal 5 5 2 2 3 4" xfId="903" xr:uid="{F618753B-92AA-46EB-BC66-3471CA0EADBA}"/>
    <cellStyle name="Normal 5 5 2 2 3 5" xfId="904" xr:uid="{B5E5F056-AD35-4C17-A49C-53CAF8CD9928}"/>
    <cellStyle name="Normal 5 5 2 2 4" xfId="905" xr:uid="{17F72123-A8CF-4B48-AF1C-0F9FEB2FE353}"/>
    <cellStyle name="Normal 5 5 2 2 4 2" xfId="906" xr:uid="{DD5AC421-C3E0-43A1-860F-804727FF5743}"/>
    <cellStyle name="Normal 5 5 2 2 4 3" xfId="907" xr:uid="{BE90E0E9-1BBF-46B2-B9ED-F77FE81FA65A}"/>
    <cellStyle name="Normal 5 5 2 2 4 4" xfId="908" xr:uid="{3D0CCEE8-81CE-42CE-8809-84F66059FE3A}"/>
    <cellStyle name="Normal 5 5 2 2 5" xfId="909" xr:uid="{2F43F90D-4E9D-4955-B59C-E88D7C0EBC53}"/>
    <cellStyle name="Normal 5 5 2 2 5 2" xfId="910" xr:uid="{943C4653-5A8D-4091-81F7-15F7F18C5B51}"/>
    <cellStyle name="Normal 5 5 2 2 5 3" xfId="911" xr:uid="{DF3955A7-0622-4DAD-B768-CD54BC01FD6A}"/>
    <cellStyle name="Normal 5 5 2 2 5 4" xfId="912" xr:uid="{20613F3B-459D-4D5D-9CB3-B47B96A1B6EB}"/>
    <cellStyle name="Normal 5 5 2 2 6" xfId="913" xr:uid="{CD0AEDB2-3A4A-432C-84C4-3562DDA0A265}"/>
    <cellStyle name="Normal 5 5 2 2 7" xfId="914" xr:uid="{CBE1FCC4-2072-4A1A-8711-915DFF7C4F6C}"/>
    <cellStyle name="Normal 5 5 2 2 8" xfId="915" xr:uid="{6DF54D86-C5C9-49F5-9123-745A45008C3C}"/>
    <cellStyle name="Normal 5 5 2 3" xfId="916" xr:uid="{866308A2-75D4-44AD-9BC2-6BD552462AB6}"/>
    <cellStyle name="Normal 5 5 2 3 2" xfId="917" xr:uid="{8FC2E482-AD50-4A7A-9B4E-FF1320904448}"/>
    <cellStyle name="Normal 5 5 2 3 2 2" xfId="918" xr:uid="{DEE69047-78DF-4C98-927D-767F4E2DC1CC}"/>
    <cellStyle name="Normal 5 5 2 3 2 2 2" xfId="3903" xr:uid="{597AEEBB-C4A5-4CD1-92CB-40CCD7D4237D}"/>
    <cellStyle name="Normal 5 5 2 3 2 2 2 2" xfId="3904" xr:uid="{6DB17416-1044-40D0-92BC-5F7DDD8CE1EE}"/>
    <cellStyle name="Normal 5 5 2 3 2 2 3" xfId="3905" xr:uid="{A1DC7C04-10AD-474A-93EA-AB4EF6BA9832}"/>
    <cellStyle name="Normal 5 5 2 3 2 3" xfId="919" xr:uid="{FB2BBEC9-0D9F-4D2B-AE6F-65CA5ACAEFFE}"/>
    <cellStyle name="Normal 5 5 2 3 2 3 2" xfId="3906" xr:uid="{6C5BC3A6-DEDA-4095-8BDF-C65A76CEAC8D}"/>
    <cellStyle name="Normal 5 5 2 3 2 4" xfId="920" xr:uid="{12CB39A9-286B-4AC6-AD27-C1E2A07A7033}"/>
    <cellStyle name="Normal 5 5 2 3 3" xfId="921" xr:uid="{1F6504A4-EA75-4643-B3CF-3924B1F73BEF}"/>
    <cellStyle name="Normal 5 5 2 3 3 2" xfId="922" xr:uid="{D8DCB9A7-01FA-4CCC-B923-D6F7FDFDD25D}"/>
    <cellStyle name="Normal 5 5 2 3 3 2 2" xfId="3907" xr:uid="{C39D0B0A-0BE1-40FD-BCF3-B500D59A1892}"/>
    <cellStyle name="Normal 5 5 2 3 3 3" xfId="923" xr:uid="{0871C126-79F9-4B98-A9DC-725D4EC4DD03}"/>
    <cellStyle name="Normal 5 5 2 3 3 4" xfId="924" xr:uid="{B39269B1-5C0D-41BF-B680-F4CAEC12D9C0}"/>
    <cellStyle name="Normal 5 5 2 3 4" xfId="925" xr:uid="{9B6B4AC6-56E0-4DCE-9FA1-09752F394A40}"/>
    <cellStyle name="Normal 5 5 2 3 4 2" xfId="3908" xr:uid="{490A1BAA-821C-483D-9ADD-06D79BBB0547}"/>
    <cellStyle name="Normal 5 5 2 3 5" xfId="926" xr:uid="{69A0C0B7-20E8-4077-A1E6-D871508467EF}"/>
    <cellStyle name="Normal 5 5 2 3 6" xfId="927" xr:uid="{2B34BDBD-5133-4EE8-AA52-7DDD3233C6BA}"/>
    <cellStyle name="Normal 5 5 2 4" xfId="928" xr:uid="{C019E889-995E-4252-9744-21064F72572B}"/>
    <cellStyle name="Normal 5 5 2 4 2" xfId="929" xr:uid="{C52C92CD-E14A-4E04-8679-B234CABEE41C}"/>
    <cellStyle name="Normal 5 5 2 4 2 2" xfId="930" xr:uid="{E2D23917-1BF1-4713-8A75-4E15E9506D6F}"/>
    <cellStyle name="Normal 5 5 2 4 2 2 2" xfId="3909" xr:uid="{08450728-EBA8-4345-B454-F427390B4E54}"/>
    <cellStyle name="Normal 5 5 2 4 2 3" xfId="931" xr:uid="{BC3C0F8A-8150-47F1-B27E-030026061D3B}"/>
    <cellStyle name="Normal 5 5 2 4 2 4" xfId="932" xr:uid="{D1909D1D-A0C4-4EDE-A7E3-A4EE95B1BEF1}"/>
    <cellStyle name="Normal 5 5 2 4 3" xfId="933" xr:uid="{2A684085-894A-4F3B-BE02-E7830D3D09FD}"/>
    <cellStyle name="Normal 5 5 2 4 3 2" xfId="3910" xr:uid="{BE631D03-F59B-4ACE-A540-7B9F2FC305E6}"/>
    <cellStyle name="Normal 5 5 2 4 4" xfId="934" xr:uid="{E5E8097D-5DD4-45D6-8911-6004184EE76E}"/>
    <cellStyle name="Normal 5 5 2 4 5" xfId="935" xr:uid="{5C61F6E9-F9C4-4259-A29E-8DB570B18AD7}"/>
    <cellStyle name="Normal 5 5 2 5" xfId="936" xr:uid="{3EBC1C10-11AC-4A9F-AFA2-A312D92CB30F}"/>
    <cellStyle name="Normal 5 5 2 5 2" xfId="937" xr:uid="{F1E9D8BC-799E-41E8-9514-DB54B096CB2E}"/>
    <cellStyle name="Normal 5 5 2 5 2 2" xfId="3911" xr:uid="{3070E7D1-0322-4FD8-832E-3BDB593D591D}"/>
    <cellStyle name="Normal 5 5 2 5 3" xfId="938" xr:uid="{ED644F7C-298F-474D-8ECC-8ABD6C75B73A}"/>
    <cellStyle name="Normal 5 5 2 5 4" xfId="939" xr:uid="{8D1DD4AF-6CD3-4222-968D-CD96C1B04D19}"/>
    <cellStyle name="Normal 5 5 2 6" xfId="940" xr:uid="{43C1B1C2-27E4-42DE-9DBB-0DB382649708}"/>
    <cellStyle name="Normal 5 5 2 6 2" xfId="941" xr:uid="{364DA5C6-6B9C-424B-A2DD-42A92A6EA508}"/>
    <cellStyle name="Normal 5 5 2 6 3" xfId="942" xr:uid="{E5524548-3687-4AC5-9DCA-BFD8B5AA1CC4}"/>
    <cellStyle name="Normal 5 5 2 6 4" xfId="943" xr:uid="{426082A1-7DA7-419F-96B5-90B7A13174BA}"/>
    <cellStyle name="Normal 5 5 2 7" xfId="944" xr:uid="{ED0B59A8-E2F4-43D9-8D1F-4394F5090F99}"/>
    <cellStyle name="Normal 5 5 2 8" xfId="945" xr:uid="{5DCD16A2-070F-4E4E-AC53-C96FC0AFA31A}"/>
    <cellStyle name="Normal 5 5 2 9" xfId="946" xr:uid="{5FF1FCFA-865E-46ED-8805-9B023702D951}"/>
    <cellStyle name="Normal 5 5 3" xfId="947" xr:uid="{8270E282-7467-4DFC-BA33-03FF82BF7FD5}"/>
    <cellStyle name="Normal 5 5 3 2" xfId="948" xr:uid="{CEA81175-E943-4183-910F-DCD54ED21357}"/>
    <cellStyle name="Normal 5 5 3 2 2" xfId="949" xr:uid="{29FAD343-5C81-4B46-926C-B7D846CC0C77}"/>
    <cellStyle name="Normal 5 5 3 2 2 2" xfId="950" xr:uid="{92BAB03C-F670-45A2-82CF-DE2F180BD4BA}"/>
    <cellStyle name="Normal 5 5 3 2 2 2 2" xfId="3912" xr:uid="{FD53D516-E2DB-4628-90A4-5C29A302E50C}"/>
    <cellStyle name="Normal 5 5 3 2 2 2 2 2" xfId="4639" xr:uid="{67CEE85B-16EB-4F34-9D5A-E18BD679D1EE}"/>
    <cellStyle name="Normal 5 5 3 2 2 2 3" xfId="4640" xr:uid="{3A78FE6E-4832-42EB-B12D-9B3650A4C854}"/>
    <cellStyle name="Normal 5 5 3 2 2 3" xfId="951" xr:uid="{0D2385BA-7F8A-484A-93E9-B7E2B01BC80A}"/>
    <cellStyle name="Normal 5 5 3 2 2 3 2" xfId="4641" xr:uid="{43A24232-6C57-4D79-923F-4E0635B8D0C4}"/>
    <cellStyle name="Normal 5 5 3 2 2 4" xfId="952" xr:uid="{5C8F9A24-DCF3-4187-96C7-255734564166}"/>
    <cellStyle name="Normal 5 5 3 2 3" xfId="953" xr:uid="{EDFF35ED-77D9-4408-AB82-5E6288E5155C}"/>
    <cellStyle name="Normal 5 5 3 2 3 2" xfId="954" xr:uid="{3F8D39AC-F1A5-436A-9E9E-BB7D78EA1387}"/>
    <cellStyle name="Normal 5 5 3 2 3 2 2" xfId="4642" xr:uid="{1ED8AB15-015A-465B-A89D-6038D94E9793}"/>
    <cellStyle name="Normal 5 5 3 2 3 3" xfId="955" xr:uid="{194E76DA-A87A-4EB3-8E0B-F439FC9A330A}"/>
    <cellStyle name="Normal 5 5 3 2 3 4" xfId="956" xr:uid="{189E3841-8813-40EF-A214-0BDDA7D7AB0E}"/>
    <cellStyle name="Normal 5 5 3 2 4" xfId="957" xr:uid="{C80C1B41-C42B-4F78-B25B-C48352669A2E}"/>
    <cellStyle name="Normal 5 5 3 2 4 2" xfId="4643" xr:uid="{AE7A23BE-3068-4E29-BDDF-F85D65C17AB9}"/>
    <cellStyle name="Normal 5 5 3 2 5" xfId="958" xr:uid="{2154713F-4635-4307-B70F-A478DA2BE977}"/>
    <cellStyle name="Normal 5 5 3 2 6" xfId="959" xr:uid="{0A87DDBD-C385-47D5-B222-044AACF425B4}"/>
    <cellStyle name="Normal 5 5 3 3" xfId="960" xr:uid="{9D4BF396-94C2-4F11-AA6E-1C9B1BCCD35F}"/>
    <cellStyle name="Normal 5 5 3 3 2" xfId="961" xr:uid="{257A7E61-CDFF-4FAA-9EB0-6EB9A75A598B}"/>
    <cellStyle name="Normal 5 5 3 3 2 2" xfId="962" xr:uid="{BA4A8AC3-BA63-4947-9119-1F48095AF0AF}"/>
    <cellStyle name="Normal 5 5 3 3 2 2 2" xfId="4644" xr:uid="{3CB2C9BB-091A-42C0-BEF4-6B1ABB91A229}"/>
    <cellStyle name="Normal 5 5 3 3 2 3" xfId="963" xr:uid="{29997BC9-EC9E-41A7-87A6-0A60DF24197A}"/>
    <cellStyle name="Normal 5 5 3 3 2 4" xfId="964" xr:uid="{1D6888D5-F83B-420C-91EE-B522515F19E6}"/>
    <cellStyle name="Normal 5 5 3 3 3" xfId="965" xr:uid="{B096B623-D0FD-4555-BF95-F9D0C1D337FD}"/>
    <cellStyle name="Normal 5 5 3 3 3 2" xfId="4645" xr:uid="{081CD25A-D04F-4EA9-B362-E66DAE31E177}"/>
    <cellStyle name="Normal 5 5 3 3 4" xfId="966" xr:uid="{3BC2FF80-3663-45C8-B46B-141CFA7BCBBE}"/>
    <cellStyle name="Normal 5 5 3 3 5" xfId="967" xr:uid="{CD19B0DD-A946-4760-B10F-FD53CF1655AD}"/>
    <cellStyle name="Normal 5 5 3 4" xfId="968" xr:uid="{8424FBDE-A370-49A0-AA55-77926DAB2172}"/>
    <cellStyle name="Normal 5 5 3 4 2" xfId="969" xr:uid="{771C3779-D224-4C83-9A2E-64518B3444F6}"/>
    <cellStyle name="Normal 5 5 3 4 2 2" xfId="4646" xr:uid="{AE9DB8E4-71F8-48AB-AEDF-BB11607F48B1}"/>
    <cellStyle name="Normal 5 5 3 4 3" xfId="970" xr:uid="{260A7896-965E-42B9-B275-8A2A8F3C59FE}"/>
    <cellStyle name="Normal 5 5 3 4 4" xfId="971" xr:uid="{060FDEA3-E853-42F4-8213-CF4E13EB2580}"/>
    <cellStyle name="Normal 5 5 3 5" xfId="972" xr:uid="{C5D72118-A5E3-4CEB-9C12-14D9F9B96E42}"/>
    <cellStyle name="Normal 5 5 3 5 2" xfId="973" xr:uid="{762AE725-3FD8-4A01-A4C2-D25CDF407C6E}"/>
    <cellStyle name="Normal 5 5 3 5 3" xfId="974" xr:uid="{7789D8F5-2E82-4E77-8628-33A34EF0E5CA}"/>
    <cellStyle name="Normal 5 5 3 5 4" xfId="975" xr:uid="{8478247B-CFF0-4871-9D8C-CBC0A54DCD63}"/>
    <cellStyle name="Normal 5 5 3 6" xfId="976" xr:uid="{48C631C1-7645-41AA-B301-9F388372AE26}"/>
    <cellStyle name="Normal 5 5 3 7" xfId="977" xr:uid="{B9E3A672-44C8-4BAC-B9B8-AE523BFBEB92}"/>
    <cellStyle name="Normal 5 5 3 8" xfId="978" xr:uid="{F8008166-D3A7-4F6A-BA9A-4B73453B72CC}"/>
    <cellStyle name="Normal 5 5 4" xfId="979" xr:uid="{EF0269E0-0B00-4F14-849C-365ECED33051}"/>
    <cellStyle name="Normal 5 5 4 2" xfId="980" xr:uid="{F0158E4D-B6F5-4826-AEE2-2CBF88F02CB4}"/>
    <cellStyle name="Normal 5 5 4 2 2" xfId="981" xr:uid="{2D5430FA-6210-4BCE-9371-E091A174A34E}"/>
    <cellStyle name="Normal 5 5 4 2 2 2" xfId="982" xr:uid="{F0F4F6A3-788B-47AF-9215-C40E4EE52D1E}"/>
    <cellStyle name="Normal 5 5 4 2 2 2 2" xfId="3913" xr:uid="{44B372A8-AFE3-42F7-B077-5FDE16079F96}"/>
    <cellStyle name="Normal 5 5 4 2 2 3" xfId="983" xr:uid="{E113A356-C768-4D9C-99DB-135CE0268376}"/>
    <cellStyle name="Normal 5 5 4 2 2 4" xfId="984" xr:uid="{692C1A59-49A8-4068-8BD7-9EEAA22CF7CD}"/>
    <cellStyle name="Normal 5 5 4 2 3" xfId="985" xr:uid="{022F65CA-8F5B-49F9-8DB4-5CEBAF7A4E2B}"/>
    <cellStyle name="Normal 5 5 4 2 3 2" xfId="3914" xr:uid="{A7C0C761-3FD4-4314-BD5A-C439C82F7B49}"/>
    <cellStyle name="Normal 5 5 4 2 4" xfId="986" xr:uid="{9B297FAC-78D4-4CE0-9490-951952EE8B1F}"/>
    <cellStyle name="Normal 5 5 4 2 5" xfId="987" xr:uid="{015BB94A-EFA2-41FD-BDA3-4723EBBF9743}"/>
    <cellStyle name="Normal 5 5 4 3" xfId="988" xr:uid="{D8534199-15F1-45B7-8C1E-C2BA0A93D8C6}"/>
    <cellStyle name="Normal 5 5 4 3 2" xfId="989" xr:uid="{419D4017-2BB3-467F-8A81-2C8454EF1CA3}"/>
    <cellStyle name="Normal 5 5 4 3 2 2" xfId="3915" xr:uid="{5C52961F-DFF8-43D9-B822-F4F881DC196B}"/>
    <cellStyle name="Normal 5 5 4 3 3" xfId="990" xr:uid="{50D191D0-D707-4312-B0BB-5F80BF2450E0}"/>
    <cellStyle name="Normal 5 5 4 3 4" xfId="991" xr:uid="{409163A3-2077-4558-982F-2EF0833CC160}"/>
    <cellStyle name="Normal 5 5 4 4" xfId="992" xr:uid="{E9E99678-7288-4D92-8A93-DD4DD4D9D290}"/>
    <cellStyle name="Normal 5 5 4 4 2" xfId="993" xr:uid="{C224CD14-EBFE-4050-9235-DD356F9290F4}"/>
    <cellStyle name="Normal 5 5 4 4 3" xfId="994" xr:uid="{2072ACAD-25DF-4CC2-B969-BEA322F27B53}"/>
    <cellStyle name="Normal 5 5 4 4 4" xfId="995" xr:uid="{E1D5BF66-E43C-4B64-828B-7A9672AD65A2}"/>
    <cellStyle name="Normal 5 5 4 5" xfId="996" xr:uid="{27CBDF03-A472-4E33-A883-8BBB12870264}"/>
    <cellStyle name="Normal 5 5 4 6" xfId="997" xr:uid="{AB237016-3B16-4EBE-960A-97A743CC1BF1}"/>
    <cellStyle name="Normal 5 5 4 7" xfId="998" xr:uid="{249126D8-4F91-4AD3-A53A-23D53CE35AF3}"/>
    <cellStyle name="Normal 5 5 5" xfId="999" xr:uid="{85B7DE47-6E25-4027-B12A-0FE9A1FB68BB}"/>
    <cellStyle name="Normal 5 5 5 2" xfId="1000" xr:uid="{7365C298-DDD0-4EEF-8B79-3E6F44F582D4}"/>
    <cellStyle name="Normal 5 5 5 2 2" xfId="1001" xr:uid="{DFEFDE0C-EF6F-4FE0-931D-621C1EB33A82}"/>
    <cellStyle name="Normal 5 5 5 2 2 2" xfId="3916" xr:uid="{E103012A-B050-40D2-A93E-F42D1132C203}"/>
    <cellStyle name="Normal 5 5 5 2 3" xfId="1002" xr:uid="{4BD70A53-94AE-4FF1-BFB8-2BD47D8C1CF0}"/>
    <cellStyle name="Normal 5 5 5 2 4" xfId="1003" xr:uid="{8A6D8BB2-3D7C-460F-B3F2-28A5B9E98456}"/>
    <cellStyle name="Normal 5 5 5 3" xfId="1004" xr:uid="{7D2C9872-3707-4DE7-9D41-2D1A29CF7C2E}"/>
    <cellStyle name="Normal 5 5 5 3 2" xfId="1005" xr:uid="{0F990D13-44F2-4310-B30D-52B6B888301C}"/>
    <cellStyle name="Normal 5 5 5 3 3" xfId="1006" xr:uid="{A9BDBB98-1434-4E5C-BE1F-B9E7516436D6}"/>
    <cellStyle name="Normal 5 5 5 3 4" xfId="1007" xr:uid="{081B410B-DAFF-49D3-8B5C-804BD9DB58B0}"/>
    <cellStyle name="Normal 5 5 5 4" xfId="1008" xr:uid="{970E1E10-8326-40FC-81F7-989C5548ADC9}"/>
    <cellStyle name="Normal 5 5 5 5" xfId="1009" xr:uid="{268F4242-A25B-4330-81F0-6BF2F82392C1}"/>
    <cellStyle name="Normal 5 5 5 6" xfId="1010" xr:uid="{C54EFBED-D2B5-4A63-8B40-F420FA71DD21}"/>
    <cellStyle name="Normal 5 5 6" xfId="1011" xr:uid="{1C9E9585-FC4D-4871-BFD2-DC6215155199}"/>
    <cellStyle name="Normal 5 5 6 2" xfId="1012" xr:uid="{CB335C1C-5888-4740-8AAE-B30C1EC62056}"/>
    <cellStyle name="Normal 5 5 6 2 2" xfId="1013" xr:uid="{CB32B5A6-5838-410C-87B8-6EADC3475627}"/>
    <cellStyle name="Normal 5 5 6 2 3" xfId="1014" xr:uid="{A7F39C0F-733E-42D7-BBC7-B0787CBD0187}"/>
    <cellStyle name="Normal 5 5 6 2 4" xfId="1015" xr:uid="{59AC5ED6-A59A-4F75-B204-406F5D9C88C0}"/>
    <cellStyle name="Normal 5 5 6 3" xfId="1016" xr:uid="{86AE43FB-2D39-4B6F-9ED5-0D21AF9D1AAA}"/>
    <cellStyle name="Normal 5 5 6 4" xfId="1017" xr:uid="{7EA5A397-A041-46A0-A160-EEAD384713F1}"/>
    <cellStyle name="Normal 5 5 6 5" xfId="1018" xr:uid="{B53A5392-9A39-411B-9B0F-21C7151B0B15}"/>
    <cellStyle name="Normal 5 5 7" xfId="1019" xr:uid="{3CF386D0-5370-4D13-89E6-94C40E0AD999}"/>
    <cellStyle name="Normal 5 5 7 2" xfId="1020" xr:uid="{F8C5E847-2D2A-4AA2-8CF1-9B37B7CA77C1}"/>
    <cellStyle name="Normal 5 5 7 3" xfId="1021" xr:uid="{5C2068E1-5A5C-4C03-A7F5-F78067FB6D77}"/>
    <cellStyle name="Normal 5 5 7 4" xfId="1022" xr:uid="{E8779A6B-8652-4723-AA32-39A6AC9C0416}"/>
    <cellStyle name="Normal 5 5 8" xfId="1023" xr:uid="{9DDE02AA-9FF4-4447-B7DA-1A7692EAFE62}"/>
    <cellStyle name="Normal 5 5 8 2" xfId="1024" xr:uid="{A83AE992-BE9A-400D-9CB1-4FFFB871A73D}"/>
    <cellStyle name="Normal 5 5 8 3" xfId="1025" xr:uid="{4F90DA8F-B11D-42B0-8ECF-CCD925BEE2BD}"/>
    <cellStyle name="Normal 5 5 8 4" xfId="1026" xr:uid="{CB6E24E0-B13C-48B4-B1CB-0241415D9BAD}"/>
    <cellStyle name="Normal 5 5 9" xfId="1027" xr:uid="{F4E065DB-AC0A-44B2-B965-BE2C267B1C12}"/>
    <cellStyle name="Normal 5 6" xfId="1028" xr:uid="{93C12B40-6F75-4A68-BC89-5586D4EFD4FE}"/>
    <cellStyle name="Normal 5 6 10" xfId="1029" xr:uid="{3A2A7FC0-0998-4C24-BD0A-FD828B629034}"/>
    <cellStyle name="Normal 5 6 11" xfId="1030" xr:uid="{F32C7661-6D90-4FAE-A96A-FE626CD20E28}"/>
    <cellStyle name="Normal 5 6 2" xfId="1031" xr:uid="{ADDDAF88-1B29-4626-A9BF-BD5970783EC5}"/>
    <cellStyle name="Normal 5 6 2 2" xfId="1032" xr:uid="{35C11893-7919-4278-9E4E-DF69123598EC}"/>
    <cellStyle name="Normal 5 6 2 2 2" xfId="1033" xr:uid="{A50B38F2-D4C3-4B8B-BDEA-79A8ACA315C1}"/>
    <cellStyle name="Normal 5 6 2 2 2 2" xfId="1034" xr:uid="{44C629D2-310F-497E-AC4B-FF2137ECC883}"/>
    <cellStyle name="Normal 5 6 2 2 2 2 2" xfId="1035" xr:uid="{BCE98F44-86DC-4A7E-AF3E-2BE91F4BDD76}"/>
    <cellStyle name="Normal 5 6 2 2 2 2 3" xfId="1036" xr:uid="{57656071-F399-4F0C-A372-9450DC3FF5C2}"/>
    <cellStyle name="Normal 5 6 2 2 2 2 4" xfId="1037" xr:uid="{4A4E2155-25BE-4AD8-AEC9-F648F6F4BFE3}"/>
    <cellStyle name="Normal 5 6 2 2 2 3" xfId="1038" xr:uid="{FD574C43-B923-4F23-A225-CF2F032A5EC6}"/>
    <cellStyle name="Normal 5 6 2 2 2 3 2" xfId="1039" xr:uid="{D1A22C56-7EAC-496B-9BB9-DB032C4B09DE}"/>
    <cellStyle name="Normal 5 6 2 2 2 3 3" xfId="1040" xr:uid="{8BFA7C07-172D-4016-B891-5F1ACC7DD05C}"/>
    <cellStyle name="Normal 5 6 2 2 2 3 4" xfId="1041" xr:uid="{F8549FD1-9CEB-45E3-892E-72F06A0BB9B0}"/>
    <cellStyle name="Normal 5 6 2 2 2 4" xfId="1042" xr:uid="{5650ABDB-3CFC-43BE-83C6-D66FF9E97AE0}"/>
    <cellStyle name="Normal 5 6 2 2 2 5" xfId="1043" xr:uid="{AED41919-7D74-4F92-A2FF-0EE5AD77B43C}"/>
    <cellStyle name="Normal 5 6 2 2 2 6" xfId="1044" xr:uid="{6ED696F7-4C49-4975-85B2-2E776858EE8D}"/>
    <cellStyle name="Normal 5 6 2 2 3" xfId="1045" xr:uid="{44F42594-2CF8-4348-A806-646288C29CB6}"/>
    <cellStyle name="Normal 5 6 2 2 3 2" xfId="1046" xr:uid="{5D0B1959-7367-4259-804E-B7E3041807D9}"/>
    <cellStyle name="Normal 5 6 2 2 3 2 2" xfId="1047" xr:uid="{624C8240-8A82-4A36-AE07-5D905EF2983C}"/>
    <cellStyle name="Normal 5 6 2 2 3 2 3" xfId="1048" xr:uid="{03C1228C-E7C2-46AD-AD36-F15CF6A416D9}"/>
    <cellStyle name="Normal 5 6 2 2 3 2 4" xfId="1049" xr:uid="{1E5E0720-6F16-48C6-B593-6FA44C87734B}"/>
    <cellStyle name="Normal 5 6 2 2 3 3" xfId="1050" xr:uid="{2C39D7F6-6E09-4E58-9B3A-E369F882F946}"/>
    <cellStyle name="Normal 5 6 2 2 3 4" xfId="1051" xr:uid="{A20A5C24-A875-47B3-AF7B-8328A12A7236}"/>
    <cellStyle name="Normal 5 6 2 2 3 5" xfId="1052" xr:uid="{D7516869-7955-4668-80A0-F482CB185895}"/>
    <cellStyle name="Normal 5 6 2 2 4" xfId="1053" xr:uid="{5DB917E2-7E8C-423D-960B-4B9DD144BBC5}"/>
    <cellStyle name="Normal 5 6 2 2 4 2" xfId="1054" xr:uid="{AF9D1E80-DB4A-4856-A760-A91706AFD3D8}"/>
    <cellStyle name="Normal 5 6 2 2 4 3" xfId="1055" xr:uid="{239391C8-6E9D-4324-A637-4E749A495E5C}"/>
    <cellStyle name="Normal 5 6 2 2 4 4" xfId="1056" xr:uid="{6C2C3CD1-63D9-4D8E-94BD-81128C08F3ED}"/>
    <cellStyle name="Normal 5 6 2 2 5" xfId="1057" xr:uid="{36B2D79F-3455-4EAE-BD41-557AFAAF3DEE}"/>
    <cellStyle name="Normal 5 6 2 2 5 2" xfId="1058" xr:uid="{42398E97-9505-476E-A071-952B39E0E464}"/>
    <cellStyle name="Normal 5 6 2 2 5 3" xfId="1059" xr:uid="{C6E44702-E45A-4EB4-B42C-5F7ADDBC0F68}"/>
    <cellStyle name="Normal 5 6 2 2 5 4" xfId="1060" xr:uid="{154B1C23-575D-412A-AD33-B9C652632099}"/>
    <cellStyle name="Normal 5 6 2 2 6" xfId="1061" xr:uid="{CC2427F2-0687-4DF9-85F1-13D4F72E8877}"/>
    <cellStyle name="Normal 5 6 2 2 7" xfId="1062" xr:uid="{F37A7A52-D5D5-422F-8A00-B2E8C4D8118A}"/>
    <cellStyle name="Normal 5 6 2 2 8" xfId="1063" xr:uid="{BAF2861E-DD2C-46AC-BEFA-9FE7ECE803F8}"/>
    <cellStyle name="Normal 5 6 2 3" xfId="1064" xr:uid="{A31575B6-A3E8-4DA3-866A-6B18CA369C92}"/>
    <cellStyle name="Normal 5 6 2 3 2" xfId="1065" xr:uid="{0F7692DA-0A7F-4317-8EBA-1F7F83B7237B}"/>
    <cellStyle name="Normal 5 6 2 3 2 2" xfId="1066" xr:uid="{A2C25085-7850-4763-8B90-B0E898B22F1E}"/>
    <cellStyle name="Normal 5 6 2 3 2 3" xfId="1067" xr:uid="{08636212-ACF9-4167-A487-8709C6426EA4}"/>
    <cellStyle name="Normal 5 6 2 3 2 4" xfId="1068" xr:uid="{F5C5F452-FA1A-4EFE-B7C0-0750DF0B33FB}"/>
    <cellStyle name="Normal 5 6 2 3 3" xfId="1069" xr:uid="{D9C35E95-6809-4928-9E78-F6AFCEB16E00}"/>
    <cellStyle name="Normal 5 6 2 3 3 2" xfId="1070" xr:uid="{E6AA77D9-4C33-4EEB-A19C-B995096DED7A}"/>
    <cellStyle name="Normal 5 6 2 3 3 3" xfId="1071" xr:uid="{CB82C90D-8FF9-4EBD-98D4-E59696880985}"/>
    <cellStyle name="Normal 5 6 2 3 3 4" xfId="1072" xr:uid="{AA2D9A62-1D7C-4F32-AAE2-DCF7BD376E80}"/>
    <cellStyle name="Normal 5 6 2 3 4" xfId="1073" xr:uid="{3D24C98D-0A1C-449D-BBFC-ED1B940BA8F4}"/>
    <cellStyle name="Normal 5 6 2 3 5" xfId="1074" xr:uid="{0276339C-6C10-4644-A54E-4DBF96445625}"/>
    <cellStyle name="Normal 5 6 2 3 6" xfId="1075" xr:uid="{102158F3-7F14-4578-8F91-E28A80B5268F}"/>
    <cellStyle name="Normal 5 6 2 4" xfId="1076" xr:uid="{80E61F2E-6290-479D-B350-547B15D92C70}"/>
    <cellStyle name="Normal 5 6 2 4 2" xfId="1077" xr:uid="{42F8C905-4AB1-4072-8959-2254F5DDD295}"/>
    <cellStyle name="Normal 5 6 2 4 2 2" xfId="1078" xr:uid="{1168A546-B62A-4363-96CE-8FABCA0BCB59}"/>
    <cellStyle name="Normal 5 6 2 4 2 3" xfId="1079" xr:uid="{68B4FF45-2C34-45C2-8B97-909413FDE6AB}"/>
    <cellStyle name="Normal 5 6 2 4 2 4" xfId="1080" xr:uid="{1DA74A96-B17C-4F60-9B79-A8F984B27C6C}"/>
    <cellStyle name="Normal 5 6 2 4 3" xfId="1081" xr:uid="{39D21A85-D74A-4F15-AC7F-A3A22820974F}"/>
    <cellStyle name="Normal 5 6 2 4 4" xfId="1082" xr:uid="{73BDFB77-B17B-44C2-B73A-DFDF4C5C9755}"/>
    <cellStyle name="Normal 5 6 2 4 5" xfId="1083" xr:uid="{CDE4A436-65D8-4EC1-9F84-6BFF214E7341}"/>
    <cellStyle name="Normal 5 6 2 5" xfId="1084" xr:uid="{DEE41BFF-329F-4054-A82F-40D429FD79C2}"/>
    <cellStyle name="Normal 5 6 2 5 2" xfId="1085" xr:uid="{6AA3C090-0554-410A-A0B2-3EA29C08A75C}"/>
    <cellStyle name="Normal 5 6 2 5 3" xfId="1086" xr:uid="{E9A3348C-FB9E-41CB-A205-653CD3CA3624}"/>
    <cellStyle name="Normal 5 6 2 5 4" xfId="1087" xr:uid="{476BA8C8-8B92-445E-9E88-17EE73E26175}"/>
    <cellStyle name="Normal 5 6 2 6" xfId="1088" xr:uid="{1FA8D2A6-EB0A-4A6C-8286-8A11D367E548}"/>
    <cellStyle name="Normal 5 6 2 6 2" xfId="1089" xr:uid="{351A3B9B-AD4F-4CFE-A28C-B3E28AA1EC3B}"/>
    <cellStyle name="Normal 5 6 2 6 3" xfId="1090" xr:uid="{F0DF95F3-5F75-48DC-A8BE-444400C8ABFA}"/>
    <cellStyle name="Normal 5 6 2 6 4" xfId="1091" xr:uid="{F6955CDE-9986-44EE-8E6F-6AC80D32547B}"/>
    <cellStyle name="Normal 5 6 2 7" xfId="1092" xr:uid="{19BF72BB-2713-4FCB-84FB-04E2CD2CFC3F}"/>
    <cellStyle name="Normal 5 6 2 8" xfId="1093" xr:uid="{EA94EDF7-BA93-4306-8DD4-F01E13730CF9}"/>
    <cellStyle name="Normal 5 6 2 9" xfId="1094" xr:uid="{A60CA65C-1BEB-4E54-B61E-8290F50575BD}"/>
    <cellStyle name="Normal 5 6 3" xfId="1095" xr:uid="{8611714F-D0A3-4B0C-AA4F-BB536AF3C993}"/>
    <cellStyle name="Normal 5 6 3 2" xfId="1096" xr:uid="{AD494539-112F-4157-A741-3E5A98E48740}"/>
    <cellStyle name="Normal 5 6 3 2 2" xfId="1097" xr:uid="{00D7B748-D26E-4B5D-8A0E-BE4E35D608D0}"/>
    <cellStyle name="Normal 5 6 3 2 2 2" xfId="1098" xr:uid="{11A5CACB-8F59-4D3E-9AFE-80C6D3EC77BA}"/>
    <cellStyle name="Normal 5 6 3 2 2 2 2" xfId="3917" xr:uid="{E7A7F481-2DA3-46C9-BFDC-892128267D39}"/>
    <cellStyle name="Normal 5 6 3 2 2 3" xfId="1099" xr:uid="{DC6F47A2-57E3-4A04-AE8B-1E1D84452C41}"/>
    <cellStyle name="Normal 5 6 3 2 2 4" xfId="1100" xr:uid="{88C0A90D-E3B3-4C5C-8244-8AADA9060453}"/>
    <cellStyle name="Normal 5 6 3 2 3" xfId="1101" xr:uid="{7F7974B5-1805-444B-A658-EF10A771C012}"/>
    <cellStyle name="Normal 5 6 3 2 3 2" xfId="1102" xr:uid="{8EA9AAD4-189D-4E56-813C-E4FD278EA1BE}"/>
    <cellStyle name="Normal 5 6 3 2 3 3" xfId="1103" xr:uid="{A1F99EC7-F587-435C-BDC7-C55EA2A795A1}"/>
    <cellStyle name="Normal 5 6 3 2 3 4" xfId="1104" xr:uid="{E8F41081-3CF2-4904-B4EE-DAB2E3EC39EE}"/>
    <cellStyle name="Normal 5 6 3 2 4" xfId="1105" xr:uid="{F0749697-1488-404D-B5A9-D4E61C8C7AFD}"/>
    <cellStyle name="Normal 5 6 3 2 5" xfId="1106" xr:uid="{6A81B418-A8A2-44D5-B211-C558320E6072}"/>
    <cellStyle name="Normal 5 6 3 2 6" xfId="1107" xr:uid="{0818C3FF-1349-4EAA-B146-3DB6CAAB1088}"/>
    <cellStyle name="Normal 5 6 3 3" xfId="1108" xr:uid="{44ECD18C-C2CF-47FA-B20B-1B1018FDC729}"/>
    <cellStyle name="Normal 5 6 3 3 2" xfId="1109" xr:uid="{85ECD7AE-F0CB-4281-A781-662F2A7CD0E3}"/>
    <cellStyle name="Normal 5 6 3 3 2 2" xfId="1110" xr:uid="{8BA5743F-B06F-48DA-B694-BDCCF5DE1899}"/>
    <cellStyle name="Normal 5 6 3 3 2 3" xfId="1111" xr:uid="{05C7694E-AD9E-48C6-AA41-BE34FC173743}"/>
    <cellStyle name="Normal 5 6 3 3 2 4" xfId="1112" xr:uid="{406F8F3D-054F-4C84-832E-CA92DF02A860}"/>
    <cellStyle name="Normal 5 6 3 3 3" xfId="1113" xr:uid="{5BA390A3-F6A0-45CD-91B8-639953868FC1}"/>
    <cellStyle name="Normal 5 6 3 3 4" xfId="1114" xr:uid="{2428D884-5915-433F-817B-B0BEFDF5C11D}"/>
    <cellStyle name="Normal 5 6 3 3 5" xfId="1115" xr:uid="{D4DDB6BF-7AEC-4A88-A776-D202B80FB61C}"/>
    <cellStyle name="Normal 5 6 3 4" xfId="1116" xr:uid="{930C5DCC-28FA-4B35-8CAF-76F0B2D85705}"/>
    <cellStyle name="Normal 5 6 3 4 2" xfId="1117" xr:uid="{9427D6CF-BE60-4453-B608-19A90F993AFE}"/>
    <cellStyle name="Normal 5 6 3 4 3" xfId="1118" xr:uid="{94B4F2F6-D83E-4EAD-9D75-A1E43B559391}"/>
    <cellStyle name="Normal 5 6 3 4 4" xfId="1119" xr:uid="{AD5F2DB6-DE31-4D75-974A-833E3403ACB4}"/>
    <cellStyle name="Normal 5 6 3 5" xfId="1120" xr:uid="{415C5CAF-A48A-457F-9B6F-13C9189FFF61}"/>
    <cellStyle name="Normal 5 6 3 5 2" xfId="1121" xr:uid="{9CA839A4-9F80-4E87-8D1F-6718477A3C9A}"/>
    <cellStyle name="Normal 5 6 3 5 3" xfId="1122" xr:uid="{6216E701-D789-4C68-BAF5-AE4E94D5F7F4}"/>
    <cellStyle name="Normal 5 6 3 5 4" xfId="1123" xr:uid="{877644DB-2EA1-44B7-9533-4E59374BFDFF}"/>
    <cellStyle name="Normal 5 6 3 6" xfId="1124" xr:uid="{AFA628A1-815B-4A00-BD40-61601C1C2A35}"/>
    <cellStyle name="Normal 5 6 3 7" xfId="1125" xr:uid="{9BF21711-56FB-4121-8003-7DDE297EEFFC}"/>
    <cellStyle name="Normal 5 6 3 8" xfId="1126" xr:uid="{4A972768-C303-4F0C-AF95-75C040A17401}"/>
    <cellStyle name="Normal 5 6 4" xfId="1127" xr:uid="{421187AE-6362-4441-92CC-7EE3A9EF160F}"/>
    <cellStyle name="Normal 5 6 4 2" xfId="1128" xr:uid="{2119717F-37EE-4E09-9B26-44CA33EB1959}"/>
    <cellStyle name="Normal 5 6 4 2 2" xfId="1129" xr:uid="{30644AAD-1112-4DF5-90DC-4D8F94625858}"/>
    <cellStyle name="Normal 5 6 4 2 2 2" xfId="1130" xr:uid="{0EFD8CEB-55A9-407B-80E9-63FFA7A343DE}"/>
    <cellStyle name="Normal 5 6 4 2 2 3" xfId="1131" xr:uid="{BEA841BD-15C0-4126-AF99-8061FE7D4630}"/>
    <cellStyle name="Normal 5 6 4 2 2 4" xfId="1132" xr:uid="{49F1859C-DADE-410F-B84B-BE117DB5DE87}"/>
    <cellStyle name="Normal 5 6 4 2 3" xfId="1133" xr:uid="{608F9C85-2DC8-492C-8E05-CCD404118CB4}"/>
    <cellStyle name="Normal 5 6 4 2 4" xfId="1134" xr:uid="{464AB14B-C254-478B-8D4F-6287FA1C9AE1}"/>
    <cellStyle name="Normal 5 6 4 2 5" xfId="1135" xr:uid="{AF157753-81A9-4447-A161-508D47C76ACC}"/>
    <cellStyle name="Normal 5 6 4 3" xfId="1136" xr:uid="{DC1AA3F5-900F-4078-B27C-08C6AFAE352E}"/>
    <cellStyle name="Normal 5 6 4 3 2" xfId="1137" xr:uid="{637C5BD9-F997-4013-AD5A-43E0BBFD27D8}"/>
    <cellStyle name="Normal 5 6 4 3 3" xfId="1138" xr:uid="{C72C7BD7-78FB-49C2-84AA-69B7D5D30834}"/>
    <cellStyle name="Normal 5 6 4 3 4" xfId="1139" xr:uid="{B4491114-BA7A-4679-8572-1A97047F5094}"/>
    <cellStyle name="Normal 5 6 4 4" xfId="1140" xr:uid="{4F14BDB7-A43A-4711-82F1-FEDA5BD46D57}"/>
    <cellStyle name="Normal 5 6 4 4 2" xfId="1141" xr:uid="{FE30B54D-7D58-432A-A2E7-1E8F96F26279}"/>
    <cellStyle name="Normal 5 6 4 4 3" xfId="1142" xr:uid="{BDB7B263-FC8B-4689-B84D-6FF89978F22B}"/>
    <cellStyle name="Normal 5 6 4 4 4" xfId="1143" xr:uid="{609C011B-6F79-4DD4-954A-D1BED53B9E2C}"/>
    <cellStyle name="Normal 5 6 4 5" xfId="1144" xr:uid="{C5C11C26-9727-4456-8F9C-3B13F3CAA45D}"/>
    <cellStyle name="Normal 5 6 4 6" xfId="1145" xr:uid="{C73F6D74-72E0-4991-8736-5E9D5ED99168}"/>
    <cellStyle name="Normal 5 6 4 7" xfId="1146" xr:uid="{027F1CC9-A350-4C67-95B2-B826757E21EE}"/>
    <cellStyle name="Normal 5 6 5" xfId="1147" xr:uid="{9C4CEFA9-61D2-4A3A-B067-3937BDF7B5DF}"/>
    <cellStyle name="Normal 5 6 5 2" xfId="1148" xr:uid="{A7908943-808B-491D-B480-CDF7FEBCB5A7}"/>
    <cellStyle name="Normal 5 6 5 2 2" xfId="1149" xr:uid="{31A422D3-8C5B-4BE4-A504-5A95CBF0BD36}"/>
    <cellStyle name="Normal 5 6 5 2 3" xfId="1150" xr:uid="{60C8BCF8-DCB6-4E02-9EF3-E110604A94B4}"/>
    <cellStyle name="Normal 5 6 5 2 4" xfId="1151" xr:uid="{2B0A2975-1448-4FE4-80FC-B940582AC818}"/>
    <cellStyle name="Normal 5 6 5 3" xfId="1152" xr:uid="{464591C8-23C5-4A17-943D-F71C6132E870}"/>
    <cellStyle name="Normal 5 6 5 3 2" xfId="1153" xr:uid="{CA9C676C-192D-4741-9C30-C83E9585BE04}"/>
    <cellStyle name="Normal 5 6 5 3 3" xfId="1154" xr:uid="{B6FB82CD-EF93-4B79-8E20-B83AC4698D5B}"/>
    <cellStyle name="Normal 5 6 5 3 4" xfId="1155" xr:uid="{F95FDB6E-2F6E-4443-A302-6EC4FD6767DE}"/>
    <cellStyle name="Normal 5 6 5 4" xfId="1156" xr:uid="{8EE27079-16A8-412C-9FA2-05F244DA4E1F}"/>
    <cellStyle name="Normal 5 6 5 5" xfId="1157" xr:uid="{0B36757D-619D-4F0D-A921-5463FB38F85D}"/>
    <cellStyle name="Normal 5 6 5 6" xfId="1158" xr:uid="{833E0577-B2FA-4D86-AC64-771BC5C59A17}"/>
    <cellStyle name="Normal 5 6 6" xfId="1159" xr:uid="{FF76F334-5B81-4368-820D-A25E292F8407}"/>
    <cellStyle name="Normal 5 6 6 2" xfId="1160" xr:uid="{128EF4B5-5D9F-4DBC-86C0-5C14A89626C7}"/>
    <cellStyle name="Normal 5 6 6 2 2" xfId="1161" xr:uid="{CEEBCCAD-E668-42F8-A45D-314CF4911BED}"/>
    <cellStyle name="Normal 5 6 6 2 3" xfId="1162" xr:uid="{09DF7837-5C43-4C29-A914-4F50C2B09C9C}"/>
    <cellStyle name="Normal 5 6 6 2 4" xfId="1163" xr:uid="{35FBA46E-FD5A-48DE-B2DD-B152D3244BF9}"/>
    <cellStyle name="Normal 5 6 6 3" xfId="1164" xr:uid="{0E7460D0-BFE9-46D9-A024-BC889D082FF3}"/>
    <cellStyle name="Normal 5 6 6 4" xfId="1165" xr:uid="{901E207A-28CA-44AF-9007-B78A99825AF7}"/>
    <cellStyle name="Normal 5 6 6 5" xfId="1166" xr:uid="{CCC6D762-7A0E-4FF2-8A4E-E4BCC013A406}"/>
    <cellStyle name="Normal 5 6 7" xfId="1167" xr:uid="{83EFC426-3572-432B-8A7B-649D1DCB8421}"/>
    <cellStyle name="Normal 5 6 7 2" xfId="1168" xr:uid="{918C0183-0652-456A-9825-35A556F3C565}"/>
    <cellStyle name="Normal 5 6 7 3" xfId="1169" xr:uid="{7AA02189-921E-4445-B11A-AEB24FE6CFE2}"/>
    <cellStyle name="Normal 5 6 7 4" xfId="1170" xr:uid="{FF325B58-8846-48F8-A9D5-523D4C68CD02}"/>
    <cellStyle name="Normal 5 6 8" xfId="1171" xr:uid="{9D53A80C-9CBA-4D85-BA75-152EEBE0EBD8}"/>
    <cellStyle name="Normal 5 6 8 2" xfId="1172" xr:uid="{E58AF68A-999D-436E-8BB3-45110EA98DDB}"/>
    <cellStyle name="Normal 5 6 8 3" xfId="1173" xr:uid="{7C2356F6-4A05-4BBE-8CEF-1BE367269F55}"/>
    <cellStyle name="Normal 5 6 8 4" xfId="1174" xr:uid="{16BEDE70-381B-4924-8DA7-C26138A7360F}"/>
    <cellStyle name="Normal 5 6 9" xfId="1175" xr:uid="{E7CF7B08-1B13-428F-AA7C-D07C6ED3B226}"/>
    <cellStyle name="Normal 5 7" xfId="1176" xr:uid="{187514B2-0FEB-4A0D-A750-77296235C85F}"/>
    <cellStyle name="Normal 5 7 2" xfId="1177" xr:uid="{962C41D6-E2EC-4F4F-A337-18EE50B2CF14}"/>
    <cellStyle name="Normal 5 7 2 2" xfId="1178" xr:uid="{EFDDA50D-9C25-48CE-9457-9741E112832E}"/>
    <cellStyle name="Normal 5 7 2 2 2" xfId="1179" xr:uid="{D5BFE932-F54C-49E6-8260-80A272293432}"/>
    <cellStyle name="Normal 5 7 2 2 2 2" xfId="1180" xr:uid="{B44E0663-23A2-4CB9-9EA3-37A686514272}"/>
    <cellStyle name="Normal 5 7 2 2 2 3" xfId="1181" xr:uid="{310D8862-7132-4BE1-B942-1BE446296B19}"/>
    <cellStyle name="Normal 5 7 2 2 2 4" xfId="1182" xr:uid="{DA83EF88-A8CE-44C2-B1F5-94BE3EEC34D0}"/>
    <cellStyle name="Normal 5 7 2 2 3" xfId="1183" xr:uid="{5B9281FA-719C-4432-B9A5-0CCCBD65C8F4}"/>
    <cellStyle name="Normal 5 7 2 2 3 2" xfId="1184" xr:uid="{915AA412-D8CB-47FE-B47E-3F98BA74C03B}"/>
    <cellStyle name="Normal 5 7 2 2 3 3" xfId="1185" xr:uid="{88AA4474-615A-400A-99E5-EDC221C8A12A}"/>
    <cellStyle name="Normal 5 7 2 2 3 4" xfId="1186" xr:uid="{1455165B-2B53-4872-A36D-EAB5461C19AA}"/>
    <cellStyle name="Normal 5 7 2 2 4" xfId="1187" xr:uid="{7CDE630C-049A-46EA-B40F-EDCE979752FD}"/>
    <cellStyle name="Normal 5 7 2 2 5" xfId="1188" xr:uid="{7030F535-5125-4BAD-A9C3-66D4F3E9E51B}"/>
    <cellStyle name="Normal 5 7 2 2 6" xfId="1189" xr:uid="{3791C6F6-43C8-40FA-9BB3-E5E7A9ADE213}"/>
    <cellStyle name="Normal 5 7 2 3" xfId="1190" xr:uid="{ECEA6663-92C9-4E48-966D-631C9EA2CAA9}"/>
    <cellStyle name="Normal 5 7 2 3 2" xfId="1191" xr:uid="{D55C6B1F-15F4-4C0D-900A-FE87013B9B8B}"/>
    <cellStyle name="Normal 5 7 2 3 2 2" xfId="1192" xr:uid="{471A98F2-5E32-431B-A0CB-10BC965FEBFE}"/>
    <cellStyle name="Normal 5 7 2 3 2 3" xfId="1193" xr:uid="{29A04DE9-2FBB-400A-9684-7FE1375E5077}"/>
    <cellStyle name="Normal 5 7 2 3 2 4" xfId="1194" xr:uid="{65CAE81B-622C-4EFC-90AC-584C4AE775B9}"/>
    <cellStyle name="Normal 5 7 2 3 3" xfId="1195" xr:uid="{9A0AB30A-AFCD-4CAA-8998-58038B334A90}"/>
    <cellStyle name="Normal 5 7 2 3 4" xfId="1196" xr:uid="{AA674CAC-3D74-4E6B-AFEE-5A86CE0BFCC0}"/>
    <cellStyle name="Normal 5 7 2 3 5" xfId="1197" xr:uid="{944800B8-E195-4C36-9809-64C2A61406B7}"/>
    <cellStyle name="Normal 5 7 2 4" xfId="1198" xr:uid="{EA692EEE-2B8A-49D3-9AD4-D053D4E1AB9E}"/>
    <cellStyle name="Normal 5 7 2 4 2" xfId="1199" xr:uid="{8019319B-1448-4F43-93BB-AE1FFDB46713}"/>
    <cellStyle name="Normal 5 7 2 4 3" xfId="1200" xr:uid="{99815544-AAD7-41F2-B046-EC71F7DB7481}"/>
    <cellStyle name="Normal 5 7 2 4 4" xfId="1201" xr:uid="{89173F4E-DC31-4557-80F5-EE684B7092AE}"/>
    <cellStyle name="Normal 5 7 2 5" xfId="1202" xr:uid="{3E093BA6-9C8F-4CC3-8C67-E24B7DA039AF}"/>
    <cellStyle name="Normal 5 7 2 5 2" xfId="1203" xr:uid="{149E4C18-B1A6-43DD-85C7-16E96C083B66}"/>
    <cellStyle name="Normal 5 7 2 5 3" xfId="1204" xr:uid="{2D6A5352-072E-4880-B870-B429C4D08874}"/>
    <cellStyle name="Normal 5 7 2 5 4" xfId="1205" xr:uid="{30E4154F-21BC-46E6-A1D2-E224C26FE350}"/>
    <cellStyle name="Normal 5 7 2 6" xfId="1206" xr:uid="{4E5F56BE-567C-49C5-AF14-05E486EAE69E}"/>
    <cellStyle name="Normal 5 7 2 7" xfId="1207" xr:uid="{070D9546-70C8-430A-BD99-256AED64E31D}"/>
    <cellStyle name="Normal 5 7 2 8" xfId="1208" xr:uid="{8A9E86DE-F811-4FCA-94F5-22F9837A2BF8}"/>
    <cellStyle name="Normal 5 7 3" xfId="1209" xr:uid="{50EA91EA-B951-4501-9CE6-2E3055DE9B1A}"/>
    <cellStyle name="Normal 5 7 3 2" xfId="1210" xr:uid="{024C18E2-BFB3-46A5-8603-A3190C66052E}"/>
    <cellStyle name="Normal 5 7 3 2 2" xfId="1211" xr:uid="{8B0C2F5F-5579-468F-8DD8-ADA1057A1EBC}"/>
    <cellStyle name="Normal 5 7 3 2 3" xfId="1212" xr:uid="{19B46150-2E46-4A41-982F-CE28A8034839}"/>
    <cellStyle name="Normal 5 7 3 2 4" xfId="1213" xr:uid="{18A95DED-201D-4CFC-A7B6-F117913AE574}"/>
    <cellStyle name="Normal 5 7 3 3" xfId="1214" xr:uid="{427D034A-F1A2-4076-8BCC-3230F31D31D9}"/>
    <cellStyle name="Normal 5 7 3 3 2" xfId="1215" xr:uid="{05212835-EE11-449E-9E56-F201E30FCA3B}"/>
    <cellStyle name="Normal 5 7 3 3 3" xfId="1216" xr:uid="{AAD26035-057A-4F07-8CD9-44ADEC2D70B1}"/>
    <cellStyle name="Normal 5 7 3 3 4" xfId="1217" xr:uid="{11F9939B-0627-4307-889F-89C3B3BF64BA}"/>
    <cellStyle name="Normal 5 7 3 4" xfId="1218" xr:uid="{7EFDCB9F-AD96-4E53-BAAA-1C0AA3D285F1}"/>
    <cellStyle name="Normal 5 7 3 5" xfId="1219" xr:uid="{DFD11E87-935E-42C7-AC8D-F356DEA87FFB}"/>
    <cellStyle name="Normal 5 7 3 6" xfId="1220" xr:uid="{AFA64848-A881-424C-8DFC-0B52D7ACA508}"/>
    <cellStyle name="Normal 5 7 4" xfId="1221" xr:uid="{F3171CF1-98B6-4B7B-8E18-B9E1B5CF2541}"/>
    <cellStyle name="Normal 5 7 4 2" xfId="1222" xr:uid="{41D2CB04-02BD-4BD9-A3D6-18FA3A3569D5}"/>
    <cellStyle name="Normal 5 7 4 2 2" xfId="1223" xr:uid="{F67ACA3D-8C16-444A-B804-D99F7BC1F33B}"/>
    <cellStyle name="Normal 5 7 4 2 3" xfId="1224" xr:uid="{66AFCE1C-8030-4A5F-8401-A59FE35037B2}"/>
    <cellStyle name="Normal 5 7 4 2 4" xfId="1225" xr:uid="{5CD1AFB9-4921-4CEA-893F-1E4FD354E5DD}"/>
    <cellStyle name="Normal 5 7 4 3" xfId="1226" xr:uid="{DA25890E-D7F3-4DB2-8BDD-53D3E74C0E47}"/>
    <cellStyle name="Normal 5 7 4 4" xfId="1227" xr:uid="{FDCEA73C-7AA3-410F-A6C3-71B7B90125F9}"/>
    <cellStyle name="Normal 5 7 4 5" xfId="1228" xr:uid="{95598F96-A7C0-4028-84BF-1C7E27F64DE4}"/>
    <cellStyle name="Normal 5 7 5" xfId="1229" xr:uid="{027364C9-2DF2-4F9B-A0C1-4A006FE36270}"/>
    <cellStyle name="Normal 5 7 5 2" xfId="1230" xr:uid="{7830B0D8-9D5E-4F3E-AB12-D94D4A308D69}"/>
    <cellStyle name="Normal 5 7 5 3" xfId="1231" xr:uid="{AB613273-720A-4A42-B70D-B732B93DA5D7}"/>
    <cellStyle name="Normal 5 7 5 4" xfId="1232" xr:uid="{B1B3053D-7D66-4AC6-B898-5E3726DFF467}"/>
    <cellStyle name="Normal 5 7 6" xfId="1233" xr:uid="{70B27B50-F6E4-4506-8470-3AEC9942E12F}"/>
    <cellStyle name="Normal 5 7 6 2" xfId="1234" xr:uid="{13E9467C-3EF2-44C3-9EF8-2F03BE59A0BF}"/>
    <cellStyle name="Normal 5 7 6 3" xfId="1235" xr:uid="{EED89CD9-8905-46AF-8D4B-1F89A7333230}"/>
    <cellStyle name="Normal 5 7 6 4" xfId="1236" xr:uid="{65DFD3F6-771A-4D28-BFBD-762E030E32CA}"/>
    <cellStyle name="Normal 5 7 7" xfId="1237" xr:uid="{E4CFC0F1-DDA4-4FC7-824F-A4F3F68472A1}"/>
    <cellStyle name="Normal 5 7 8" xfId="1238" xr:uid="{4450B7AC-F346-450D-B3A9-16CD646FC06E}"/>
    <cellStyle name="Normal 5 7 9" xfId="1239" xr:uid="{68A9D743-28F7-4D81-BFB8-602C322453A3}"/>
    <cellStyle name="Normal 5 8" xfId="1240" xr:uid="{09E38224-9E2D-4459-BC28-9660AC728126}"/>
    <cellStyle name="Normal 5 8 2" xfId="1241" xr:uid="{78058DD4-AD3D-4CAB-9C9F-2C6512575A06}"/>
    <cellStyle name="Normal 5 8 2 2" xfId="1242" xr:uid="{F10EB300-8F6F-491C-BF2F-7CAA88262858}"/>
    <cellStyle name="Normal 5 8 2 2 2" xfId="1243" xr:uid="{81EB3E43-3EF2-4A7D-B83F-B26FF29E4522}"/>
    <cellStyle name="Normal 5 8 2 2 2 2" xfId="3918" xr:uid="{FD0946A8-2E0C-4735-AD6B-6C884CA6A509}"/>
    <cellStyle name="Normal 5 8 2 2 3" xfId="1244" xr:uid="{A65F45F8-AF81-4FCF-A44F-871C5277F953}"/>
    <cellStyle name="Normal 5 8 2 2 4" xfId="1245" xr:uid="{3164EB99-0C6A-4EE8-A646-8D0E0D9A2868}"/>
    <cellStyle name="Normal 5 8 2 3" xfId="1246" xr:uid="{4974F54D-2191-44D9-941E-4BDB464A9E16}"/>
    <cellStyle name="Normal 5 8 2 3 2" xfId="1247" xr:uid="{9B5E97DD-7A18-47B8-B793-AFA32986830C}"/>
    <cellStyle name="Normal 5 8 2 3 3" xfId="1248" xr:uid="{712320C1-27CE-4343-826F-2A598C2E6E55}"/>
    <cellStyle name="Normal 5 8 2 3 4" xfId="1249" xr:uid="{56B63E96-AF66-48E0-A34F-F9E20732AFE8}"/>
    <cellStyle name="Normal 5 8 2 4" xfId="1250" xr:uid="{D87347B2-FA6E-427E-A960-599BA8CD0D33}"/>
    <cellStyle name="Normal 5 8 2 5" xfId="1251" xr:uid="{5DCC6D7C-CCFC-44B2-9F3A-6AE4097511F6}"/>
    <cellStyle name="Normal 5 8 2 6" xfId="1252" xr:uid="{9A6270C5-A083-44B9-AE0E-CC12995A78C0}"/>
    <cellStyle name="Normal 5 8 3" xfId="1253" xr:uid="{3AA9D45E-2B31-4791-A3E2-E265B96F2A43}"/>
    <cellStyle name="Normal 5 8 3 2" xfId="1254" xr:uid="{34F5B681-0864-4A93-AA5B-4E520E1D27E0}"/>
    <cellStyle name="Normal 5 8 3 2 2" xfId="1255" xr:uid="{B5E0F6AD-5C6D-4D9C-BC8B-EDC7EE5703B2}"/>
    <cellStyle name="Normal 5 8 3 2 3" xfId="1256" xr:uid="{BA682286-A953-4057-B37A-60410A565499}"/>
    <cellStyle name="Normal 5 8 3 2 4" xfId="1257" xr:uid="{09C8F328-2529-47DD-B6E1-0AB8824495D7}"/>
    <cellStyle name="Normal 5 8 3 3" xfId="1258" xr:uid="{11D9A5E2-38BA-4A2B-8A7C-F41B32DDF1D1}"/>
    <cellStyle name="Normal 5 8 3 4" xfId="1259" xr:uid="{F780272B-B59D-48CF-9DB8-CD0AB908E451}"/>
    <cellStyle name="Normal 5 8 3 5" xfId="1260" xr:uid="{3193E08F-ADE3-453C-ADA0-9382E5FF3F37}"/>
    <cellStyle name="Normal 5 8 4" xfId="1261" xr:uid="{4948AF61-F8FF-4572-A2E6-8075AF715C85}"/>
    <cellStyle name="Normal 5 8 4 2" xfId="1262" xr:uid="{74986E53-63CD-453F-AAF1-10085EB0060D}"/>
    <cellStyle name="Normal 5 8 4 3" xfId="1263" xr:uid="{12864367-2B3F-4BE9-B44C-04FA5208BA5A}"/>
    <cellStyle name="Normal 5 8 4 4" xfId="1264" xr:uid="{9D5B60FA-C17E-4616-AB70-3EF1C82713D3}"/>
    <cellStyle name="Normal 5 8 5" xfId="1265" xr:uid="{137BF960-09DD-4B46-B64A-E4DD99BB9EAC}"/>
    <cellStyle name="Normal 5 8 5 2" xfId="1266" xr:uid="{B50D01C2-1C5E-4683-BB46-D511064F7E8E}"/>
    <cellStyle name="Normal 5 8 5 3" xfId="1267" xr:uid="{CBA281E0-C32E-487E-B26C-B86864CC2606}"/>
    <cellStyle name="Normal 5 8 5 4" xfId="1268" xr:uid="{71F1A828-3E3B-4A9F-ABD8-79D4E6F68F14}"/>
    <cellStyle name="Normal 5 8 6" xfId="1269" xr:uid="{17FEE759-4C2D-4034-A480-2A85A0EE8315}"/>
    <cellStyle name="Normal 5 8 7" xfId="1270" xr:uid="{456F8887-23E7-44EE-95AD-4702961D78C6}"/>
    <cellStyle name="Normal 5 8 8" xfId="1271" xr:uid="{0D8514C8-1CE0-44BE-8FE2-7C83087CCC4A}"/>
    <cellStyle name="Normal 5 9" xfId="1272" xr:uid="{0028BA8B-15A8-4107-8090-55D3CE162810}"/>
    <cellStyle name="Normal 5 9 2" xfId="1273" xr:uid="{D67113DB-1255-462F-8319-120771F78B62}"/>
    <cellStyle name="Normal 5 9 2 2" xfId="1274" xr:uid="{F64A4C20-59B6-4A74-85C8-EE7CE9518D84}"/>
    <cellStyle name="Normal 5 9 2 2 2" xfId="1275" xr:uid="{3AF611D1-E0A2-47E4-B47C-D79F6927BBA1}"/>
    <cellStyle name="Normal 5 9 2 2 3" xfId="1276" xr:uid="{AE7429D3-355C-4035-AE02-D1DA5913AFD6}"/>
    <cellStyle name="Normal 5 9 2 2 4" xfId="1277" xr:uid="{38DC9F53-5E6E-47AE-8568-818DA181C587}"/>
    <cellStyle name="Normal 5 9 2 3" xfId="1278" xr:uid="{B4EF4450-D240-483F-B28F-F65E7027E7B8}"/>
    <cellStyle name="Normal 5 9 2 4" xfId="1279" xr:uid="{FC078776-09DC-448F-B7AE-F0434BF7928B}"/>
    <cellStyle name="Normal 5 9 2 5" xfId="1280" xr:uid="{3B434E13-DED3-4F31-ABC7-C496D45AE94D}"/>
    <cellStyle name="Normal 5 9 3" xfId="1281" xr:uid="{7C9B25AC-D3CE-4442-A27D-4BBFB4070B70}"/>
    <cellStyle name="Normal 5 9 3 2" xfId="1282" xr:uid="{98591E50-C891-42EE-92A9-9DED19842F3E}"/>
    <cellStyle name="Normal 5 9 3 3" xfId="1283" xr:uid="{347EE258-6729-4ECF-BADB-C7FEB213D9A0}"/>
    <cellStyle name="Normal 5 9 3 4" xfId="1284" xr:uid="{575DED69-908B-4723-AF6C-95E64C5E8564}"/>
    <cellStyle name="Normal 5 9 4" xfId="1285" xr:uid="{8E4E2787-1A6F-4F45-8604-BB68E65FBE49}"/>
    <cellStyle name="Normal 5 9 4 2" xfId="1286" xr:uid="{A2108360-D944-4D27-8EB9-01AA0CBCF9F5}"/>
    <cellStyle name="Normal 5 9 4 3" xfId="1287" xr:uid="{81CC1558-BAAD-42FA-84D5-5001963F3233}"/>
    <cellStyle name="Normal 5 9 4 4" xfId="1288" xr:uid="{7DE1FE2C-CC06-4008-A0DF-7671B57ABBAE}"/>
    <cellStyle name="Normal 5 9 5" xfId="1289" xr:uid="{6F2AF262-AAA1-4689-A877-8F156DB62EFA}"/>
    <cellStyle name="Normal 5 9 6" xfId="1290" xr:uid="{447DC847-E68D-464B-8C55-140B84B116EA}"/>
    <cellStyle name="Normal 5 9 7" xfId="1291" xr:uid="{BBC873B0-47FF-4FFC-8E3B-A46BB5CAF70A}"/>
    <cellStyle name="Normal 6" xfId="82" xr:uid="{1BE229B5-0DA6-42EE-A7A8-1359A8B87868}"/>
    <cellStyle name="Normal 6 10" xfId="1292" xr:uid="{F01462BC-7295-48F6-8F6D-81E58238707F}"/>
    <cellStyle name="Normal 6 10 2" xfId="1293" xr:uid="{9ABAF272-B5E1-40A4-9E63-53886029B24B}"/>
    <cellStyle name="Normal 6 10 2 2" xfId="1294" xr:uid="{8497F05B-3524-44F3-9000-49B2603DE4FD}"/>
    <cellStyle name="Normal 6 10 2 2 2" xfId="5323" xr:uid="{7F57DA3E-1132-445A-A4C2-C0117471B882}"/>
    <cellStyle name="Normal 6 10 2 3" xfId="1295" xr:uid="{11366674-E641-4883-A78C-0881B0E162E2}"/>
    <cellStyle name="Normal 6 10 2 4" xfId="1296" xr:uid="{F5894725-6B02-4A14-B38F-A0837F1A9374}"/>
    <cellStyle name="Normal 6 10 3" xfId="1297" xr:uid="{00D0F361-7B88-4938-B767-8D4DD543F5DD}"/>
    <cellStyle name="Normal 6 10 4" xfId="1298" xr:uid="{EFD58208-6C99-4878-B391-E08AC5478A1C}"/>
    <cellStyle name="Normal 6 10 5" xfId="1299" xr:uid="{21832138-36A3-422A-A808-C8B2B8238887}"/>
    <cellStyle name="Normal 6 11" xfId="1300" xr:uid="{EF9EFDD7-0C89-45B7-A5C6-E1672237C9E1}"/>
    <cellStyle name="Normal 6 11 2" xfId="1301" xr:uid="{471F1EFE-4684-4E43-9027-B6C605BE33CA}"/>
    <cellStyle name="Normal 6 11 3" xfId="1302" xr:uid="{1E37DC13-6A28-4807-98A8-2F886F802D7B}"/>
    <cellStyle name="Normal 6 11 4" xfId="1303" xr:uid="{012C8A23-A8C8-4749-9DC8-C0826F3539C2}"/>
    <cellStyle name="Normal 6 12" xfId="1304" xr:uid="{BC13E1BF-ADC8-4DBA-8986-83BFCAB88F0D}"/>
    <cellStyle name="Normal 6 12 2" xfId="1305" xr:uid="{E108144E-94D7-4CF2-B029-C28B327B76BB}"/>
    <cellStyle name="Normal 6 12 3" xfId="1306" xr:uid="{DC6F4CF2-0288-4D29-A004-F36DF69C7FB1}"/>
    <cellStyle name="Normal 6 12 4" xfId="1307" xr:uid="{8CC01FDF-CC17-47BF-BF95-7E546810F315}"/>
    <cellStyle name="Normal 6 13" xfId="1308" xr:uid="{A20277D4-130F-4395-B375-B69F586E000E}"/>
    <cellStyle name="Normal 6 13 2" xfId="1309" xr:uid="{F3442A1A-8A22-4FE2-83D8-1FBD3F2390C9}"/>
    <cellStyle name="Normal 6 13 3" xfId="3736" xr:uid="{7AB0C088-DC0C-45BA-9739-DE03070B0284}"/>
    <cellStyle name="Normal 6 13 4" xfId="4608" xr:uid="{626362C0-A2AA-4468-87FB-8751DBC95593}"/>
    <cellStyle name="Normal 6 13 5" xfId="4434" xr:uid="{4FDC92C4-B861-44FA-9E30-4E8B1ECADA20}"/>
    <cellStyle name="Normal 6 14" xfId="1310" xr:uid="{2D5435CD-412A-4CEF-AB19-77EE683E3041}"/>
    <cellStyle name="Normal 6 15" xfId="1311" xr:uid="{BF5298D0-46E3-470A-845A-D83171C899B6}"/>
    <cellStyle name="Normal 6 16" xfId="1312" xr:uid="{302CEE56-B48F-430C-8E77-C7C698BBE7FA}"/>
    <cellStyle name="Normal 6 2" xfId="83" xr:uid="{AE72D61B-15D4-4BFF-972E-BAAECAC1B677}"/>
    <cellStyle name="Normal 6 2 2" xfId="3728" xr:uid="{E93FA086-B4DA-4E3E-AF15-2A1E35BA6BA8}"/>
    <cellStyle name="Normal 6 2 2 2" xfId="4591" xr:uid="{8013470E-2E2A-478B-9099-7850C8BBEE33}"/>
    <cellStyle name="Normal 6 2 3" xfId="4592" xr:uid="{B995348A-B54E-4297-B854-61C429F85402}"/>
    <cellStyle name="Normal 6 3" xfId="84" xr:uid="{E65DA4BF-FF79-4B31-A17B-2C80C0434F3F}"/>
    <cellStyle name="Normal 6 3 10" xfId="1313" xr:uid="{867C0B35-F298-4D1C-8A07-0A8E7B7F1DA6}"/>
    <cellStyle name="Normal 6 3 11" xfId="1314" xr:uid="{AAB53C08-9948-4506-8647-87914E77C4D5}"/>
    <cellStyle name="Normal 6 3 2" xfId="1315" xr:uid="{D95785C9-23FE-4EEF-AFAA-031569995996}"/>
    <cellStyle name="Normal 6 3 2 2" xfId="1316" xr:uid="{A6A4E3B5-5346-4846-A104-D4101BA04185}"/>
    <cellStyle name="Normal 6 3 2 2 2" xfId="1317" xr:uid="{48233BA9-2D32-47FF-9643-EFBCBE132402}"/>
    <cellStyle name="Normal 6 3 2 2 2 2" xfId="1318" xr:uid="{A7D14DD9-1B13-43B0-AA2B-D9CBBB89582A}"/>
    <cellStyle name="Normal 6 3 2 2 2 2 2" xfId="1319" xr:uid="{7D00B9D4-D62E-48BB-8F0E-8174AEA947D9}"/>
    <cellStyle name="Normal 6 3 2 2 2 2 2 2" xfId="3919" xr:uid="{6DCE0694-A33E-469D-8553-01B5FBF1174F}"/>
    <cellStyle name="Normal 6 3 2 2 2 2 2 2 2" xfId="3920" xr:uid="{406759EF-373B-4E57-B4E3-9185AFFF33D7}"/>
    <cellStyle name="Normal 6 3 2 2 2 2 2 3" xfId="3921" xr:uid="{84EB7FE6-1C04-46F8-992C-FEF118348784}"/>
    <cellStyle name="Normal 6 3 2 2 2 2 3" xfId="1320" xr:uid="{BBF97B83-D416-4BA9-9D63-0DDDBFEA763C}"/>
    <cellStyle name="Normal 6 3 2 2 2 2 3 2" xfId="3922" xr:uid="{C06CB8B2-12FD-413E-8506-83F36BD03C9C}"/>
    <cellStyle name="Normal 6 3 2 2 2 2 4" xfId="1321" xr:uid="{802777F6-8456-4435-AE6C-A1171AC46ED4}"/>
    <cellStyle name="Normal 6 3 2 2 2 3" xfId="1322" xr:uid="{0B6C59AB-D314-49D1-BFDB-A0978351CD75}"/>
    <cellStyle name="Normal 6 3 2 2 2 3 2" xfId="1323" xr:uid="{442C70AE-C28A-444C-B2B8-EA099EE9B75B}"/>
    <cellStyle name="Normal 6 3 2 2 2 3 2 2" xfId="3923" xr:uid="{0DF761DF-D4B7-4BAF-A360-8014BECFEB67}"/>
    <cellStyle name="Normal 6 3 2 2 2 3 3" xfId="1324" xr:uid="{B14FE13B-EB45-4B14-AED7-7F2720A8F973}"/>
    <cellStyle name="Normal 6 3 2 2 2 3 4" xfId="1325" xr:uid="{FA873645-DB1F-4C10-A874-9D04DDECC213}"/>
    <cellStyle name="Normal 6 3 2 2 2 4" xfId="1326" xr:uid="{7E51F73E-A674-48EC-9611-2CE040977960}"/>
    <cellStyle name="Normal 6 3 2 2 2 4 2" xfId="3924" xr:uid="{EFAEA969-95E2-432E-AAC3-BC8BC221B770}"/>
    <cellStyle name="Normal 6 3 2 2 2 5" xfId="1327" xr:uid="{20210557-AE90-4699-8DF7-CDAF0BC52BC3}"/>
    <cellStyle name="Normal 6 3 2 2 2 6" xfId="1328" xr:uid="{C1901DA0-3A7D-4DDC-84C5-DEE635A4B258}"/>
    <cellStyle name="Normal 6 3 2 2 3" xfId="1329" xr:uid="{052AB696-4AFA-4C2A-BA3D-B1F7749BE51D}"/>
    <cellStyle name="Normal 6 3 2 2 3 2" xfId="1330" xr:uid="{6AD41FB3-B4BF-495A-8DEB-C4D375C34983}"/>
    <cellStyle name="Normal 6 3 2 2 3 2 2" xfId="1331" xr:uid="{980496E4-7993-4B24-83C6-0EE3FE19AECC}"/>
    <cellStyle name="Normal 6 3 2 2 3 2 2 2" xfId="3925" xr:uid="{DCFA4D9F-91EC-4275-9C86-7AB8FD048D11}"/>
    <cellStyle name="Normal 6 3 2 2 3 2 2 2 2" xfId="3926" xr:uid="{701FDD34-1EAA-4C06-9FB0-0406DFC1F56A}"/>
    <cellStyle name="Normal 6 3 2 2 3 2 2 3" xfId="3927" xr:uid="{CC39015E-765C-44D8-8260-E2F84ADBB485}"/>
    <cellStyle name="Normal 6 3 2 2 3 2 3" xfId="1332" xr:uid="{DFD8BFC0-E37A-484D-8B20-63C0EEB236D8}"/>
    <cellStyle name="Normal 6 3 2 2 3 2 3 2" xfId="3928" xr:uid="{F6F93E4B-C326-43DE-BE99-5C84D5D9E107}"/>
    <cellStyle name="Normal 6 3 2 2 3 2 4" xfId="1333" xr:uid="{537B442A-9D91-4651-9E63-53DD05BDE863}"/>
    <cellStyle name="Normal 6 3 2 2 3 3" xfId="1334" xr:uid="{3050A060-90F6-441D-9D80-4A76737B4DB7}"/>
    <cellStyle name="Normal 6 3 2 2 3 3 2" xfId="3929" xr:uid="{90C0B49A-14D2-425C-A896-5503198EB596}"/>
    <cellStyle name="Normal 6 3 2 2 3 3 2 2" xfId="3930" xr:uid="{2DAA1080-A97C-489B-9ADB-22FC1DB5BF07}"/>
    <cellStyle name="Normal 6 3 2 2 3 3 3" xfId="3931" xr:uid="{4401D5F4-6E50-4389-B7EF-25216A51E591}"/>
    <cellStyle name="Normal 6 3 2 2 3 4" xfId="1335" xr:uid="{D8E82C5C-5A9B-41F6-8005-C2FB7E4AF10D}"/>
    <cellStyle name="Normal 6 3 2 2 3 4 2" xfId="3932" xr:uid="{AF050FAD-7CCA-463D-BDAA-FCA8A05D2DF7}"/>
    <cellStyle name="Normal 6 3 2 2 3 5" xfId="1336" xr:uid="{1CFBDFAB-A143-49EE-9742-5356C4536FDE}"/>
    <cellStyle name="Normal 6 3 2 2 4" xfId="1337" xr:uid="{236D8BF9-13C5-4BFB-B550-37ADC6F43D13}"/>
    <cellStyle name="Normal 6 3 2 2 4 2" xfId="1338" xr:uid="{AFF76198-AE06-498C-AF66-182DC565F429}"/>
    <cellStyle name="Normal 6 3 2 2 4 2 2" xfId="3933" xr:uid="{4A457F9F-6E72-4235-814E-EB92D6B2F7C3}"/>
    <cellStyle name="Normal 6 3 2 2 4 2 2 2" xfId="3934" xr:uid="{29F97BE4-2C4F-41DB-A86C-8BD81F176578}"/>
    <cellStyle name="Normal 6 3 2 2 4 2 3" xfId="3935" xr:uid="{9C77A4E1-2788-498A-B813-3671CAD4E3B8}"/>
    <cellStyle name="Normal 6 3 2 2 4 3" xfId="1339" xr:uid="{9C86B57D-30DD-42BB-9213-84EEB63A1FF0}"/>
    <cellStyle name="Normal 6 3 2 2 4 3 2" xfId="3936" xr:uid="{EAA9FFDC-2979-4FBB-927D-AD801AA9005D}"/>
    <cellStyle name="Normal 6 3 2 2 4 4" xfId="1340" xr:uid="{F9B82FB6-0536-49F3-BF44-91498B4EAFB2}"/>
    <cellStyle name="Normal 6 3 2 2 5" xfId="1341" xr:uid="{D1846BD9-BC77-43BA-A143-30F75D5097C3}"/>
    <cellStyle name="Normal 6 3 2 2 5 2" xfId="1342" xr:uid="{0AD43009-6AC9-43DD-B415-45AC1CD89652}"/>
    <cellStyle name="Normal 6 3 2 2 5 2 2" xfId="3937" xr:uid="{324CB0E6-BF13-4A88-ACA7-96475EFEE360}"/>
    <cellStyle name="Normal 6 3 2 2 5 3" xfId="1343" xr:uid="{EBF38EC9-5C77-4418-AD8D-7E420E4FAFF7}"/>
    <cellStyle name="Normal 6 3 2 2 5 4" xfId="1344" xr:uid="{D911EEA4-D8B7-449A-BCBD-40FA5ECDCD26}"/>
    <cellStyle name="Normal 6 3 2 2 6" xfId="1345" xr:uid="{E5F3EE67-18F7-43CE-B2A1-8C5CFDF295AD}"/>
    <cellStyle name="Normal 6 3 2 2 6 2" xfId="3938" xr:uid="{9A56FE9F-F12F-4F6D-B1DA-24D5B9BC271E}"/>
    <cellStyle name="Normal 6 3 2 2 7" xfId="1346" xr:uid="{8CA420D5-8706-44E6-BCB5-056503FC3A82}"/>
    <cellStyle name="Normal 6 3 2 2 8" xfId="1347" xr:uid="{FA6CCB53-20A3-4067-8CDC-4EA920DD7A44}"/>
    <cellStyle name="Normal 6 3 2 3" xfId="1348" xr:uid="{8A1C245A-9368-4B74-9C78-9865CF9EB077}"/>
    <cellStyle name="Normal 6 3 2 3 2" xfId="1349" xr:uid="{BCC8D1A1-5B95-4B59-8E3B-ED3AB2ED32AD}"/>
    <cellStyle name="Normal 6 3 2 3 2 2" xfId="1350" xr:uid="{F162F6E3-F6E7-4578-A09A-A05F4AA0D328}"/>
    <cellStyle name="Normal 6 3 2 3 2 2 2" xfId="3939" xr:uid="{51DE1FAA-279E-4DF8-AA32-2CB71C983231}"/>
    <cellStyle name="Normal 6 3 2 3 2 2 2 2" xfId="3940" xr:uid="{6BFA6337-1F0C-4EF6-995F-3A817712C66F}"/>
    <cellStyle name="Normal 6 3 2 3 2 2 3" xfId="3941" xr:uid="{0C38AFE4-F4C0-43D6-A4E2-92389F3E333E}"/>
    <cellStyle name="Normal 6 3 2 3 2 3" xfId="1351" xr:uid="{AA8A241F-47B3-489D-9033-EC47FF5945BE}"/>
    <cellStyle name="Normal 6 3 2 3 2 3 2" xfId="3942" xr:uid="{AF0938B5-C635-4D17-9AE5-D083B2E4090C}"/>
    <cellStyle name="Normal 6 3 2 3 2 4" xfId="1352" xr:uid="{9557C2EB-F676-4401-9073-F67874796C1C}"/>
    <cellStyle name="Normal 6 3 2 3 3" xfId="1353" xr:uid="{DCEA5530-F30F-498C-ACDA-86A0140B832B}"/>
    <cellStyle name="Normal 6 3 2 3 3 2" xfId="1354" xr:uid="{6720F2E0-E680-41C0-8333-C8D56875F5A3}"/>
    <cellStyle name="Normal 6 3 2 3 3 2 2" xfId="3943" xr:uid="{EF5A553F-EB14-4D32-8D81-BFD419751CCD}"/>
    <cellStyle name="Normal 6 3 2 3 3 3" xfId="1355" xr:uid="{192BBB79-D791-451F-A02C-C3C994410E2D}"/>
    <cellStyle name="Normal 6 3 2 3 3 4" xfId="1356" xr:uid="{F1F6E538-6941-48DE-8220-60D6E67CA8A4}"/>
    <cellStyle name="Normal 6 3 2 3 4" xfId="1357" xr:uid="{6E81A34E-64D9-4E76-9352-7933D7BB5288}"/>
    <cellStyle name="Normal 6 3 2 3 4 2" xfId="3944" xr:uid="{D46C2148-F49D-40A6-886A-411520B38DB1}"/>
    <cellStyle name="Normal 6 3 2 3 5" xfId="1358" xr:uid="{BD22A4F5-4B19-4542-944C-97262DE27D55}"/>
    <cellStyle name="Normal 6 3 2 3 6" xfId="1359" xr:uid="{83F0743D-D21B-4015-A973-6B2BCDFB0119}"/>
    <cellStyle name="Normal 6 3 2 4" xfId="1360" xr:uid="{9611A7EB-A931-4914-AC2A-77ED0ED6FEDE}"/>
    <cellStyle name="Normal 6 3 2 4 2" xfId="1361" xr:uid="{5F2368D8-705A-4D68-B3DB-264A4799FB6A}"/>
    <cellStyle name="Normal 6 3 2 4 2 2" xfId="1362" xr:uid="{82746D7C-2AA1-4300-8E36-371F4F4FC4E2}"/>
    <cellStyle name="Normal 6 3 2 4 2 2 2" xfId="3945" xr:uid="{1D205CD4-C401-4CD7-8ED3-B6D945B2EF10}"/>
    <cellStyle name="Normal 6 3 2 4 2 2 2 2" xfId="3946" xr:uid="{AE57C6B8-A14F-483F-8548-B2815AEE081D}"/>
    <cellStyle name="Normal 6 3 2 4 2 2 3" xfId="3947" xr:uid="{AEA64917-2F0C-4B65-81A9-F10FA0004B17}"/>
    <cellStyle name="Normal 6 3 2 4 2 3" xfId="1363" xr:uid="{A3F8B25A-DF38-4006-AEB6-67A177C56E7A}"/>
    <cellStyle name="Normal 6 3 2 4 2 3 2" xfId="3948" xr:uid="{DB6357BC-2574-49FE-9F5C-8F2CE57FB698}"/>
    <cellStyle name="Normal 6 3 2 4 2 4" xfId="1364" xr:uid="{47F3F8AA-02C2-4A93-B6EF-11E91F19FF35}"/>
    <cellStyle name="Normal 6 3 2 4 3" xfId="1365" xr:uid="{1A8CA973-F139-4B1D-805D-A5536B2547CD}"/>
    <cellStyle name="Normal 6 3 2 4 3 2" xfId="3949" xr:uid="{24043D7E-7988-4804-9253-923A1080C3D7}"/>
    <cellStyle name="Normal 6 3 2 4 3 2 2" xfId="3950" xr:uid="{C53F76DC-482E-4BB3-883C-FCA0E24C8E4F}"/>
    <cellStyle name="Normal 6 3 2 4 3 3" xfId="3951" xr:uid="{52601D9E-2ECD-4185-8321-BAB22F89AA7D}"/>
    <cellStyle name="Normal 6 3 2 4 4" xfId="1366" xr:uid="{BECB6B93-431A-46AC-A38C-C1869806864E}"/>
    <cellStyle name="Normal 6 3 2 4 4 2" xfId="3952" xr:uid="{17D57FF3-0B89-4B7C-8CC8-C0854A091849}"/>
    <cellStyle name="Normal 6 3 2 4 5" xfId="1367" xr:uid="{C6093C76-03F7-4620-8C7C-7E17AD859029}"/>
    <cellStyle name="Normal 6 3 2 5" xfId="1368" xr:uid="{C80CA6DC-E19D-4AC0-96C4-DE1C442B1D62}"/>
    <cellStyle name="Normal 6 3 2 5 2" xfId="1369" xr:uid="{57729D64-261E-4A5F-8E98-3BC9CCDFDA7B}"/>
    <cellStyle name="Normal 6 3 2 5 2 2" xfId="3953" xr:uid="{9A8C85CB-DA78-4E91-9259-F6F8A96C4D6C}"/>
    <cellStyle name="Normal 6 3 2 5 2 2 2" xfId="3954" xr:uid="{4EC3AC50-043B-4F40-A053-82F8BE3008DA}"/>
    <cellStyle name="Normal 6 3 2 5 2 3" xfId="3955" xr:uid="{BF9D07FE-0ABC-40CC-9FD3-FFBD283412AB}"/>
    <cellStyle name="Normal 6 3 2 5 3" xfId="1370" xr:uid="{8E74E138-2969-4AD7-A1B9-399D4A1066C7}"/>
    <cellStyle name="Normal 6 3 2 5 3 2" xfId="3956" xr:uid="{1424A253-E797-49CA-B42F-DA8F45B221B0}"/>
    <cellStyle name="Normal 6 3 2 5 4" xfId="1371" xr:uid="{E7169604-ECA3-4D90-A494-64FA4C50CED9}"/>
    <cellStyle name="Normal 6 3 2 6" xfId="1372" xr:uid="{229AD699-65FD-49C2-8AC7-7F2895A48AA5}"/>
    <cellStyle name="Normal 6 3 2 6 2" xfId="1373" xr:uid="{C89ACE2D-646D-49D4-80AD-5B82022E012C}"/>
    <cellStyle name="Normal 6 3 2 6 2 2" xfId="3957" xr:uid="{FD52EF04-50F3-45B5-8164-5FD4C5B6D57C}"/>
    <cellStyle name="Normal 6 3 2 6 3" xfId="1374" xr:uid="{B5292254-6D72-4297-B8E2-889F664D4857}"/>
    <cellStyle name="Normal 6 3 2 6 4" xfId="1375" xr:uid="{BC0A0FE6-790F-47B2-A612-93DBF454B446}"/>
    <cellStyle name="Normal 6 3 2 7" xfId="1376" xr:uid="{B877A0BD-5244-4D29-8601-263B25724BDE}"/>
    <cellStyle name="Normal 6 3 2 7 2" xfId="3958" xr:uid="{A2DB3D96-F085-4D90-B758-AE83C96CE86D}"/>
    <cellStyle name="Normal 6 3 2 8" xfId="1377" xr:uid="{7DDA1B6B-5196-4D8D-836D-6BDF2636B564}"/>
    <cellStyle name="Normal 6 3 2 9" xfId="1378" xr:uid="{AF93EF04-7B47-420A-A4E9-0730FE053C10}"/>
    <cellStyle name="Normal 6 3 3" xfId="1379" xr:uid="{8A5B50AE-94BB-4FFD-9F0F-BA31F618CFEF}"/>
    <cellStyle name="Normal 6 3 3 2" xfId="1380" xr:uid="{2BFDA438-66DC-4950-87B7-1E3F63706AC2}"/>
    <cellStyle name="Normal 6 3 3 2 2" xfId="1381" xr:uid="{A55929AF-9E8B-4669-ABB4-D7F32A6630D3}"/>
    <cellStyle name="Normal 6 3 3 2 2 2" xfId="1382" xr:uid="{2205963A-C4D8-4024-8BF8-083328C29695}"/>
    <cellStyle name="Normal 6 3 3 2 2 2 2" xfId="3959" xr:uid="{32CE52BF-34E9-4528-BF0E-600043C25DF2}"/>
    <cellStyle name="Normal 6 3 3 2 2 2 2 2" xfId="3960" xr:uid="{1561A422-CA53-4705-B70E-6791FEA67E00}"/>
    <cellStyle name="Normal 6 3 3 2 2 2 3" xfId="3961" xr:uid="{632DEC24-5BA9-45D0-99F8-743FE802CAD8}"/>
    <cellStyle name="Normal 6 3 3 2 2 3" xfId="1383" xr:uid="{E8D78A30-38D5-4402-9F54-D908A807889A}"/>
    <cellStyle name="Normal 6 3 3 2 2 3 2" xfId="3962" xr:uid="{6ECD029C-4AEC-44E4-B77D-ACBD2AA4537C}"/>
    <cellStyle name="Normal 6 3 3 2 2 4" xfId="1384" xr:uid="{28358BCB-EB9A-4193-B917-4BC805AC456C}"/>
    <cellStyle name="Normal 6 3 3 2 3" xfId="1385" xr:uid="{A84BF5D7-F32D-4A41-9207-99DEE61DB591}"/>
    <cellStyle name="Normal 6 3 3 2 3 2" xfId="1386" xr:uid="{30E48E88-FD20-4227-8CDE-572B4F773B67}"/>
    <cellStyle name="Normal 6 3 3 2 3 2 2" xfId="3963" xr:uid="{DA712022-05D9-4F32-9DFE-BAA50F8E14C9}"/>
    <cellStyle name="Normal 6 3 3 2 3 3" xfId="1387" xr:uid="{7703E7D1-F499-47C4-BFDF-50ED9F3EE347}"/>
    <cellStyle name="Normal 6 3 3 2 3 4" xfId="1388" xr:uid="{06C45BBC-C5ED-4B86-BDFC-98F67B919DBB}"/>
    <cellStyle name="Normal 6 3 3 2 4" xfId="1389" xr:uid="{E3789F27-81CB-4545-BBAD-B1C6F922B466}"/>
    <cellStyle name="Normal 6 3 3 2 4 2" xfId="3964" xr:uid="{9D7D2401-6547-40D6-B9EA-4C9D510ACE1D}"/>
    <cellStyle name="Normal 6 3 3 2 5" xfId="1390" xr:uid="{BEF23333-0316-4585-82F0-C77AC2DEC550}"/>
    <cellStyle name="Normal 6 3 3 2 6" xfId="1391" xr:uid="{08617557-ACF2-4F26-98D0-A76163F46C59}"/>
    <cellStyle name="Normal 6 3 3 3" xfId="1392" xr:uid="{1AFB57B8-32F3-4B8B-BB44-E6CA6C286EEC}"/>
    <cellStyle name="Normal 6 3 3 3 2" xfId="1393" xr:uid="{0BD40858-7B63-44ED-94F2-A2D9C05BF8A9}"/>
    <cellStyle name="Normal 6 3 3 3 2 2" xfId="1394" xr:uid="{763B2DBE-4621-4847-9F5D-1A5C8CAC8449}"/>
    <cellStyle name="Normal 6 3 3 3 2 2 2" xfId="3965" xr:uid="{E9C05B80-605D-4765-A3BE-75C6D27734E0}"/>
    <cellStyle name="Normal 6 3 3 3 2 2 2 2" xfId="3966" xr:uid="{CC1FE8C6-8685-4D6A-B0AF-3907439BFA57}"/>
    <cellStyle name="Normal 6 3 3 3 2 2 3" xfId="3967" xr:uid="{5B00C4AA-7583-4470-AF62-05FABA55154B}"/>
    <cellStyle name="Normal 6 3 3 3 2 3" xfId="1395" xr:uid="{6C059AA4-6FB7-44EA-8C0B-C3B001420607}"/>
    <cellStyle name="Normal 6 3 3 3 2 3 2" xfId="3968" xr:uid="{D87038CC-BADC-4299-B45E-4F6EEEE786ED}"/>
    <cellStyle name="Normal 6 3 3 3 2 4" xfId="1396" xr:uid="{8B406F7C-F9A1-480D-90DA-79F53ED19EE1}"/>
    <cellStyle name="Normal 6 3 3 3 3" xfId="1397" xr:uid="{AE65EC2B-0D82-4870-9CE7-AFA23BFC32C9}"/>
    <cellStyle name="Normal 6 3 3 3 3 2" xfId="3969" xr:uid="{D33DF842-0565-4E75-9964-B4C34D54B26C}"/>
    <cellStyle name="Normal 6 3 3 3 3 2 2" xfId="3970" xr:uid="{1D3695FB-42F8-424F-9C27-F17F0425AB2B}"/>
    <cellStyle name="Normal 6 3 3 3 3 3" xfId="3971" xr:uid="{BC43079D-E5ED-4B59-81BD-31DB558D4D03}"/>
    <cellStyle name="Normal 6 3 3 3 4" xfId="1398" xr:uid="{43499137-1842-4D55-B137-6746AB9C389B}"/>
    <cellStyle name="Normal 6 3 3 3 4 2" xfId="3972" xr:uid="{DF41A3DD-88DA-4B4B-9814-07861567BC10}"/>
    <cellStyle name="Normal 6 3 3 3 5" xfId="1399" xr:uid="{BE6AE57B-8839-48D1-9FF4-3ACD123BC2C4}"/>
    <cellStyle name="Normal 6 3 3 4" xfId="1400" xr:uid="{EAA95293-5259-4687-966B-5E6F08DA8D99}"/>
    <cellStyle name="Normal 6 3 3 4 2" xfId="1401" xr:uid="{64B6E40C-EB95-485D-B89C-E563E06D1429}"/>
    <cellStyle name="Normal 6 3 3 4 2 2" xfId="3973" xr:uid="{F2B352AE-B316-4FE2-B2B5-503B3104F203}"/>
    <cellStyle name="Normal 6 3 3 4 2 2 2" xfId="3974" xr:uid="{B5E9B9FC-2723-48EB-9D40-F6A4ED289429}"/>
    <cellStyle name="Normal 6 3 3 4 2 3" xfId="3975" xr:uid="{08267017-C7C9-420A-BCEB-4250835F327B}"/>
    <cellStyle name="Normal 6 3 3 4 3" xfId="1402" xr:uid="{C2DC2390-A53E-4F95-9EE2-2D17E53CAD36}"/>
    <cellStyle name="Normal 6 3 3 4 3 2" xfId="3976" xr:uid="{023AE417-7267-4B98-8EC8-1CA7C8F25F3D}"/>
    <cellStyle name="Normal 6 3 3 4 4" xfId="1403" xr:uid="{8D686697-6DAF-402A-BE45-E1F6CB75200F}"/>
    <cellStyle name="Normal 6 3 3 5" xfId="1404" xr:uid="{DF686C68-49D2-4695-AD42-0AC496D3214E}"/>
    <cellStyle name="Normal 6 3 3 5 2" xfId="1405" xr:uid="{A7C41B28-D9D3-48D2-B817-AD361DF6C346}"/>
    <cellStyle name="Normal 6 3 3 5 2 2" xfId="3977" xr:uid="{D3DDE20B-92E9-4530-B34E-93E32FCE516A}"/>
    <cellStyle name="Normal 6 3 3 5 3" xfId="1406" xr:uid="{0E8C4E2F-D715-4431-BAA7-20E8ECDF443D}"/>
    <cellStyle name="Normal 6 3 3 5 4" xfId="1407" xr:uid="{DE5B5DD8-26FA-4F32-99A8-3FCE2F5228AB}"/>
    <cellStyle name="Normal 6 3 3 6" xfId="1408" xr:uid="{2F8B5D75-5D9D-4A7D-8A32-F9ED80FE6782}"/>
    <cellStyle name="Normal 6 3 3 6 2" xfId="3978" xr:uid="{769619E2-0B4F-4AB0-8D0B-5903977D6077}"/>
    <cellStyle name="Normal 6 3 3 7" xfId="1409" xr:uid="{FC3ACCD8-2024-4F2D-84C3-E1EA541E0300}"/>
    <cellStyle name="Normal 6 3 3 8" xfId="1410" xr:uid="{2C736C3C-076A-4E16-9BDA-A7A8162D02D7}"/>
    <cellStyle name="Normal 6 3 4" xfId="1411" xr:uid="{A2D033B8-EA6B-4D4D-BC8E-E8270FBC8576}"/>
    <cellStyle name="Normal 6 3 4 2" xfId="1412" xr:uid="{A5B8ED7B-0105-47C7-A97B-EC6D7959A9C0}"/>
    <cellStyle name="Normal 6 3 4 2 2" xfId="1413" xr:uid="{40562A94-21B0-45E3-B656-1B7F81764926}"/>
    <cellStyle name="Normal 6 3 4 2 2 2" xfId="1414" xr:uid="{CDF30BA2-1976-4326-919B-A11C2107F585}"/>
    <cellStyle name="Normal 6 3 4 2 2 2 2" xfId="3979" xr:uid="{5F10E1AE-52A7-4DAB-827F-F5E385DB9FF3}"/>
    <cellStyle name="Normal 6 3 4 2 2 3" xfId="1415" xr:uid="{94E8AE48-F0FB-4ED3-9FD4-F2C81BE8E922}"/>
    <cellStyle name="Normal 6 3 4 2 2 4" xfId="1416" xr:uid="{A02D3CF7-6A84-41EA-9842-B675CB7805BE}"/>
    <cellStyle name="Normal 6 3 4 2 3" xfId="1417" xr:uid="{2D447A15-E9E0-4860-877E-CCA002AC11BF}"/>
    <cellStyle name="Normal 6 3 4 2 3 2" xfId="3980" xr:uid="{EA806739-EAFD-470A-8A57-42A6248E2834}"/>
    <cellStyle name="Normal 6 3 4 2 4" xfId="1418" xr:uid="{F7EBABE0-1570-405E-8CDB-F54B9F7CB545}"/>
    <cellStyle name="Normal 6 3 4 2 5" xfId="1419" xr:uid="{E80C1071-0C85-456D-9D91-C5CED1224EBE}"/>
    <cellStyle name="Normal 6 3 4 3" xfId="1420" xr:uid="{B9644A50-4182-406D-A553-1568BF4AD906}"/>
    <cellStyle name="Normal 6 3 4 3 2" xfId="1421" xr:uid="{DFD211A1-9614-444F-B41A-AE369A4385FD}"/>
    <cellStyle name="Normal 6 3 4 3 2 2" xfId="3981" xr:uid="{1BF44E63-5D0C-44CA-B654-AB3F87357B51}"/>
    <cellStyle name="Normal 6 3 4 3 3" xfId="1422" xr:uid="{76C939E5-6AAB-4017-BC6A-9B23BE37C4FA}"/>
    <cellStyle name="Normal 6 3 4 3 4" xfId="1423" xr:uid="{F37C4979-9129-498C-A1F9-8BF00D30FD5E}"/>
    <cellStyle name="Normal 6 3 4 4" xfId="1424" xr:uid="{F8CCE27A-74F4-4855-A9EF-882A1366E355}"/>
    <cellStyle name="Normal 6 3 4 4 2" xfId="1425" xr:uid="{CC457F13-A1D2-4356-9145-6C3FDE2A0250}"/>
    <cellStyle name="Normal 6 3 4 4 3" xfId="1426" xr:uid="{9DEF1C0C-8376-46D7-96F7-EA99D9873896}"/>
    <cellStyle name="Normal 6 3 4 4 4" xfId="1427" xr:uid="{344A68CD-1F52-4EAE-89DC-AF1A12899F03}"/>
    <cellStyle name="Normal 6 3 4 5" xfId="1428" xr:uid="{927CC693-A518-4228-8BC0-9E95B264A993}"/>
    <cellStyle name="Normal 6 3 4 6" xfId="1429" xr:uid="{1C5BFDF9-D459-4CBC-A337-B919CE6D3A1F}"/>
    <cellStyle name="Normal 6 3 4 7" xfId="1430" xr:uid="{C15D34D4-2D8B-48A6-8370-908183ED1977}"/>
    <cellStyle name="Normal 6 3 5" xfId="1431" xr:uid="{E5A06227-3605-4185-A2C1-17EEB8F45C30}"/>
    <cellStyle name="Normal 6 3 5 2" xfId="1432" xr:uid="{AF7541E0-B9B5-46CB-A03D-076EA1295388}"/>
    <cellStyle name="Normal 6 3 5 2 2" xfId="1433" xr:uid="{958D6EDE-45D2-4FF1-81D9-DCDF99C1326B}"/>
    <cellStyle name="Normal 6 3 5 2 2 2" xfId="3982" xr:uid="{F42C11D3-F419-4B54-9C5C-282F5EA66EB5}"/>
    <cellStyle name="Normal 6 3 5 2 2 2 2" xfId="3983" xr:uid="{9D86AB2C-3F9D-4E8A-833F-744EA76BF530}"/>
    <cellStyle name="Normal 6 3 5 2 2 3" xfId="3984" xr:uid="{81A24564-78F3-47FB-9DB5-3BF7C707E54F}"/>
    <cellStyle name="Normal 6 3 5 2 3" xfId="1434" xr:uid="{49730BF2-73DE-46F6-A055-1158C800CEA9}"/>
    <cellStyle name="Normal 6 3 5 2 3 2" xfId="3985" xr:uid="{DE348007-DD01-4CAD-8115-225819D36484}"/>
    <cellStyle name="Normal 6 3 5 2 4" xfId="1435" xr:uid="{F1F462EF-E6BB-450E-B4E3-562FA2896228}"/>
    <cellStyle name="Normal 6 3 5 3" xfId="1436" xr:uid="{91C43645-4057-4500-AFB5-14BD40234291}"/>
    <cellStyle name="Normal 6 3 5 3 2" xfId="1437" xr:uid="{0E94DA87-208A-4CF0-B741-08559695A256}"/>
    <cellStyle name="Normal 6 3 5 3 2 2" xfId="3986" xr:uid="{BA8AB491-B70E-4DD8-9069-04DD38736C76}"/>
    <cellStyle name="Normal 6 3 5 3 3" xfId="1438" xr:uid="{14350CDA-868D-4ABD-A5D5-C0356C5D11D4}"/>
    <cellStyle name="Normal 6 3 5 3 4" xfId="1439" xr:uid="{6A2EE136-4264-481F-959D-44E171EEE91E}"/>
    <cellStyle name="Normal 6 3 5 4" xfId="1440" xr:uid="{59C42394-A08A-4B41-835C-B4611C2BF032}"/>
    <cellStyle name="Normal 6 3 5 4 2" xfId="3987" xr:uid="{8C610D09-C036-4AF1-8DB2-493CBBB7096E}"/>
    <cellStyle name="Normal 6 3 5 5" xfId="1441" xr:uid="{D597FCDE-5F63-4C17-910D-FD3F994B50A1}"/>
    <cellStyle name="Normal 6 3 5 6" xfId="1442" xr:uid="{BAD9262F-9839-4132-B4E4-B109F61B8589}"/>
    <cellStyle name="Normal 6 3 6" xfId="1443" xr:uid="{C851A6EA-C86D-4B79-995B-DF540581F26C}"/>
    <cellStyle name="Normal 6 3 6 2" xfId="1444" xr:uid="{2F045307-AB37-4964-9178-9FBDE2F0B057}"/>
    <cellStyle name="Normal 6 3 6 2 2" xfId="1445" xr:uid="{56F407F4-1930-4666-80D4-897E362E027D}"/>
    <cellStyle name="Normal 6 3 6 2 2 2" xfId="3988" xr:uid="{E0C2E9B3-E3F8-4A2A-9152-9494E26A3CBD}"/>
    <cellStyle name="Normal 6 3 6 2 3" xfId="1446" xr:uid="{F5E299AA-0E0A-483A-9D56-4147B1C991C0}"/>
    <cellStyle name="Normal 6 3 6 2 4" xfId="1447" xr:uid="{C7B8DA09-1F36-40E6-BEA3-2301B1826EAB}"/>
    <cellStyle name="Normal 6 3 6 3" xfId="1448" xr:uid="{42355F8F-65BF-4352-9CF9-8B2DA939E652}"/>
    <cellStyle name="Normal 6 3 6 3 2" xfId="3989" xr:uid="{0F9E5059-453D-400E-8581-7EDADDC16C14}"/>
    <cellStyle name="Normal 6 3 6 4" xfId="1449" xr:uid="{5CE22879-3371-4A50-8A37-DE29168FBFDA}"/>
    <cellStyle name="Normal 6 3 6 5" xfId="1450" xr:uid="{E984010D-D14D-4B5D-BD11-BF33DDA5AFA0}"/>
    <cellStyle name="Normal 6 3 7" xfId="1451" xr:uid="{5E993B11-45E2-4533-BB79-F373D86D193C}"/>
    <cellStyle name="Normal 6 3 7 2" xfId="1452" xr:uid="{3682D04A-36FA-4723-88D2-4D2DA8B6A71E}"/>
    <cellStyle name="Normal 6 3 7 2 2" xfId="3990" xr:uid="{370DC226-C37D-4A5E-9AED-79EE2D73A1A4}"/>
    <cellStyle name="Normal 6 3 7 3" xfId="1453" xr:uid="{FF67458F-E7E8-493F-B956-6A1894A8FA60}"/>
    <cellStyle name="Normal 6 3 7 4" xfId="1454" xr:uid="{B213ADCC-BA8C-48E7-B360-F9DC923C25FA}"/>
    <cellStyle name="Normal 6 3 8" xfId="1455" xr:uid="{3B327B0A-FEE1-4D80-9EFB-57B4FA4ED770}"/>
    <cellStyle name="Normal 6 3 8 2" xfId="1456" xr:uid="{147CF1E5-B1D1-49A4-8513-E2C8DAC12EE2}"/>
    <cellStyle name="Normal 6 3 8 3" xfId="1457" xr:uid="{D7317927-42C2-462C-915D-A6E790A302E9}"/>
    <cellStyle name="Normal 6 3 8 4" xfId="1458" xr:uid="{098DC259-EB71-4D07-B9D8-713F699BA896}"/>
    <cellStyle name="Normal 6 3 9" xfId="1459" xr:uid="{A0C30F4A-AA56-4015-B6E2-BC8BCE0D8B28}"/>
    <cellStyle name="Normal 6 3 9 2" xfId="4709" xr:uid="{C7933301-42F2-4B76-A85E-8992BD9BC741}"/>
    <cellStyle name="Normal 6 4" xfId="1460" xr:uid="{FBDF035D-40D6-4F76-BADF-FC436F1726D3}"/>
    <cellStyle name="Normal 6 4 10" xfId="1461" xr:uid="{4C9B645C-F412-436F-94B4-3AABC3AE98B8}"/>
    <cellStyle name="Normal 6 4 11" xfId="1462" xr:uid="{780AF40A-5E14-40B8-BE33-3EE72CD4697F}"/>
    <cellStyle name="Normal 6 4 2" xfId="1463" xr:uid="{4BE28B68-7645-4F92-82C2-A3034A11F6C1}"/>
    <cellStyle name="Normal 6 4 2 2" xfId="1464" xr:uid="{33642DDA-3F2E-47C7-AAB6-7F482DDEA84C}"/>
    <cellStyle name="Normal 6 4 2 2 2" xfId="1465" xr:uid="{2595E62C-A985-4058-8F0A-5A32B5061FB4}"/>
    <cellStyle name="Normal 6 4 2 2 2 2" xfId="1466" xr:uid="{2A4FFB5A-2861-4106-AEFC-CBB86DE01819}"/>
    <cellStyle name="Normal 6 4 2 2 2 2 2" xfId="1467" xr:uid="{8055886E-1C36-4B54-8056-E30525A2B818}"/>
    <cellStyle name="Normal 6 4 2 2 2 2 2 2" xfId="3991" xr:uid="{38770B1F-5D03-45E7-ABE0-B38283E08E4B}"/>
    <cellStyle name="Normal 6 4 2 2 2 2 3" xfId="1468" xr:uid="{CE263B6F-5F6A-4A05-B292-0A470DA6DD0C}"/>
    <cellStyle name="Normal 6 4 2 2 2 2 4" xfId="1469" xr:uid="{D1000F23-AEA3-4C3F-8825-A45E2C9A3A85}"/>
    <cellStyle name="Normal 6 4 2 2 2 3" xfId="1470" xr:uid="{DB481C22-D51E-4F97-922B-E49269A929DB}"/>
    <cellStyle name="Normal 6 4 2 2 2 3 2" xfId="1471" xr:uid="{AD62AE9F-E134-40C7-9283-39A1D96DF629}"/>
    <cellStyle name="Normal 6 4 2 2 2 3 3" xfId="1472" xr:uid="{822E4743-81DB-4D0E-B82F-92BCA76F1AB0}"/>
    <cellStyle name="Normal 6 4 2 2 2 3 4" xfId="1473" xr:uid="{B99A6A37-CF15-451A-B354-D52E85828A26}"/>
    <cellStyle name="Normal 6 4 2 2 2 4" xfId="1474" xr:uid="{026591C2-47CA-4521-B7EC-9E3676362BCD}"/>
    <cellStyle name="Normal 6 4 2 2 2 5" xfId="1475" xr:uid="{19ECAB40-D4E9-422F-9720-088E04CF7DBB}"/>
    <cellStyle name="Normal 6 4 2 2 2 6" xfId="1476" xr:uid="{D087D4AC-6BF7-4C8E-BE41-55FDFD179E79}"/>
    <cellStyle name="Normal 6 4 2 2 3" xfId="1477" xr:uid="{B40222F9-8079-4A99-8C87-692533A0B225}"/>
    <cellStyle name="Normal 6 4 2 2 3 2" xfId="1478" xr:uid="{A83EB85A-582F-4257-B97E-5AEE8AB1A9D2}"/>
    <cellStyle name="Normal 6 4 2 2 3 2 2" xfId="1479" xr:uid="{DB886D88-583D-46A7-A20C-F72DF81CE9E9}"/>
    <cellStyle name="Normal 6 4 2 2 3 2 3" xfId="1480" xr:uid="{867D62AB-AC4E-4FE4-9E70-D552C6F3A2AA}"/>
    <cellStyle name="Normal 6 4 2 2 3 2 4" xfId="1481" xr:uid="{2C6735ED-DDDC-44BB-8564-4E726CC5ECDF}"/>
    <cellStyle name="Normal 6 4 2 2 3 3" xfId="1482" xr:uid="{3C476AFE-4F45-4F98-AC15-99457D4663CF}"/>
    <cellStyle name="Normal 6 4 2 2 3 4" xfId="1483" xr:uid="{F45EA5BD-F702-4DF5-87A7-8824DF6833C2}"/>
    <cellStyle name="Normal 6 4 2 2 3 5" xfId="1484" xr:uid="{A3BD9DA7-4789-4E44-B84F-5A8E920ACA6B}"/>
    <cellStyle name="Normal 6 4 2 2 4" xfId="1485" xr:uid="{93060628-277B-424F-914D-E91C7D13BC1B}"/>
    <cellStyle name="Normal 6 4 2 2 4 2" xfId="1486" xr:uid="{CB1D3019-054A-476E-9DF4-481524FD1D8F}"/>
    <cellStyle name="Normal 6 4 2 2 4 3" xfId="1487" xr:uid="{9E007153-5E28-45C4-B74D-CB09E22B356F}"/>
    <cellStyle name="Normal 6 4 2 2 4 4" xfId="1488" xr:uid="{EA862883-D5FB-484A-BD1D-394EEFCD67BB}"/>
    <cellStyle name="Normal 6 4 2 2 5" xfId="1489" xr:uid="{4376B50D-0D55-4C20-A5C3-462BA59F2C3A}"/>
    <cellStyle name="Normal 6 4 2 2 5 2" xfId="1490" xr:uid="{EB83439C-4584-429F-9823-572F3BD535D6}"/>
    <cellStyle name="Normal 6 4 2 2 5 3" xfId="1491" xr:uid="{36D5CDD9-85DA-4C5A-8EB9-B389789B55C5}"/>
    <cellStyle name="Normal 6 4 2 2 5 4" xfId="1492" xr:uid="{2C450404-A0F6-4865-B16B-A2A38E5848C8}"/>
    <cellStyle name="Normal 6 4 2 2 6" xfId="1493" xr:uid="{D717D9AB-4288-48B2-9BD0-FAB3BC6F16C4}"/>
    <cellStyle name="Normal 6 4 2 2 7" xfId="1494" xr:uid="{4559BDFC-43A9-41B2-A7DE-13A876C6DAED}"/>
    <cellStyle name="Normal 6 4 2 2 8" xfId="1495" xr:uid="{D2A19287-0CF9-4776-A599-B290F058596D}"/>
    <cellStyle name="Normal 6 4 2 3" xfId="1496" xr:uid="{655C536F-A79C-418E-96A9-03DEE5AD2857}"/>
    <cellStyle name="Normal 6 4 2 3 2" xfId="1497" xr:uid="{02082C8A-2A32-4DAB-BE1B-5B78BF790F09}"/>
    <cellStyle name="Normal 6 4 2 3 2 2" xfId="1498" xr:uid="{B857A819-1022-474B-B375-0D4C0FF3CA6B}"/>
    <cellStyle name="Normal 6 4 2 3 2 2 2" xfId="3992" xr:uid="{18C0EBF2-408B-4FE7-A28C-5999803DF052}"/>
    <cellStyle name="Normal 6 4 2 3 2 2 2 2" xfId="3993" xr:uid="{3CB474F6-C1D1-4BA0-AFA4-E4304EDBF636}"/>
    <cellStyle name="Normal 6 4 2 3 2 2 3" xfId="3994" xr:uid="{CBA29D68-E0C9-46C9-BAED-52230D5BED44}"/>
    <cellStyle name="Normal 6 4 2 3 2 3" xfId="1499" xr:uid="{8AE0F443-FAB7-41A1-9CC9-17532C465499}"/>
    <cellStyle name="Normal 6 4 2 3 2 3 2" xfId="3995" xr:uid="{81542CFB-E713-4634-93B8-4455BAE62983}"/>
    <cellStyle name="Normal 6 4 2 3 2 4" xfId="1500" xr:uid="{EA183960-3469-4718-95E7-DEA2DE3795B1}"/>
    <cellStyle name="Normal 6 4 2 3 3" xfId="1501" xr:uid="{B71CADB3-E7A4-42EF-A331-205735C51189}"/>
    <cellStyle name="Normal 6 4 2 3 3 2" xfId="1502" xr:uid="{006D942C-4679-4C5E-A39D-8630FD70C53B}"/>
    <cellStyle name="Normal 6 4 2 3 3 2 2" xfId="3996" xr:uid="{ACC319A9-BAA0-41A0-98EC-356E4C300AA1}"/>
    <cellStyle name="Normal 6 4 2 3 3 3" xfId="1503" xr:uid="{9E177C2C-2FA8-4DD1-837D-D7CF1C389DF9}"/>
    <cellStyle name="Normal 6 4 2 3 3 4" xfId="1504" xr:uid="{58C37B52-AE80-464D-83C4-435D0DC4783F}"/>
    <cellStyle name="Normal 6 4 2 3 4" xfId="1505" xr:uid="{D30758DA-263E-446B-9785-BEBEB3FEC52F}"/>
    <cellStyle name="Normal 6 4 2 3 4 2" xfId="3997" xr:uid="{21D49075-C5F6-451E-9490-7F99183D442F}"/>
    <cellStyle name="Normal 6 4 2 3 5" xfId="1506" xr:uid="{843F2FC2-71BD-4211-882D-CF81B611880F}"/>
    <cellStyle name="Normal 6 4 2 3 6" xfId="1507" xr:uid="{B66F1B04-9863-4A0A-83C2-B65CD9BD4125}"/>
    <cellStyle name="Normal 6 4 2 4" xfId="1508" xr:uid="{16D1C491-2376-4A88-AEC7-6A17218DF937}"/>
    <cellStyle name="Normal 6 4 2 4 2" xfId="1509" xr:uid="{AF5CB00E-0333-4557-812D-100A5AE5001D}"/>
    <cellStyle name="Normal 6 4 2 4 2 2" xfId="1510" xr:uid="{E722908C-975A-44AC-ACB5-2A43176B5367}"/>
    <cellStyle name="Normal 6 4 2 4 2 2 2" xfId="3998" xr:uid="{36EF3223-C8DC-47D8-83EB-505697355FCC}"/>
    <cellStyle name="Normal 6 4 2 4 2 3" xfId="1511" xr:uid="{4D808E1E-9954-4387-8305-AF2160585845}"/>
    <cellStyle name="Normal 6 4 2 4 2 4" xfId="1512" xr:uid="{D3454BFC-39FE-4FA3-81F6-6916BC7C87EA}"/>
    <cellStyle name="Normal 6 4 2 4 3" xfId="1513" xr:uid="{94E892DC-75A3-4A85-AD15-F1EA988CB48C}"/>
    <cellStyle name="Normal 6 4 2 4 3 2" xfId="3999" xr:uid="{BC115D5B-503D-462B-9B42-8A0831596630}"/>
    <cellStyle name="Normal 6 4 2 4 4" xfId="1514" xr:uid="{89F2F00A-30D3-4739-B214-FDF110A7D601}"/>
    <cellStyle name="Normal 6 4 2 4 5" xfId="1515" xr:uid="{BAC876B2-BB2A-48C9-B840-85B4DBDD3E81}"/>
    <cellStyle name="Normal 6 4 2 5" xfId="1516" xr:uid="{FADDC3F2-1906-44C1-AEF4-3CA7A3EB785F}"/>
    <cellStyle name="Normal 6 4 2 5 2" xfId="1517" xr:uid="{F2DC94B5-9840-40CC-8E92-F2BACD2419BC}"/>
    <cellStyle name="Normal 6 4 2 5 2 2" xfId="4000" xr:uid="{45B0547D-6CEA-4F46-9BA2-5CD1494BF8A2}"/>
    <cellStyle name="Normal 6 4 2 5 3" xfId="1518" xr:uid="{DAD42956-692E-401A-8359-8A8EC5CA576D}"/>
    <cellStyle name="Normal 6 4 2 5 4" xfId="1519" xr:uid="{968F8716-D042-41F6-BFC7-1B8F8F72409E}"/>
    <cellStyle name="Normal 6 4 2 6" xfId="1520" xr:uid="{3369882E-6E4B-4F4C-A01B-D2EF9BD57747}"/>
    <cellStyle name="Normal 6 4 2 6 2" xfId="1521" xr:uid="{FE72D0CD-1F0E-41F0-AA64-66C810039C44}"/>
    <cellStyle name="Normal 6 4 2 6 3" xfId="1522" xr:uid="{A9BBD253-468D-4B33-BA0E-2B68EA6DD6E7}"/>
    <cellStyle name="Normal 6 4 2 6 4" xfId="1523" xr:uid="{D9FD85A0-F9DB-471A-84ED-306A7B19242F}"/>
    <cellStyle name="Normal 6 4 2 7" xfId="1524" xr:uid="{881BEEA7-D1DD-45E2-A9BD-AFC44DC74F27}"/>
    <cellStyle name="Normal 6 4 2 8" xfId="1525" xr:uid="{FAB28625-B2E7-4EAE-A63B-05B4BF779225}"/>
    <cellStyle name="Normal 6 4 2 9" xfId="1526" xr:uid="{08FAC7C9-5934-4C0B-AB42-DE939FD8210B}"/>
    <cellStyle name="Normal 6 4 3" xfId="1527" xr:uid="{07DF99C6-7DB5-4911-AC4B-832EB001A23D}"/>
    <cellStyle name="Normal 6 4 3 2" xfId="1528" xr:uid="{80AC2FB9-EB98-4E24-84CF-600540707224}"/>
    <cellStyle name="Normal 6 4 3 2 2" xfId="1529" xr:uid="{6B7C24FC-FFB1-48F3-9B0C-0EE9D044248D}"/>
    <cellStyle name="Normal 6 4 3 2 2 2" xfId="1530" xr:uid="{051C1534-2210-4F00-9BA0-1C6019230C19}"/>
    <cellStyle name="Normal 6 4 3 2 2 2 2" xfId="4001" xr:uid="{3783372B-1F5A-4B93-A549-A94739CE7085}"/>
    <cellStyle name="Normal 6 4 3 2 2 2 2 2" xfId="4647" xr:uid="{E696A8F8-89D7-4D20-B733-00AC49D86FAB}"/>
    <cellStyle name="Normal 6 4 3 2 2 2 3" xfId="4648" xr:uid="{D721A1C5-4513-4BA9-8588-F444F3EAB451}"/>
    <cellStyle name="Normal 6 4 3 2 2 3" xfId="1531" xr:uid="{407A4B3A-C06A-4867-B9ED-C38D950F9EB6}"/>
    <cellStyle name="Normal 6 4 3 2 2 3 2" xfId="4649" xr:uid="{BFE60574-70F6-4FE5-98DE-44D8D7CD6894}"/>
    <cellStyle name="Normal 6 4 3 2 2 4" xfId="1532" xr:uid="{1002BED0-6014-4D77-AC1D-6A11962961EE}"/>
    <cellStyle name="Normal 6 4 3 2 3" xfId="1533" xr:uid="{295EEE78-1830-4E0D-87FD-0604A26B04A4}"/>
    <cellStyle name="Normal 6 4 3 2 3 2" xfId="1534" xr:uid="{76DE145E-812D-4105-BE05-D69A9A40E31A}"/>
    <cellStyle name="Normal 6 4 3 2 3 2 2" xfId="4650" xr:uid="{8191D637-2456-4A93-A0EE-4625567BAD38}"/>
    <cellStyle name="Normal 6 4 3 2 3 3" xfId="1535" xr:uid="{2F34C03B-5127-4801-8DA4-6CB1906496CB}"/>
    <cellStyle name="Normal 6 4 3 2 3 4" xfId="1536" xr:uid="{C712FC31-9063-4370-86DF-27F1DB31ED7F}"/>
    <cellStyle name="Normal 6 4 3 2 4" xfId="1537" xr:uid="{9F959C27-AEAE-4B0F-9796-0DB53C3D0CE4}"/>
    <cellStyle name="Normal 6 4 3 2 4 2" xfId="4651" xr:uid="{1F4CB162-B2F8-4B25-AAAA-E209CF1372D0}"/>
    <cellStyle name="Normal 6 4 3 2 5" xfId="1538" xr:uid="{D803CCD6-90F4-4966-A245-AC7BD7E8780B}"/>
    <cellStyle name="Normal 6 4 3 2 6" xfId="1539" xr:uid="{AA1A02D8-EC3D-43F7-81B8-A9D86175192D}"/>
    <cellStyle name="Normal 6 4 3 3" xfId="1540" xr:uid="{A35EAB54-3D89-4C0F-B29A-FE3AFD7A74F7}"/>
    <cellStyle name="Normal 6 4 3 3 2" xfId="1541" xr:uid="{4334B19B-1709-4E8E-81C5-BE5FF49155D3}"/>
    <cellStyle name="Normal 6 4 3 3 2 2" xfId="1542" xr:uid="{FED14435-40C8-4334-9658-60BE000AB786}"/>
    <cellStyle name="Normal 6 4 3 3 2 2 2" xfId="4652" xr:uid="{20829C34-E827-4E97-8264-4B1771FBB959}"/>
    <cellStyle name="Normal 6 4 3 3 2 3" xfId="1543" xr:uid="{C87E169D-3AEC-4896-B74F-680933D6FA0E}"/>
    <cellStyle name="Normal 6 4 3 3 2 4" xfId="1544" xr:uid="{55E3BBA3-8FEF-41FB-B26C-6A083A540798}"/>
    <cellStyle name="Normal 6 4 3 3 3" xfId="1545" xr:uid="{546521CC-79BD-4023-A04C-71D2921FE6C9}"/>
    <cellStyle name="Normal 6 4 3 3 3 2" xfId="4653" xr:uid="{22D60AC7-2B8D-48F9-BD83-29B925342FC8}"/>
    <cellStyle name="Normal 6 4 3 3 4" xfId="1546" xr:uid="{89963627-AC99-4D81-8EC9-09DC0B423368}"/>
    <cellStyle name="Normal 6 4 3 3 5" xfId="1547" xr:uid="{947DF84D-F2DD-4E68-89FB-4E9617AC10E9}"/>
    <cellStyle name="Normal 6 4 3 4" xfId="1548" xr:uid="{E7036DB2-20A4-41D7-94BB-D7F4652F513F}"/>
    <cellStyle name="Normal 6 4 3 4 2" xfId="1549" xr:uid="{B6CA6DCD-A6FD-4957-BC6C-C746130149B1}"/>
    <cellStyle name="Normal 6 4 3 4 2 2" xfId="4654" xr:uid="{C7B452E2-106F-4F86-B3BC-48482CA0E087}"/>
    <cellStyle name="Normal 6 4 3 4 3" xfId="1550" xr:uid="{C9AF101B-9AB3-401A-A2B5-27B5934B4311}"/>
    <cellStyle name="Normal 6 4 3 4 4" xfId="1551" xr:uid="{B1A72CE2-B62F-4338-94C7-B9942EFF1970}"/>
    <cellStyle name="Normal 6 4 3 5" xfId="1552" xr:uid="{D0D43CD7-DF29-4CB7-A644-79E58298BC22}"/>
    <cellStyle name="Normal 6 4 3 5 2" xfId="1553" xr:uid="{3504855C-2B2C-4253-9F9E-B1810B8F606C}"/>
    <cellStyle name="Normal 6 4 3 5 3" xfId="1554" xr:uid="{39DF276D-8110-41B3-8BC1-7C95644FB2CA}"/>
    <cellStyle name="Normal 6 4 3 5 4" xfId="1555" xr:uid="{27DA2FB3-3A16-41C6-94B8-4435AFCB8905}"/>
    <cellStyle name="Normal 6 4 3 6" xfId="1556" xr:uid="{50BE6492-1CE2-4AA7-903F-EE31E9382038}"/>
    <cellStyle name="Normal 6 4 3 7" xfId="1557" xr:uid="{026EFD68-1DA7-4B34-BCA7-BD44828BF7C7}"/>
    <cellStyle name="Normal 6 4 3 8" xfId="1558" xr:uid="{EF6F297B-1700-4684-852E-E1459816A6DF}"/>
    <cellStyle name="Normal 6 4 4" xfId="1559" xr:uid="{884D49A5-496A-41EE-84B3-77E7D6FBD215}"/>
    <cellStyle name="Normal 6 4 4 2" xfId="1560" xr:uid="{B0D6A0F7-93DF-4A90-B16F-8136611DC971}"/>
    <cellStyle name="Normal 6 4 4 2 2" xfId="1561" xr:uid="{75805370-2256-422E-9723-1881C982DB55}"/>
    <cellStyle name="Normal 6 4 4 2 2 2" xfId="1562" xr:uid="{A9AEF7A2-D51B-47B3-BD32-5BCEDD003F17}"/>
    <cellStyle name="Normal 6 4 4 2 2 2 2" xfId="4002" xr:uid="{BBF15351-ECB4-4300-89E1-213E5770C6EE}"/>
    <cellStyle name="Normal 6 4 4 2 2 3" xfId="1563" xr:uid="{5814D0E3-E826-4850-81B8-F65EBAA12B80}"/>
    <cellStyle name="Normal 6 4 4 2 2 4" xfId="1564" xr:uid="{D7CE4D01-FA85-408C-95FA-AB8A67CD22C0}"/>
    <cellStyle name="Normal 6 4 4 2 3" xfId="1565" xr:uid="{85ECFC6C-6B6F-474F-BA97-C628BBE02C67}"/>
    <cellStyle name="Normal 6 4 4 2 3 2" xfId="4003" xr:uid="{A7AC717F-B326-4F7A-BE5F-4B9BE5E474C5}"/>
    <cellStyle name="Normal 6 4 4 2 4" xfId="1566" xr:uid="{30531F67-7B7A-480C-A8BF-158BD0B8EEDB}"/>
    <cellStyle name="Normal 6 4 4 2 5" xfId="1567" xr:uid="{85D2709E-A1BA-4629-9CD6-9A0906BD87F3}"/>
    <cellStyle name="Normal 6 4 4 3" xfId="1568" xr:uid="{BCD51E66-26DC-4AC3-82EC-D7C141DD0984}"/>
    <cellStyle name="Normal 6 4 4 3 2" xfId="1569" xr:uid="{851E7268-98B1-45B5-A60F-99383DFBDFB1}"/>
    <cellStyle name="Normal 6 4 4 3 2 2" xfId="4004" xr:uid="{C134357F-723C-4B59-A5B9-4AD72E005B51}"/>
    <cellStyle name="Normal 6 4 4 3 3" xfId="1570" xr:uid="{8F1BF2CA-9527-487B-9C1C-80D67AAFD5F1}"/>
    <cellStyle name="Normal 6 4 4 3 4" xfId="1571" xr:uid="{BA3A5B80-C490-4BF6-B1D9-3402342F6E31}"/>
    <cellStyle name="Normal 6 4 4 4" xfId="1572" xr:uid="{6D9341EB-C256-4565-952B-480E25DC35C7}"/>
    <cellStyle name="Normal 6 4 4 4 2" xfId="1573" xr:uid="{32FEFA2C-5280-4A3A-A87C-D8B1327B7F7D}"/>
    <cellStyle name="Normal 6 4 4 4 3" xfId="1574" xr:uid="{1EFFA917-3B82-4FAC-9E57-CA621BC8CE18}"/>
    <cellStyle name="Normal 6 4 4 4 4" xfId="1575" xr:uid="{69A32761-2D1E-4C7E-9D2F-34BB85D958F3}"/>
    <cellStyle name="Normal 6 4 4 5" xfId="1576" xr:uid="{40468E32-4ADE-4261-8F91-C78AEFE4F6DC}"/>
    <cellStyle name="Normal 6 4 4 6" xfId="1577" xr:uid="{C01CD476-9F43-4A98-9DDD-95B0DA237529}"/>
    <cellStyle name="Normal 6 4 4 7" xfId="1578" xr:uid="{732E7945-2B12-4B79-B129-CC06ED7028A6}"/>
    <cellStyle name="Normal 6 4 5" xfId="1579" xr:uid="{583540E1-E515-4C5D-9090-68D760DFFE1D}"/>
    <cellStyle name="Normal 6 4 5 2" xfId="1580" xr:uid="{021C10A9-0B50-45CB-B610-40F99400C41B}"/>
    <cellStyle name="Normal 6 4 5 2 2" xfId="1581" xr:uid="{607C73A5-98A5-49A1-8620-1547B061C721}"/>
    <cellStyle name="Normal 6 4 5 2 2 2" xfId="4005" xr:uid="{133226C2-5888-4991-9595-660BF51D6E8C}"/>
    <cellStyle name="Normal 6 4 5 2 3" xfId="1582" xr:uid="{32091A5A-6655-401F-A136-CBF16031C96C}"/>
    <cellStyle name="Normal 6 4 5 2 4" xfId="1583" xr:uid="{D4518D9C-DD74-4870-8203-59727213D051}"/>
    <cellStyle name="Normal 6 4 5 3" xfId="1584" xr:uid="{1D7D74DD-986D-4D85-8651-B3B43107ABFF}"/>
    <cellStyle name="Normal 6 4 5 3 2" xfId="1585" xr:uid="{FEFAACBE-B39C-401B-B649-445B00CE542B}"/>
    <cellStyle name="Normal 6 4 5 3 3" xfId="1586" xr:uid="{08DC6DDD-E7D9-4390-9AA6-5A89553AEFB4}"/>
    <cellStyle name="Normal 6 4 5 3 4" xfId="1587" xr:uid="{9A5D9B8A-4139-47B3-8B95-22793BFF551E}"/>
    <cellStyle name="Normal 6 4 5 4" xfId="1588" xr:uid="{7459A9FD-EB39-44A6-87A2-FC540A116D7B}"/>
    <cellStyle name="Normal 6 4 5 5" xfId="1589" xr:uid="{C7B64D94-5E81-48BF-817A-906EDC34F017}"/>
    <cellStyle name="Normal 6 4 5 6" xfId="1590" xr:uid="{89E16108-C308-48E5-A7B4-D8401071F761}"/>
    <cellStyle name="Normal 6 4 6" xfId="1591" xr:uid="{15A73479-EC6A-4567-A7A0-BEA68593219E}"/>
    <cellStyle name="Normal 6 4 6 2" xfId="1592" xr:uid="{36AFE8C0-3D3C-4AC8-818E-3A3C8D5C1270}"/>
    <cellStyle name="Normal 6 4 6 2 2" xfId="1593" xr:uid="{9146C1B1-7637-4D1B-988E-6B5A0E44EC0D}"/>
    <cellStyle name="Normal 6 4 6 2 3" xfId="1594" xr:uid="{D3DEF6F0-D26A-47B3-AFDC-2D6DF5335D14}"/>
    <cellStyle name="Normal 6 4 6 2 4" xfId="1595" xr:uid="{E084806E-4C68-44D3-9B11-8943F784D157}"/>
    <cellStyle name="Normal 6 4 6 3" xfId="1596" xr:uid="{55BE8D68-15A1-44B9-AD2C-F4CE71FCA06E}"/>
    <cellStyle name="Normal 6 4 6 4" xfId="1597" xr:uid="{179CE82A-B2D0-4DEF-A80A-F78A66CA5375}"/>
    <cellStyle name="Normal 6 4 6 5" xfId="1598" xr:uid="{696B08CF-12A0-44BE-BE17-14C636F2B90E}"/>
    <cellStyle name="Normal 6 4 7" xfId="1599" xr:uid="{11902713-5AC5-405C-8273-DC9E1B8A8F51}"/>
    <cellStyle name="Normal 6 4 7 2" xfId="1600" xr:uid="{430A31AD-68A7-4D3E-8AE5-DFA308DD2D4A}"/>
    <cellStyle name="Normal 6 4 7 3" xfId="1601" xr:uid="{657E5D0E-2C0C-4E2A-8F6D-427F4F503AE7}"/>
    <cellStyle name="Normal 6 4 7 3 2" xfId="4378" xr:uid="{7677BAF1-CE62-4333-9066-C254AEA76AA6}"/>
    <cellStyle name="Normal 6 4 7 3 3" xfId="4609" xr:uid="{BAF75AA3-5616-4509-9058-995AA82FCABE}"/>
    <cellStyle name="Normal 6 4 7 4" xfId="1602" xr:uid="{E90F9494-C8A7-4570-B5A4-E379B7BEFABE}"/>
    <cellStyle name="Normal 6 4 8" xfId="1603" xr:uid="{4B8EE39D-2D1D-46E2-A064-0744B5DEB759}"/>
    <cellStyle name="Normal 6 4 8 2" xfId="1604" xr:uid="{C67AAFA2-E9B2-46CC-976C-6131AF26E6B2}"/>
    <cellStyle name="Normal 6 4 8 3" xfId="1605" xr:uid="{99E003CE-40E8-4702-8307-46D58CAA91CB}"/>
    <cellStyle name="Normal 6 4 8 4" xfId="1606" xr:uid="{FD54F8F6-F069-42D5-A2BF-4AD6962D1952}"/>
    <cellStyle name="Normal 6 4 9" xfId="1607" xr:uid="{E89B53DC-3F5C-4CA5-BED0-39F869238BCF}"/>
    <cellStyle name="Normal 6 5" xfId="1608" xr:uid="{3FB87D08-2AB4-41FF-933B-00BBCBE59F37}"/>
    <cellStyle name="Normal 6 5 10" xfId="1609" xr:uid="{99753FD3-63FC-4BF1-9B67-5714CBF3909B}"/>
    <cellStyle name="Normal 6 5 11" xfId="1610" xr:uid="{6BEF886A-547F-4890-B8AA-F32E030E6B94}"/>
    <cellStyle name="Normal 6 5 2" xfId="1611" xr:uid="{8A02CAF0-372B-437C-9D9D-DF3663FEF596}"/>
    <cellStyle name="Normal 6 5 2 2" xfId="1612" xr:uid="{29FF1066-6B9C-4CA4-9D7A-A3BDD0AD2FF3}"/>
    <cellStyle name="Normal 6 5 2 2 2" xfId="1613" xr:uid="{A6E8D199-64D9-491C-920B-0C29726A4E44}"/>
    <cellStyle name="Normal 6 5 2 2 2 2" xfId="1614" xr:uid="{E9FF43A9-E916-4F1F-8930-040F5F172B1F}"/>
    <cellStyle name="Normal 6 5 2 2 2 2 2" xfId="1615" xr:uid="{A3D99191-B655-4587-B36E-2AC7B556232E}"/>
    <cellStyle name="Normal 6 5 2 2 2 2 3" xfId="1616" xr:uid="{C73C7328-BF91-4733-9A02-A1BD41B2FE9A}"/>
    <cellStyle name="Normal 6 5 2 2 2 2 4" xfId="1617" xr:uid="{1470C7E4-615F-49E0-948B-48098312F2D0}"/>
    <cellStyle name="Normal 6 5 2 2 2 3" xfId="1618" xr:uid="{ED8C6815-C8BC-4804-87E7-A023694DFE39}"/>
    <cellStyle name="Normal 6 5 2 2 2 3 2" xfId="1619" xr:uid="{4FFA09AD-57D5-4D39-B3E9-723DB00C1C68}"/>
    <cellStyle name="Normal 6 5 2 2 2 3 3" xfId="1620" xr:uid="{435F807A-408E-4FE3-8A47-52A9CAEC6409}"/>
    <cellStyle name="Normal 6 5 2 2 2 3 4" xfId="1621" xr:uid="{552AB6ED-F657-4325-8186-3BC120015449}"/>
    <cellStyle name="Normal 6 5 2 2 2 4" xfId="1622" xr:uid="{8319277A-AC0C-4E17-B40A-D55AA42DA73C}"/>
    <cellStyle name="Normal 6 5 2 2 2 5" xfId="1623" xr:uid="{8ED1174D-FFA9-4BF0-ABFF-271D5DD437E4}"/>
    <cellStyle name="Normal 6 5 2 2 2 6" xfId="1624" xr:uid="{FD6B6479-EB4E-48C7-9C0A-3BCBF24D2C2A}"/>
    <cellStyle name="Normal 6 5 2 2 3" xfId="1625" xr:uid="{49758E04-DED2-4AF7-900C-ABE30D777382}"/>
    <cellStyle name="Normal 6 5 2 2 3 2" xfId="1626" xr:uid="{0054402A-FAA9-456E-A03B-1D11898E498B}"/>
    <cellStyle name="Normal 6 5 2 2 3 2 2" xfId="1627" xr:uid="{4D2F055F-B972-4975-BD7D-C36539830D60}"/>
    <cellStyle name="Normal 6 5 2 2 3 2 3" xfId="1628" xr:uid="{DD44995A-066D-461D-8F66-12EB8C7005E1}"/>
    <cellStyle name="Normal 6 5 2 2 3 2 4" xfId="1629" xr:uid="{5727EA69-4321-4F69-8244-B03D7455346D}"/>
    <cellStyle name="Normal 6 5 2 2 3 3" xfId="1630" xr:uid="{C6433B35-8F82-4725-B2D5-91E6346F8E30}"/>
    <cellStyle name="Normal 6 5 2 2 3 4" xfId="1631" xr:uid="{7AEABE99-6D1D-403A-B3C7-7A950D21E513}"/>
    <cellStyle name="Normal 6 5 2 2 3 5" xfId="1632" xr:uid="{63B2F523-7514-4FEF-8C32-E4B32771CAB5}"/>
    <cellStyle name="Normal 6 5 2 2 4" xfId="1633" xr:uid="{3E47C3C1-A0CB-4CE6-A4FC-4181A2E29508}"/>
    <cellStyle name="Normal 6 5 2 2 4 2" xfId="1634" xr:uid="{40FFA0F4-393F-4FE4-924D-19EE1F3C2400}"/>
    <cellStyle name="Normal 6 5 2 2 4 3" xfId="1635" xr:uid="{C33BE9A4-E182-45F2-96D4-9CFACE218A0E}"/>
    <cellStyle name="Normal 6 5 2 2 4 4" xfId="1636" xr:uid="{0253A2CF-7D37-4623-AE71-F7665EEA11FE}"/>
    <cellStyle name="Normal 6 5 2 2 5" xfId="1637" xr:uid="{03088857-966A-4D69-8470-05668D452FB4}"/>
    <cellStyle name="Normal 6 5 2 2 5 2" xfId="1638" xr:uid="{2434C1F5-1F8F-4B55-8CEF-2C781E52D754}"/>
    <cellStyle name="Normal 6 5 2 2 5 3" xfId="1639" xr:uid="{E7970C29-CA68-4B86-A2AB-53ACC30F599D}"/>
    <cellStyle name="Normal 6 5 2 2 5 4" xfId="1640" xr:uid="{4E2C63A8-25AF-48CC-A397-127CC10FB634}"/>
    <cellStyle name="Normal 6 5 2 2 6" xfId="1641" xr:uid="{06E666A2-F6AD-4AD9-AC08-2DA053FA2FE2}"/>
    <cellStyle name="Normal 6 5 2 2 7" xfId="1642" xr:uid="{D3DDE1F2-F80F-47B4-ACBD-CFFF94152250}"/>
    <cellStyle name="Normal 6 5 2 2 8" xfId="1643" xr:uid="{00610D7A-0BB9-41A7-89D2-A467BEE32948}"/>
    <cellStyle name="Normal 6 5 2 3" xfId="1644" xr:uid="{BA346A46-D4E7-4ADE-A192-8B542FB0037D}"/>
    <cellStyle name="Normal 6 5 2 3 2" xfId="1645" xr:uid="{340E65E2-7E78-4A6F-B6E8-54077576C1D5}"/>
    <cellStyle name="Normal 6 5 2 3 2 2" xfId="1646" xr:uid="{E85F1F97-B606-48C7-AF38-B8628EA3D36F}"/>
    <cellStyle name="Normal 6 5 2 3 2 3" xfId="1647" xr:uid="{FA2F9EC2-E437-4ADA-AF64-C2F666C9FE99}"/>
    <cellStyle name="Normal 6 5 2 3 2 4" xfId="1648" xr:uid="{AF83A88E-36B5-4755-A745-06A2AA8EFF07}"/>
    <cellStyle name="Normal 6 5 2 3 3" xfId="1649" xr:uid="{47943A25-AEDF-4896-AEF2-8250A98D4153}"/>
    <cellStyle name="Normal 6 5 2 3 3 2" xfId="1650" xr:uid="{97738C1F-1594-4BF2-97A5-324CC474840D}"/>
    <cellStyle name="Normal 6 5 2 3 3 3" xfId="1651" xr:uid="{E586026E-DB42-4752-BD6F-BB3373F725C6}"/>
    <cellStyle name="Normal 6 5 2 3 3 4" xfId="1652" xr:uid="{B49BE228-1184-4C26-B195-A1DE1D75A7FD}"/>
    <cellStyle name="Normal 6 5 2 3 4" xfId="1653" xr:uid="{F8D8BC13-05B7-42CF-BE0C-C8B180A8B648}"/>
    <cellStyle name="Normal 6 5 2 3 5" xfId="1654" xr:uid="{6BA41300-D22B-4C61-8D0B-4D0D94A00950}"/>
    <cellStyle name="Normal 6 5 2 3 6" xfId="1655" xr:uid="{7F727543-000A-492C-B8FE-8DEC5A83C5CF}"/>
    <cellStyle name="Normal 6 5 2 4" xfId="1656" xr:uid="{93A3D015-6590-4EBB-849F-3DEAF5D51693}"/>
    <cellStyle name="Normal 6 5 2 4 2" xfId="1657" xr:uid="{FD65DB57-C648-4AF8-98A2-A023D706092C}"/>
    <cellStyle name="Normal 6 5 2 4 2 2" xfId="1658" xr:uid="{94331350-2229-4326-8A6B-2CD4E646CE0B}"/>
    <cellStyle name="Normal 6 5 2 4 2 3" xfId="1659" xr:uid="{CF52B823-EB65-4DA2-8BFE-B4BF76D7ED57}"/>
    <cellStyle name="Normal 6 5 2 4 2 4" xfId="1660" xr:uid="{77608C35-31B6-4C55-BE43-0261D68E9D5A}"/>
    <cellStyle name="Normal 6 5 2 4 3" xfId="1661" xr:uid="{F37A60C6-7D66-4871-86DB-62C23697D1E5}"/>
    <cellStyle name="Normal 6 5 2 4 4" xfId="1662" xr:uid="{AE7FF769-CF72-4182-BAF0-6A017C7A2AFB}"/>
    <cellStyle name="Normal 6 5 2 4 5" xfId="1663" xr:uid="{50EC5EA7-2A9A-48A7-AD6C-DEB64B61703F}"/>
    <cellStyle name="Normal 6 5 2 5" xfId="1664" xr:uid="{5BCE3EC0-7059-41D0-B9F9-705C762A58CE}"/>
    <cellStyle name="Normal 6 5 2 5 2" xfId="1665" xr:uid="{19FD5C23-5CEC-49F4-9C81-B67EFE2CD318}"/>
    <cellStyle name="Normal 6 5 2 5 3" xfId="1666" xr:uid="{06E74879-5CF9-4F2E-9595-510CC5EB4CF4}"/>
    <cellStyle name="Normal 6 5 2 5 4" xfId="1667" xr:uid="{783BB2F9-4E8F-4A84-9312-7A1C622808C0}"/>
    <cellStyle name="Normal 6 5 2 6" xfId="1668" xr:uid="{F9495211-CC88-4FEA-A417-37EC53B0ABAA}"/>
    <cellStyle name="Normal 6 5 2 6 2" xfId="1669" xr:uid="{EB1A7B6E-C545-4E33-8DE5-10FF2EBCE54A}"/>
    <cellStyle name="Normal 6 5 2 6 3" xfId="1670" xr:uid="{E1D9EEBF-7BC2-4AD1-A704-6762CDC858D4}"/>
    <cellStyle name="Normal 6 5 2 6 4" xfId="1671" xr:uid="{54684314-6FB2-417E-8108-58F7380C0AF1}"/>
    <cellStyle name="Normal 6 5 2 7" xfId="1672" xr:uid="{D9DE11B5-F4F1-4378-A835-9B1C6638E145}"/>
    <cellStyle name="Normal 6 5 2 8" xfId="1673" xr:uid="{21103568-1474-4C74-A5B8-6788E2EFB08D}"/>
    <cellStyle name="Normal 6 5 2 9" xfId="1674" xr:uid="{C774B8BA-E622-40AB-93C3-5E740416B1BB}"/>
    <cellStyle name="Normal 6 5 3" xfId="1675" xr:uid="{97922BD9-9C1E-4BDE-B5F5-7EDE32090366}"/>
    <cellStyle name="Normal 6 5 3 2" xfId="1676" xr:uid="{9EDC163F-8509-41A6-A1C7-E2D2BB2E2FAA}"/>
    <cellStyle name="Normal 6 5 3 2 2" xfId="1677" xr:uid="{154EBB5B-17ED-4DB7-8249-723C0E57EE2C}"/>
    <cellStyle name="Normal 6 5 3 2 2 2" xfId="1678" xr:uid="{19C059E2-8EBA-4757-9C03-EAD5933C270D}"/>
    <cellStyle name="Normal 6 5 3 2 2 2 2" xfId="4006" xr:uid="{B4454594-F3B1-404E-859C-3B674B4AA2AB}"/>
    <cellStyle name="Normal 6 5 3 2 2 3" xfId="1679" xr:uid="{8D0DB3FF-CC93-40DB-B629-316367DF4E38}"/>
    <cellStyle name="Normal 6 5 3 2 2 4" xfId="1680" xr:uid="{0727C814-32D2-478B-9568-6A7C4E5EABB9}"/>
    <cellStyle name="Normal 6 5 3 2 3" xfId="1681" xr:uid="{7BFFA054-4465-4109-B5B4-7DA7CDD0815E}"/>
    <cellStyle name="Normal 6 5 3 2 3 2" xfId="1682" xr:uid="{C3292129-19FA-4AB8-8ED2-0AF87DD7F37A}"/>
    <cellStyle name="Normal 6 5 3 2 3 3" xfId="1683" xr:uid="{BC748506-3B82-4915-AD98-411DEB2E91F1}"/>
    <cellStyle name="Normal 6 5 3 2 3 4" xfId="1684" xr:uid="{866C0A25-D975-409D-A73A-09B1710945B2}"/>
    <cellStyle name="Normal 6 5 3 2 4" xfId="1685" xr:uid="{0B0FA3B1-B492-4F6D-BAED-8E12E22A139E}"/>
    <cellStyle name="Normal 6 5 3 2 5" xfId="1686" xr:uid="{CD4F5A2B-E76A-49D7-BE2C-04C0D1A2AD32}"/>
    <cellStyle name="Normal 6 5 3 2 6" xfId="1687" xr:uid="{0FDD0BCC-126B-4BA3-8F43-77532009D52F}"/>
    <cellStyle name="Normal 6 5 3 3" xfId="1688" xr:uid="{007A4874-7F41-4222-9B92-89226DB87564}"/>
    <cellStyle name="Normal 6 5 3 3 2" xfId="1689" xr:uid="{F33173DA-C589-4648-9F43-A62BDC83B974}"/>
    <cellStyle name="Normal 6 5 3 3 2 2" xfId="1690" xr:uid="{5F9287E3-49FA-47C2-8CB8-172AF207E80C}"/>
    <cellStyle name="Normal 6 5 3 3 2 3" xfId="1691" xr:uid="{2C7DE022-7B95-4029-8630-FC2BF1667E36}"/>
    <cellStyle name="Normal 6 5 3 3 2 4" xfId="1692" xr:uid="{3CE99FCB-94A3-4050-B5FB-26AB5D83BDF9}"/>
    <cellStyle name="Normal 6 5 3 3 3" xfId="1693" xr:uid="{FA60A2E0-7BA3-43AE-AB05-21F69DAA1E08}"/>
    <cellStyle name="Normal 6 5 3 3 4" xfId="1694" xr:uid="{0D24BA03-7C74-435D-A6FA-CEDEF2FC9B93}"/>
    <cellStyle name="Normal 6 5 3 3 5" xfId="1695" xr:uid="{3A909C17-DA41-490C-989E-3118FA207E71}"/>
    <cellStyle name="Normal 6 5 3 4" xfId="1696" xr:uid="{2B540A14-C9EF-4671-AF12-EA6925942A25}"/>
    <cellStyle name="Normal 6 5 3 4 2" xfId="1697" xr:uid="{3D7946AC-82F9-4504-AA3A-280EEF95C2B5}"/>
    <cellStyle name="Normal 6 5 3 4 3" xfId="1698" xr:uid="{9277B294-4B7D-41EF-8C5B-9A8B7B1FB4D4}"/>
    <cellStyle name="Normal 6 5 3 4 4" xfId="1699" xr:uid="{696616F3-2367-48D7-9C7E-06FB7843D3FC}"/>
    <cellStyle name="Normal 6 5 3 5" xfId="1700" xr:uid="{95208C24-4C29-479F-ADBE-AD1F4F04F3D9}"/>
    <cellStyle name="Normal 6 5 3 5 2" xfId="1701" xr:uid="{C5F95BF6-8610-4117-BBD5-A22EA072B8DB}"/>
    <cellStyle name="Normal 6 5 3 5 3" xfId="1702" xr:uid="{06D8DEC7-47EE-4B96-9857-EADCE25C78F2}"/>
    <cellStyle name="Normal 6 5 3 5 4" xfId="1703" xr:uid="{EEE96E37-8589-4B9C-9F01-1E69FBD2011A}"/>
    <cellStyle name="Normal 6 5 3 6" xfId="1704" xr:uid="{6D32ADD5-11DF-4BB6-93D9-6AD6DC568168}"/>
    <cellStyle name="Normal 6 5 3 7" xfId="1705" xr:uid="{BEEBFBE9-8762-4341-9ACC-F1E5B8419D48}"/>
    <cellStyle name="Normal 6 5 3 8" xfId="1706" xr:uid="{689F8ADD-AAE3-4138-B303-274CC6F1F232}"/>
    <cellStyle name="Normal 6 5 4" xfId="1707" xr:uid="{3DB8852B-E325-4C0C-9E7B-4DB4CB564664}"/>
    <cellStyle name="Normal 6 5 4 2" xfId="1708" xr:uid="{ECBAF1EF-C8DF-444B-B66E-E7F92563DAE5}"/>
    <cellStyle name="Normal 6 5 4 2 2" xfId="1709" xr:uid="{767932EC-6EB7-4DA3-893E-DD92BD6D89B2}"/>
    <cellStyle name="Normal 6 5 4 2 2 2" xfId="1710" xr:uid="{ED745949-73CD-4F29-92C5-8E7E21C5AFAC}"/>
    <cellStyle name="Normal 6 5 4 2 2 3" xfId="1711" xr:uid="{29F5BBCC-AD44-4DFD-9B50-86B437823F18}"/>
    <cellStyle name="Normal 6 5 4 2 2 4" xfId="1712" xr:uid="{115A18C1-D67A-4F82-B2EE-D7B5DE367C03}"/>
    <cellStyle name="Normal 6 5 4 2 3" xfId="1713" xr:uid="{44FE52DD-CF4E-4E73-91A6-D25AEF01E48F}"/>
    <cellStyle name="Normal 6 5 4 2 4" xfId="1714" xr:uid="{BC88B91C-89CD-4A64-9329-76766D2AF3B9}"/>
    <cellStyle name="Normal 6 5 4 2 5" xfId="1715" xr:uid="{8C4F1DD7-3354-4C8C-97EE-DB425AF98FB7}"/>
    <cellStyle name="Normal 6 5 4 3" xfId="1716" xr:uid="{8D704AE4-4243-44C5-9159-3D2BFC79C9AF}"/>
    <cellStyle name="Normal 6 5 4 3 2" xfId="1717" xr:uid="{9F844E84-0B96-439A-8189-CBD9A57D294F}"/>
    <cellStyle name="Normal 6 5 4 3 3" xfId="1718" xr:uid="{B8869DF1-02F2-416C-8932-A44F2264D621}"/>
    <cellStyle name="Normal 6 5 4 3 4" xfId="1719" xr:uid="{5CF91B77-ECF8-4C32-ADF6-5D4D0887465C}"/>
    <cellStyle name="Normal 6 5 4 4" xfId="1720" xr:uid="{5CFCCC07-1CD3-49B2-A737-9FD672BCE355}"/>
    <cellStyle name="Normal 6 5 4 4 2" xfId="1721" xr:uid="{16335AE4-B671-4DF5-9916-E314E443B8CE}"/>
    <cellStyle name="Normal 6 5 4 4 3" xfId="1722" xr:uid="{3D94D4D4-61D8-4591-BC09-9FD8D9FBB6A4}"/>
    <cellStyle name="Normal 6 5 4 4 4" xfId="1723" xr:uid="{FC38CD9B-D994-42E4-BB25-71F7D1FA2E2D}"/>
    <cellStyle name="Normal 6 5 4 5" xfId="1724" xr:uid="{3AA29169-762B-4541-BB30-3922012DE2ED}"/>
    <cellStyle name="Normal 6 5 4 6" xfId="1725" xr:uid="{5122CB33-9CF3-4D43-88DE-A5080734C503}"/>
    <cellStyle name="Normal 6 5 4 7" xfId="1726" xr:uid="{1D026FF0-2811-4A36-89CD-CBE22852F065}"/>
    <cellStyle name="Normal 6 5 5" xfId="1727" xr:uid="{732A68AE-A2D9-4A49-98BC-B0116A01EB72}"/>
    <cellStyle name="Normal 6 5 5 2" xfId="1728" xr:uid="{65544DB7-C497-4170-BFCE-1B9219F1D129}"/>
    <cellStyle name="Normal 6 5 5 2 2" xfId="1729" xr:uid="{97CF95D9-152D-49BE-AA6D-06C8C4D143E9}"/>
    <cellStyle name="Normal 6 5 5 2 3" xfId="1730" xr:uid="{6CB544A8-46DA-4074-B2CA-AFDB51B370F3}"/>
    <cellStyle name="Normal 6 5 5 2 4" xfId="1731" xr:uid="{BDB27E72-E514-46FC-A277-BEB09D8EDC12}"/>
    <cellStyle name="Normal 6 5 5 3" xfId="1732" xr:uid="{7D844F15-E131-4B8E-92D1-609DFB1C9D28}"/>
    <cellStyle name="Normal 6 5 5 3 2" xfId="1733" xr:uid="{2D23CDCA-02BC-4DB2-955D-0938A9D1F16E}"/>
    <cellStyle name="Normal 6 5 5 3 3" xfId="1734" xr:uid="{76F49C4D-0E80-4DFF-A735-62988C376C51}"/>
    <cellStyle name="Normal 6 5 5 3 4" xfId="1735" xr:uid="{0383350C-A436-4604-A92A-BBD55120ECCA}"/>
    <cellStyle name="Normal 6 5 5 4" xfId="1736" xr:uid="{8439D7EF-E2A2-44EA-A7A0-46B32A896E73}"/>
    <cellStyle name="Normal 6 5 5 5" xfId="1737" xr:uid="{B718168F-D1C9-4AEE-8677-AEB95FCC61B0}"/>
    <cellStyle name="Normal 6 5 5 6" xfId="1738" xr:uid="{EFFC16E4-6BB9-478F-B628-C52CC7AB18E7}"/>
    <cellStyle name="Normal 6 5 6" xfId="1739" xr:uid="{A16772B3-0AE3-48DF-B0C1-8364B83F5F5F}"/>
    <cellStyle name="Normal 6 5 6 2" xfId="1740" xr:uid="{BC4DAE4E-36E9-40DB-AA39-FF36F6F45921}"/>
    <cellStyle name="Normal 6 5 6 2 2" xfId="1741" xr:uid="{C2AD99B2-220A-421D-8D4B-B8A65A68CE5F}"/>
    <cellStyle name="Normal 6 5 6 2 3" xfId="1742" xr:uid="{E1B79B70-7912-4DCC-9F96-4AC8628E2B1F}"/>
    <cellStyle name="Normal 6 5 6 2 4" xfId="1743" xr:uid="{13F6693B-4FD2-4BC9-9DB0-CD1C9480C924}"/>
    <cellStyle name="Normal 6 5 6 3" xfId="1744" xr:uid="{BDF1BACD-50B1-4F31-A248-F07683C5D930}"/>
    <cellStyle name="Normal 6 5 6 4" xfId="1745" xr:uid="{E9D35286-B229-4DB3-A871-07227578921E}"/>
    <cellStyle name="Normal 6 5 6 5" xfId="1746" xr:uid="{C6EC390B-90C0-4E10-90AF-7BE581DC088A}"/>
    <cellStyle name="Normal 6 5 7" xfId="1747" xr:uid="{B1A59B40-8735-4A5F-9E59-C6C70240710E}"/>
    <cellStyle name="Normal 6 5 7 2" xfId="1748" xr:uid="{C930FA22-8E57-4D3B-8707-7BE2422F7990}"/>
    <cellStyle name="Normal 6 5 7 3" xfId="1749" xr:uid="{CA9A89A4-4B43-4D2A-AF59-E889311B8A4F}"/>
    <cellStyle name="Normal 6 5 7 4" xfId="1750" xr:uid="{CA9C7726-33BA-41E6-9D8A-6D85EBECBA0D}"/>
    <cellStyle name="Normal 6 5 8" xfId="1751" xr:uid="{8A18BDB8-2746-4F45-B552-4A5952487E19}"/>
    <cellStyle name="Normal 6 5 8 2" xfId="1752" xr:uid="{C85D4A3E-FB57-478B-99C3-947BD6DE27FF}"/>
    <cellStyle name="Normal 6 5 8 3" xfId="1753" xr:uid="{89FEA8B1-2D56-4B5A-8D00-25EBF59B2D49}"/>
    <cellStyle name="Normal 6 5 8 4" xfId="1754" xr:uid="{C39D6D60-7ED6-4003-A9B8-67BE20C0A54B}"/>
    <cellStyle name="Normal 6 5 9" xfId="1755" xr:uid="{8E0A3FCD-47BC-4D92-AEF9-4DEC52C2EC54}"/>
    <cellStyle name="Normal 6 6" xfId="1756" xr:uid="{DB382042-4BE1-47CC-98EC-CBB11C529F5C}"/>
    <cellStyle name="Normal 6 6 2" xfId="1757" xr:uid="{26B3B106-E48F-4D33-86B5-25ACD984CBE7}"/>
    <cellStyle name="Normal 6 6 2 2" xfId="1758" xr:uid="{B385AE14-8D92-401B-9756-051FEE7D4129}"/>
    <cellStyle name="Normal 6 6 2 2 2" xfId="1759" xr:uid="{A8CCCE4B-2A6A-4C8B-B02A-761769CB3AAB}"/>
    <cellStyle name="Normal 6 6 2 2 2 2" xfId="1760" xr:uid="{1EF05CF0-39BC-47BF-8636-13297F3577B4}"/>
    <cellStyle name="Normal 6 6 2 2 2 3" xfId="1761" xr:uid="{253D9624-BB09-4BB6-BAA1-5E97F1988231}"/>
    <cellStyle name="Normal 6 6 2 2 2 4" xfId="1762" xr:uid="{400EED55-5F6A-4295-B902-A7406602F4BB}"/>
    <cellStyle name="Normal 6 6 2 2 3" xfId="1763" xr:uid="{47187AA4-1061-481E-A2BD-07367BB7BB6D}"/>
    <cellStyle name="Normal 6 6 2 2 3 2" xfId="1764" xr:uid="{936FEEC3-ED69-4935-AA3B-972A97CC60A1}"/>
    <cellStyle name="Normal 6 6 2 2 3 3" xfId="1765" xr:uid="{36C79F7F-CDBC-43F8-8529-2B13B8AC0186}"/>
    <cellStyle name="Normal 6 6 2 2 3 4" xfId="1766" xr:uid="{39DF5041-856D-4982-A2C6-9D98020351ED}"/>
    <cellStyle name="Normal 6 6 2 2 4" xfId="1767" xr:uid="{86CA5A87-5F11-41AF-B14A-F92BB0105E50}"/>
    <cellStyle name="Normal 6 6 2 2 5" xfId="1768" xr:uid="{B4E92DE2-45B1-4569-9822-A5AC102DDF7A}"/>
    <cellStyle name="Normal 6 6 2 2 6" xfId="1769" xr:uid="{F18DD48F-B33A-46A6-89D7-B0F191550CF5}"/>
    <cellStyle name="Normal 6 6 2 3" xfId="1770" xr:uid="{1A16FB71-AD62-4FEF-8367-91D74A6038DF}"/>
    <cellStyle name="Normal 6 6 2 3 2" xfId="1771" xr:uid="{A7153B58-2D78-4C13-8B54-44A97B168672}"/>
    <cellStyle name="Normal 6 6 2 3 2 2" xfId="1772" xr:uid="{C4509908-F9AF-46ED-99BB-0F9D09D9334B}"/>
    <cellStyle name="Normal 6 6 2 3 2 3" xfId="1773" xr:uid="{2E27B83A-25F4-4850-9DB2-4981C28583CE}"/>
    <cellStyle name="Normal 6 6 2 3 2 4" xfId="1774" xr:uid="{06B46E71-926D-47E1-BA9E-70A27D7BA039}"/>
    <cellStyle name="Normal 6 6 2 3 3" xfId="1775" xr:uid="{4557A3F5-BB1F-4BB1-9E75-717BBFF1739B}"/>
    <cellStyle name="Normal 6 6 2 3 4" xfId="1776" xr:uid="{8F8BF2FD-FF27-4176-9D99-ADDB187E79CD}"/>
    <cellStyle name="Normal 6 6 2 3 5" xfId="1777" xr:uid="{4F2FE26C-941A-4DB2-87D1-167B7F8DE0E2}"/>
    <cellStyle name="Normal 6 6 2 4" xfId="1778" xr:uid="{1BFF28BD-A7E7-486B-8FAD-888731C85DAE}"/>
    <cellStyle name="Normal 6 6 2 4 2" xfId="1779" xr:uid="{5B4B3F3C-3226-4DBA-92C1-FDA5B5A3483E}"/>
    <cellStyle name="Normal 6 6 2 4 3" xfId="1780" xr:uid="{F4142DE2-C5BB-4E0D-A5F9-21367CB86318}"/>
    <cellStyle name="Normal 6 6 2 4 4" xfId="1781" xr:uid="{87BA5B92-C2C9-4BF7-9290-76E9C737D3C4}"/>
    <cellStyle name="Normal 6 6 2 5" xfId="1782" xr:uid="{B4167D5E-2705-4DC9-B28A-E729E8195780}"/>
    <cellStyle name="Normal 6 6 2 5 2" xfId="1783" xr:uid="{F1D530FE-D902-4068-9287-B6D72489C55F}"/>
    <cellStyle name="Normal 6 6 2 5 3" xfId="1784" xr:uid="{F6667B9F-7DA1-47C6-A6D5-C07CC18D6D48}"/>
    <cellStyle name="Normal 6 6 2 5 4" xfId="1785" xr:uid="{9E1D0B01-94D5-405E-AE60-538116C5A3E3}"/>
    <cellStyle name="Normal 6 6 2 6" xfId="1786" xr:uid="{E64A0BFD-0839-48B7-A7F2-091593CF7D6D}"/>
    <cellStyle name="Normal 6 6 2 7" xfId="1787" xr:uid="{BFC8F4BA-27C8-4B23-8980-8CCE818E22B8}"/>
    <cellStyle name="Normal 6 6 2 8" xfId="1788" xr:uid="{E345998E-79DA-496F-BA7C-8B99F6759450}"/>
    <cellStyle name="Normal 6 6 3" xfId="1789" xr:uid="{7803D8EB-6F70-4E34-B5B8-30BBD13CAACE}"/>
    <cellStyle name="Normal 6 6 3 2" xfId="1790" xr:uid="{85F9C7FA-D36A-4F95-878F-A96B912D1863}"/>
    <cellStyle name="Normal 6 6 3 2 2" xfId="1791" xr:uid="{B2CA9536-F5A5-41E8-9FCA-3B654EFA557A}"/>
    <cellStyle name="Normal 6 6 3 2 3" xfId="1792" xr:uid="{86DC4DD2-47B9-4B5F-9AF4-B92B60450046}"/>
    <cellStyle name="Normal 6 6 3 2 4" xfId="1793" xr:uid="{1F63FC21-C6C6-461C-8A45-25AA3E5369F3}"/>
    <cellStyle name="Normal 6 6 3 3" xfId="1794" xr:uid="{E426D5FB-2F0D-4FD8-99A0-46B883CA9342}"/>
    <cellStyle name="Normal 6 6 3 3 2" xfId="1795" xr:uid="{86C7BEBD-1EC2-4794-AC38-AC10FC759EBB}"/>
    <cellStyle name="Normal 6 6 3 3 3" xfId="1796" xr:uid="{CE57883B-1E89-40F7-8A66-1A293DFDAB9B}"/>
    <cellStyle name="Normal 6 6 3 3 4" xfId="1797" xr:uid="{92C2511D-1103-48EB-9759-8924F7FF01BF}"/>
    <cellStyle name="Normal 6 6 3 4" xfId="1798" xr:uid="{6B432639-A976-4627-80B8-CB366A454246}"/>
    <cellStyle name="Normal 6 6 3 5" xfId="1799" xr:uid="{B1EA0F76-621B-4403-9D12-25A8E15CABBE}"/>
    <cellStyle name="Normal 6 6 3 6" xfId="1800" xr:uid="{C6CEFFDF-B74B-4869-A09B-3D1D9FD4D767}"/>
    <cellStyle name="Normal 6 6 4" xfId="1801" xr:uid="{6E80BEB8-6DD3-4392-A7F0-2DA37FC5B841}"/>
    <cellStyle name="Normal 6 6 4 2" xfId="1802" xr:uid="{E1B3B0D6-7CF9-4AD8-B069-F7211D9A0CFF}"/>
    <cellStyle name="Normal 6 6 4 2 2" xfId="1803" xr:uid="{5B8C0A1D-7B03-4135-A310-0C4033D98E09}"/>
    <cellStyle name="Normal 6 6 4 2 3" xfId="1804" xr:uid="{CAAC6867-9ACD-47D2-B48B-21A7A2A015BC}"/>
    <cellStyle name="Normal 6 6 4 2 4" xfId="1805" xr:uid="{A2DF8030-E8B5-4D17-B19F-3229C7780562}"/>
    <cellStyle name="Normal 6 6 4 3" xfId="1806" xr:uid="{51C6E891-D7C0-4122-A85C-12220FD12563}"/>
    <cellStyle name="Normal 6 6 4 4" xfId="1807" xr:uid="{7C272E9C-754B-42C2-B69F-EC9C544F5301}"/>
    <cellStyle name="Normal 6 6 4 5" xfId="1808" xr:uid="{52BAC902-790D-4FC4-BEA8-22A8DFF7AACF}"/>
    <cellStyle name="Normal 6 6 5" xfId="1809" xr:uid="{CCE301A4-728E-4AD0-9FDA-E2CAECB95C04}"/>
    <cellStyle name="Normal 6 6 5 2" xfId="1810" xr:uid="{9CD57AD4-0F30-412A-9886-BAF9AB357E1B}"/>
    <cellStyle name="Normal 6 6 5 3" xfId="1811" xr:uid="{F554C74A-41F1-49E9-A116-7E29C38EA5C8}"/>
    <cellStyle name="Normal 6 6 5 4" xfId="1812" xr:uid="{83EAEFBB-0483-46DA-8F32-6801FB16422D}"/>
    <cellStyle name="Normal 6 6 6" xfId="1813" xr:uid="{00544A66-C62A-460C-821A-F9AADB61509B}"/>
    <cellStyle name="Normal 6 6 6 2" xfId="1814" xr:uid="{53A1A898-426C-498E-838D-237F33F5DA6E}"/>
    <cellStyle name="Normal 6 6 6 3" xfId="1815" xr:uid="{2BD483F0-E69A-482E-8479-2278DE83374D}"/>
    <cellStyle name="Normal 6 6 6 4" xfId="1816" xr:uid="{5BB4D92C-533B-4BAD-BA63-EBA75FE6F25B}"/>
    <cellStyle name="Normal 6 6 7" xfId="1817" xr:uid="{73649461-4F81-41D9-AC26-8842E8C407E4}"/>
    <cellStyle name="Normal 6 6 8" xfId="1818" xr:uid="{5ABF1F67-68AE-4BF5-9A9C-1A92A8A44BA7}"/>
    <cellStyle name="Normal 6 6 9" xfId="1819" xr:uid="{935F2DB0-FD72-4064-9411-A145C63870F9}"/>
    <cellStyle name="Normal 6 7" xfId="1820" xr:uid="{25CCA487-47FE-4DE1-A035-F8BE0D91B863}"/>
    <cellStyle name="Normal 6 7 2" xfId="1821" xr:uid="{701E6729-9753-4B2D-BFA7-37ABE200B9A9}"/>
    <cellStyle name="Normal 6 7 2 2" xfId="1822" xr:uid="{54A2D437-CAC1-41F2-80C2-93426D029C29}"/>
    <cellStyle name="Normal 6 7 2 2 2" xfId="1823" xr:uid="{8DA3BC38-00EE-4866-97FB-A583DC9E6C8B}"/>
    <cellStyle name="Normal 6 7 2 2 2 2" xfId="4007" xr:uid="{0BD9179A-D87C-4FE3-9E55-20F7BEF3046E}"/>
    <cellStyle name="Normal 6 7 2 2 3" xfId="1824" xr:uid="{D09D2594-8109-4E60-8D1B-DEB142587A3C}"/>
    <cellStyle name="Normal 6 7 2 2 4" xfId="1825" xr:uid="{1556336C-092D-4B6A-BB5C-EFCFB63AD723}"/>
    <cellStyle name="Normal 6 7 2 3" xfId="1826" xr:uid="{F5ABAB66-69AE-41F0-A991-16CE6C0E6931}"/>
    <cellStyle name="Normal 6 7 2 3 2" xfId="1827" xr:uid="{3CD06880-51F1-411A-AA5B-494B7FB38482}"/>
    <cellStyle name="Normal 6 7 2 3 3" xfId="1828" xr:uid="{05471206-C106-4167-9D63-9D8068E2D4AE}"/>
    <cellStyle name="Normal 6 7 2 3 4" xfId="1829" xr:uid="{AB99125C-1821-4C98-B7F8-861F196401BA}"/>
    <cellStyle name="Normal 6 7 2 4" xfId="1830" xr:uid="{4EF3E960-874F-4228-AD47-91CE944F2416}"/>
    <cellStyle name="Normal 6 7 2 5" xfId="1831" xr:uid="{21072358-EF4C-416F-A3D9-F0D5591A714D}"/>
    <cellStyle name="Normal 6 7 2 6" xfId="1832" xr:uid="{18B25858-03CB-476D-9AEC-243945DDFB6D}"/>
    <cellStyle name="Normal 6 7 3" xfId="1833" xr:uid="{B07A5388-1D13-40F3-836D-B8F5017D887B}"/>
    <cellStyle name="Normal 6 7 3 2" xfId="1834" xr:uid="{F5FD0B6A-90B9-4490-8458-E07A3148A026}"/>
    <cellStyle name="Normal 6 7 3 2 2" xfId="1835" xr:uid="{01C71302-C607-462B-AEFB-AA9E0E148E37}"/>
    <cellStyle name="Normal 6 7 3 2 3" xfId="1836" xr:uid="{47FF3D79-CC79-4269-B20A-4429B97B29A6}"/>
    <cellStyle name="Normal 6 7 3 2 4" xfId="1837" xr:uid="{EB09CF84-DC79-4E56-8B09-D5E458F95354}"/>
    <cellStyle name="Normal 6 7 3 3" xfId="1838" xr:uid="{50F1DE0F-224F-4BB3-B535-0B21DC1E4867}"/>
    <cellStyle name="Normal 6 7 3 4" xfId="1839" xr:uid="{F062C316-9025-45F3-909D-4CD9ABD78DD9}"/>
    <cellStyle name="Normal 6 7 3 5" xfId="1840" xr:uid="{EBB6BDE0-74B1-4A41-8EDB-ABF56DDA7CA2}"/>
    <cellStyle name="Normal 6 7 4" xfId="1841" xr:uid="{36F653AD-FDB3-44E6-AAAF-641396688469}"/>
    <cellStyle name="Normal 6 7 4 2" xfId="1842" xr:uid="{3C127725-E933-4722-8E21-A897EA06B498}"/>
    <cellStyle name="Normal 6 7 4 3" xfId="1843" xr:uid="{ADFDE302-87F3-47F0-9E5D-60056C65B471}"/>
    <cellStyle name="Normal 6 7 4 4" xfId="1844" xr:uid="{306AD802-20C6-4CBA-95B4-4C5A1ADF29E8}"/>
    <cellStyle name="Normal 6 7 5" xfId="1845" xr:uid="{11ED8999-76CD-4433-B0A6-B8686E65CA1B}"/>
    <cellStyle name="Normal 6 7 5 2" xfId="1846" xr:uid="{2B26231B-970B-459E-A0F8-E18CD258B04C}"/>
    <cellStyle name="Normal 6 7 5 3" xfId="1847" xr:uid="{F7BEE071-6582-4270-A01D-2C53FCE165FB}"/>
    <cellStyle name="Normal 6 7 5 4" xfId="1848" xr:uid="{030CDF5D-7906-4FE9-ADB4-AE528BC2E4F3}"/>
    <cellStyle name="Normal 6 7 6" xfId="1849" xr:uid="{C2106750-BA36-45E1-8A70-DEBEBCCA7106}"/>
    <cellStyle name="Normal 6 7 7" xfId="1850" xr:uid="{70D1756A-B886-4816-9BC3-686795DD186E}"/>
    <cellStyle name="Normal 6 7 8" xfId="1851" xr:uid="{1B8FA3FB-AA9E-445E-AC39-91FF6C7A5FE7}"/>
    <cellStyle name="Normal 6 8" xfId="1852" xr:uid="{D6DA4BC3-B477-4602-8A39-5F329326BC2D}"/>
    <cellStyle name="Normal 6 8 2" xfId="1853" xr:uid="{59A3CE0F-2680-46EB-9994-13699B48A686}"/>
    <cellStyle name="Normal 6 8 2 2" xfId="1854" xr:uid="{9FCA2E22-313F-40AF-838E-361F1867A767}"/>
    <cellStyle name="Normal 6 8 2 2 2" xfId="1855" xr:uid="{D029E62A-B1E7-4B50-B671-C9163DE1D339}"/>
    <cellStyle name="Normal 6 8 2 2 3" xfId="1856" xr:uid="{FFEB8F5D-86BB-410B-8442-F4E2BD1C26E1}"/>
    <cellStyle name="Normal 6 8 2 2 4" xfId="1857" xr:uid="{FBF4815F-F4CB-475B-9F93-45A7027ADB5B}"/>
    <cellStyle name="Normal 6 8 2 3" xfId="1858" xr:uid="{758DFF6F-E85E-4760-A701-00082D6B31BA}"/>
    <cellStyle name="Normal 6 8 2 4" xfId="1859" xr:uid="{BD5DB24B-3DA8-4613-9811-BBBFFA06038E}"/>
    <cellStyle name="Normal 6 8 2 5" xfId="1860" xr:uid="{2975DA1A-0A33-4BBF-AB0C-42B8A4469913}"/>
    <cellStyle name="Normal 6 8 3" xfId="1861" xr:uid="{63689474-4E0D-42C2-8555-35732CCFAE76}"/>
    <cellStyle name="Normal 6 8 3 2" xfId="1862" xr:uid="{02A8C123-DAD3-49A1-90AA-D75B38225DCE}"/>
    <cellStyle name="Normal 6 8 3 3" xfId="1863" xr:uid="{58A5EFC1-C5C0-4735-A73B-E82B00C3C6A5}"/>
    <cellStyle name="Normal 6 8 3 4" xfId="1864" xr:uid="{581E4B25-1566-451A-B0C2-D41B2B44838B}"/>
    <cellStyle name="Normal 6 8 4" xfId="1865" xr:uid="{157F59A6-DBEC-4BAC-B077-713F2CF220BF}"/>
    <cellStyle name="Normal 6 8 4 2" xfId="1866" xr:uid="{51ADCD7B-6EE3-4A0E-9447-8EE40419B50B}"/>
    <cellStyle name="Normal 6 8 4 3" xfId="1867" xr:uid="{F195E3F6-189D-4DB4-9FD1-098521A6B038}"/>
    <cellStyle name="Normal 6 8 4 4" xfId="1868" xr:uid="{4226F4B7-0BE8-410B-8408-2B3EBA353C78}"/>
    <cellStyle name="Normal 6 8 5" xfId="1869" xr:uid="{76E0DDE1-E4D7-4942-8758-D7C4C1593A79}"/>
    <cellStyle name="Normal 6 8 6" xfId="1870" xr:uid="{C0150552-5D53-4AF6-948D-FB83D25E24EE}"/>
    <cellStyle name="Normal 6 8 7" xfId="1871" xr:uid="{FFA7D9EF-BE9D-44AB-9E91-13BB596D071E}"/>
    <cellStyle name="Normal 6 9" xfId="1872" xr:uid="{FB960DFB-140C-4BA3-B9E0-BC0913158A65}"/>
    <cellStyle name="Normal 6 9 2" xfId="1873" xr:uid="{FA98F95D-B4F5-4A67-83D4-2A944DCBD20A}"/>
    <cellStyle name="Normal 6 9 2 2" xfId="1874" xr:uid="{D4D0F89C-2223-4C28-B058-479451DFB173}"/>
    <cellStyle name="Normal 6 9 2 3" xfId="1875" xr:uid="{BA1B9DEE-7D2E-4FC1-A08E-8C1A67985B97}"/>
    <cellStyle name="Normal 6 9 2 4" xfId="1876" xr:uid="{3D2B2807-93FC-4818-9D70-62C98EC811B1}"/>
    <cellStyle name="Normal 6 9 3" xfId="1877" xr:uid="{96FBB964-0481-48A2-8449-F72AC1024D4B}"/>
    <cellStyle name="Normal 6 9 3 2" xfId="1878" xr:uid="{51690FE0-451B-4687-99C7-64D604ABC6B3}"/>
    <cellStyle name="Normal 6 9 3 3" xfId="1879" xr:uid="{67BDD29E-E8C8-4D14-8E55-1FC282C239F6}"/>
    <cellStyle name="Normal 6 9 3 4" xfId="1880" xr:uid="{363AE4A9-5DEA-4545-8327-02F73A67EE04}"/>
    <cellStyle name="Normal 6 9 4" xfId="1881" xr:uid="{5523DF8B-87E8-4AE2-8AE7-496A4F46A62E}"/>
    <cellStyle name="Normal 6 9 5" xfId="1882" xr:uid="{23CF4912-E88D-46CF-A5E6-577D67681A6B}"/>
    <cellStyle name="Normal 6 9 6" xfId="1883" xr:uid="{C79BCCA9-AA01-464F-B311-EFCD4FDF076D}"/>
    <cellStyle name="Normal 7" xfId="85" xr:uid="{8D656A8A-1E76-441A-A31D-82FF756EB2EF}"/>
    <cellStyle name="Normal 7 10" xfId="1884" xr:uid="{9707946E-D10C-47AE-BBC8-16A504BAEFB1}"/>
    <cellStyle name="Normal 7 10 2" xfId="1885" xr:uid="{ED99E8BC-A158-4212-B9C6-45C6CEEB9CA4}"/>
    <cellStyle name="Normal 7 10 3" xfId="1886" xr:uid="{FE6AC155-2ADA-46BC-8526-42C75D95D428}"/>
    <cellStyle name="Normal 7 10 4" xfId="1887" xr:uid="{D0A003D4-99B5-47F4-8A5C-67AD601FBD63}"/>
    <cellStyle name="Normal 7 11" xfId="1888" xr:uid="{3BB757A1-D638-4DFF-957C-26676BE8C2D0}"/>
    <cellStyle name="Normal 7 11 2" xfId="1889" xr:uid="{A17F89AC-B721-40D1-AA0C-79646AE28822}"/>
    <cellStyle name="Normal 7 11 3" xfId="1890" xr:uid="{67698137-1485-465F-A909-1CEF60B6A475}"/>
    <cellStyle name="Normal 7 11 4" xfId="1891" xr:uid="{B7A847B1-7998-4A8F-BB5A-ED8E68F66A94}"/>
    <cellStyle name="Normal 7 12" xfId="1892" xr:uid="{115B3227-F8B8-43FF-B42C-17E263AA8065}"/>
    <cellStyle name="Normal 7 12 2" xfId="1893" xr:uid="{010AC9BC-1571-4D59-B83B-ACEA1E956B77}"/>
    <cellStyle name="Normal 7 13" xfId="1894" xr:uid="{0EB5BC72-7BA5-4911-8D14-24275F58B2E0}"/>
    <cellStyle name="Normal 7 14" xfId="1895" xr:uid="{FAFCF0EC-10FF-43E6-8A38-271C49591327}"/>
    <cellStyle name="Normal 7 15" xfId="1896" xr:uid="{D4681F69-BFED-4F89-8736-F289143B0296}"/>
    <cellStyle name="Normal 7 2" xfId="86" xr:uid="{7B03F9F7-6E67-40B2-B976-FFEB78A033C0}"/>
    <cellStyle name="Normal 7 2 10" xfId="1897" xr:uid="{8F9F6874-AD83-4A60-851C-699F911A0E77}"/>
    <cellStyle name="Normal 7 2 11" xfId="1898" xr:uid="{CDFA85F8-22BC-4543-81E2-887056E16CD1}"/>
    <cellStyle name="Normal 7 2 2" xfId="1899" xr:uid="{FFB35CB1-7E11-49C3-A21D-5EA7F3CB2B3D}"/>
    <cellStyle name="Normal 7 2 2 2" xfId="1900" xr:uid="{0EDD6807-9BF6-42E4-98D2-A040339F7CCD}"/>
    <cellStyle name="Normal 7 2 2 2 2" xfId="1901" xr:uid="{344F78F3-81EF-4F44-A316-08B8C0CFF81B}"/>
    <cellStyle name="Normal 7 2 2 2 2 2" xfId="1902" xr:uid="{B3D9C83F-C40B-468C-AB55-A206B9CDB61F}"/>
    <cellStyle name="Normal 7 2 2 2 2 2 2" xfId="1903" xr:uid="{B54FF85E-271A-4ED4-9378-EAF681C52C95}"/>
    <cellStyle name="Normal 7 2 2 2 2 2 2 2" xfId="4008" xr:uid="{80E55940-9D9E-43B3-9817-719373F4311D}"/>
    <cellStyle name="Normal 7 2 2 2 2 2 2 2 2" xfId="4009" xr:uid="{B7CE42B5-C61E-4E2E-BBD2-3D26EEBB4214}"/>
    <cellStyle name="Normal 7 2 2 2 2 2 2 3" xfId="4010" xr:uid="{51A21A1A-D4A7-4E72-9C62-6470C5584433}"/>
    <cellStyle name="Normal 7 2 2 2 2 2 3" xfId="1904" xr:uid="{8BDB58CE-A63C-4379-B5C9-C3C736B84FF5}"/>
    <cellStyle name="Normal 7 2 2 2 2 2 3 2" xfId="4011" xr:uid="{4A25876C-896E-4AA6-BB16-68B1A80B07B8}"/>
    <cellStyle name="Normal 7 2 2 2 2 2 4" xfId="1905" xr:uid="{95B8B482-3C21-4D6D-BDF9-0DAEB942A99A}"/>
    <cellStyle name="Normal 7 2 2 2 2 3" xfId="1906" xr:uid="{A49557D0-F0C0-4219-99CE-DD6EF286453E}"/>
    <cellStyle name="Normal 7 2 2 2 2 3 2" xfId="1907" xr:uid="{ED831F87-B3E0-46F9-B8E8-BABB40BB5A1F}"/>
    <cellStyle name="Normal 7 2 2 2 2 3 2 2" xfId="4012" xr:uid="{90EB2909-C69E-4CC3-BB0F-BAEBBEC8926B}"/>
    <cellStyle name="Normal 7 2 2 2 2 3 3" xfId="1908" xr:uid="{33E2DDE3-9A6C-42C8-98D1-ECCC4299094A}"/>
    <cellStyle name="Normal 7 2 2 2 2 3 4" xfId="1909" xr:uid="{68AFB4D8-6E08-4E1F-B944-E80545DADECA}"/>
    <cellStyle name="Normal 7 2 2 2 2 4" xfId="1910" xr:uid="{D0085307-3E53-4BE6-9E81-73941FE3DEF0}"/>
    <cellStyle name="Normal 7 2 2 2 2 4 2" xfId="4013" xr:uid="{F5D77045-3EF1-4DAE-8570-CC2786802A3D}"/>
    <cellStyle name="Normal 7 2 2 2 2 5" xfId="1911" xr:uid="{6A785343-42F2-4EE5-ADB6-7D37624A3F2D}"/>
    <cellStyle name="Normal 7 2 2 2 2 6" xfId="1912" xr:uid="{CA9FCA56-8CC8-466B-92E5-49B7A8AE4603}"/>
    <cellStyle name="Normal 7 2 2 2 3" xfId="1913" xr:uid="{4FAC30FB-8135-4EA1-AE6D-5ABDEBD17866}"/>
    <cellStyle name="Normal 7 2 2 2 3 2" xfId="1914" xr:uid="{72717DDF-2885-4888-A3AC-A4A999FBF5E6}"/>
    <cellStyle name="Normal 7 2 2 2 3 2 2" xfId="1915" xr:uid="{30A4B38F-FE21-463D-8609-DC06B802BA8F}"/>
    <cellStyle name="Normal 7 2 2 2 3 2 2 2" xfId="4014" xr:uid="{EBB37655-4172-41DB-8898-90A9139C9A66}"/>
    <cellStyle name="Normal 7 2 2 2 3 2 2 2 2" xfId="4015" xr:uid="{E21B687D-15BA-40DD-AC3B-F11285FE70B7}"/>
    <cellStyle name="Normal 7 2 2 2 3 2 2 3" xfId="4016" xr:uid="{62F69450-7B7D-4EBA-A028-C77BF4C479E7}"/>
    <cellStyle name="Normal 7 2 2 2 3 2 3" xfId="1916" xr:uid="{CDF0497E-585C-4883-AAA3-51907F61466A}"/>
    <cellStyle name="Normal 7 2 2 2 3 2 3 2" xfId="4017" xr:uid="{89353335-DFC6-4CB9-B3AB-49B926698FD1}"/>
    <cellStyle name="Normal 7 2 2 2 3 2 4" xfId="1917" xr:uid="{42681F60-D770-43E6-9F33-E9571AC764B1}"/>
    <cellStyle name="Normal 7 2 2 2 3 3" xfId="1918" xr:uid="{52CCEC18-D359-456C-9CDB-DC3E7DE9924B}"/>
    <cellStyle name="Normal 7 2 2 2 3 3 2" xfId="4018" xr:uid="{A2120AF9-D69F-453B-8A91-189A48D87960}"/>
    <cellStyle name="Normal 7 2 2 2 3 3 2 2" xfId="4019" xr:uid="{F6A3A740-F684-4CFB-89DB-3B54C637831E}"/>
    <cellStyle name="Normal 7 2 2 2 3 3 3" xfId="4020" xr:uid="{1537CFE1-3F9A-48FE-A41B-AB9ED33DFC29}"/>
    <cellStyle name="Normal 7 2 2 2 3 4" xfId="1919" xr:uid="{040848BC-614D-4CF3-9774-611826A50C80}"/>
    <cellStyle name="Normal 7 2 2 2 3 4 2" xfId="4021" xr:uid="{8024B20F-56C4-4323-B16B-91823435CD70}"/>
    <cellStyle name="Normal 7 2 2 2 3 5" xfId="1920" xr:uid="{080C32F0-41A6-41C1-9D49-7DF3D5F77750}"/>
    <cellStyle name="Normal 7 2 2 2 4" xfId="1921" xr:uid="{6BBA5AA9-D792-408F-B309-B9DFB5E6A052}"/>
    <cellStyle name="Normal 7 2 2 2 4 2" xfId="1922" xr:uid="{713BE135-8757-4352-8594-2587C247495A}"/>
    <cellStyle name="Normal 7 2 2 2 4 2 2" xfId="4022" xr:uid="{FA342248-D2FA-4966-A58F-EC9380F480AD}"/>
    <cellStyle name="Normal 7 2 2 2 4 2 2 2" xfId="4023" xr:uid="{7DB7E5FB-6A32-4C72-B04F-89AB568FFA39}"/>
    <cellStyle name="Normal 7 2 2 2 4 2 3" xfId="4024" xr:uid="{954E6C86-1F45-4083-A8A9-1648BCA31C1F}"/>
    <cellStyle name="Normal 7 2 2 2 4 3" xfId="1923" xr:uid="{007E89FA-9A0E-44A1-9C90-4AE929EB2CC1}"/>
    <cellStyle name="Normal 7 2 2 2 4 3 2" xfId="4025" xr:uid="{0F8E5FE9-706C-4928-A720-EDC3F5BFFBBB}"/>
    <cellStyle name="Normal 7 2 2 2 4 4" xfId="1924" xr:uid="{9927D436-0FA8-4D24-B750-737839887C72}"/>
    <cellStyle name="Normal 7 2 2 2 5" xfId="1925" xr:uid="{67F190E2-4AB7-4ED7-B46F-9AEA9F53C9C3}"/>
    <cellStyle name="Normal 7 2 2 2 5 2" xfId="1926" xr:uid="{D91DDE3B-2F8F-475F-A5F8-0F6AAA47E60B}"/>
    <cellStyle name="Normal 7 2 2 2 5 2 2" xfId="4026" xr:uid="{A8FE2E7B-C387-4C16-A22C-F55006A2E93E}"/>
    <cellStyle name="Normal 7 2 2 2 5 3" xfId="1927" xr:uid="{80BA7D26-0EC0-474D-9D16-1231C78D79D7}"/>
    <cellStyle name="Normal 7 2 2 2 5 4" xfId="1928" xr:uid="{B9544EC7-132A-449B-8629-A5C93CE1B7FE}"/>
    <cellStyle name="Normal 7 2 2 2 6" xfId="1929" xr:uid="{DE9F2A52-2ED0-495B-BD41-3839CB4CACF8}"/>
    <cellStyle name="Normal 7 2 2 2 6 2" xfId="4027" xr:uid="{93CEC6F9-727D-4C85-9F48-262B49DE7BBE}"/>
    <cellStyle name="Normal 7 2 2 2 7" xfId="1930" xr:uid="{8DCE6800-CA77-4C43-AE14-4C30FB072EFA}"/>
    <cellStyle name="Normal 7 2 2 2 8" xfId="1931" xr:uid="{DF8126B8-54D3-4A13-8CA8-119E628876F8}"/>
    <cellStyle name="Normal 7 2 2 3" xfId="1932" xr:uid="{24CA85C7-0FF4-4F91-9D8A-C52320C48E7A}"/>
    <cellStyle name="Normal 7 2 2 3 2" xfId="1933" xr:uid="{0FFBEF39-2E85-42D0-B150-B376224EC590}"/>
    <cellStyle name="Normal 7 2 2 3 2 2" xfId="1934" xr:uid="{FBA8853C-2FE1-4648-8F04-23C0B77C731E}"/>
    <cellStyle name="Normal 7 2 2 3 2 2 2" xfId="4028" xr:uid="{A53CAEFD-FA18-4163-B979-4B7007CDD95C}"/>
    <cellStyle name="Normal 7 2 2 3 2 2 2 2" xfId="4029" xr:uid="{376653CF-BFD9-44D8-9489-F657659E737F}"/>
    <cellStyle name="Normal 7 2 2 3 2 2 3" xfId="4030" xr:uid="{66CBAD3F-B18C-4867-BA5E-56B0B0B24641}"/>
    <cellStyle name="Normal 7 2 2 3 2 3" xfId="1935" xr:uid="{5B2443C8-7382-4368-9F5B-83865BE8D4E0}"/>
    <cellStyle name="Normal 7 2 2 3 2 3 2" xfId="4031" xr:uid="{5083FA35-9A94-4C33-9FD6-0552B192AFF7}"/>
    <cellStyle name="Normal 7 2 2 3 2 4" xfId="1936" xr:uid="{A3655B5C-F307-431A-9112-653CA42934C4}"/>
    <cellStyle name="Normal 7 2 2 3 3" xfId="1937" xr:uid="{C17D808C-1060-4B88-8ECA-7CF1CC32EBF5}"/>
    <cellStyle name="Normal 7 2 2 3 3 2" xfId="1938" xr:uid="{C30C9FEA-549E-4881-ACC8-E33FA62B249D}"/>
    <cellStyle name="Normal 7 2 2 3 3 2 2" xfId="4032" xr:uid="{F8888CAE-B4B2-4776-A449-EB0711CD7F4F}"/>
    <cellStyle name="Normal 7 2 2 3 3 3" xfId="1939" xr:uid="{C87C31D5-ECAB-4E84-88B0-AF7480EAC7FF}"/>
    <cellStyle name="Normal 7 2 2 3 3 4" xfId="1940" xr:uid="{8F8B5B91-0C0B-4019-B8C3-E4D0167632DA}"/>
    <cellStyle name="Normal 7 2 2 3 4" xfId="1941" xr:uid="{1E3E1C73-C5B2-472F-A047-6A2B4E43FC5A}"/>
    <cellStyle name="Normal 7 2 2 3 4 2" xfId="4033" xr:uid="{E4E3E2B4-7ECF-4E06-A499-B4D514AABEE1}"/>
    <cellStyle name="Normal 7 2 2 3 5" xfId="1942" xr:uid="{968888BD-DC60-4BBE-ADD8-D7B4F1A88C0C}"/>
    <cellStyle name="Normal 7 2 2 3 6" xfId="1943" xr:uid="{AE23F550-AC05-4A97-94E7-0B564ED5386A}"/>
    <cellStyle name="Normal 7 2 2 4" xfId="1944" xr:uid="{1AE6CBDA-8CCA-481F-A39C-FC8122808A3D}"/>
    <cellStyle name="Normal 7 2 2 4 2" xfId="1945" xr:uid="{AB20021E-1B2D-4A61-B53E-CDA6D91542B2}"/>
    <cellStyle name="Normal 7 2 2 4 2 2" xfId="1946" xr:uid="{DDD960C3-33B8-4074-98FF-14E7DEF656CB}"/>
    <cellStyle name="Normal 7 2 2 4 2 2 2" xfId="4034" xr:uid="{DAD45062-9F22-417B-B301-272DB7B624BF}"/>
    <cellStyle name="Normal 7 2 2 4 2 2 2 2" xfId="4035" xr:uid="{4AF9439C-A971-43CE-A74E-69B8F6116556}"/>
    <cellStyle name="Normal 7 2 2 4 2 2 3" xfId="4036" xr:uid="{72D78DF6-2645-4C86-8AFE-DA9D5B205E31}"/>
    <cellStyle name="Normal 7 2 2 4 2 3" xfId="1947" xr:uid="{701E1F23-8554-4259-AB54-300D03DD54D3}"/>
    <cellStyle name="Normal 7 2 2 4 2 3 2" xfId="4037" xr:uid="{FC1C0933-7F0D-4985-A469-2867E770E41C}"/>
    <cellStyle name="Normal 7 2 2 4 2 4" xfId="1948" xr:uid="{E2A7E426-8682-4D86-B3E8-1EE229B59347}"/>
    <cellStyle name="Normal 7 2 2 4 3" xfId="1949" xr:uid="{1702D9FD-2D71-47E3-8D88-1F980D22E8BA}"/>
    <cellStyle name="Normal 7 2 2 4 3 2" xfId="4038" xr:uid="{F3413B12-071C-4F39-A632-E50E6E11A09E}"/>
    <cellStyle name="Normal 7 2 2 4 3 2 2" xfId="4039" xr:uid="{C8E5D48E-6E64-4B4B-8C65-9F9A9DC02451}"/>
    <cellStyle name="Normal 7 2 2 4 3 3" xfId="4040" xr:uid="{1FFB2D9C-7141-45F9-835F-F1D85E1C28D2}"/>
    <cellStyle name="Normal 7 2 2 4 4" xfId="1950" xr:uid="{D4532196-38C8-4015-8FB7-83D2ECEA9C73}"/>
    <cellStyle name="Normal 7 2 2 4 4 2" xfId="4041" xr:uid="{15F8CA6A-E915-470B-A0E1-EBC91906F6E4}"/>
    <cellStyle name="Normal 7 2 2 4 5" xfId="1951" xr:uid="{BA5010B3-68E7-426B-AC9E-10D3363A1E14}"/>
    <cellStyle name="Normal 7 2 2 5" xfId="1952" xr:uid="{DD3982E9-3FB2-4FFD-ABE9-772F515137BE}"/>
    <cellStyle name="Normal 7 2 2 5 2" xfId="1953" xr:uid="{E9B5C005-64D9-4044-8A5E-D7BEB272E25D}"/>
    <cellStyle name="Normal 7 2 2 5 2 2" xfId="4042" xr:uid="{A6CDF167-C8A1-4387-828B-03CF9061F21A}"/>
    <cellStyle name="Normal 7 2 2 5 2 2 2" xfId="4043" xr:uid="{30BAB00E-83A2-495E-9BAA-55AF01CB593C}"/>
    <cellStyle name="Normal 7 2 2 5 2 3" xfId="4044" xr:uid="{CE8DF4BC-3525-4EAF-AC14-E2726D925B33}"/>
    <cellStyle name="Normal 7 2 2 5 3" xfId="1954" xr:uid="{92F2F24C-8962-4AD2-A079-755BD96AE0AA}"/>
    <cellStyle name="Normal 7 2 2 5 3 2" xfId="4045" xr:uid="{ABDF1A1B-7765-4BC2-B787-D4FB1ABCB68D}"/>
    <cellStyle name="Normal 7 2 2 5 4" xfId="1955" xr:uid="{5CC2474C-7A8E-4B36-96D1-CA13A9166A1B}"/>
    <cellStyle name="Normal 7 2 2 6" xfId="1956" xr:uid="{D71A5632-1496-4F9C-A4BD-B1356886335B}"/>
    <cellStyle name="Normal 7 2 2 6 2" xfId="1957" xr:uid="{4DA3F9CF-4C4C-4CC3-9B7A-3C3791A685D6}"/>
    <cellStyle name="Normal 7 2 2 6 2 2" xfId="4046" xr:uid="{973E66DF-EC49-45FD-BC67-B6D708EA47E7}"/>
    <cellStyle name="Normal 7 2 2 6 3" xfId="1958" xr:uid="{8BE35B61-296A-4CEC-B3A0-F744B7A27611}"/>
    <cellStyle name="Normal 7 2 2 6 4" xfId="1959" xr:uid="{40D504F1-1ADA-43C5-A67C-FD286CAE123F}"/>
    <cellStyle name="Normal 7 2 2 7" xfId="1960" xr:uid="{A4F48FD5-1749-4714-84FF-F3A660E09D44}"/>
    <cellStyle name="Normal 7 2 2 7 2" xfId="4047" xr:uid="{359042A1-325F-46FE-B93E-D94C3E748DB4}"/>
    <cellStyle name="Normal 7 2 2 8" xfId="1961" xr:uid="{505B477F-2347-4A90-90DF-9746D8EA8148}"/>
    <cellStyle name="Normal 7 2 2 9" xfId="1962" xr:uid="{C5DA8810-F034-4F4A-9BA5-79995FC19388}"/>
    <cellStyle name="Normal 7 2 3" xfId="1963" xr:uid="{509BF667-3558-4C88-ACE4-2B012C12C1FF}"/>
    <cellStyle name="Normal 7 2 3 2" xfId="1964" xr:uid="{C8684485-1B19-4AD5-90B9-C98B3A97B9BB}"/>
    <cellStyle name="Normal 7 2 3 2 2" xfId="1965" xr:uid="{640EB92A-B0C2-46C3-A293-8D6DB5948EA6}"/>
    <cellStyle name="Normal 7 2 3 2 2 2" xfId="1966" xr:uid="{C758B10F-3ECA-4A55-9BF9-91493708C58A}"/>
    <cellStyle name="Normal 7 2 3 2 2 2 2" xfId="4048" xr:uid="{E570BFE7-B14D-4CF1-8587-F4E0841D0722}"/>
    <cellStyle name="Normal 7 2 3 2 2 2 2 2" xfId="4049" xr:uid="{32C2A569-01BF-47FA-AE5A-5EE8341F150C}"/>
    <cellStyle name="Normal 7 2 3 2 2 2 3" xfId="4050" xr:uid="{79EC0A43-961E-49CB-A59F-D6E6650A2DFF}"/>
    <cellStyle name="Normal 7 2 3 2 2 3" xfId="1967" xr:uid="{A159A0C5-193F-4C84-8FF1-5C804947DD0A}"/>
    <cellStyle name="Normal 7 2 3 2 2 3 2" xfId="4051" xr:uid="{068D26F2-B2EC-43C2-8CF4-383ABE386ACF}"/>
    <cellStyle name="Normal 7 2 3 2 2 4" xfId="1968" xr:uid="{70191EA5-EB79-46DC-90B0-F0A897A6FEEC}"/>
    <cellStyle name="Normal 7 2 3 2 3" xfId="1969" xr:uid="{01BA79F2-9264-4C4E-AF50-F0B42FBA0B38}"/>
    <cellStyle name="Normal 7 2 3 2 3 2" xfId="1970" xr:uid="{DA75653B-1A00-495E-9B07-7E9E4FF9315C}"/>
    <cellStyle name="Normal 7 2 3 2 3 2 2" xfId="4052" xr:uid="{0F957FFE-1750-4422-AEAC-2087F84791B8}"/>
    <cellStyle name="Normal 7 2 3 2 3 3" xfId="1971" xr:uid="{FC72F383-FD07-40A4-B434-07B817FAB553}"/>
    <cellStyle name="Normal 7 2 3 2 3 4" xfId="1972" xr:uid="{3BE321B5-2DE9-477B-8FFD-6C4207F790DB}"/>
    <cellStyle name="Normal 7 2 3 2 4" xfId="1973" xr:uid="{A3B8AE93-FAC8-4296-BEEA-DCDB25B10F8E}"/>
    <cellStyle name="Normal 7 2 3 2 4 2" xfId="4053" xr:uid="{5BB7F7F1-1C0C-4CAF-81B3-99BC6BD9E08B}"/>
    <cellStyle name="Normal 7 2 3 2 5" xfId="1974" xr:uid="{47FDEE86-C8C5-406B-A77B-8A12203F327C}"/>
    <cellStyle name="Normal 7 2 3 2 6" xfId="1975" xr:uid="{E322D3D4-3885-431B-9C61-0E21615E8A03}"/>
    <cellStyle name="Normal 7 2 3 3" xfId="1976" xr:uid="{2BCB9F25-0E74-4D89-B441-6E9676D2EC33}"/>
    <cellStyle name="Normal 7 2 3 3 2" xfId="1977" xr:uid="{C6568CC1-81FE-42DD-9515-008351FB4FAC}"/>
    <cellStyle name="Normal 7 2 3 3 2 2" xfId="1978" xr:uid="{A4488657-035E-48C4-86ED-ADA838972488}"/>
    <cellStyle name="Normal 7 2 3 3 2 2 2" xfId="4054" xr:uid="{D0F02111-AEC1-4DA6-A970-783666E573BA}"/>
    <cellStyle name="Normal 7 2 3 3 2 2 2 2" xfId="4055" xr:uid="{E758E2AC-33E7-4FA5-8975-AFF384597EC0}"/>
    <cellStyle name="Normal 7 2 3 3 2 2 3" xfId="4056" xr:uid="{5AD186DF-044A-42BC-9A7F-8F9F84E5D630}"/>
    <cellStyle name="Normal 7 2 3 3 2 3" xfId="1979" xr:uid="{E79E7912-D0EA-42E1-A918-AAD4F02AC1C1}"/>
    <cellStyle name="Normal 7 2 3 3 2 3 2" xfId="4057" xr:uid="{2EF70955-91C4-4047-BBCC-50C4C56C2D4F}"/>
    <cellStyle name="Normal 7 2 3 3 2 4" xfId="1980" xr:uid="{1E492A91-5F0D-4D1B-9CF6-AED96F7BCFAD}"/>
    <cellStyle name="Normal 7 2 3 3 3" xfId="1981" xr:uid="{4F967E67-D287-43B4-BEC1-BA07A219CB2F}"/>
    <cellStyle name="Normal 7 2 3 3 3 2" xfId="4058" xr:uid="{F7099DD1-18A7-4577-8755-6DB759F215AB}"/>
    <cellStyle name="Normal 7 2 3 3 3 2 2" xfId="4059" xr:uid="{D9898820-B616-4415-A2A1-800F46829104}"/>
    <cellStyle name="Normal 7 2 3 3 3 3" xfId="4060" xr:uid="{6F04C266-82A0-4D85-942E-66E9FE623D57}"/>
    <cellStyle name="Normal 7 2 3 3 4" xfId="1982" xr:uid="{DB3E625A-3771-4474-9457-4C2248410316}"/>
    <cellStyle name="Normal 7 2 3 3 4 2" xfId="4061" xr:uid="{824F1E5A-8419-4BFF-8F16-D3D767D502EF}"/>
    <cellStyle name="Normal 7 2 3 3 5" xfId="1983" xr:uid="{8A4D83EF-F85F-487A-8735-2AFF3D72E811}"/>
    <cellStyle name="Normal 7 2 3 4" xfId="1984" xr:uid="{C8AB2D9E-2FDD-4AB4-A6D8-885B260D3762}"/>
    <cellStyle name="Normal 7 2 3 4 2" xfId="1985" xr:uid="{6BC37828-08F7-4037-9499-2F06A5BC8682}"/>
    <cellStyle name="Normal 7 2 3 4 2 2" xfId="4062" xr:uid="{AC750ED1-5173-4A54-9B20-A15CF5FB9AE7}"/>
    <cellStyle name="Normal 7 2 3 4 2 2 2" xfId="4063" xr:uid="{29B47D8B-222A-4DFC-960F-B714D308F18D}"/>
    <cellStyle name="Normal 7 2 3 4 2 3" xfId="4064" xr:uid="{ADB4C7B6-3E7F-4F73-B58A-704E0739654E}"/>
    <cellStyle name="Normal 7 2 3 4 3" xfId="1986" xr:uid="{2B00E598-BCD2-4019-8DD8-09D7503803E4}"/>
    <cellStyle name="Normal 7 2 3 4 3 2" xfId="4065" xr:uid="{6E24A8BB-AF9D-4593-AB06-A8E3BD7E9732}"/>
    <cellStyle name="Normal 7 2 3 4 4" xfId="1987" xr:uid="{06B51BCF-27F7-41FA-BB75-EDB56F25524C}"/>
    <cellStyle name="Normal 7 2 3 5" xfId="1988" xr:uid="{A6708965-3AFE-4407-B722-3F13FBDB3783}"/>
    <cellStyle name="Normal 7 2 3 5 2" xfId="1989" xr:uid="{AB3F34BF-A091-4162-8105-9F2506821494}"/>
    <cellStyle name="Normal 7 2 3 5 2 2" xfId="4066" xr:uid="{2CF027EF-9E57-46ED-B721-02FD6B01FE3A}"/>
    <cellStyle name="Normal 7 2 3 5 3" xfId="1990" xr:uid="{B0452336-810A-4DDE-9BB2-B2A3D09A412C}"/>
    <cellStyle name="Normal 7 2 3 5 4" xfId="1991" xr:uid="{CCB348C6-0EC4-48A8-9056-A68E6831E31E}"/>
    <cellStyle name="Normal 7 2 3 6" xfId="1992" xr:uid="{C8D6DFD2-7436-4DE4-BE69-B6D69D901477}"/>
    <cellStyle name="Normal 7 2 3 6 2" xfId="4067" xr:uid="{E0E20807-2B0A-48DA-8259-37E173A320F9}"/>
    <cellStyle name="Normal 7 2 3 7" xfId="1993" xr:uid="{BF20E162-5BB0-445C-87D4-202F177F4CAC}"/>
    <cellStyle name="Normal 7 2 3 8" xfId="1994" xr:uid="{9C4F844D-F668-4223-8372-218D78EFF236}"/>
    <cellStyle name="Normal 7 2 4" xfId="1995" xr:uid="{DC0DF92E-9C7F-45B3-A88C-CC043E35D28F}"/>
    <cellStyle name="Normal 7 2 4 2" xfId="1996" xr:uid="{A3DE17EB-B3BD-4F77-B483-760733CCC55B}"/>
    <cellStyle name="Normal 7 2 4 2 2" xfId="1997" xr:uid="{623D0CC2-9303-4173-AF64-D8C8CBC65FA0}"/>
    <cellStyle name="Normal 7 2 4 2 2 2" xfId="1998" xr:uid="{6F0BE002-52F4-4EAA-867C-695DDFA45299}"/>
    <cellStyle name="Normal 7 2 4 2 2 2 2" xfId="4068" xr:uid="{100B6B48-34B6-4130-89A9-0EFADDA33D23}"/>
    <cellStyle name="Normal 7 2 4 2 2 3" xfId="1999" xr:uid="{D94DBFA1-32C8-469B-AE80-BAA2E00380FF}"/>
    <cellStyle name="Normal 7 2 4 2 2 4" xfId="2000" xr:uid="{0785E0CE-4B4B-4095-9386-E033245FEA76}"/>
    <cellStyle name="Normal 7 2 4 2 3" xfId="2001" xr:uid="{4B9E5E03-59FB-4331-A267-AC6308020DE0}"/>
    <cellStyle name="Normal 7 2 4 2 3 2" xfId="4069" xr:uid="{A24D5D5D-9F89-4991-BF06-B3DF13E4B2B6}"/>
    <cellStyle name="Normal 7 2 4 2 4" xfId="2002" xr:uid="{44787A85-287D-40D1-922E-65D7F2FD35DC}"/>
    <cellStyle name="Normal 7 2 4 2 5" xfId="2003" xr:uid="{8418B2CF-CF99-4E24-B55A-BDF6251E0CE9}"/>
    <cellStyle name="Normal 7 2 4 3" xfId="2004" xr:uid="{A32B3B4A-2433-4CB9-9F2F-5146A91B47A5}"/>
    <cellStyle name="Normal 7 2 4 3 2" xfId="2005" xr:uid="{154B1BD1-9B9C-43DC-A0E7-E5B645F016E4}"/>
    <cellStyle name="Normal 7 2 4 3 2 2" xfId="4070" xr:uid="{1078EE62-084C-42A9-85D5-CC19104577CF}"/>
    <cellStyle name="Normal 7 2 4 3 3" xfId="2006" xr:uid="{F8813491-7037-4E39-92CF-D390BC3D0AB7}"/>
    <cellStyle name="Normal 7 2 4 3 4" xfId="2007" xr:uid="{BB242CD3-5F10-438B-90FC-12009C848B82}"/>
    <cellStyle name="Normal 7 2 4 4" xfId="2008" xr:uid="{E4600DBA-62AD-49FB-9D6E-375E25E61C17}"/>
    <cellStyle name="Normal 7 2 4 4 2" xfId="2009" xr:uid="{9655CE12-CA57-4C04-AD27-1C1CBDF16CB9}"/>
    <cellStyle name="Normal 7 2 4 4 3" xfId="2010" xr:uid="{39795D7A-59D2-439E-81B3-A66E7A07474F}"/>
    <cellStyle name="Normal 7 2 4 4 4" xfId="2011" xr:uid="{C69E5316-EFFA-48BD-9E15-01272A5CEBFE}"/>
    <cellStyle name="Normal 7 2 4 5" xfId="2012" xr:uid="{ACA0B84D-758A-469E-8655-FF9F0139CAF4}"/>
    <cellStyle name="Normal 7 2 4 6" xfId="2013" xr:uid="{A5E58EB5-B3A9-4E5E-8A86-C19C3AC795BD}"/>
    <cellStyle name="Normal 7 2 4 7" xfId="2014" xr:uid="{56E9A5A3-52F8-47F0-988E-1677E1C3E093}"/>
    <cellStyle name="Normal 7 2 5" xfId="2015" xr:uid="{FA9AA24C-8372-4949-9ACD-56DB7F5AF3A4}"/>
    <cellStyle name="Normal 7 2 5 2" xfId="2016" xr:uid="{860CEC31-C5FE-401F-990B-4FE04F56018E}"/>
    <cellStyle name="Normal 7 2 5 2 2" xfId="2017" xr:uid="{59674AE5-7A76-42C5-BB5E-2E444DE4D30F}"/>
    <cellStyle name="Normal 7 2 5 2 2 2" xfId="4071" xr:uid="{B10D8374-CEB2-450F-B3D4-1066CE0C5B2D}"/>
    <cellStyle name="Normal 7 2 5 2 2 2 2" xfId="4072" xr:uid="{075EDECF-2D82-4878-B512-B31AB81BCA12}"/>
    <cellStyle name="Normal 7 2 5 2 2 3" xfId="4073" xr:uid="{BCB8FBB2-380A-4A7E-9854-E08E09597372}"/>
    <cellStyle name="Normal 7 2 5 2 3" xfId="2018" xr:uid="{EF3C6290-E4BB-41E6-B23C-E1BF5592CA19}"/>
    <cellStyle name="Normal 7 2 5 2 3 2" xfId="4074" xr:uid="{A16E5B4C-32D4-4805-93D6-AD0DB9741E73}"/>
    <cellStyle name="Normal 7 2 5 2 4" xfId="2019" xr:uid="{602C5F3D-7AF9-4E36-9AF8-8FAD10FC2F76}"/>
    <cellStyle name="Normal 7 2 5 3" xfId="2020" xr:uid="{D1932E38-D610-4941-8751-941BCB318EEC}"/>
    <cellStyle name="Normal 7 2 5 3 2" xfId="2021" xr:uid="{1FCEEDAE-F499-4E91-BCA8-1F93406A60A3}"/>
    <cellStyle name="Normal 7 2 5 3 2 2" xfId="4075" xr:uid="{B437287B-83DC-41E1-A9B8-AE51D62A52BF}"/>
    <cellStyle name="Normal 7 2 5 3 3" xfId="2022" xr:uid="{68BD376E-B907-4607-9974-33722187D5EB}"/>
    <cellStyle name="Normal 7 2 5 3 4" xfId="2023" xr:uid="{F7E5EB0D-F83B-4049-91F8-68F562C3ED42}"/>
    <cellStyle name="Normal 7 2 5 4" xfId="2024" xr:uid="{B8DB48B3-DCD8-4872-AC1B-5BC02E79D874}"/>
    <cellStyle name="Normal 7 2 5 4 2" xfId="4076" xr:uid="{971016D2-7667-45A0-AC17-3BDD4FE307F4}"/>
    <cellStyle name="Normal 7 2 5 5" xfId="2025" xr:uid="{EBEFA06D-EC11-4ED0-94DA-84C3D32A49A9}"/>
    <cellStyle name="Normal 7 2 5 6" xfId="2026" xr:uid="{A5FFBD4F-AE13-4317-B241-C9249AC55C3F}"/>
    <cellStyle name="Normal 7 2 6" xfId="2027" xr:uid="{824B65B6-FE84-40D4-B381-E896B393655F}"/>
    <cellStyle name="Normal 7 2 6 2" xfId="2028" xr:uid="{7C8499E4-2EC6-4F70-BEFB-82E7B261F16E}"/>
    <cellStyle name="Normal 7 2 6 2 2" xfId="2029" xr:uid="{52784EB6-88BA-404A-9082-9C6B582C511C}"/>
    <cellStyle name="Normal 7 2 6 2 2 2" xfId="4077" xr:uid="{A169D161-BCE4-4598-8E38-1DBF4AE39839}"/>
    <cellStyle name="Normal 7 2 6 2 3" xfId="2030" xr:uid="{09F928C7-4CBE-499D-8B60-2525EFC5E726}"/>
    <cellStyle name="Normal 7 2 6 2 4" xfId="2031" xr:uid="{521F53DD-5525-4642-B4A8-837156452140}"/>
    <cellStyle name="Normal 7 2 6 3" xfId="2032" xr:uid="{F602CB3D-922B-4E95-83D7-0485ACB1EE63}"/>
    <cellStyle name="Normal 7 2 6 3 2" xfId="4078" xr:uid="{B18BD400-A8BC-41D4-93F4-573D6AFDE026}"/>
    <cellStyle name="Normal 7 2 6 4" xfId="2033" xr:uid="{DB9609AA-81F9-4497-A3E2-F3E96F6CAD86}"/>
    <cellStyle name="Normal 7 2 6 5" xfId="2034" xr:uid="{7A3F5A0F-72FF-47F0-B818-40B48F04D0CC}"/>
    <cellStyle name="Normal 7 2 7" xfId="2035" xr:uid="{3610E640-B824-4F92-A3BD-D3101EFF8EF4}"/>
    <cellStyle name="Normal 7 2 7 2" xfId="2036" xr:uid="{B6DB5B23-25A3-43DA-969D-49F5E5DD4557}"/>
    <cellStyle name="Normal 7 2 7 2 2" xfId="4079" xr:uid="{69BF8A29-9EA2-42DD-BF8B-087683795069}"/>
    <cellStyle name="Normal 7 2 7 2 3" xfId="4380" xr:uid="{889388DC-1D79-487C-96B5-9B457DDB6750}"/>
    <cellStyle name="Normal 7 2 7 3" xfId="2037" xr:uid="{AD1D7520-6A2F-4FFB-AD28-EB596F18AA80}"/>
    <cellStyle name="Normal 7 2 7 4" xfId="2038" xr:uid="{6F356D97-393C-4B9C-A7FE-BBF29E41C1D1}"/>
    <cellStyle name="Normal 7 2 7 4 2" xfId="4746" xr:uid="{3452AEC3-22AA-47AE-835D-544918F69242}"/>
    <cellStyle name="Normal 7 2 7 4 3" xfId="4610" xr:uid="{955C0AEF-1DB9-4EA6-AB2A-5AE84CAA5D88}"/>
    <cellStyle name="Normal 7 2 7 4 4" xfId="4465" xr:uid="{6266A6D5-C1CB-4796-9DFC-B322C61E339A}"/>
    <cellStyle name="Normal 7 2 8" xfId="2039" xr:uid="{CC7AE6E8-45B4-49F9-8495-F230E36EA373}"/>
    <cellStyle name="Normal 7 2 8 2" xfId="2040" xr:uid="{F040BB83-258B-4AB3-A03D-89E1A524B224}"/>
    <cellStyle name="Normal 7 2 8 3" xfId="2041" xr:uid="{8D25F52E-7506-4337-A8D4-E6487F365C7A}"/>
    <cellStyle name="Normal 7 2 8 4" xfId="2042" xr:uid="{BD3FB9AD-6EE8-4833-98C5-75A6CE7A1EFB}"/>
    <cellStyle name="Normal 7 2 9" xfId="2043" xr:uid="{88AD309B-0A1D-48B7-993C-D37639C98634}"/>
    <cellStyle name="Normal 7 3" xfId="2044" xr:uid="{035C6750-789A-4203-9F84-571A13CE463D}"/>
    <cellStyle name="Normal 7 3 10" xfId="2045" xr:uid="{6AA79847-F40A-4968-80B4-9A967F9E9402}"/>
    <cellStyle name="Normal 7 3 11" xfId="2046" xr:uid="{8A5EA8BA-92CB-4FDB-89D4-3D720082EF44}"/>
    <cellStyle name="Normal 7 3 2" xfId="2047" xr:uid="{B36803F9-8783-45FD-842B-6AD0D4E8D0D1}"/>
    <cellStyle name="Normal 7 3 2 2" xfId="2048" xr:uid="{9631EB99-48C9-478D-8D86-58C138DB2C19}"/>
    <cellStyle name="Normal 7 3 2 2 2" xfId="2049" xr:uid="{C04A5F34-3183-4696-A00F-1D0F544D1951}"/>
    <cellStyle name="Normal 7 3 2 2 2 2" xfId="2050" xr:uid="{CF9B4393-9E05-494B-8FE1-19A4C6477647}"/>
    <cellStyle name="Normal 7 3 2 2 2 2 2" xfId="2051" xr:uid="{7673EA0F-053F-4846-AA60-523056C90839}"/>
    <cellStyle name="Normal 7 3 2 2 2 2 2 2" xfId="4080" xr:uid="{A4292224-2996-4935-9463-569463A2FAF3}"/>
    <cellStyle name="Normal 7 3 2 2 2 2 3" xfId="2052" xr:uid="{8EAECB73-E9EF-4DB1-AA75-23A69DF8A469}"/>
    <cellStyle name="Normal 7 3 2 2 2 2 4" xfId="2053" xr:uid="{0BA40E9E-FFF3-4775-956F-01958ED3DE03}"/>
    <cellStyle name="Normal 7 3 2 2 2 3" xfId="2054" xr:uid="{FBFE56B7-81BB-4D88-A201-FAAC06240499}"/>
    <cellStyle name="Normal 7 3 2 2 2 3 2" xfId="2055" xr:uid="{B20D099F-886F-443D-8B9B-4F3820485EE6}"/>
    <cellStyle name="Normal 7 3 2 2 2 3 3" xfId="2056" xr:uid="{582C2CBD-5C3A-4D97-BCFE-1D3517320C89}"/>
    <cellStyle name="Normal 7 3 2 2 2 3 4" xfId="2057" xr:uid="{D6439D30-A180-44AD-B0FF-226309D6646B}"/>
    <cellStyle name="Normal 7 3 2 2 2 4" xfId="2058" xr:uid="{9EE98EB8-E2EB-45C0-8FB6-B78A8E1D8EF0}"/>
    <cellStyle name="Normal 7 3 2 2 2 5" xfId="2059" xr:uid="{8F24A1CD-75FF-40F4-BF5D-5A5FF2DA8A39}"/>
    <cellStyle name="Normal 7 3 2 2 2 6" xfId="2060" xr:uid="{07456B3D-F8CB-46E9-AB4C-B7B87D448C07}"/>
    <cellStyle name="Normal 7 3 2 2 3" xfId="2061" xr:uid="{9FBAEAFC-5A5F-4438-AA40-80EAE9C93F35}"/>
    <cellStyle name="Normal 7 3 2 2 3 2" xfId="2062" xr:uid="{5AAA1782-ABD0-4520-81B1-E4F6A46AE5E6}"/>
    <cellStyle name="Normal 7 3 2 2 3 2 2" xfId="2063" xr:uid="{E625ADC3-D4AB-4329-A746-50710BF2F13C}"/>
    <cellStyle name="Normal 7 3 2 2 3 2 3" xfId="2064" xr:uid="{F5903638-339E-4011-BDF0-D2A8069F0BD5}"/>
    <cellStyle name="Normal 7 3 2 2 3 2 4" xfId="2065" xr:uid="{B12FB72B-20F9-4219-9923-47D3D23672E0}"/>
    <cellStyle name="Normal 7 3 2 2 3 3" xfId="2066" xr:uid="{02A3C925-6E10-4D84-A06E-59AF187AA0E6}"/>
    <cellStyle name="Normal 7 3 2 2 3 4" xfId="2067" xr:uid="{9D2F8123-5C29-4011-8216-FBBA22A03608}"/>
    <cellStyle name="Normal 7 3 2 2 3 5" xfId="2068" xr:uid="{3B8E38B1-97FC-4F75-B488-57B527985337}"/>
    <cellStyle name="Normal 7 3 2 2 4" xfId="2069" xr:uid="{514A1B55-9B7E-474E-A3C4-F5429BC7D4B7}"/>
    <cellStyle name="Normal 7 3 2 2 4 2" xfId="2070" xr:uid="{A53F468E-0FA1-4922-B1CF-A5B832F09067}"/>
    <cellStyle name="Normal 7 3 2 2 4 3" xfId="2071" xr:uid="{C2468BCD-E2A1-4DD6-A9A5-252E30E8FC12}"/>
    <cellStyle name="Normal 7 3 2 2 4 4" xfId="2072" xr:uid="{FF01C9F8-1387-4017-9777-0FAEE95BA3A0}"/>
    <cellStyle name="Normal 7 3 2 2 5" xfId="2073" xr:uid="{4405E85A-BB06-464A-A91B-867B2D0942B4}"/>
    <cellStyle name="Normal 7 3 2 2 5 2" xfId="2074" xr:uid="{032777BB-91FB-4D1B-BCFC-28B4ACBC3013}"/>
    <cellStyle name="Normal 7 3 2 2 5 3" xfId="2075" xr:uid="{BD34A399-1E12-47C6-808F-C271F2CD3DE3}"/>
    <cellStyle name="Normal 7 3 2 2 5 4" xfId="2076" xr:uid="{06EFFCE1-44D8-4908-A1E6-8CD5244AF1C0}"/>
    <cellStyle name="Normal 7 3 2 2 6" xfId="2077" xr:uid="{B27C2CC8-06BF-4962-9C80-58FC4462855D}"/>
    <cellStyle name="Normal 7 3 2 2 7" xfId="2078" xr:uid="{D587E9F9-F5A9-42A1-A380-6C97E328F2DC}"/>
    <cellStyle name="Normal 7 3 2 2 8" xfId="2079" xr:uid="{B99108E1-4ACF-468E-AD51-757C754BA293}"/>
    <cellStyle name="Normal 7 3 2 3" xfId="2080" xr:uid="{B4FE2CE6-B6A5-4F72-8028-12DB7C69D468}"/>
    <cellStyle name="Normal 7 3 2 3 2" xfId="2081" xr:uid="{A90C7742-234D-4AE0-A45E-CC1C89B737C4}"/>
    <cellStyle name="Normal 7 3 2 3 2 2" xfId="2082" xr:uid="{E4F52D19-6FA5-47BE-A9BA-F021A3E8A3D3}"/>
    <cellStyle name="Normal 7 3 2 3 2 2 2" xfId="4081" xr:uid="{3DDB6477-FCA8-417B-928D-3E3177C9FAF1}"/>
    <cellStyle name="Normal 7 3 2 3 2 2 2 2" xfId="4082" xr:uid="{87F086CD-6885-4E7E-B939-2F954C708832}"/>
    <cellStyle name="Normal 7 3 2 3 2 2 3" xfId="4083" xr:uid="{CC86130B-A9BD-4363-8EC9-D8C47C2A7714}"/>
    <cellStyle name="Normal 7 3 2 3 2 3" xfId="2083" xr:uid="{6553532E-906C-4AA9-A79E-82928236B9AA}"/>
    <cellStyle name="Normal 7 3 2 3 2 3 2" xfId="4084" xr:uid="{D4446EE7-8161-465A-9357-C6719F5C6AA3}"/>
    <cellStyle name="Normal 7 3 2 3 2 4" xfId="2084" xr:uid="{F49E560D-BF3D-4217-AD0A-5E8E71A60E1F}"/>
    <cellStyle name="Normal 7 3 2 3 3" xfId="2085" xr:uid="{CC5297F2-EBBD-48CA-9404-85E826095B10}"/>
    <cellStyle name="Normal 7 3 2 3 3 2" xfId="2086" xr:uid="{A3A7FB99-FAFC-44E9-A196-8A60FDAE93F2}"/>
    <cellStyle name="Normal 7 3 2 3 3 2 2" xfId="4085" xr:uid="{8BAD3B75-A920-49DB-8203-E5C39961D145}"/>
    <cellStyle name="Normal 7 3 2 3 3 3" xfId="2087" xr:uid="{B3A874FC-09F4-4E36-9D1B-B6147315F67E}"/>
    <cellStyle name="Normal 7 3 2 3 3 4" xfId="2088" xr:uid="{8C97E0CC-29DC-435C-A6DE-58213061A2A9}"/>
    <cellStyle name="Normal 7 3 2 3 4" xfId="2089" xr:uid="{7ED933B1-DE27-4E97-B643-AA1EF9DA3389}"/>
    <cellStyle name="Normal 7 3 2 3 4 2" xfId="4086" xr:uid="{2E5B9453-8EB1-469B-A3D8-CD8D8657E507}"/>
    <cellStyle name="Normal 7 3 2 3 5" xfId="2090" xr:uid="{8E189E72-75B0-41FC-BB52-3E2565854BDC}"/>
    <cellStyle name="Normal 7 3 2 3 6" xfId="2091" xr:uid="{B9DD9428-C86B-4EEE-B0D0-A65CCD822690}"/>
    <cellStyle name="Normal 7 3 2 4" xfId="2092" xr:uid="{C1172B02-420C-4731-9659-E7C124672869}"/>
    <cellStyle name="Normal 7 3 2 4 2" xfId="2093" xr:uid="{1C7765ED-44AC-452B-862C-19E4B5148D51}"/>
    <cellStyle name="Normal 7 3 2 4 2 2" xfId="2094" xr:uid="{01DEBB61-43BD-4630-A540-798FA4BAF20D}"/>
    <cellStyle name="Normal 7 3 2 4 2 2 2" xfId="4087" xr:uid="{DDC6A56B-996B-411C-8F95-0D35E196C7A6}"/>
    <cellStyle name="Normal 7 3 2 4 2 3" xfId="2095" xr:uid="{AC1DCB2F-F2BE-466C-A633-62DDCDA045CF}"/>
    <cellStyle name="Normal 7 3 2 4 2 4" xfId="2096" xr:uid="{135FCF5C-854B-414A-BAFA-ECE6A78FFDB7}"/>
    <cellStyle name="Normal 7 3 2 4 3" xfId="2097" xr:uid="{E95AFDA9-2068-452B-81BF-C67A5C66C1C1}"/>
    <cellStyle name="Normal 7 3 2 4 3 2" xfId="4088" xr:uid="{690301F0-1AC8-49D2-8729-D4F10964B21E}"/>
    <cellStyle name="Normal 7 3 2 4 4" xfId="2098" xr:uid="{6B970225-5D12-475E-84A0-9950CD68407E}"/>
    <cellStyle name="Normal 7 3 2 4 5" xfId="2099" xr:uid="{9CDB07DA-D9FF-4D71-B921-7619A8CF3BA4}"/>
    <cellStyle name="Normal 7 3 2 5" xfId="2100" xr:uid="{5416C51D-F9A2-44ED-9D9F-76A64187C39B}"/>
    <cellStyle name="Normal 7 3 2 5 2" xfId="2101" xr:uid="{DF5B4895-D57A-4063-A668-A1FE1EB8BE5F}"/>
    <cellStyle name="Normal 7 3 2 5 2 2" xfId="4089" xr:uid="{223C6E8B-0500-44A1-9DE9-81780B898B5A}"/>
    <cellStyle name="Normal 7 3 2 5 3" xfId="2102" xr:uid="{B9173EEE-F28F-4F46-9509-BD0B6612857D}"/>
    <cellStyle name="Normal 7 3 2 5 4" xfId="2103" xr:uid="{EF1A5C3A-C959-456D-80E1-99888DC08C9A}"/>
    <cellStyle name="Normal 7 3 2 6" xfId="2104" xr:uid="{24E2A0CD-2699-4235-81A1-C0A29D1A8AD2}"/>
    <cellStyle name="Normal 7 3 2 6 2" xfId="2105" xr:uid="{76F05AAD-902A-4641-86F7-7D38AFCE824F}"/>
    <cellStyle name="Normal 7 3 2 6 3" xfId="2106" xr:uid="{12F79B9E-039A-455E-847F-A9D2B4767118}"/>
    <cellStyle name="Normal 7 3 2 6 4" xfId="2107" xr:uid="{F2B1F91C-8D5E-465A-A5CB-F20E2C6AC7EF}"/>
    <cellStyle name="Normal 7 3 2 7" xfId="2108" xr:uid="{4F3F8E64-ED6B-4456-8FBF-CC7244F45452}"/>
    <cellStyle name="Normal 7 3 2 8" xfId="2109" xr:uid="{EB536608-21AA-4019-893A-2B1536CC1AE0}"/>
    <cellStyle name="Normal 7 3 2 9" xfId="2110" xr:uid="{3D39DD06-D509-4A5A-87E5-E91767C3CD52}"/>
    <cellStyle name="Normal 7 3 3" xfId="2111" xr:uid="{396C5765-C0B3-4F4D-B93A-F6CA475B3342}"/>
    <cellStyle name="Normal 7 3 3 2" xfId="2112" xr:uid="{A1356FF3-4F8D-4AB3-A402-91A6AC4B18A4}"/>
    <cellStyle name="Normal 7 3 3 2 2" xfId="2113" xr:uid="{6465A6B9-BD56-47CD-8FD4-9C4DB7C4D07E}"/>
    <cellStyle name="Normal 7 3 3 2 2 2" xfId="2114" xr:uid="{362E133D-A540-43B2-927D-5D5626FF5231}"/>
    <cellStyle name="Normal 7 3 3 2 2 2 2" xfId="4090" xr:uid="{09F71C15-A71F-4444-9728-6F16ED333002}"/>
    <cellStyle name="Normal 7 3 3 2 2 2 2 2" xfId="4655" xr:uid="{BBACCFC5-E3DC-4AE3-AACD-5A2E52830999}"/>
    <cellStyle name="Normal 7 3 3 2 2 2 3" xfId="4656" xr:uid="{6CB8D110-980E-4482-80E5-1865C682C78C}"/>
    <cellStyle name="Normal 7 3 3 2 2 3" xfId="2115" xr:uid="{633FC3D8-6FE7-487C-8E52-82350F4910B3}"/>
    <cellStyle name="Normal 7 3 3 2 2 3 2" xfId="4657" xr:uid="{EA3CBE56-63D0-4961-8134-4AACC8DE7CC9}"/>
    <cellStyle name="Normal 7 3 3 2 2 4" xfId="2116" xr:uid="{F87222A7-D649-422C-BCD0-C6EF3D25E5AD}"/>
    <cellStyle name="Normal 7 3 3 2 3" xfId="2117" xr:uid="{F153DEB3-516E-4744-A698-09412D9E3210}"/>
    <cellStyle name="Normal 7 3 3 2 3 2" xfId="2118" xr:uid="{8144C4C5-1215-46FB-8CE6-1F2AE8A3D10F}"/>
    <cellStyle name="Normal 7 3 3 2 3 2 2" xfId="4658" xr:uid="{33345892-1DE3-41B2-A288-DED7587DB881}"/>
    <cellStyle name="Normal 7 3 3 2 3 3" xfId="2119" xr:uid="{E5858D35-BE81-42D5-AC9C-5BAE95B3F15C}"/>
    <cellStyle name="Normal 7 3 3 2 3 4" xfId="2120" xr:uid="{487D81CE-810F-4673-A536-BE0A416AB261}"/>
    <cellStyle name="Normal 7 3 3 2 4" xfId="2121" xr:uid="{7649778B-0D60-450A-9756-C0B6796B7167}"/>
    <cellStyle name="Normal 7 3 3 2 4 2" xfId="4659" xr:uid="{7506E450-24AA-4C7E-8703-E96C1812B80A}"/>
    <cellStyle name="Normal 7 3 3 2 5" xfId="2122" xr:uid="{A121B6FE-964F-4C01-B247-9B7F051CAE15}"/>
    <cellStyle name="Normal 7 3 3 2 6" xfId="2123" xr:uid="{0236AF7C-F487-4332-9F50-3628EFDD2741}"/>
    <cellStyle name="Normal 7 3 3 3" xfId="2124" xr:uid="{9FF51F92-60E7-4218-8E3E-8354E8CF601C}"/>
    <cellStyle name="Normal 7 3 3 3 2" xfId="2125" xr:uid="{F8164694-5CDF-48EE-9578-D0AD2AA36105}"/>
    <cellStyle name="Normal 7 3 3 3 2 2" xfId="2126" xr:uid="{A96B2BBA-DF85-4DA7-BBF4-CFAEBA73EA25}"/>
    <cellStyle name="Normal 7 3 3 3 2 2 2" xfId="4660" xr:uid="{3B39DDF6-A598-4581-AB25-9DFEE3D1F5E4}"/>
    <cellStyle name="Normal 7 3 3 3 2 3" xfId="2127" xr:uid="{433509EF-B1CF-4AB6-85EC-94DEB902A0C7}"/>
    <cellStyle name="Normal 7 3 3 3 2 4" xfId="2128" xr:uid="{C6465C49-A6AC-489D-A090-993B9F79E13F}"/>
    <cellStyle name="Normal 7 3 3 3 3" xfId="2129" xr:uid="{65F3AE67-1A19-43EE-8DD6-ADB265A90BB8}"/>
    <cellStyle name="Normal 7 3 3 3 3 2" xfId="4661" xr:uid="{33B81F6D-873E-4410-9ED1-1C315318A841}"/>
    <cellStyle name="Normal 7 3 3 3 4" xfId="2130" xr:uid="{6146633A-D9BA-43B0-9F20-0F921F95AE41}"/>
    <cellStyle name="Normal 7 3 3 3 5" xfId="2131" xr:uid="{E715C939-F012-4B0B-8872-5C2B43101018}"/>
    <cellStyle name="Normal 7 3 3 4" xfId="2132" xr:uid="{D9841ADF-244B-4EA2-9723-03A7EC7BD430}"/>
    <cellStyle name="Normal 7 3 3 4 2" xfId="2133" xr:uid="{F299F3C7-7FA9-47DE-AE6E-E08A514E2E68}"/>
    <cellStyle name="Normal 7 3 3 4 2 2" xfId="4662" xr:uid="{F0153898-DF71-4393-AC51-2FAD66F0C1C7}"/>
    <cellStyle name="Normal 7 3 3 4 3" xfId="2134" xr:uid="{311454D7-9C9E-4F64-8877-95F76C6F7457}"/>
    <cellStyle name="Normal 7 3 3 4 4" xfId="2135" xr:uid="{2CB02E54-90C9-4305-939A-1440D3C7B331}"/>
    <cellStyle name="Normal 7 3 3 5" xfId="2136" xr:uid="{D80A88A9-F73A-44B6-9B87-68B7D227B88F}"/>
    <cellStyle name="Normal 7 3 3 5 2" xfId="2137" xr:uid="{C251F84D-A3FA-465E-A5D4-A949839F4E4C}"/>
    <cellStyle name="Normal 7 3 3 5 3" xfId="2138" xr:uid="{E5E754F1-95E6-49DF-B9AC-CC94A4D1219C}"/>
    <cellStyle name="Normal 7 3 3 5 4" xfId="2139" xr:uid="{327D2B81-F147-46CF-A738-56EF1924F5AC}"/>
    <cellStyle name="Normal 7 3 3 6" xfId="2140" xr:uid="{FB5C4500-4224-4ED0-9AAE-AE42B7569999}"/>
    <cellStyle name="Normal 7 3 3 7" xfId="2141" xr:uid="{08B7B32A-FA54-4A93-9134-756B9486B96E}"/>
    <cellStyle name="Normal 7 3 3 8" xfId="2142" xr:uid="{C30C11E5-5B55-41F6-AFAC-FE010F1B50E5}"/>
    <cellStyle name="Normal 7 3 4" xfId="2143" xr:uid="{DFE4580D-82D2-4451-8A77-97D3D910D05C}"/>
    <cellStyle name="Normal 7 3 4 2" xfId="2144" xr:uid="{7B587B0A-32BF-4B4B-A128-F9E735608471}"/>
    <cellStyle name="Normal 7 3 4 2 2" xfId="2145" xr:uid="{A55BD9A6-1905-452B-BDA4-CE5EE81844D4}"/>
    <cellStyle name="Normal 7 3 4 2 2 2" xfId="2146" xr:uid="{88A69872-521D-4BF6-B637-B382C69D6D37}"/>
    <cellStyle name="Normal 7 3 4 2 2 2 2" xfId="4091" xr:uid="{5E772DA4-D898-4FB8-9F1C-2E5EB8C8305D}"/>
    <cellStyle name="Normal 7 3 4 2 2 3" xfId="2147" xr:uid="{39E41580-56E6-4262-85D6-35A60438B2FF}"/>
    <cellStyle name="Normal 7 3 4 2 2 4" xfId="2148" xr:uid="{9F41D5CD-A7E3-485B-8BB5-555D9C36D861}"/>
    <cellStyle name="Normal 7 3 4 2 3" xfId="2149" xr:uid="{A5E78FBC-5A44-449E-ACB0-401BD146FA29}"/>
    <cellStyle name="Normal 7 3 4 2 3 2" xfId="4092" xr:uid="{1C416634-C7E9-481A-A4C3-9B1CE5A802F0}"/>
    <cellStyle name="Normal 7 3 4 2 4" xfId="2150" xr:uid="{0B272795-1252-4156-B035-BB40638E406F}"/>
    <cellStyle name="Normal 7 3 4 2 5" xfId="2151" xr:uid="{EE4F92D9-213A-4B69-92AE-D7D78122B818}"/>
    <cellStyle name="Normal 7 3 4 3" xfId="2152" xr:uid="{634DD2FD-7827-41CD-897A-6592FA32CAA7}"/>
    <cellStyle name="Normal 7 3 4 3 2" xfId="2153" xr:uid="{391F4B60-B21C-42FA-9756-EDE291D99CC5}"/>
    <cellStyle name="Normal 7 3 4 3 2 2" xfId="4093" xr:uid="{B4C03728-F56F-4304-8E15-E67015FFAEBF}"/>
    <cellStyle name="Normal 7 3 4 3 3" xfId="2154" xr:uid="{BD15E9F1-7CE8-4824-AEDE-6CFAFB515D30}"/>
    <cellStyle name="Normal 7 3 4 3 4" xfId="2155" xr:uid="{49E964DF-71FA-427E-9200-A97AF7125B88}"/>
    <cellStyle name="Normal 7 3 4 4" xfId="2156" xr:uid="{A16E8C7F-5761-4B9F-A384-B09E105FC6C7}"/>
    <cellStyle name="Normal 7 3 4 4 2" xfId="2157" xr:uid="{D81A45F2-8B74-428D-94BF-A70E0DE936F8}"/>
    <cellStyle name="Normal 7 3 4 4 3" xfId="2158" xr:uid="{572B4803-39AD-4387-9E83-94ECB58718E8}"/>
    <cellStyle name="Normal 7 3 4 4 4" xfId="2159" xr:uid="{92C2BE31-F692-42EA-99D3-3D0BE1CBF8FF}"/>
    <cellStyle name="Normal 7 3 4 5" xfId="2160" xr:uid="{54AA0025-0629-4FEC-A1CD-454652F8B7B0}"/>
    <cellStyle name="Normal 7 3 4 6" xfId="2161" xr:uid="{EADAC159-8850-41D5-8578-9E2106698A67}"/>
    <cellStyle name="Normal 7 3 4 7" xfId="2162" xr:uid="{112803F5-7BD8-4CF0-8B3F-3655467FEC27}"/>
    <cellStyle name="Normal 7 3 5" xfId="2163" xr:uid="{D9C492B8-3574-4743-BE7A-5C341DF41A03}"/>
    <cellStyle name="Normal 7 3 5 2" xfId="2164" xr:uid="{B1964FE0-F15A-4D10-ACDA-29B7CF2C5DCB}"/>
    <cellStyle name="Normal 7 3 5 2 2" xfId="2165" xr:uid="{9D108AC6-77C0-4CAC-922D-25001308640F}"/>
    <cellStyle name="Normal 7 3 5 2 2 2" xfId="4094" xr:uid="{3249F406-69BA-4C98-98DC-FCF8B0E105E1}"/>
    <cellStyle name="Normal 7 3 5 2 3" xfId="2166" xr:uid="{E267BA45-B8B6-4977-8C82-7B3A6A78ED4B}"/>
    <cellStyle name="Normal 7 3 5 2 4" xfId="2167" xr:uid="{40D1BB60-7501-43C6-B1AC-DF05D2E0DB53}"/>
    <cellStyle name="Normal 7 3 5 3" xfId="2168" xr:uid="{CEA9F2E5-FA0A-4D0D-B133-2CC846DEF410}"/>
    <cellStyle name="Normal 7 3 5 3 2" xfId="2169" xr:uid="{FD5AFB79-CA9B-4267-8904-23578F230AA5}"/>
    <cellStyle name="Normal 7 3 5 3 3" xfId="2170" xr:uid="{6AAF8425-6FDB-4A28-96B9-FCA9D07A337D}"/>
    <cellStyle name="Normal 7 3 5 3 4" xfId="2171" xr:uid="{2B521ADD-9145-41C4-82E3-993E07367F8B}"/>
    <cellStyle name="Normal 7 3 5 4" xfId="2172" xr:uid="{8A53A642-563F-48E0-997F-39597308338D}"/>
    <cellStyle name="Normal 7 3 5 5" xfId="2173" xr:uid="{B1EFCC27-5DB5-4DDA-B82C-3FF77E9EF1BF}"/>
    <cellStyle name="Normal 7 3 5 6" xfId="2174" xr:uid="{F60E0374-F704-4B6F-B1CD-5A11E5B5417C}"/>
    <cellStyle name="Normal 7 3 6" xfId="2175" xr:uid="{F3111B8A-E6FD-4E04-899E-B8707676C209}"/>
    <cellStyle name="Normal 7 3 6 2" xfId="2176" xr:uid="{296B411D-1E57-40D2-9A89-20F3EF858218}"/>
    <cellStyle name="Normal 7 3 6 2 2" xfId="2177" xr:uid="{F75704D0-C9F6-46E2-8309-CE336E03FF21}"/>
    <cellStyle name="Normal 7 3 6 2 3" xfId="2178" xr:uid="{93D65BC9-4E22-4E31-8F61-5B6DC2D3F894}"/>
    <cellStyle name="Normal 7 3 6 2 4" xfId="2179" xr:uid="{DC71C843-12FD-4507-9704-305E8C82F204}"/>
    <cellStyle name="Normal 7 3 6 3" xfId="2180" xr:uid="{B88A04A0-5A68-4F90-AAC6-74C48DB4AF4F}"/>
    <cellStyle name="Normal 7 3 6 4" xfId="2181" xr:uid="{7B7A99C7-81B3-48D1-981B-9E74816CB612}"/>
    <cellStyle name="Normal 7 3 6 5" xfId="2182" xr:uid="{3E92F56D-69F8-4915-A5CE-04E891D81C41}"/>
    <cellStyle name="Normal 7 3 7" xfId="2183" xr:uid="{F29D2D3E-E25C-4158-91FD-1D1C59AB162F}"/>
    <cellStyle name="Normal 7 3 7 2" xfId="2184" xr:uid="{CD4BCD3C-0754-4012-B602-4C7824D5634C}"/>
    <cellStyle name="Normal 7 3 7 3" xfId="2185" xr:uid="{0379205D-50C6-418B-853A-B4EEE2337F81}"/>
    <cellStyle name="Normal 7 3 7 4" xfId="2186" xr:uid="{73CD0813-DDDA-47C8-B2D1-55BF4D3D1CBF}"/>
    <cellStyle name="Normal 7 3 8" xfId="2187" xr:uid="{3FAF5562-F40B-40C1-9DCE-F2DD32E30311}"/>
    <cellStyle name="Normal 7 3 8 2" xfId="2188" xr:uid="{BB8EC333-7F78-4AB4-A432-774DEBEBFFDE}"/>
    <cellStyle name="Normal 7 3 8 3" xfId="2189" xr:uid="{5A4E8171-37E2-4C89-8AFE-F6229BACEE0A}"/>
    <cellStyle name="Normal 7 3 8 4" xfId="2190" xr:uid="{D79B7563-36C3-4013-B5F0-84F82539ACC0}"/>
    <cellStyle name="Normal 7 3 9" xfId="2191" xr:uid="{0AE7AFAD-65F6-4E84-AF5B-9B3B1EFD44FB}"/>
    <cellStyle name="Normal 7 4" xfId="2192" xr:uid="{BBE1965D-F9A9-4D19-A978-C531C3AB8CFE}"/>
    <cellStyle name="Normal 7 4 10" xfId="2193" xr:uid="{9ACCD07D-4E9F-49C0-AA8F-EE6D87BEEA15}"/>
    <cellStyle name="Normal 7 4 11" xfId="2194" xr:uid="{D2ACBBD8-3EE7-45AC-A0E9-6C60CB47DBDC}"/>
    <cellStyle name="Normal 7 4 2" xfId="2195" xr:uid="{FE9F07B5-24C8-424C-91FC-FDC78BB77E61}"/>
    <cellStyle name="Normal 7 4 2 2" xfId="2196" xr:uid="{94A78A4D-5ABB-487C-83A0-C3DD8928C7AB}"/>
    <cellStyle name="Normal 7 4 2 2 2" xfId="2197" xr:uid="{5568690A-8419-4175-A298-16FD359D50BC}"/>
    <cellStyle name="Normal 7 4 2 2 2 2" xfId="2198" xr:uid="{89DA4B72-044B-4858-8858-99B5F0E77AF5}"/>
    <cellStyle name="Normal 7 4 2 2 2 2 2" xfId="2199" xr:uid="{75B36EAE-FC82-4B44-B5AB-A449D4278700}"/>
    <cellStyle name="Normal 7 4 2 2 2 2 3" xfId="2200" xr:uid="{3098312D-08A2-4756-83A0-4E50D1CC1751}"/>
    <cellStyle name="Normal 7 4 2 2 2 2 4" xfId="2201" xr:uid="{5EAFD5C7-8845-42A0-90EF-CAD74FB6562F}"/>
    <cellStyle name="Normal 7 4 2 2 2 3" xfId="2202" xr:uid="{47CA7ACA-0844-431D-829E-BFF241F724EE}"/>
    <cellStyle name="Normal 7 4 2 2 2 3 2" xfId="2203" xr:uid="{3AEC100A-8CF5-4C20-954F-1EE3857A4932}"/>
    <cellStyle name="Normal 7 4 2 2 2 3 3" xfId="2204" xr:uid="{4477FD7A-1612-40C8-B6B7-6B6738F0DC51}"/>
    <cellStyle name="Normal 7 4 2 2 2 3 4" xfId="2205" xr:uid="{36340C33-2063-4961-A153-E89E262C93E1}"/>
    <cellStyle name="Normal 7 4 2 2 2 4" xfId="2206" xr:uid="{AC5B7C4B-3D20-4504-917E-F76534F1C3B8}"/>
    <cellStyle name="Normal 7 4 2 2 2 5" xfId="2207" xr:uid="{8DCF7878-42E0-49C2-9900-5BE6CDEEB95D}"/>
    <cellStyle name="Normal 7 4 2 2 2 6" xfId="2208" xr:uid="{4EA499D0-8CD6-4AEC-91AB-69242F6303C0}"/>
    <cellStyle name="Normal 7 4 2 2 3" xfId="2209" xr:uid="{E92F0008-8512-43B8-AF60-14FB6133CA02}"/>
    <cellStyle name="Normal 7 4 2 2 3 2" xfId="2210" xr:uid="{3EA90DD3-5E06-45C0-AC1C-616AC5F6735E}"/>
    <cellStyle name="Normal 7 4 2 2 3 2 2" xfId="2211" xr:uid="{B293A349-4709-44BA-A4BA-5556159B55BA}"/>
    <cellStyle name="Normal 7 4 2 2 3 2 3" xfId="2212" xr:uid="{447E9CBA-62A3-4511-A53D-D8B42DD35245}"/>
    <cellStyle name="Normal 7 4 2 2 3 2 4" xfId="2213" xr:uid="{4E983B84-298A-4DC5-87AA-65A3A2E84A1E}"/>
    <cellStyle name="Normal 7 4 2 2 3 3" xfId="2214" xr:uid="{73AB085B-3535-4E55-B04E-053AA963C5BF}"/>
    <cellStyle name="Normal 7 4 2 2 3 4" xfId="2215" xr:uid="{ADCFB124-A924-45B5-8FBE-E4E3069CBDEC}"/>
    <cellStyle name="Normal 7 4 2 2 3 5" xfId="2216" xr:uid="{168EFACC-DE78-4356-9283-97310D3AFBDB}"/>
    <cellStyle name="Normal 7 4 2 2 4" xfId="2217" xr:uid="{22369EB4-5545-4343-9050-CD61368C398E}"/>
    <cellStyle name="Normal 7 4 2 2 4 2" xfId="2218" xr:uid="{D3DB13F5-0890-4EFD-A6A4-BEF0B208D08C}"/>
    <cellStyle name="Normal 7 4 2 2 4 3" xfId="2219" xr:uid="{4C69EDC8-6756-408F-AED6-69DD96F342E4}"/>
    <cellStyle name="Normal 7 4 2 2 4 4" xfId="2220" xr:uid="{526A8C0B-F655-4FA9-B92B-B9E9326C1FBB}"/>
    <cellStyle name="Normal 7 4 2 2 5" xfId="2221" xr:uid="{3D1CAD1F-08E1-443B-9670-B77F154DCDE3}"/>
    <cellStyle name="Normal 7 4 2 2 5 2" xfId="2222" xr:uid="{B0B92408-0B40-4170-B1D9-AB4E12FF6202}"/>
    <cellStyle name="Normal 7 4 2 2 5 3" xfId="2223" xr:uid="{93517A48-F5E6-4E6E-986A-059127AD329E}"/>
    <cellStyle name="Normal 7 4 2 2 5 4" xfId="2224" xr:uid="{7DDA87F2-8E64-4AB7-9774-28C99A421735}"/>
    <cellStyle name="Normal 7 4 2 2 6" xfId="2225" xr:uid="{B7D2F83B-C785-4B27-BA22-C9A29D74FC77}"/>
    <cellStyle name="Normal 7 4 2 2 7" xfId="2226" xr:uid="{5DA6E8FC-1740-4820-B00C-D940A280FB9C}"/>
    <cellStyle name="Normal 7 4 2 2 8" xfId="2227" xr:uid="{B9AA2EE1-3622-49D9-A35F-83B384021EAF}"/>
    <cellStyle name="Normal 7 4 2 3" xfId="2228" xr:uid="{1B9C7820-75FA-4D59-8313-7CBF59C07291}"/>
    <cellStyle name="Normal 7 4 2 3 2" xfId="2229" xr:uid="{E1644D16-D0F1-462A-B993-01D32FEFBB86}"/>
    <cellStyle name="Normal 7 4 2 3 2 2" xfId="2230" xr:uid="{ECE4410A-C3D8-4CE7-849E-96B6684085F3}"/>
    <cellStyle name="Normal 7 4 2 3 2 3" xfId="2231" xr:uid="{B07B23D0-36E4-46C1-AF64-D6034498B95E}"/>
    <cellStyle name="Normal 7 4 2 3 2 4" xfId="2232" xr:uid="{47A1C64E-EBD0-45A6-9994-73028CCC006C}"/>
    <cellStyle name="Normal 7 4 2 3 3" xfId="2233" xr:uid="{70ECFE5D-888C-4F3F-ABD6-8BA095C4A03D}"/>
    <cellStyle name="Normal 7 4 2 3 3 2" xfId="2234" xr:uid="{FFE6DC39-2874-4DA3-89CC-383FF657F8C6}"/>
    <cellStyle name="Normal 7 4 2 3 3 3" xfId="2235" xr:uid="{3014D906-7083-4657-A151-E40E177A8D5A}"/>
    <cellStyle name="Normal 7 4 2 3 3 4" xfId="2236" xr:uid="{64BF51D5-6F0E-4DFC-8F2C-634169989104}"/>
    <cellStyle name="Normal 7 4 2 3 4" xfId="2237" xr:uid="{42B86BB5-5FB6-4F65-9873-2A41150F547A}"/>
    <cellStyle name="Normal 7 4 2 3 5" xfId="2238" xr:uid="{7FF42202-0637-48E0-9F03-B0040C5086B1}"/>
    <cellStyle name="Normal 7 4 2 3 6" xfId="2239" xr:uid="{BF677584-B163-456D-AAB9-73E756418B1C}"/>
    <cellStyle name="Normal 7 4 2 4" xfId="2240" xr:uid="{BA8C3930-4907-4169-B061-5E4C0DDAA254}"/>
    <cellStyle name="Normal 7 4 2 4 2" xfId="2241" xr:uid="{41A76152-8F2E-4E93-AFC8-A538085E9888}"/>
    <cellStyle name="Normal 7 4 2 4 2 2" xfId="2242" xr:uid="{D562E7BC-BE17-4C8D-A081-F2DAE42BDEF0}"/>
    <cellStyle name="Normal 7 4 2 4 2 3" xfId="2243" xr:uid="{1DD6E777-5E8D-4B8C-931E-06AAC0E02C0E}"/>
    <cellStyle name="Normal 7 4 2 4 2 4" xfId="2244" xr:uid="{06699FC2-218B-4764-8368-8E46494318A3}"/>
    <cellStyle name="Normal 7 4 2 4 3" xfId="2245" xr:uid="{E2117CA2-9079-4CD4-82A7-E69F9B7FC989}"/>
    <cellStyle name="Normal 7 4 2 4 4" xfId="2246" xr:uid="{A1B3D9A6-B9B6-45CE-95BA-5DB599520FF3}"/>
    <cellStyle name="Normal 7 4 2 4 5" xfId="2247" xr:uid="{0254F54A-B823-47D8-A471-21C8F6EF6275}"/>
    <cellStyle name="Normal 7 4 2 5" xfId="2248" xr:uid="{D5C9199B-EAE8-4A9A-A2EF-B42CC85EF61F}"/>
    <cellStyle name="Normal 7 4 2 5 2" xfId="2249" xr:uid="{BD578D9D-B9D4-4C2B-9FEF-A303CF07A8E3}"/>
    <cellStyle name="Normal 7 4 2 5 3" xfId="2250" xr:uid="{DF97A1D6-DD7D-4628-B77C-56F97F9F978B}"/>
    <cellStyle name="Normal 7 4 2 5 4" xfId="2251" xr:uid="{1439477C-CE56-4E07-9F50-DE929C53585F}"/>
    <cellStyle name="Normal 7 4 2 6" xfId="2252" xr:uid="{C4B8C62C-B9C0-475B-96EC-5FB7C3E31C1D}"/>
    <cellStyle name="Normal 7 4 2 6 2" xfId="2253" xr:uid="{FE3DB3D8-8A6F-41BA-854C-96AC48E020EE}"/>
    <cellStyle name="Normal 7 4 2 6 3" xfId="2254" xr:uid="{0ABF2969-CF93-48BE-8EE2-591E98EE8EAB}"/>
    <cellStyle name="Normal 7 4 2 6 4" xfId="2255" xr:uid="{1D5F7B31-B04B-44FF-82CD-D6D336083C5C}"/>
    <cellStyle name="Normal 7 4 2 7" xfId="2256" xr:uid="{C4AE8FC1-24EB-422C-84E1-24AFFE1E1D07}"/>
    <cellStyle name="Normal 7 4 2 8" xfId="2257" xr:uid="{E903BE87-4F7D-413A-A1C7-23E6771FB76B}"/>
    <cellStyle name="Normal 7 4 2 9" xfId="2258" xr:uid="{49DB0416-78FC-4566-B1A1-714CDF941A1F}"/>
    <cellStyle name="Normal 7 4 3" xfId="2259" xr:uid="{CFD4ECDE-A4E9-4E1B-8231-7869C1EFC8D1}"/>
    <cellStyle name="Normal 7 4 3 2" xfId="2260" xr:uid="{EBF12BAC-1D6E-4DC4-AF87-E0B21A2F38F7}"/>
    <cellStyle name="Normal 7 4 3 2 2" xfId="2261" xr:uid="{40C88862-9C6B-40D7-BA81-B79BD8AB96E0}"/>
    <cellStyle name="Normal 7 4 3 2 2 2" xfId="2262" xr:uid="{611999BC-E12B-41C1-9FF8-E9BC1DCFB771}"/>
    <cellStyle name="Normal 7 4 3 2 2 2 2" xfId="4095" xr:uid="{B178F575-5CDD-43C4-8533-18CB7AF2011E}"/>
    <cellStyle name="Normal 7 4 3 2 2 3" xfId="2263" xr:uid="{79E1A016-1008-4C2F-BD9F-52A433D2B203}"/>
    <cellStyle name="Normal 7 4 3 2 2 4" xfId="2264" xr:uid="{3437F511-2087-4D19-87C2-E606C5DFE212}"/>
    <cellStyle name="Normal 7 4 3 2 3" xfId="2265" xr:uid="{34DF7642-D0B7-4BC6-9EC1-EE05D99B4B0A}"/>
    <cellStyle name="Normal 7 4 3 2 3 2" xfId="2266" xr:uid="{AEEB0FD2-B521-4C5D-864A-4932CAB99C1C}"/>
    <cellStyle name="Normal 7 4 3 2 3 3" xfId="2267" xr:uid="{2BB74592-3837-4A96-94C1-D083181C2E0D}"/>
    <cellStyle name="Normal 7 4 3 2 3 4" xfId="2268" xr:uid="{DDADD9E6-D8CC-41F0-AB31-04381642011B}"/>
    <cellStyle name="Normal 7 4 3 2 4" xfId="2269" xr:uid="{127FD99D-CA57-4F0F-82E2-AF1424362C9A}"/>
    <cellStyle name="Normal 7 4 3 2 5" xfId="2270" xr:uid="{5AF4BDD9-1694-4016-A11D-04719A4EB6B5}"/>
    <cellStyle name="Normal 7 4 3 2 6" xfId="2271" xr:uid="{CF28D3A1-F11D-4020-B77A-6D0645F19515}"/>
    <cellStyle name="Normal 7 4 3 3" xfId="2272" xr:uid="{EAA8854D-BA3E-41A2-97D5-BF18619881B5}"/>
    <cellStyle name="Normal 7 4 3 3 2" xfId="2273" xr:uid="{EA557449-2809-423A-9638-F7CFBBED79E1}"/>
    <cellStyle name="Normal 7 4 3 3 2 2" xfId="2274" xr:uid="{832A0675-41CE-4AAF-A4F8-4B22243287A3}"/>
    <cellStyle name="Normal 7 4 3 3 2 3" xfId="2275" xr:uid="{B1A2FDEF-35E6-4E69-887C-14AD76E2183E}"/>
    <cellStyle name="Normal 7 4 3 3 2 4" xfId="2276" xr:uid="{F82D875B-7FB2-4538-B19B-D13F49D6D134}"/>
    <cellStyle name="Normal 7 4 3 3 3" xfId="2277" xr:uid="{65733E09-4BD3-4613-A2AD-AC2078E6E814}"/>
    <cellStyle name="Normal 7 4 3 3 4" xfId="2278" xr:uid="{8B010BE7-236C-482E-A191-EF9C6012610C}"/>
    <cellStyle name="Normal 7 4 3 3 5" xfId="2279" xr:uid="{AEFBBC36-0DCD-45C9-9CF9-15DDE5533A00}"/>
    <cellStyle name="Normal 7 4 3 4" xfId="2280" xr:uid="{6CB242C6-9F0F-4682-8FC3-21440D46CA3D}"/>
    <cellStyle name="Normal 7 4 3 4 2" xfId="2281" xr:uid="{A448C1A2-099B-4723-B5CD-E33540AA4DEB}"/>
    <cellStyle name="Normal 7 4 3 4 3" xfId="2282" xr:uid="{631FAF4F-677A-41A8-A060-40D3C32FDA71}"/>
    <cellStyle name="Normal 7 4 3 4 4" xfId="2283" xr:uid="{BD51388A-AEEE-4811-BAD7-7963C7563E8C}"/>
    <cellStyle name="Normal 7 4 3 5" xfId="2284" xr:uid="{F4FE9C27-5D3D-41D2-916A-64EA012D861C}"/>
    <cellStyle name="Normal 7 4 3 5 2" xfId="2285" xr:uid="{C8488137-2069-44E8-BE0F-422BA4D400E3}"/>
    <cellStyle name="Normal 7 4 3 5 3" xfId="2286" xr:uid="{EEC834AB-ED6C-42A5-880E-756DE121E1D3}"/>
    <cellStyle name="Normal 7 4 3 5 4" xfId="2287" xr:uid="{F425D9C3-D8FA-4CED-A8EC-E72DAC09AEC4}"/>
    <cellStyle name="Normal 7 4 3 6" xfId="2288" xr:uid="{3AD499A3-762C-4EE4-9E34-60136696BBB8}"/>
    <cellStyle name="Normal 7 4 3 7" xfId="2289" xr:uid="{F41B3361-AE9E-4F82-96AD-58CE4DDA8DCC}"/>
    <cellStyle name="Normal 7 4 3 8" xfId="2290" xr:uid="{BFC1527B-9DEB-467D-9B06-AF7917A0A1B5}"/>
    <cellStyle name="Normal 7 4 4" xfId="2291" xr:uid="{66DCF691-A273-4DE6-AF50-6829391B4E64}"/>
    <cellStyle name="Normal 7 4 4 2" xfId="2292" xr:uid="{6947C7DB-41F9-433B-90F7-6D93F9262BD2}"/>
    <cellStyle name="Normal 7 4 4 2 2" xfId="2293" xr:uid="{6C6FC2D0-9A8B-41C0-90C7-72AB6061D7FA}"/>
    <cellStyle name="Normal 7 4 4 2 2 2" xfId="2294" xr:uid="{B16DCF90-8D55-46BE-866F-433BF0E2A477}"/>
    <cellStyle name="Normal 7 4 4 2 2 3" xfId="2295" xr:uid="{C0CE55BF-3A7E-41C8-A139-82846522DB9D}"/>
    <cellStyle name="Normal 7 4 4 2 2 4" xfId="2296" xr:uid="{8AB806CF-8EF7-4CFD-A0CE-D8B8D626F529}"/>
    <cellStyle name="Normal 7 4 4 2 3" xfId="2297" xr:uid="{36B61801-ABC7-4EFD-BC07-AB0987BE4E77}"/>
    <cellStyle name="Normal 7 4 4 2 4" xfId="2298" xr:uid="{C50181BF-1175-4D8A-9B06-8C42A200C1C6}"/>
    <cellStyle name="Normal 7 4 4 2 5" xfId="2299" xr:uid="{D875CF34-B81D-4F31-9B1B-E9C29F08C252}"/>
    <cellStyle name="Normal 7 4 4 3" xfId="2300" xr:uid="{1AFE11D3-FF79-4FFC-B887-393E0FB73BD1}"/>
    <cellStyle name="Normal 7 4 4 3 2" xfId="2301" xr:uid="{F9797316-DDD6-4C19-89C5-F6FEF80699A0}"/>
    <cellStyle name="Normal 7 4 4 3 3" xfId="2302" xr:uid="{F8F19249-8A62-4A66-ABCC-CC04A966EA06}"/>
    <cellStyle name="Normal 7 4 4 3 4" xfId="2303" xr:uid="{B579688B-2FE9-4417-A728-EA09DA6FF3A9}"/>
    <cellStyle name="Normal 7 4 4 4" xfId="2304" xr:uid="{0EDC892B-09AF-4A23-A12E-04471C1B6DE0}"/>
    <cellStyle name="Normal 7 4 4 4 2" xfId="2305" xr:uid="{DBA5DD51-4EC3-45C7-8CCA-8179BFFBEEA7}"/>
    <cellStyle name="Normal 7 4 4 4 3" xfId="2306" xr:uid="{872E484D-8C6E-4F06-8F23-5FA026CC3063}"/>
    <cellStyle name="Normal 7 4 4 4 4" xfId="2307" xr:uid="{8E997FEF-B2F3-4E27-9DFC-98299854E5F5}"/>
    <cellStyle name="Normal 7 4 4 5" xfId="2308" xr:uid="{4DBDEF56-F50B-4EAE-A1B0-342E8DACDED9}"/>
    <cellStyle name="Normal 7 4 4 6" xfId="2309" xr:uid="{15C1FDEA-6110-465E-8032-27BAA0F858A0}"/>
    <cellStyle name="Normal 7 4 4 7" xfId="2310" xr:uid="{D92A994D-365D-4F99-898B-D467E951D1E1}"/>
    <cellStyle name="Normal 7 4 5" xfId="2311" xr:uid="{5CD27380-CE1F-4FCB-ACE6-0F1D0C89803F}"/>
    <cellStyle name="Normal 7 4 5 2" xfId="2312" xr:uid="{7C32A25D-777E-4C24-923B-F975B37F153D}"/>
    <cellStyle name="Normal 7 4 5 2 2" xfId="2313" xr:uid="{D26CC017-0950-49BB-BF73-BEB30EC7C2EB}"/>
    <cellStyle name="Normal 7 4 5 2 3" xfId="2314" xr:uid="{0A6F25EE-75F1-42B6-ADCD-31A56BC0BA6E}"/>
    <cellStyle name="Normal 7 4 5 2 4" xfId="2315" xr:uid="{B9DDFEDA-7BBC-4C6E-AB9A-ED702BC4E5F2}"/>
    <cellStyle name="Normal 7 4 5 3" xfId="2316" xr:uid="{AEBFF8D4-39E6-4235-B372-A6B209B4387C}"/>
    <cellStyle name="Normal 7 4 5 3 2" xfId="2317" xr:uid="{C1DB9941-E26C-47CA-B97B-877B1BC91759}"/>
    <cellStyle name="Normal 7 4 5 3 3" xfId="2318" xr:uid="{EEE2EB34-F896-4582-88A0-B91E23848EDE}"/>
    <cellStyle name="Normal 7 4 5 3 4" xfId="2319" xr:uid="{A868E453-0053-43F9-8B57-FCA175ECDD0D}"/>
    <cellStyle name="Normal 7 4 5 4" xfId="2320" xr:uid="{799E3FBF-E6EF-4B51-87E5-3CE72A97771C}"/>
    <cellStyle name="Normal 7 4 5 5" xfId="2321" xr:uid="{821FB1C1-79C2-4F43-A489-4B1F002AD0E5}"/>
    <cellStyle name="Normal 7 4 5 6" xfId="2322" xr:uid="{1252252A-EC09-4E50-BD48-BC7601ACFC05}"/>
    <cellStyle name="Normal 7 4 6" xfId="2323" xr:uid="{E4D15397-1E4E-4B2D-A87B-227C69332074}"/>
    <cellStyle name="Normal 7 4 6 2" xfId="2324" xr:uid="{DA0BED13-C95D-4996-BCE8-081B45A42D2B}"/>
    <cellStyle name="Normal 7 4 6 2 2" xfId="2325" xr:uid="{96AA210D-36D7-4990-9982-02083B265D2E}"/>
    <cellStyle name="Normal 7 4 6 2 3" xfId="2326" xr:uid="{FDF2E5FD-0ACD-4802-ADC9-963FF0998E76}"/>
    <cellStyle name="Normal 7 4 6 2 4" xfId="2327" xr:uid="{EA2147D7-9E92-46F7-AFE9-F3437974473E}"/>
    <cellStyle name="Normal 7 4 6 3" xfId="2328" xr:uid="{ABE305AE-D66A-4723-9A52-2E7E8656A9D7}"/>
    <cellStyle name="Normal 7 4 6 4" xfId="2329" xr:uid="{26F483C8-1346-42D2-8058-E57EBDBEAEE3}"/>
    <cellStyle name="Normal 7 4 6 5" xfId="2330" xr:uid="{B9073B1D-9749-43DD-BC54-E1B3E33B77AC}"/>
    <cellStyle name="Normal 7 4 7" xfId="2331" xr:uid="{A1E8BB25-3E5B-49AA-89DA-D270719508C9}"/>
    <cellStyle name="Normal 7 4 7 2" xfId="2332" xr:uid="{7C2CF506-9E7C-40B6-A23E-454A8D7B57FD}"/>
    <cellStyle name="Normal 7 4 7 3" xfId="2333" xr:uid="{C52F7F96-7466-4FEB-9B1E-3D46648B0BC2}"/>
    <cellStyle name="Normal 7 4 7 4" xfId="2334" xr:uid="{BA81399B-E44E-4603-924A-50F816F1FA7E}"/>
    <cellStyle name="Normal 7 4 8" xfId="2335" xr:uid="{A232D730-A298-4CA0-9D7B-9E1395AFD17D}"/>
    <cellStyle name="Normal 7 4 8 2" xfId="2336" xr:uid="{97D8AA52-050F-4AD0-94B1-BC6AFFB382A3}"/>
    <cellStyle name="Normal 7 4 8 3" xfId="2337" xr:uid="{CA447C83-33F8-47AE-8AB1-A43EC07B7056}"/>
    <cellStyle name="Normal 7 4 8 4" xfId="2338" xr:uid="{A9625FF3-6001-44E4-817F-B83754725A9D}"/>
    <cellStyle name="Normal 7 4 9" xfId="2339" xr:uid="{834DCB36-167F-46E3-BE6D-78EA1005BE58}"/>
    <cellStyle name="Normal 7 5" xfId="2340" xr:uid="{F85FA49F-7E58-42DE-9B08-2ED76948FC6F}"/>
    <cellStyle name="Normal 7 5 2" xfId="2341" xr:uid="{BB426D8E-DB3E-4A1B-959E-1D71E2706FFE}"/>
    <cellStyle name="Normal 7 5 2 2" xfId="2342" xr:uid="{033F24E3-BDA4-402C-A2B2-A1A38C0DFE23}"/>
    <cellStyle name="Normal 7 5 2 2 2" xfId="2343" xr:uid="{4EAF99C2-D314-4972-BF6D-3BCF1F053391}"/>
    <cellStyle name="Normal 7 5 2 2 2 2" xfId="2344" xr:uid="{5BF6BF87-1F02-4439-9838-93A0D11AD72E}"/>
    <cellStyle name="Normal 7 5 2 2 2 3" xfId="2345" xr:uid="{4D8A2391-1ABA-499C-828C-30DFB1A6DA59}"/>
    <cellStyle name="Normal 7 5 2 2 2 4" xfId="2346" xr:uid="{91A73B92-4AC4-4CC1-A21F-3FE3CE541E48}"/>
    <cellStyle name="Normal 7 5 2 2 3" xfId="2347" xr:uid="{9F8C6173-74B6-4754-82EA-AB580F784BA6}"/>
    <cellStyle name="Normal 7 5 2 2 3 2" xfId="2348" xr:uid="{B8A43F90-1E33-4817-8DCA-170182783CE7}"/>
    <cellStyle name="Normal 7 5 2 2 3 3" xfId="2349" xr:uid="{ED0A9019-0A65-433E-B242-AD7BEAA40105}"/>
    <cellStyle name="Normal 7 5 2 2 3 4" xfId="2350" xr:uid="{EA5B79A9-35B3-4044-8C34-8CEDB73623E4}"/>
    <cellStyle name="Normal 7 5 2 2 4" xfId="2351" xr:uid="{61D4B6CC-5D8F-4DD9-9908-3CD6C2ACAD5D}"/>
    <cellStyle name="Normal 7 5 2 2 5" xfId="2352" xr:uid="{5E7BCCBD-BF3E-4DF6-B7ED-7544CAE7B414}"/>
    <cellStyle name="Normal 7 5 2 2 6" xfId="2353" xr:uid="{A3F51D29-161D-44DF-81C5-9036FF26441B}"/>
    <cellStyle name="Normal 7 5 2 3" xfId="2354" xr:uid="{62BE27BA-2D83-4DFB-B209-0CBA948E20B5}"/>
    <cellStyle name="Normal 7 5 2 3 2" xfId="2355" xr:uid="{F888FD85-BBB4-475C-B081-73EBD4CA8542}"/>
    <cellStyle name="Normal 7 5 2 3 2 2" xfId="2356" xr:uid="{9DFDC34E-7EE2-4978-848A-04E5268070F6}"/>
    <cellStyle name="Normal 7 5 2 3 2 3" xfId="2357" xr:uid="{14BA03C6-73F3-4169-A12B-10E38CAF32F9}"/>
    <cellStyle name="Normal 7 5 2 3 2 4" xfId="2358" xr:uid="{4A9609D7-15B8-45B8-90BF-D8022AA3C19A}"/>
    <cellStyle name="Normal 7 5 2 3 3" xfId="2359" xr:uid="{C35C1279-E717-4702-9BC4-13133FF9275F}"/>
    <cellStyle name="Normal 7 5 2 3 4" xfId="2360" xr:uid="{AB39E677-B270-479C-848E-639D9E330DD2}"/>
    <cellStyle name="Normal 7 5 2 3 5" xfId="2361" xr:uid="{432A3F1F-6214-426F-90A7-3C091C554875}"/>
    <cellStyle name="Normal 7 5 2 4" xfId="2362" xr:uid="{0F9A958B-FC7B-422E-A73E-757F57C2895B}"/>
    <cellStyle name="Normal 7 5 2 4 2" xfId="2363" xr:uid="{91958799-66BF-4490-A14C-C4C7678E687D}"/>
    <cellStyle name="Normal 7 5 2 4 3" xfId="2364" xr:uid="{52CF2F6F-E120-4072-871A-81D2A6F49358}"/>
    <cellStyle name="Normal 7 5 2 4 4" xfId="2365" xr:uid="{C1D37CB7-1DCF-4A5B-8FF5-6868C533E859}"/>
    <cellStyle name="Normal 7 5 2 5" xfId="2366" xr:uid="{7E4159B0-FEE0-4D3B-ACC7-B498BE488D6A}"/>
    <cellStyle name="Normal 7 5 2 5 2" xfId="2367" xr:uid="{EC2FF096-DFAD-4A66-8F88-3FB77A0A600D}"/>
    <cellStyle name="Normal 7 5 2 5 3" xfId="2368" xr:uid="{DFDD164B-0BE5-4CF6-B4D1-C2F94D1431D6}"/>
    <cellStyle name="Normal 7 5 2 5 4" xfId="2369" xr:uid="{ECEF0461-8DCE-435A-8961-ABFB3086F402}"/>
    <cellStyle name="Normal 7 5 2 6" xfId="2370" xr:uid="{D85A18A3-1E42-4A25-89F3-40756254ABE5}"/>
    <cellStyle name="Normal 7 5 2 7" xfId="2371" xr:uid="{7528E097-AAE9-4730-B18A-38056179276E}"/>
    <cellStyle name="Normal 7 5 2 8" xfId="2372" xr:uid="{AE00640A-55A7-4C95-B221-375A4D24BF45}"/>
    <cellStyle name="Normal 7 5 3" xfId="2373" xr:uid="{0A9766DE-7586-4BCB-9309-47BC5DC01E58}"/>
    <cellStyle name="Normal 7 5 3 2" xfId="2374" xr:uid="{D4F0DF31-3E19-473D-8243-8945A3EC2892}"/>
    <cellStyle name="Normal 7 5 3 2 2" xfId="2375" xr:uid="{DFCA4323-299F-4B5E-A882-ECD96F6CC614}"/>
    <cellStyle name="Normal 7 5 3 2 3" xfId="2376" xr:uid="{0A633FC9-4659-4DC0-A9F1-15795835C08F}"/>
    <cellStyle name="Normal 7 5 3 2 4" xfId="2377" xr:uid="{73C95BFC-EB4C-4146-8ABA-3431B5154A36}"/>
    <cellStyle name="Normal 7 5 3 3" xfId="2378" xr:uid="{4D242244-3E9D-406D-9366-EBF77ACB468A}"/>
    <cellStyle name="Normal 7 5 3 3 2" xfId="2379" xr:uid="{826F1E34-F577-486F-81DC-21F03EA6F1BF}"/>
    <cellStyle name="Normal 7 5 3 3 3" xfId="2380" xr:uid="{8C14BFA4-F0EB-44ED-94A3-655D9E4B3286}"/>
    <cellStyle name="Normal 7 5 3 3 4" xfId="2381" xr:uid="{9BC8E54A-E725-4163-B445-138F229600C5}"/>
    <cellStyle name="Normal 7 5 3 4" xfId="2382" xr:uid="{D64C1C6E-0803-446C-A51C-50F09C02C181}"/>
    <cellStyle name="Normal 7 5 3 5" xfId="2383" xr:uid="{4E9E95B1-C730-4236-AAFF-B489B1095453}"/>
    <cellStyle name="Normal 7 5 3 6" xfId="2384" xr:uid="{E5503070-5D7D-4E9C-BFF1-B079A160A4A4}"/>
    <cellStyle name="Normal 7 5 4" xfId="2385" xr:uid="{25FF95F7-207E-4EC9-AF38-1B0D201D32C9}"/>
    <cellStyle name="Normal 7 5 4 2" xfId="2386" xr:uid="{E0C05710-D2D8-4F8F-A98E-A6C39A06B047}"/>
    <cellStyle name="Normal 7 5 4 2 2" xfId="2387" xr:uid="{9647D73F-B172-4D65-A02C-78C51B35E823}"/>
    <cellStyle name="Normal 7 5 4 2 3" xfId="2388" xr:uid="{138B5F5A-33F0-49D3-8B93-954133383EBE}"/>
    <cellStyle name="Normal 7 5 4 2 4" xfId="2389" xr:uid="{B1C92C16-919A-45C1-BFF5-E0E5CCA5490B}"/>
    <cellStyle name="Normal 7 5 4 3" xfId="2390" xr:uid="{5C8CD511-1929-4CB8-A269-1DDC89BBFC05}"/>
    <cellStyle name="Normal 7 5 4 4" xfId="2391" xr:uid="{5AD92821-5F40-479E-890B-118EEE419DED}"/>
    <cellStyle name="Normal 7 5 4 5" xfId="2392" xr:uid="{792372B3-2A93-4BCF-A53B-8D8E9F80F056}"/>
    <cellStyle name="Normal 7 5 5" xfId="2393" xr:uid="{E374E5E4-AAA5-4177-938C-F19FC4B97FED}"/>
    <cellStyle name="Normal 7 5 5 2" xfId="2394" xr:uid="{3CFCEB2D-D2BC-4C79-B57E-A3B8FFEF5C29}"/>
    <cellStyle name="Normal 7 5 5 3" xfId="2395" xr:uid="{1234F304-309D-46F1-B08D-CFA5F658A19F}"/>
    <cellStyle name="Normal 7 5 5 4" xfId="2396" xr:uid="{F31A24BC-1AD6-4AF8-AFDC-A26B8CC9E71F}"/>
    <cellStyle name="Normal 7 5 6" xfId="2397" xr:uid="{AD0C7B0C-7DEE-446E-8DE7-A750FF8BDBC6}"/>
    <cellStyle name="Normal 7 5 6 2" xfId="2398" xr:uid="{A25E660B-6CDA-47D6-9B2E-40E23107966B}"/>
    <cellStyle name="Normal 7 5 6 3" xfId="2399" xr:uid="{86E584FE-7186-40F5-B6DD-06C1C8F9C376}"/>
    <cellStyle name="Normal 7 5 6 4" xfId="2400" xr:uid="{1FFCF706-1F7D-434C-8D2B-C6A7E83FF7D3}"/>
    <cellStyle name="Normal 7 5 7" xfId="2401" xr:uid="{C1A65F32-74C7-4C7B-9F47-E0E209DBC649}"/>
    <cellStyle name="Normal 7 5 8" xfId="2402" xr:uid="{34436701-248A-484A-8201-A87629DB4088}"/>
    <cellStyle name="Normal 7 5 9" xfId="2403" xr:uid="{B174BAAC-378F-4645-AE6C-F19EBFB76634}"/>
    <cellStyle name="Normal 7 6" xfId="2404" xr:uid="{00327D13-582A-4662-9CD4-89F728129774}"/>
    <cellStyle name="Normal 7 6 2" xfId="2405" xr:uid="{EBEC663F-7834-40BE-A5CD-660B31C0C486}"/>
    <cellStyle name="Normal 7 6 2 2" xfId="2406" xr:uid="{1DC17D2D-F547-4554-9F77-B4E583354F91}"/>
    <cellStyle name="Normal 7 6 2 2 2" xfId="2407" xr:uid="{4C0F55A7-D890-42AF-A55A-AE5968BA0A16}"/>
    <cellStyle name="Normal 7 6 2 2 2 2" xfId="4096" xr:uid="{B4E34DFC-63BE-47E8-B6CA-3D1012197C7E}"/>
    <cellStyle name="Normal 7 6 2 2 3" xfId="2408" xr:uid="{A8ADB81E-7A65-42C9-A68F-011A5F6D1F93}"/>
    <cellStyle name="Normal 7 6 2 2 4" xfId="2409" xr:uid="{B624DD65-E321-4B24-901E-8B26B94E00C6}"/>
    <cellStyle name="Normal 7 6 2 3" xfId="2410" xr:uid="{93570FA7-C092-422A-8DAD-00CA6AAA6426}"/>
    <cellStyle name="Normal 7 6 2 3 2" xfId="2411" xr:uid="{40AD5BF4-660F-4128-B761-B59CBB97F00C}"/>
    <cellStyle name="Normal 7 6 2 3 3" xfId="2412" xr:uid="{347C4567-A0ED-435F-B251-9FA8F628BB7D}"/>
    <cellStyle name="Normal 7 6 2 3 4" xfId="2413" xr:uid="{A1AAC211-ED49-4398-8E2B-32EFE53CFE8C}"/>
    <cellStyle name="Normal 7 6 2 4" xfId="2414" xr:uid="{F9B9DABB-504A-46A3-941D-F83E236414A7}"/>
    <cellStyle name="Normal 7 6 2 5" xfId="2415" xr:uid="{6E7D0D12-1D00-46E7-9025-FF81723EB556}"/>
    <cellStyle name="Normal 7 6 2 6" xfId="2416" xr:uid="{B34D96F2-0170-4564-9823-B62A8304F5E6}"/>
    <cellStyle name="Normal 7 6 3" xfId="2417" xr:uid="{986BB3B5-B008-4FA2-8476-71CA32414BA0}"/>
    <cellStyle name="Normal 7 6 3 2" xfId="2418" xr:uid="{9ED7A3FE-6DA6-4315-A7FA-D4B140A87C05}"/>
    <cellStyle name="Normal 7 6 3 2 2" xfId="2419" xr:uid="{4D352F3A-A74D-4027-8A7D-FFA3215884DF}"/>
    <cellStyle name="Normal 7 6 3 2 3" xfId="2420" xr:uid="{FCCCB297-019A-43FF-9B5D-1FEB729689DD}"/>
    <cellStyle name="Normal 7 6 3 2 4" xfId="2421" xr:uid="{25544109-2E82-4D3B-A207-8EEA0E414D2A}"/>
    <cellStyle name="Normal 7 6 3 3" xfId="2422" xr:uid="{3420DDAB-4062-45A4-8161-E3C153D16E1F}"/>
    <cellStyle name="Normal 7 6 3 4" xfId="2423" xr:uid="{C34559D0-0AA7-41E1-A59A-4B2775BCF380}"/>
    <cellStyle name="Normal 7 6 3 5" xfId="2424" xr:uid="{C2211A3F-63CC-4CF7-BCB4-05A5EDCAFE69}"/>
    <cellStyle name="Normal 7 6 4" xfId="2425" xr:uid="{B7536BB6-199A-40AC-ADC1-48C14CC5BF18}"/>
    <cellStyle name="Normal 7 6 4 2" xfId="2426" xr:uid="{977C570E-6031-4768-B0DC-43FD342E7EDE}"/>
    <cellStyle name="Normal 7 6 4 3" xfId="2427" xr:uid="{5AEBC60B-3ABA-4320-BEAD-E38B7FE9F805}"/>
    <cellStyle name="Normal 7 6 4 4" xfId="2428" xr:uid="{89CA4FEC-9C30-41D5-8C70-78D5E2DC8817}"/>
    <cellStyle name="Normal 7 6 5" xfId="2429" xr:uid="{041C86FB-68FD-4C8D-8D5C-45B55E05FF3B}"/>
    <cellStyle name="Normal 7 6 5 2" xfId="2430" xr:uid="{E9111640-142C-44B2-B638-DC83A07ADD64}"/>
    <cellStyle name="Normal 7 6 5 3" xfId="2431" xr:uid="{EBBFE640-BA9B-45F3-B255-C8A20D0073F9}"/>
    <cellStyle name="Normal 7 6 5 4" xfId="2432" xr:uid="{00C5BDA9-DA78-4DFF-AF65-815477AAFEC5}"/>
    <cellStyle name="Normal 7 6 6" xfId="2433" xr:uid="{EDAD8379-F287-4DE8-93D2-EB3FF44537FD}"/>
    <cellStyle name="Normal 7 6 7" xfId="2434" xr:uid="{B7E13D70-8D6F-4A68-BA3E-061B8FD2BBF8}"/>
    <cellStyle name="Normal 7 6 8" xfId="2435" xr:uid="{65F322A6-5387-42D9-A692-1661740C736B}"/>
    <cellStyle name="Normal 7 7" xfId="2436" xr:uid="{4F889AF2-5299-4C57-BB33-BAF6608D23CD}"/>
    <cellStyle name="Normal 7 7 2" xfId="2437" xr:uid="{A8A7A750-A4B5-4A7C-9AE1-97F4CB7F5E31}"/>
    <cellStyle name="Normal 7 7 2 2" xfId="2438" xr:uid="{EB3A3D82-4450-4501-BCC1-16E23CB5ECBB}"/>
    <cellStyle name="Normal 7 7 2 2 2" xfId="2439" xr:uid="{9085536E-06C9-498C-9806-D0F8BBDB2998}"/>
    <cellStyle name="Normal 7 7 2 2 3" xfId="2440" xr:uid="{D4C8296F-26F7-4066-852C-6FCDFCE5CB8D}"/>
    <cellStyle name="Normal 7 7 2 2 4" xfId="2441" xr:uid="{653CEFF6-84B2-4407-97B2-180877B06049}"/>
    <cellStyle name="Normal 7 7 2 3" xfId="2442" xr:uid="{9E761848-CCBA-439C-A802-9EABE9CA972A}"/>
    <cellStyle name="Normal 7 7 2 4" xfId="2443" xr:uid="{536420E5-5F85-4F82-99FF-8DF86D10323C}"/>
    <cellStyle name="Normal 7 7 2 5" xfId="2444" xr:uid="{1A70F58D-4825-4561-AA4D-D92B76989937}"/>
    <cellStyle name="Normal 7 7 3" xfId="2445" xr:uid="{656F77E1-5164-464F-A099-3D047907C9C1}"/>
    <cellStyle name="Normal 7 7 3 2" xfId="2446" xr:uid="{E7EB6841-D36A-4941-9A0D-870F895EDE42}"/>
    <cellStyle name="Normal 7 7 3 3" xfId="2447" xr:uid="{0B46B4D0-BDFD-4781-8E63-59922BC54CDB}"/>
    <cellStyle name="Normal 7 7 3 4" xfId="2448" xr:uid="{6E3A804E-379A-4635-90BB-7063F6942EC2}"/>
    <cellStyle name="Normal 7 7 4" xfId="2449" xr:uid="{AF56D0A8-BF6C-478C-9A78-98598F830516}"/>
    <cellStyle name="Normal 7 7 4 2" xfId="2450" xr:uid="{2D5AD3EE-9CEE-4AB9-8873-D4906C970EC4}"/>
    <cellStyle name="Normal 7 7 4 3" xfId="2451" xr:uid="{8778CE93-8832-4BD2-9EE8-E7CCB856ABF7}"/>
    <cellStyle name="Normal 7 7 4 4" xfId="2452" xr:uid="{637826E9-C7D3-40B8-8B85-45C38F2BD162}"/>
    <cellStyle name="Normal 7 7 5" xfId="2453" xr:uid="{0B3BA9D6-A420-498C-BCA9-1BFD7CDA932B}"/>
    <cellStyle name="Normal 7 7 6" xfId="2454" xr:uid="{25DCB2A5-BC4D-49BD-B111-59C620AA991D}"/>
    <cellStyle name="Normal 7 7 7" xfId="2455" xr:uid="{90613426-7EA9-42F6-9AD4-F85E193F58BE}"/>
    <cellStyle name="Normal 7 8" xfId="2456" xr:uid="{F2C86F06-A943-4EA2-9016-1426F37B97E1}"/>
    <cellStyle name="Normal 7 8 2" xfId="2457" xr:uid="{04EAC899-C2A6-4F30-BB54-E7D4CF2D6D95}"/>
    <cellStyle name="Normal 7 8 2 2" xfId="2458" xr:uid="{6E4E95F2-1411-43A3-BDEC-53EDD0B9B664}"/>
    <cellStyle name="Normal 7 8 2 3" xfId="2459" xr:uid="{92F2F5EC-A33A-4227-BED5-69AE8F0D9372}"/>
    <cellStyle name="Normal 7 8 2 4" xfId="2460" xr:uid="{29DDAFD0-07D1-4823-8F2E-A14FBF0DA9E2}"/>
    <cellStyle name="Normal 7 8 3" xfId="2461" xr:uid="{8F86352D-957A-473F-9D88-675F8EADCED4}"/>
    <cellStyle name="Normal 7 8 3 2" xfId="2462" xr:uid="{FF3B88C9-D708-4FBD-A722-7C712853ACC3}"/>
    <cellStyle name="Normal 7 8 3 3" xfId="2463" xr:uid="{2B86FDB2-2D93-460B-B691-0D595EA0BA9C}"/>
    <cellStyle name="Normal 7 8 3 4" xfId="2464" xr:uid="{B36FA655-0483-4016-983A-1E8929F7B864}"/>
    <cellStyle name="Normal 7 8 4" xfId="2465" xr:uid="{30B3BE50-978E-4646-B8DE-40EE2BAB631F}"/>
    <cellStyle name="Normal 7 8 5" xfId="2466" xr:uid="{6BEBD362-986C-4E58-92CB-C1678E360CF5}"/>
    <cellStyle name="Normal 7 8 6" xfId="2467" xr:uid="{4584803A-67A1-4923-871E-BDBB163E8156}"/>
    <cellStyle name="Normal 7 9" xfId="2468" xr:uid="{0B319133-A972-4945-9B57-59C79F09624C}"/>
    <cellStyle name="Normal 7 9 2" xfId="2469" xr:uid="{E3045D7F-B328-472B-BD16-C56617F5B2EE}"/>
    <cellStyle name="Normal 7 9 2 2" xfId="2470" xr:uid="{CE6E61F0-3E60-4A9D-85DC-81EDE86EF9C9}"/>
    <cellStyle name="Normal 7 9 2 2 2" xfId="4379" xr:uid="{57C37652-9B5E-413E-B97F-8E514ED544E0}"/>
    <cellStyle name="Normal 7 9 2 2 3" xfId="4611" xr:uid="{8F297066-3504-4622-9F6F-F853D332CF07}"/>
    <cellStyle name="Normal 7 9 2 3" xfId="2471" xr:uid="{D3F7F9E8-4F79-4ACB-B5F0-E43E27C06277}"/>
    <cellStyle name="Normal 7 9 2 4" xfId="2472" xr:uid="{F591E51C-4B7C-4AB9-AFFD-705204D80C84}"/>
    <cellStyle name="Normal 7 9 3" xfId="2473" xr:uid="{592C9EB0-6F97-4028-B0B3-076050EC809B}"/>
    <cellStyle name="Normal 7 9 4" xfId="2474" xr:uid="{3BC1D3F0-33B2-47DC-844E-E26F21F5EFE1}"/>
    <cellStyle name="Normal 7 9 4 2" xfId="4745" xr:uid="{0558503A-B87A-4143-88F5-0DD488BCCDFD}"/>
    <cellStyle name="Normal 7 9 4 3" xfId="4612" xr:uid="{703A9F08-3C83-410E-8F4C-771B4BFC8176}"/>
    <cellStyle name="Normal 7 9 4 4" xfId="4464" xr:uid="{EBA658EA-79A7-4A1D-B403-C1CA8E3A8501}"/>
    <cellStyle name="Normal 7 9 5" xfId="2475" xr:uid="{0E34511E-B000-4377-917D-49416758585A}"/>
    <cellStyle name="Normal 8" xfId="87" xr:uid="{A1293D2F-F9EF-428C-A788-847E17D98D7A}"/>
    <cellStyle name="Normal 8 10" xfId="2476" xr:uid="{E6D7DB6A-B3C2-4C82-9261-AF0E6555FE15}"/>
    <cellStyle name="Normal 8 10 2" xfId="2477" xr:uid="{D1538A95-44DA-412C-A354-F1EF018A91AD}"/>
    <cellStyle name="Normal 8 10 3" xfId="2478" xr:uid="{99B5FDAD-2EF4-48C0-B7E9-C00E0AE6D6C5}"/>
    <cellStyle name="Normal 8 10 4" xfId="2479" xr:uid="{C0C6D931-01C8-4858-A374-34F0454C05F4}"/>
    <cellStyle name="Normal 8 11" xfId="2480" xr:uid="{012148B6-C2B8-48CD-8EFD-590205B2802E}"/>
    <cellStyle name="Normal 8 11 2" xfId="2481" xr:uid="{7361D20A-607C-4D28-A46D-9B20047F119F}"/>
    <cellStyle name="Normal 8 11 3" xfId="2482" xr:uid="{FCD1505F-4B3C-4905-9897-40FE6C6E1FC6}"/>
    <cellStyle name="Normal 8 11 4" xfId="2483" xr:uid="{A8FED501-20AF-4927-A875-A141FAA43FEB}"/>
    <cellStyle name="Normal 8 12" xfId="2484" xr:uid="{49180312-8923-4310-A177-215E86F9C9AA}"/>
    <cellStyle name="Normal 8 12 2" xfId="2485" xr:uid="{7D60A0EE-7C3F-4CCC-89D9-1B81F9A11D54}"/>
    <cellStyle name="Normal 8 13" xfId="2486" xr:uid="{85C79E86-B041-4B74-A722-2906CCE96E62}"/>
    <cellStyle name="Normal 8 14" xfId="2487" xr:uid="{FEDFF98A-1EB2-4C66-BBB4-A9CF62EBF728}"/>
    <cellStyle name="Normal 8 15" xfId="2488" xr:uid="{43C7E222-6F5B-4B34-9BF3-AFC3C8FB14D6}"/>
    <cellStyle name="Normal 8 2" xfId="88" xr:uid="{9EE8E28A-7E31-4008-8DBF-0CCD5F1C3EF1}"/>
    <cellStyle name="Normal 8 2 10" xfId="2489" xr:uid="{47517C82-34DC-4827-ACD8-0997E4E4E430}"/>
    <cellStyle name="Normal 8 2 11" xfId="2490" xr:uid="{683A9A1B-BD86-4436-8ADF-03A3205B8780}"/>
    <cellStyle name="Normal 8 2 2" xfId="2491" xr:uid="{5A7285C8-D805-4811-8B6E-0EB8DCEC5B83}"/>
    <cellStyle name="Normal 8 2 2 2" xfId="2492" xr:uid="{11B7333C-450A-47DC-8060-56757027A2D5}"/>
    <cellStyle name="Normal 8 2 2 2 2" xfId="2493" xr:uid="{6A6DEF57-614A-4ABF-8785-1CA7329E24C9}"/>
    <cellStyle name="Normal 8 2 2 2 2 2" xfId="2494" xr:uid="{9984D757-AC55-4E74-898B-D64CE279AD3E}"/>
    <cellStyle name="Normal 8 2 2 2 2 2 2" xfId="2495" xr:uid="{C5DA7E98-B35B-41EA-A9E9-5BF3FC36D757}"/>
    <cellStyle name="Normal 8 2 2 2 2 2 2 2" xfId="4097" xr:uid="{C8940AEC-CFBD-4E95-9F7E-FEB2AC792CAA}"/>
    <cellStyle name="Normal 8 2 2 2 2 2 2 2 2" xfId="4098" xr:uid="{34C558D3-7ED6-4440-81DD-FD3246797903}"/>
    <cellStyle name="Normal 8 2 2 2 2 2 2 3" xfId="4099" xr:uid="{1285B204-E6F1-485A-8B60-367569557944}"/>
    <cellStyle name="Normal 8 2 2 2 2 2 3" xfId="2496" xr:uid="{62C8EB52-9BBB-4C9E-A9D8-A7C1604203ED}"/>
    <cellStyle name="Normal 8 2 2 2 2 2 3 2" xfId="4100" xr:uid="{794C2ACB-9AD1-45E8-8A3E-008E1332185B}"/>
    <cellStyle name="Normal 8 2 2 2 2 2 4" xfId="2497" xr:uid="{5F7C3132-F0ED-4C54-BEF1-38D146DE1963}"/>
    <cellStyle name="Normal 8 2 2 2 2 3" xfId="2498" xr:uid="{FB9AD3CA-F920-41F3-BD79-DAEDC92FA2AD}"/>
    <cellStyle name="Normal 8 2 2 2 2 3 2" xfId="2499" xr:uid="{F6D246C5-9FC1-48B1-B236-4F5639300A1F}"/>
    <cellStyle name="Normal 8 2 2 2 2 3 2 2" xfId="4101" xr:uid="{FB4805EF-EB36-4080-A56E-E4C114A97645}"/>
    <cellStyle name="Normal 8 2 2 2 2 3 3" xfId="2500" xr:uid="{AA5D9517-C34B-4C2C-AABB-E6FA53078764}"/>
    <cellStyle name="Normal 8 2 2 2 2 3 4" xfId="2501" xr:uid="{C97FCC6A-2B55-4CE8-8696-0BAA64A8453A}"/>
    <cellStyle name="Normal 8 2 2 2 2 4" xfId="2502" xr:uid="{9F4259AC-8BEB-46FE-ACA0-937EEDDBE955}"/>
    <cellStyle name="Normal 8 2 2 2 2 4 2" xfId="4102" xr:uid="{5C7E8BAB-BE2D-41B8-89D7-0B56DDA40CC8}"/>
    <cellStyle name="Normal 8 2 2 2 2 5" xfId="2503" xr:uid="{6AB0D7DE-D2B1-48C5-9E27-3297A0BF2EA3}"/>
    <cellStyle name="Normal 8 2 2 2 2 6" xfId="2504" xr:uid="{524686F0-72AE-4EAD-BE08-B5CA5C27DE8B}"/>
    <cellStyle name="Normal 8 2 2 2 3" xfId="2505" xr:uid="{0DDD6AA8-0CD7-4D51-BE24-5182503B1F28}"/>
    <cellStyle name="Normal 8 2 2 2 3 2" xfId="2506" xr:uid="{5F96A410-AB1A-48FD-8484-8727AA7A545F}"/>
    <cellStyle name="Normal 8 2 2 2 3 2 2" xfId="2507" xr:uid="{9192F19D-E92A-43A6-9339-608393B5F06B}"/>
    <cellStyle name="Normal 8 2 2 2 3 2 2 2" xfId="4103" xr:uid="{E7F5E44A-F16A-48FB-A7B2-AFA7355DF9D5}"/>
    <cellStyle name="Normal 8 2 2 2 3 2 2 2 2" xfId="4104" xr:uid="{60A523F0-436E-4431-8CBC-87DF81B7758A}"/>
    <cellStyle name="Normal 8 2 2 2 3 2 2 3" xfId="4105" xr:uid="{D8E2D830-F001-4908-8945-03983D546D03}"/>
    <cellStyle name="Normal 8 2 2 2 3 2 3" xfId="2508" xr:uid="{67BBEE93-8729-47FA-B90F-D9563CE64659}"/>
    <cellStyle name="Normal 8 2 2 2 3 2 3 2" xfId="4106" xr:uid="{128623F8-8569-4054-A31A-4089505E2510}"/>
    <cellStyle name="Normal 8 2 2 2 3 2 4" xfId="2509" xr:uid="{8B4272F3-D0B1-471A-BDF9-B50DE7EF9623}"/>
    <cellStyle name="Normal 8 2 2 2 3 3" xfId="2510" xr:uid="{BF3A0102-79E9-451F-B713-851D41571799}"/>
    <cellStyle name="Normal 8 2 2 2 3 3 2" xfId="4107" xr:uid="{8B74B83A-85BF-4930-9EB8-39C758C2EEBB}"/>
    <cellStyle name="Normal 8 2 2 2 3 3 2 2" xfId="4108" xr:uid="{01B2143B-BFAC-4755-9DA5-EF0A75A93EB4}"/>
    <cellStyle name="Normal 8 2 2 2 3 3 3" xfId="4109" xr:uid="{4DD162C3-17F5-4091-B2D5-C184BABB27A2}"/>
    <cellStyle name="Normal 8 2 2 2 3 4" xfId="2511" xr:uid="{6554BC98-B35C-464E-A8B1-1A6D6831A069}"/>
    <cellStyle name="Normal 8 2 2 2 3 4 2" xfId="4110" xr:uid="{77B22FE2-F670-483B-A6CD-72BC3E65AEAE}"/>
    <cellStyle name="Normal 8 2 2 2 3 5" xfId="2512" xr:uid="{27122F88-6C43-49AE-8D7F-22F27F2B09F0}"/>
    <cellStyle name="Normal 8 2 2 2 4" xfId="2513" xr:uid="{FCE26BAF-03DE-4B64-8E1E-B1EA066B18D9}"/>
    <cellStyle name="Normal 8 2 2 2 4 2" xfId="2514" xr:uid="{30D261D5-370A-4821-BDAE-3B8E9E4F46FA}"/>
    <cellStyle name="Normal 8 2 2 2 4 2 2" xfId="4111" xr:uid="{580F746B-C776-4C97-9958-BFF30C635EC8}"/>
    <cellStyle name="Normal 8 2 2 2 4 2 2 2" xfId="4112" xr:uid="{C87F8C32-5619-4DD4-A20C-D3786FD7E7AF}"/>
    <cellStyle name="Normal 8 2 2 2 4 2 3" xfId="4113" xr:uid="{A3525A8E-160D-40D7-AF7B-9D024B0C939B}"/>
    <cellStyle name="Normal 8 2 2 2 4 3" xfId="2515" xr:uid="{E3744C44-2192-4EEC-B983-989900E0CE8E}"/>
    <cellStyle name="Normal 8 2 2 2 4 3 2" xfId="4114" xr:uid="{B520FCAF-EB3E-4F55-A5DB-45F5E2ACF7E2}"/>
    <cellStyle name="Normal 8 2 2 2 4 4" xfId="2516" xr:uid="{66114182-EE0E-4480-83E2-C2C3603177F1}"/>
    <cellStyle name="Normal 8 2 2 2 5" xfId="2517" xr:uid="{7F59E1F7-B7FF-44B5-B940-02DD89D683DB}"/>
    <cellStyle name="Normal 8 2 2 2 5 2" xfId="2518" xr:uid="{04202A4F-DC4E-46AF-9A43-1FB124270BBE}"/>
    <cellStyle name="Normal 8 2 2 2 5 2 2" xfId="4115" xr:uid="{609C7018-3FE3-41CB-BA5B-79D7F845475F}"/>
    <cellStyle name="Normal 8 2 2 2 5 3" xfId="2519" xr:uid="{C28C9C52-1BF6-4228-938C-89886C905CE5}"/>
    <cellStyle name="Normal 8 2 2 2 5 4" xfId="2520" xr:uid="{818437F0-6DC1-4953-8835-560D10E428FA}"/>
    <cellStyle name="Normal 8 2 2 2 6" xfId="2521" xr:uid="{754D2DFD-364D-4230-A9ED-1445109269CA}"/>
    <cellStyle name="Normal 8 2 2 2 6 2" xfId="4116" xr:uid="{061F982C-522E-4D67-9523-C38E15594B78}"/>
    <cellStyle name="Normal 8 2 2 2 7" xfId="2522" xr:uid="{4C1C7490-E9E9-4B84-8F6E-E77357D03CDC}"/>
    <cellStyle name="Normal 8 2 2 2 8" xfId="2523" xr:uid="{0A2A5823-C45C-4EE2-809D-9D37FA85ACA9}"/>
    <cellStyle name="Normal 8 2 2 3" xfId="2524" xr:uid="{223E43AC-4A61-4D97-B0DB-D434B4DA37A6}"/>
    <cellStyle name="Normal 8 2 2 3 2" xfId="2525" xr:uid="{A3FDF30E-EA92-4199-8049-D22184593C09}"/>
    <cellStyle name="Normal 8 2 2 3 2 2" xfId="2526" xr:uid="{DDB9EDC6-ED32-481A-9416-452CCF13A2DF}"/>
    <cellStyle name="Normal 8 2 2 3 2 2 2" xfId="4117" xr:uid="{6410CDA5-C682-4FFF-81BF-35FBD011C706}"/>
    <cellStyle name="Normal 8 2 2 3 2 2 2 2" xfId="4118" xr:uid="{E0C564E7-F128-4C9A-B7FA-CE169F340B3B}"/>
    <cellStyle name="Normal 8 2 2 3 2 2 3" xfId="4119" xr:uid="{E06FAA49-EFE0-440A-80BB-62E621CE6E2D}"/>
    <cellStyle name="Normal 8 2 2 3 2 3" xfId="2527" xr:uid="{3FEF80FF-1CF9-4130-B47A-3319124A4D4B}"/>
    <cellStyle name="Normal 8 2 2 3 2 3 2" xfId="4120" xr:uid="{C572A98E-6D8C-4FC7-A357-671FCBD898D3}"/>
    <cellStyle name="Normal 8 2 2 3 2 4" xfId="2528" xr:uid="{58CE1CE7-0606-4196-8C3A-3E0A86BBC636}"/>
    <cellStyle name="Normal 8 2 2 3 3" xfId="2529" xr:uid="{4E6C8EA0-BDAF-4FCB-B15D-2A4633AA0AD7}"/>
    <cellStyle name="Normal 8 2 2 3 3 2" xfId="2530" xr:uid="{DCCF9685-1445-4C38-B6DA-75D96C7F49C5}"/>
    <cellStyle name="Normal 8 2 2 3 3 2 2" xfId="4121" xr:uid="{2DCFDA6C-6483-403D-8713-080A65119895}"/>
    <cellStyle name="Normal 8 2 2 3 3 3" xfId="2531" xr:uid="{D9A82E79-BBAB-475E-BA50-C1365246D8D5}"/>
    <cellStyle name="Normal 8 2 2 3 3 4" xfId="2532" xr:uid="{CC0B9AF7-476B-4AD4-ACDA-73F8AC78238D}"/>
    <cellStyle name="Normal 8 2 2 3 4" xfId="2533" xr:uid="{E59F9015-0088-4114-A567-DB73EBCB5F1A}"/>
    <cellStyle name="Normal 8 2 2 3 4 2" xfId="4122" xr:uid="{180F748B-EBF0-4083-9520-739CDF73A5C2}"/>
    <cellStyle name="Normal 8 2 2 3 5" xfId="2534" xr:uid="{F8AF03AA-5231-4D29-A932-9DF96B2B8C7A}"/>
    <cellStyle name="Normal 8 2 2 3 6" xfId="2535" xr:uid="{BB069BD8-93C8-486B-A5DA-7409B5951FFA}"/>
    <cellStyle name="Normal 8 2 2 4" xfId="2536" xr:uid="{B06921AA-11E0-4FDF-8FD4-167F81DD876B}"/>
    <cellStyle name="Normal 8 2 2 4 2" xfId="2537" xr:uid="{B4D00434-3B12-4EE7-A870-75CC65B69A7A}"/>
    <cellStyle name="Normal 8 2 2 4 2 2" xfId="2538" xr:uid="{02E7152B-ED9A-459B-94CF-09E148241F0D}"/>
    <cellStyle name="Normal 8 2 2 4 2 2 2" xfId="4123" xr:uid="{B7822F37-0195-42FC-B1F9-8B029D7B30EB}"/>
    <cellStyle name="Normal 8 2 2 4 2 2 2 2" xfId="4124" xr:uid="{06ACC6FA-53E2-48CC-A219-21FEC8AA9C4A}"/>
    <cellStyle name="Normal 8 2 2 4 2 2 3" xfId="4125" xr:uid="{1376A4AE-C0CB-44D2-8E6F-AA6C4148F13D}"/>
    <cellStyle name="Normal 8 2 2 4 2 3" xfId="2539" xr:uid="{977B26D9-3621-4237-898D-A6970205B9B8}"/>
    <cellStyle name="Normal 8 2 2 4 2 3 2" xfId="4126" xr:uid="{D1B23E53-6CDA-4948-B20B-8334D3BB7B30}"/>
    <cellStyle name="Normal 8 2 2 4 2 4" xfId="2540" xr:uid="{94708908-7EE7-4F47-AFA0-F87D318AE9DB}"/>
    <cellStyle name="Normal 8 2 2 4 3" xfId="2541" xr:uid="{07A7FF14-3D25-46C6-82DE-616CBC5B17DB}"/>
    <cellStyle name="Normal 8 2 2 4 3 2" xfId="4127" xr:uid="{DB5C05B6-F85F-4AF7-86D9-1CBD1F4404FE}"/>
    <cellStyle name="Normal 8 2 2 4 3 2 2" xfId="4128" xr:uid="{82493760-AA00-443E-828F-248A2F7A18FA}"/>
    <cellStyle name="Normal 8 2 2 4 3 3" xfId="4129" xr:uid="{5C7B10ED-7FB4-4EEE-BB52-1A7C4222C001}"/>
    <cellStyle name="Normal 8 2 2 4 4" xfId="2542" xr:uid="{AC9DF36B-DA90-47FF-A7A5-D06DE52CC4EA}"/>
    <cellStyle name="Normal 8 2 2 4 4 2" xfId="4130" xr:uid="{09F2439A-CC91-48B4-8661-A64B3444BDAF}"/>
    <cellStyle name="Normal 8 2 2 4 5" xfId="2543" xr:uid="{F00E371E-EF11-4BF3-8DAA-FA51AC45E520}"/>
    <cellStyle name="Normal 8 2 2 5" xfId="2544" xr:uid="{8964D585-4988-409C-BFAE-7590449AC43D}"/>
    <cellStyle name="Normal 8 2 2 5 2" xfId="2545" xr:uid="{426C84D8-060B-4A39-B832-E0FC88023159}"/>
    <cellStyle name="Normal 8 2 2 5 2 2" xfId="4131" xr:uid="{1A12CEAD-4487-4D74-9C45-9DF779DECF2F}"/>
    <cellStyle name="Normal 8 2 2 5 2 2 2" xfId="4132" xr:uid="{02FA222E-31ED-4ABE-B12D-A5346D8BE177}"/>
    <cellStyle name="Normal 8 2 2 5 2 3" xfId="4133" xr:uid="{A8378AF1-BE70-4983-905B-DCFC958C8CBA}"/>
    <cellStyle name="Normal 8 2 2 5 3" xfId="2546" xr:uid="{07968D5E-C6AF-4579-AA39-8050B72C0A59}"/>
    <cellStyle name="Normal 8 2 2 5 3 2" xfId="4134" xr:uid="{494C2115-3D75-4F61-844E-E8EA5CF30FCB}"/>
    <cellStyle name="Normal 8 2 2 5 4" xfId="2547" xr:uid="{C3050AE7-AADF-4CBC-989F-E0F3B3F5F94E}"/>
    <cellStyle name="Normal 8 2 2 6" xfId="2548" xr:uid="{21111B85-0D2C-4850-B6F8-8845788D3619}"/>
    <cellStyle name="Normal 8 2 2 6 2" xfId="2549" xr:uid="{EA8A9B80-04E5-4382-A1D6-0D97C640DBFB}"/>
    <cellStyle name="Normal 8 2 2 6 2 2" xfId="4135" xr:uid="{FFC90F0C-1969-4210-BCEA-0A9447EC719B}"/>
    <cellStyle name="Normal 8 2 2 6 3" xfId="2550" xr:uid="{7B371C51-1B58-4BFC-BAF4-C0178725E64A}"/>
    <cellStyle name="Normal 8 2 2 6 4" xfId="2551" xr:uid="{CB71D140-B261-4574-9A16-E731A1E06FB1}"/>
    <cellStyle name="Normal 8 2 2 7" xfId="2552" xr:uid="{06999252-28B6-423C-A227-2A43071712CD}"/>
    <cellStyle name="Normal 8 2 2 7 2" xfId="4136" xr:uid="{A65615F6-E917-494B-A886-9682054ED059}"/>
    <cellStyle name="Normal 8 2 2 8" xfId="2553" xr:uid="{FBA63959-5FB0-4309-93BB-F0F9008DB1E0}"/>
    <cellStyle name="Normal 8 2 2 9" xfId="2554" xr:uid="{A4BEFD33-F299-468C-BBCB-7BF9C6B724A1}"/>
    <cellStyle name="Normal 8 2 3" xfId="2555" xr:uid="{466A095F-2182-4F53-9CE6-D9C7F741569E}"/>
    <cellStyle name="Normal 8 2 3 2" xfId="2556" xr:uid="{B7AA3B09-936D-4FDF-863B-9706A9495041}"/>
    <cellStyle name="Normal 8 2 3 2 2" xfId="2557" xr:uid="{87C8D41C-9F53-422B-B8DA-BBDBC4434307}"/>
    <cellStyle name="Normal 8 2 3 2 2 2" xfId="2558" xr:uid="{B0636CB1-7B02-4890-9360-A2942A8DE87D}"/>
    <cellStyle name="Normal 8 2 3 2 2 2 2" xfId="4137" xr:uid="{63BC2538-88F8-4618-BCF2-7DB8E0535A82}"/>
    <cellStyle name="Normal 8 2 3 2 2 2 2 2" xfId="4138" xr:uid="{1A42F319-1F82-42FA-B6C4-AE6333954C19}"/>
    <cellStyle name="Normal 8 2 3 2 2 2 3" xfId="4139" xr:uid="{41C06EB7-163B-437C-A0DF-A275E79DC6FE}"/>
    <cellStyle name="Normal 8 2 3 2 2 3" xfId="2559" xr:uid="{FF91B4FE-FFD7-4C0E-A2F0-7FC4552F9669}"/>
    <cellStyle name="Normal 8 2 3 2 2 3 2" xfId="4140" xr:uid="{1DDE9977-DC82-4944-B376-746C7F229CDD}"/>
    <cellStyle name="Normal 8 2 3 2 2 4" xfId="2560" xr:uid="{6A8DB42D-E421-42BF-B68D-D1EBA17857B2}"/>
    <cellStyle name="Normal 8 2 3 2 3" xfId="2561" xr:uid="{B88FB778-2CAF-43D9-91E3-27D269E639E2}"/>
    <cellStyle name="Normal 8 2 3 2 3 2" xfId="2562" xr:uid="{8C91C749-4399-48CE-83DC-4311994C77CF}"/>
    <cellStyle name="Normal 8 2 3 2 3 2 2" xfId="4141" xr:uid="{5C861772-8F68-449D-AB56-674DD636BD45}"/>
    <cellStyle name="Normal 8 2 3 2 3 3" xfId="2563" xr:uid="{6280284F-D8B2-4D02-A24B-5814390ED976}"/>
    <cellStyle name="Normal 8 2 3 2 3 4" xfId="2564" xr:uid="{8BEE5259-1FF2-4317-8B2E-8100C723B697}"/>
    <cellStyle name="Normal 8 2 3 2 4" xfId="2565" xr:uid="{9837EF23-4DBB-46CE-939D-0EBA03A4AA4B}"/>
    <cellStyle name="Normal 8 2 3 2 4 2" xfId="4142" xr:uid="{D7133C75-7361-4FBA-9244-F6A75F520CB4}"/>
    <cellStyle name="Normal 8 2 3 2 5" xfId="2566" xr:uid="{E1D063D9-1A14-4B6D-9F7F-9BE4D7653239}"/>
    <cellStyle name="Normal 8 2 3 2 6" xfId="2567" xr:uid="{295C1699-9689-405F-A3AB-605E60F3CE7B}"/>
    <cellStyle name="Normal 8 2 3 3" xfId="2568" xr:uid="{66ED860E-320B-412F-ABE6-A743A1A040CD}"/>
    <cellStyle name="Normal 8 2 3 3 2" xfId="2569" xr:uid="{73638D0D-161D-48C8-B476-FE74DDBD5D61}"/>
    <cellStyle name="Normal 8 2 3 3 2 2" xfId="2570" xr:uid="{0A51D276-CC64-4344-84F6-F9DB1EED8597}"/>
    <cellStyle name="Normal 8 2 3 3 2 2 2" xfId="4143" xr:uid="{B0488C6F-F9E7-40AE-875E-BD345600AD32}"/>
    <cellStyle name="Normal 8 2 3 3 2 2 2 2" xfId="4144" xr:uid="{83D20483-674A-4ECC-B34F-3BC7C5EE0D03}"/>
    <cellStyle name="Normal 8 2 3 3 2 2 3" xfId="4145" xr:uid="{0ECE071D-6004-4CE1-9B23-C48995B2AE93}"/>
    <cellStyle name="Normal 8 2 3 3 2 3" xfId="2571" xr:uid="{BE053E36-B8E9-4511-B073-021F04ED7C41}"/>
    <cellStyle name="Normal 8 2 3 3 2 3 2" xfId="4146" xr:uid="{006E9B26-95CC-4D87-970A-468455B6B0E9}"/>
    <cellStyle name="Normal 8 2 3 3 2 4" xfId="2572" xr:uid="{BACD707A-E172-404B-9C8F-715547DD411E}"/>
    <cellStyle name="Normal 8 2 3 3 3" xfId="2573" xr:uid="{12D09D18-0074-469F-925E-69B5992C9956}"/>
    <cellStyle name="Normal 8 2 3 3 3 2" xfId="4147" xr:uid="{AFF356FB-57EF-4BDD-9BC7-BEFD8CCD5D88}"/>
    <cellStyle name="Normal 8 2 3 3 3 2 2" xfId="4148" xr:uid="{F7E0124A-3459-44EE-B975-3FA315753D05}"/>
    <cellStyle name="Normal 8 2 3 3 3 3" xfId="4149" xr:uid="{EDB72769-5C3F-4DA5-B52A-C25E4959B90E}"/>
    <cellStyle name="Normal 8 2 3 3 4" xfId="2574" xr:uid="{653D9A17-22FF-4473-8EF9-96F788C54E5E}"/>
    <cellStyle name="Normal 8 2 3 3 4 2" xfId="4150" xr:uid="{642DEFF0-680A-44D6-B18C-541CE2D6CC2C}"/>
    <cellStyle name="Normal 8 2 3 3 5" xfId="2575" xr:uid="{F01BAE7E-F23A-4F04-8EDB-2731B802EF76}"/>
    <cellStyle name="Normal 8 2 3 4" xfId="2576" xr:uid="{928C7226-E9EB-4A27-A6E2-C2BC638F1ABB}"/>
    <cellStyle name="Normal 8 2 3 4 2" xfId="2577" xr:uid="{745F5134-B610-4897-9333-54A3C434855C}"/>
    <cellStyle name="Normal 8 2 3 4 2 2" xfId="4151" xr:uid="{B3374EA6-9870-4A2D-B9FD-1A5D54653024}"/>
    <cellStyle name="Normal 8 2 3 4 2 2 2" xfId="4152" xr:uid="{B2CA4707-3592-4382-B0C2-33ED31D87A20}"/>
    <cellStyle name="Normal 8 2 3 4 2 3" xfId="4153" xr:uid="{8DC4EBB0-AC34-4419-8119-236E5108F158}"/>
    <cellStyle name="Normal 8 2 3 4 3" xfId="2578" xr:uid="{0BD0348A-C92D-4AF7-A81D-07D55BA8D70B}"/>
    <cellStyle name="Normal 8 2 3 4 3 2" xfId="4154" xr:uid="{0C411719-9C03-40A4-B059-E4EEDB5CAC17}"/>
    <cellStyle name="Normal 8 2 3 4 4" xfId="2579" xr:uid="{650AA84A-9980-4545-8C10-C90334DA81A4}"/>
    <cellStyle name="Normal 8 2 3 5" xfId="2580" xr:uid="{6629E741-20A5-4CD4-9750-A5945B7BED47}"/>
    <cellStyle name="Normal 8 2 3 5 2" xfId="2581" xr:uid="{B4D493DB-A43A-4B51-90D6-5DB65DECF56B}"/>
    <cellStyle name="Normal 8 2 3 5 2 2" xfId="4155" xr:uid="{C5440E3C-FDC4-4649-8D0D-59C839E86BD0}"/>
    <cellStyle name="Normal 8 2 3 5 3" xfId="2582" xr:uid="{AE0597B7-F149-42DD-9A54-31994FAED3FB}"/>
    <cellStyle name="Normal 8 2 3 5 4" xfId="2583" xr:uid="{D849EBC9-3C3A-4ABF-A8F0-174CA55690D8}"/>
    <cellStyle name="Normal 8 2 3 6" xfId="2584" xr:uid="{73DFF81B-6E06-47A5-8D3A-21369BDE23AD}"/>
    <cellStyle name="Normal 8 2 3 6 2" xfId="4156" xr:uid="{8E4DC678-27DB-4171-B3A0-64AE2954EE16}"/>
    <cellStyle name="Normal 8 2 3 7" xfId="2585" xr:uid="{C451B876-DBED-4807-9C58-6211F17AC01A}"/>
    <cellStyle name="Normal 8 2 3 8" xfId="2586" xr:uid="{545D53B7-01A7-456B-9BF0-D8D36B6D4A18}"/>
    <cellStyle name="Normal 8 2 4" xfId="2587" xr:uid="{F3514477-6564-41B2-AE2C-40029059E924}"/>
    <cellStyle name="Normal 8 2 4 2" xfId="2588" xr:uid="{1E228183-6E54-4211-AA57-62E6B58BA762}"/>
    <cellStyle name="Normal 8 2 4 2 2" xfId="2589" xr:uid="{5FF514B0-17D6-4413-9377-7498D3ECCE25}"/>
    <cellStyle name="Normal 8 2 4 2 2 2" xfId="2590" xr:uid="{7C6F0FC8-D44C-4E26-BE15-9EDF8B2DD227}"/>
    <cellStyle name="Normal 8 2 4 2 2 2 2" xfId="4157" xr:uid="{BEB58D40-ED5C-4B33-AD4F-CD45C4E0112A}"/>
    <cellStyle name="Normal 8 2 4 2 2 3" xfId="2591" xr:uid="{DBC0F528-F44E-4123-BA48-17C420E50F87}"/>
    <cellStyle name="Normal 8 2 4 2 2 4" xfId="2592" xr:uid="{1F44C34A-DE68-4062-A73E-8F01043EC927}"/>
    <cellStyle name="Normal 8 2 4 2 3" xfId="2593" xr:uid="{5DBCC42A-3EE2-4514-8AD7-617239CFCB2D}"/>
    <cellStyle name="Normal 8 2 4 2 3 2" xfId="4158" xr:uid="{AB8584A9-31F0-48C8-BE33-FF611098F180}"/>
    <cellStyle name="Normal 8 2 4 2 4" xfId="2594" xr:uid="{3BE1C20F-E81B-458B-B632-669989F7432C}"/>
    <cellStyle name="Normal 8 2 4 2 5" xfId="2595" xr:uid="{F2AEE60D-1380-4199-8A61-668DB36DF2C4}"/>
    <cellStyle name="Normal 8 2 4 3" xfId="2596" xr:uid="{F4E86F42-0C9A-4E1C-AFF1-FD4FD5433BAC}"/>
    <cellStyle name="Normal 8 2 4 3 2" xfId="2597" xr:uid="{76931397-049D-42C7-B71A-0D78748E71B6}"/>
    <cellStyle name="Normal 8 2 4 3 2 2" xfId="4159" xr:uid="{9D410EC1-7EB8-48FF-AD63-70E8D8EA3D08}"/>
    <cellStyle name="Normal 8 2 4 3 3" xfId="2598" xr:uid="{9066B0C6-5233-45C4-9BFF-0DE2109D236D}"/>
    <cellStyle name="Normal 8 2 4 3 4" xfId="2599" xr:uid="{B172B495-D1F6-4D06-BBC5-2AAE1382A44D}"/>
    <cellStyle name="Normal 8 2 4 4" xfId="2600" xr:uid="{C255D510-5343-4B38-9BB6-62ADB5EA2D35}"/>
    <cellStyle name="Normal 8 2 4 4 2" xfId="2601" xr:uid="{3DF29EEF-9775-4AD8-B2D7-C3230EB80A52}"/>
    <cellStyle name="Normal 8 2 4 4 3" xfId="2602" xr:uid="{D9CA9577-D611-4209-B9BE-FCD561C96143}"/>
    <cellStyle name="Normal 8 2 4 4 4" xfId="2603" xr:uid="{24E23315-19D5-4FDE-A294-432053D9C452}"/>
    <cellStyle name="Normal 8 2 4 5" xfId="2604" xr:uid="{5C4BF0F7-B42D-4EA4-BD7B-AFD161A3C53B}"/>
    <cellStyle name="Normal 8 2 4 6" xfId="2605" xr:uid="{5F87C648-CF71-488A-89B3-2A49E45C8A56}"/>
    <cellStyle name="Normal 8 2 4 7" xfId="2606" xr:uid="{A5974F7D-6EED-4DE3-A718-F3264ADD257D}"/>
    <cellStyle name="Normal 8 2 5" xfId="2607" xr:uid="{DD6237CB-BFD7-48E3-A794-0D9E8DEAE271}"/>
    <cellStyle name="Normal 8 2 5 2" xfId="2608" xr:uid="{B49AF74F-0D86-42BD-BA20-5B1519BDC9DA}"/>
    <cellStyle name="Normal 8 2 5 2 2" xfId="2609" xr:uid="{FDA28C65-FF58-4369-9120-5590D5D27477}"/>
    <cellStyle name="Normal 8 2 5 2 2 2" xfId="4160" xr:uid="{EFF01162-A284-427D-8CE8-E07C34C27C69}"/>
    <cellStyle name="Normal 8 2 5 2 2 2 2" xfId="4161" xr:uid="{295613CF-6420-45EA-9FDF-7F6B0890A674}"/>
    <cellStyle name="Normal 8 2 5 2 2 3" xfId="4162" xr:uid="{DC4AB817-0AD2-48CC-B88F-38F159FA1773}"/>
    <cellStyle name="Normal 8 2 5 2 3" xfId="2610" xr:uid="{1D8A3E65-FFEB-4B75-BC5E-177660288FFB}"/>
    <cellStyle name="Normal 8 2 5 2 3 2" xfId="4163" xr:uid="{F275DBA8-8A00-4488-AFDB-89BCF0AB7312}"/>
    <cellStyle name="Normal 8 2 5 2 4" xfId="2611" xr:uid="{74EAB23B-5130-4293-B60E-3E1E91D04B0F}"/>
    <cellStyle name="Normal 8 2 5 3" xfId="2612" xr:uid="{50AFF3F6-B829-40AB-BCC8-8362F5E9DE20}"/>
    <cellStyle name="Normal 8 2 5 3 2" xfId="2613" xr:uid="{CB7CF48B-3D0B-4C79-898B-C4BF39338EC2}"/>
    <cellStyle name="Normal 8 2 5 3 2 2" xfId="4164" xr:uid="{0977C26A-72BA-4586-8F60-FA44B244E076}"/>
    <cellStyle name="Normal 8 2 5 3 3" xfId="2614" xr:uid="{A827DA51-61ED-4E97-9494-E8EC0B7A7403}"/>
    <cellStyle name="Normal 8 2 5 3 4" xfId="2615" xr:uid="{444D4234-8091-4D6D-93FE-0ADE39C9985A}"/>
    <cellStyle name="Normal 8 2 5 4" xfId="2616" xr:uid="{A77DF1A2-84F5-4375-A35D-E53BCBA359F6}"/>
    <cellStyle name="Normal 8 2 5 4 2" xfId="4165" xr:uid="{8AD2A387-DB3B-4582-A11F-00BD2547EACB}"/>
    <cellStyle name="Normal 8 2 5 5" xfId="2617" xr:uid="{209E085C-3799-47F1-B405-779F9C460827}"/>
    <cellStyle name="Normal 8 2 5 6" xfId="2618" xr:uid="{ACFA4DF7-B28D-4338-99CE-08B39764BF44}"/>
    <cellStyle name="Normal 8 2 6" xfId="2619" xr:uid="{ACC20E94-8AB4-42C1-98CD-7DC01694378B}"/>
    <cellStyle name="Normal 8 2 6 2" xfId="2620" xr:uid="{9B70DF17-9381-4293-B399-C7BE8A509243}"/>
    <cellStyle name="Normal 8 2 6 2 2" xfId="2621" xr:uid="{49283BB2-696B-4E76-8088-64F411E77BCA}"/>
    <cellStyle name="Normal 8 2 6 2 2 2" xfId="4166" xr:uid="{9D1055F0-5FB7-4A41-98FF-698CD51960EA}"/>
    <cellStyle name="Normal 8 2 6 2 3" xfId="2622" xr:uid="{F7ABAF1A-3BB4-4085-BB5D-7CE413880556}"/>
    <cellStyle name="Normal 8 2 6 2 4" xfId="2623" xr:uid="{632804CB-0E38-46F0-AAC2-D9423AE7EF13}"/>
    <cellStyle name="Normal 8 2 6 3" xfId="2624" xr:uid="{70FAE3B2-B2F5-4397-B97B-532F1012CAF6}"/>
    <cellStyle name="Normal 8 2 6 3 2" xfId="4167" xr:uid="{A27B76DE-99C4-44F3-B7B3-54F69F9C2D18}"/>
    <cellStyle name="Normal 8 2 6 4" xfId="2625" xr:uid="{C8E17CBE-37D8-4072-9A31-9687537A9D02}"/>
    <cellStyle name="Normal 8 2 6 5" xfId="2626" xr:uid="{8E4F9D5A-AD5B-48DA-B2CA-57509FF621AA}"/>
    <cellStyle name="Normal 8 2 7" xfId="2627" xr:uid="{5A4DF8AC-2D52-408B-A2B7-69780AF52403}"/>
    <cellStyle name="Normal 8 2 7 2" xfId="2628" xr:uid="{3B87CD50-A156-4BDB-A10C-585525BCF824}"/>
    <cellStyle name="Normal 8 2 7 2 2" xfId="4168" xr:uid="{DD18DBF7-AF62-4DB1-B0A8-E3270DE1E2AA}"/>
    <cellStyle name="Normal 8 2 7 3" xfId="2629" xr:uid="{76647957-3EB3-4822-AD02-F8FB6D90B3FD}"/>
    <cellStyle name="Normal 8 2 7 4" xfId="2630" xr:uid="{D5890C00-8F05-40A9-AB6B-D8635637FBE7}"/>
    <cellStyle name="Normal 8 2 8" xfId="2631" xr:uid="{58D8B8EE-CCEA-44A0-B4E9-095D5C28CD2B}"/>
    <cellStyle name="Normal 8 2 8 2" xfId="2632" xr:uid="{F357F3E1-87CF-408B-A89E-4D7DFA7392E5}"/>
    <cellStyle name="Normal 8 2 8 3" xfId="2633" xr:uid="{58927E36-5E8B-44DC-BDA7-F13FE69E92BE}"/>
    <cellStyle name="Normal 8 2 8 4" xfId="2634" xr:uid="{96B5ACC8-F682-40AF-A301-1C4092E1D91C}"/>
    <cellStyle name="Normal 8 2 9" xfId="2635" xr:uid="{42F92BD9-A478-4662-A090-6D7318B2F49E}"/>
    <cellStyle name="Normal 8 3" xfId="2636" xr:uid="{50DC28B0-7EEE-44B6-95A4-738BB1D7B6B2}"/>
    <cellStyle name="Normal 8 3 10" xfId="2637" xr:uid="{48B4F7BE-CB91-46CA-8579-EBBA18F1CDF5}"/>
    <cellStyle name="Normal 8 3 11" xfId="2638" xr:uid="{3F2C7802-2DA1-4606-8A88-586616F31D87}"/>
    <cellStyle name="Normal 8 3 2" xfId="2639" xr:uid="{70E08DDF-5AAA-4E87-BF8F-A34A2487DA26}"/>
    <cellStyle name="Normal 8 3 2 2" xfId="2640" xr:uid="{7DFFD925-302A-4BA1-B1CD-6F9ED41551E3}"/>
    <cellStyle name="Normal 8 3 2 2 2" xfId="2641" xr:uid="{E9B63A96-9155-4E1D-96A9-2144ED517C18}"/>
    <cellStyle name="Normal 8 3 2 2 2 2" xfId="2642" xr:uid="{3EF74F07-43B4-4C74-B9C5-717F2D2BBA02}"/>
    <cellStyle name="Normal 8 3 2 2 2 2 2" xfId="2643" xr:uid="{43FAEB9C-584E-4357-9C9C-E4CD362F9C0C}"/>
    <cellStyle name="Normal 8 3 2 2 2 2 2 2" xfId="4169" xr:uid="{A57202F6-30D1-4ADA-A98D-C198542FA8F9}"/>
    <cellStyle name="Normal 8 3 2 2 2 2 3" xfId="2644" xr:uid="{25C15339-08A7-451D-AFC8-E737777ABE8E}"/>
    <cellStyle name="Normal 8 3 2 2 2 2 4" xfId="2645" xr:uid="{A350BED8-3C0D-4061-BF9E-A702D8FA34B5}"/>
    <cellStyle name="Normal 8 3 2 2 2 3" xfId="2646" xr:uid="{7BB484B8-2A78-4D16-9406-1856B7E16BC3}"/>
    <cellStyle name="Normal 8 3 2 2 2 3 2" xfId="2647" xr:uid="{725BE135-DA03-4F8A-B234-752BC0882B73}"/>
    <cellStyle name="Normal 8 3 2 2 2 3 3" xfId="2648" xr:uid="{8999F1E2-D3C9-4E79-8E90-4EEE89DD3D29}"/>
    <cellStyle name="Normal 8 3 2 2 2 3 4" xfId="2649" xr:uid="{9A275CE4-9CD8-42EA-8324-17FCA19A4FDF}"/>
    <cellStyle name="Normal 8 3 2 2 2 4" xfId="2650" xr:uid="{F07AAC59-1BA3-489C-A617-30773E85E185}"/>
    <cellStyle name="Normal 8 3 2 2 2 5" xfId="2651" xr:uid="{411F0D63-86D8-4A00-A6ED-2AC6055F3B88}"/>
    <cellStyle name="Normal 8 3 2 2 2 6" xfId="2652" xr:uid="{7FE6CC1F-9D03-4DEA-9960-A4C327AE17DA}"/>
    <cellStyle name="Normal 8 3 2 2 3" xfId="2653" xr:uid="{160FEFCB-B596-4F2C-A160-66326AED0DC8}"/>
    <cellStyle name="Normal 8 3 2 2 3 2" xfId="2654" xr:uid="{4FCC0A45-C490-4489-81E3-64BFBFC69B9C}"/>
    <cellStyle name="Normal 8 3 2 2 3 2 2" xfId="2655" xr:uid="{D85107BC-1D97-453A-815A-FA2E189D4F1A}"/>
    <cellStyle name="Normal 8 3 2 2 3 2 3" xfId="2656" xr:uid="{5BA95959-D71D-459F-9DEE-EA762310A6A9}"/>
    <cellStyle name="Normal 8 3 2 2 3 2 4" xfId="2657" xr:uid="{6BD5078E-86B1-417E-ADF0-F2DEC838A544}"/>
    <cellStyle name="Normal 8 3 2 2 3 3" xfId="2658" xr:uid="{AF17872E-CB96-4983-9784-473821C2BFF9}"/>
    <cellStyle name="Normal 8 3 2 2 3 4" xfId="2659" xr:uid="{5E8B4C4C-65A3-469F-83BD-725812FF3851}"/>
    <cellStyle name="Normal 8 3 2 2 3 5" xfId="2660" xr:uid="{7D806131-877E-4A80-B76C-D0C8B7F6A2BD}"/>
    <cellStyle name="Normal 8 3 2 2 4" xfId="2661" xr:uid="{898F3FB7-410E-47DA-98C4-0B4F15DC8748}"/>
    <cellStyle name="Normal 8 3 2 2 4 2" xfId="2662" xr:uid="{8442802A-6AC2-420D-B3A8-235309C90A0A}"/>
    <cellStyle name="Normal 8 3 2 2 4 3" xfId="2663" xr:uid="{F61C78FC-E8F2-426B-BA05-87C25A4E89A8}"/>
    <cellStyle name="Normal 8 3 2 2 4 4" xfId="2664" xr:uid="{D38F7C01-E7FB-4FD7-9A4C-2A4174BCDB91}"/>
    <cellStyle name="Normal 8 3 2 2 5" xfId="2665" xr:uid="{094220AD-5529-46CE-B68E-BF1F99A0B172}"/>
    <cellStyle name="Normal 8 3 2 2 5 2" xfId="2666" xr:uid="{DF21CCE0-0A7F-47D4-AAB3-4C84547C2FF2}"/>
    <cellStyle name="Normal 8 3 2 2 5 3" xfId="2667" xr:uid="{2105DC30-FE5E-4D6E-AD1A-751238E753AF}"/>
    <cellStyle name="Normal 8 3 2 2 5 4" xfId="2668" xr:uid="{404EA581-544E-4FCC-9BA8-565FA289089B}"/>
    <cellStyle name="Normal 8 3 2 2 6" xfId="2669" xr:uid="{FCC57BE9-86C2-459E-A39A-47B9AEE4511A}"/>
    <cellStyle name="Normal 8 3 2 2 7" xfId="2670" xr:uid="{8739D693-5723-41A8-95F8-003B339AAF6D}"/>
    <cellStyle name="Normal 8 3 2 2 8" xfId="2671" xr:uid="{CD051A1C-F158-4341-A0B4-20F95757CB3E}"/>
    <cellStyle name="Normal 8 3 2 3" xfId="2672" xr:uid="{74EA2A72-6670-45E3-890A-DCC4C0492797}"/>
    <cellStyle name="Normal 8 3 2 3 2" xfId="2673" xr:uid="{BEE028CC-BF83-458D-A99F-BD4474D185CD}"/>
    <cellStyle name="Normal 8 3 2 3 2 2" xfId="2674" xr:uid="{EDAE91FE-EB96-467B-8CAA-024F8CDB0C6B}"/>
    <cellStyle name="Normal 8 3 2 3 2 2 2" xfId="4170" xr:uid="{87E90DEB-F613-4518-AFED-7FEB3515805F}"/>
    <cellStyle name="Normal 8 3 2 3 2 2 2 2" xfId="4171" xr:uid="{0865996C-4B6C-4677-BA31-67C5B3CA79BF}"/>
    <cellStyle name="Normal 8 3 2 3 2 2 3" xfId="4172" xr:uid="{6549AFDC-0125-4545-B6D2-FC336FDF90C8}"/>
    <cellStyle name="Normal 8 3 2 3 2 3" xfId="2675" xr:uid="{6C175752-D368-4F67-B189-11C11B38E067}"/>
    <cellStyle name="Normal 8 3 2 3 2 3 2" xfId="4173" xr:uid="{0EAA433E-900A-4031-B4F9-C921203BD3A5}"/>
    <cellStyle name="Normal 8 3 2 3 2 4" xfId="2676" xr:uid="{7E72BFF0-58A2-4EE7-A795-2E9460D421CF}"/>
    <cellStyle name="Normal 8 3 2 3 3" xfId="2677" xr:uid="{364F2AB4-34E4-4536-9E39-4E749C619D2B}"/>
    <cellStyle name="Normal 8 3 2 3 3 2" xfId="2678" xr:uid="{28D2F2E0-D712-489B-89FD-0B385B0E4419}"/>
    <cellStyle name="Normal 8 3 2 3 3 2 2" xfId="4174" xr:uid="{BA01A73B-0C90-4CCB-81D0-2998C823913E}"/>
    <cellStyle name="Normal 8 3 2 3 3 3" xfId="2679" xr:uid="{7BEF177B-0E9A-4213-A0ED-8506C2389D63}"/>
    <cellStyle name="Normal 8 3 2 3 3 4" xfId="2680" xr:uid="{4BEFAB08-E577-4D1F-A598-8156A7DDAD1C}"/>
    <cellStyle name="Normal 8 3 2 3 4" xfId="2681" xr:uid="{D45DBAA9-89BC-4384-BFCA-942FC8B1E283}"/>
    <cellStyle name="Normal 8 3 2 3 4 2" xfId="4175" xr:uid="{D216BA7E-2A3D-4D61-806D-FAE8CB179E24}"/>
    <cellStyle name="Normal 8 3 2 3 5" xfId="2682" xr:uid="{813AA0E5-A28C-4E8A-9EC8-3D12F5901AB1}"/>
    <cellStyle name="Normal 8 3 2 3 6" xfId="2683" xr:uid="{269EB365-0D32-48B8-B9F3-BD063A34E9CB}"/>
    <cellStyle name="Normal 8 3 2 4" xfId="2684" xr:uid="{3249B382-0740-47F7-B77C-92E6D5DFF8FB}"/>
    <cellStyle name="Normal 8 3 2 4 2" xfId="2685" xr:uid="{D65936C5-D9E0-46AD-A1C0-3D188124AE01}"/>
    <cellStyle name="Normal 8 3 2 4 2 2" xfId="2686" xr:uid="{50482CC2-A4BC-401C-9BD2-BBC5DBC2E685}"/>
    <cellStyle name="Normal 8 3 2 4 2 2 2" xfId="4176" xr:uid="{163F3A26-22B8-448C-A63F-0D0A6910FA90}"/>
    <cellStyle name="Normal 8 3 2 4 2 3" xfId="2687" xr:uid="{B272F4F4-26F1-4A8D-BC8C-119385738EC3}"/>
    <cellStyle name="Normal 8 3 2 4 2 4" xfId="2688" xr:uid="{109FD10C-84B5-4A4E-BFB1-BC77DE89046E}"/>
    <cellStyle name="Normal 8 3 2 4 3" xfId="2689" xr:uid="{9DD8F6E7-DAF9-491C-BA51-81B8AA9B6293}"/>
    <cellStyle name="Normal 8 3 2 4 3 2" xfId="4177" xr:uid="{1593B9B5-88F5-4C91-869E-77C9BE4AD0DF}"/>
    <cellStyle name="Normal 8 3 2 4 4" xfId="2690" xr:uid="{EBFFB793-FD3D-4078-B5AA-64B2EF209302}"/>
    <cellStyle name="Normal 8 3 2 4 5" xfId="2691" xr:uid="{6437919C-B077-41D7-9F2F-36BB18D71473}"/>
    <cellStyle name="Normal 8 3 2 5" xfId="2692" xr:uid="{E4E90C66-BC7C-402E-93FE-230B2CC02844}"/>
    <cellStyle name="Normal 8 3 2 5 2" xfId="2693" xr:uid="{07AFB532-9896-4D2F-9518-5A0A3B0C5853}"/>
    <cellStyle name="Normal 8 3 2 5 2 2" xfId="4178" xr:uid="{C503FAA8-9F0D-4BD2-AC96-31356E37457A}"/>
    <cellStyle name="Normal 8 3 2 5 3" xfId="2694" xr:uid="{64761F1B-0D72-4171-81E8-F3EB3188CCDD}"/>
    <cellStyle name="Normal 8 3 2 5 4" xfId="2695" xr:uid="{36EBD4A0-5A2D-4CA0-B93E-FBB6C2EE5377}"/>
    <cellStyle name="Normal 8 3 2 6" xfId="2696" xr:uid="{EF1DE2C0-0384-4415-AF55-D323407F1745}"/>
    <cellStyle name="Normal 8 3 2 6 2" xfId="2697" xr:uid="{9A3AD98C-9CB9-4FD2-BA85-875F6A629B79}"/>
    <cellStyle name="Normal 8 3 2 6 3" xfId="2698" xr:uid="{782E4E0D-F34B-43B5-8B01-6092D66A1CF4}"/>
    <cellStyle name="Normal 8 3 2 6 4" xfId="2699" xr:uid="{DD741379-C44C-4329-86D2-822DB45AD20C}"/>
    <cellStyle name="Normal 8 3 2 7" xfId="2700" xr:uid="{ABF4E761-05B9-420C-8158-BF21E69C3598}"/>
    <cellStyle name="Normal 8 3 2 8" xfId="2701" xr:uid="{FABEF5BE-D165-459C-A7C2-E1B123CD4579}"/>
    <cellStyle name="Normal 8 3 2 9" xfId="2702" xr:uid="{DBC1DC69-86E3-45C0-B71C-CF06824792A6}"/>
    <cellStyle name="Normal 8 3 3" xfId="2703" xr:uid="{B63E862F-0923-4DB6-BF4E-EEB4E16D6639}"/>
    <cellStyle name="Normal 8 3 3 2" xfId="2704" xr:uid="{BDA22031-2FC6-447C-B56A-EE823A576929}"/>
    <cellStyle name="Normal 8 3 3 2 2" xfId="2705" xr:uid="{08DB0830-99D4-45B8-AE7B-20C310B0637D}"/>
    <cellStyle name="Normal 8 3 3 2 2 2" xfId="2706" xr:uid="{57F74B79-0E5A-43B6-B4E4-FF11AFBAE89B}"/>
    <cellStyle name="Normal 8 3 3 2 2 2 2" xfId="4179" xr:uid="{EB4B0F7B-955D-4A0A-876E-AE92EEFA4F6A}"/>
    <cellStyle name="Normal 8 3 3 2 2 2 2 2" xfId="4663" xr:uid="{E1B592B8-377C-4A52-B2DB-5FEED4D5C12B}"/>
    <cellStyle name="Normal 8 3 3 2 2 2 3" xfId="4664" xr:uid="{FB7EE58F-C615-48DE-BADF-8042079A9472}"/>
    <cellStyle name="Normal 8 3 3 2 2 3" xfId="2707" xr:uid="{DBF3FD87-FEAB-415C-9496-89BEF0687CF7}"/>
    <cellStyle name="Normal 8 3 3 2 2 3 2" xfId="4665" xr:uid="{07EA7846-AF8D-460F-91AF-59DB042CBE85}"/>
    <cellStyle name="Normal 8 3 3 2 2 4" xfId="2708" xr:uid="{EDAE607E-3196-44C3-90E6-62848AD50ADD}"/>
    <cellStyle name="Normal 8 3 3 2 3" xfId="2709" xr:uid="{F1526B09-0E55-417C-9D24-21FC277F8481}"/>
    <cellStyle name="Normal 8 3 3 2 3 2" xfId="2710" xr:uid="{6A5A83C0-1935-4D05-AB33-EEB28D17F75F}"/>
    <cellStyle name="Normal 8 3 3 2 3 2 2" xfId="4666" xr:uid="{53CB6EF1-BB6B-4D07-95CA-1BB647A697A5}"/>
    <cellStyle name="Normal 8 3 3 2 3 3" xfId="2711" xr:uid="{AA607B1F-376B-4FAA-9296-954BF6EE96EA}"/>
    <cellStyle name="Normal 8 3 3 2 3 4" xfId="2712" xr:uid="{C9BB76CC-4DF1-437C-B28D-D7AC7822A402}"/>
    <cellStyle name="Normal 8 3 3 2 4" xfId="2713" xr:uid="{256D1BC6-E468-4AFF-9D36-A3CF99F14CAF}"/>
    <cellStyle name="Normal 8 3 3 2 4 2" xfId="4667" xr:uid="{1F35B8FC-2DA7-4F13-B4FB-82E81D5376B7}"/>
    <cellStyle name="Normal 8 3 3 2 5" xfId="2714" xr:uid="{357E5C72-AE73-4879-9369-8CF35D81BFFF}"/>
    <cellStyle name="Normal 8 3 3 2 6" xfId="2715" xr:uid="{A25275DE-539F-4A96-BD3B-60F599959BF8}"/>
    <cellStyle name="Normal 8 3 3 3" xfId="2716" xr:uid="{FD25622D-BBD8-4A35-973F-7E0947FF6582}"/>
    <cellStyle name="Normal 8 3 3 3 2" xfId="2717" xr:uid="{CD9DE15E-F016-4C3A-B527-530D2B2C3389}"/>
    <cellStyle name="Normal 8 3 3 3 2 2" xfId="2718" xr:uid="{FE8832CB-AB96-48E0-B5C1-5D7501164A08}"/>
    <cellStyle name="Normal 8 3 3 3 2 2 2" xfId="4668" xr:uid="{22E539E2-FC56-4946-BD66-C76995F09E47}"/>
    <cellStyle name="Normal 8 3 3 3 2 3" xfId="2719" xr:uid="{38C87705-8B01-4AD3-8C14-ABEB638E406B}"/>
    <cellStyle name="Normal 8 3 3 3 2 4" xfId="2720" xr:uid="{5F3C0537-E263-48EF-BF10-D6305F6D0952}"/>
    <cellStyle name="Normal 8 3 3 3 3" xfId="2721" xr:uid="{74E64523-A5F8-40D4-A23B-758B7C9D1A71}"/>
    <cellStyle name="Normal 8 3 3 3 3 2" xfId="4669" xr:uid="{20DC1F45-961D-4851-81C5-B776FB05344E}"/>
    <cellStyle name="Normal 8 3 3 3 4" xfId="2722" xr:uid="{178C5A3B-8E70-4ADB-B778-633E4BBAE023}"/>
    <cellStyle name="Normal 8 3 3 3 5" xfId="2723" xr:uid="{56E9BA14-199B-4EF4-8814-4A9EA069BF6E}"/>
    <cellStyle name="Normal 8 3 3 4" xfId="2724" xr:uid="{627F6F1D-F17B-466F-AB0D-CF832D15661E}"/>
    <cellStyle name="Normal 8 3 3 4 2" xfId="2725" xr:uid="{4AD8CB20-75F9-4EB4-B729-544418355BC5}"/>
    <cellStyle name="Normal 8 3 3 4 2 2" xfId="4670" xr:uid="{5440090C-3727-406C-9B33-D133039AB205}"/>
    <cellStyle name="Normal 8 3 3 4 3" xfId="2726" xr:uid="{79A55FF5-ED90-4F46-A9B3-96397FCB8C7A}"/>
    <cellStyle name="Normal 8 3 3 4 4" xfId="2727" xr:uid="{5CA993A2-3B6B-4D16-BC44-A2F095342B00}"/>
    <cellStyle name="Normal 8 3 3 5" xfId="2728" xr:uid="{62AA648F-3BBD-4E0E-9621-DC5625210D80}"/>
    <cellStyle name="Normal 8 3 3 5 2" xfId="2729" xr:uid="{62A88809-FD8B-48BE-9E4C-DB10B84057F5}"/>
    <cellStyle name="Normal 8 3 3 5 3" xfId="2730" xr:uid="{F3753987-3749-4F71-8EB7-09E589EFA216}"/>
    <cellStyle name="Normal 8 3 3 5 4" xfId="2731" xr:uid="{D5505F74-377D-45BA-8324-10EB54A6ABE3}"/>
    <cellStyle name="Normal 8 3 3 6" xfId="2732" xr:uid="{26202F28-83DD-440D-8813-11CB6D3D6778}"/>
    <cellStyle name="Normal 8 3 3 7" xfId="2733" xr:uid="{F4742AEB-8061-44F5-9168-989DF21ADBD3}"/>
    <cellStyle name="Normal 8 3 3 8" xfId="2734" xr:uid="{65BA4E80-2A4A-443C-9733-ABDE57F94D9C}"/>
    <cellStyle name="Normal 8 3 4" xfId="2735" xr:uid="{1DC02946-51A2-4F03-9EC2-6630CA66D742}"/>
    <cellStyle name="Normal 8 3 4 2" xfId="2736" xr:uid="{02175F3C-085C-4153-BFC0-A10C1587783D}"/>
    <cellStyle name="Normal 8 3 4 2 2" xfId="2737" xr:uid="{6F1D3011-9AC9-4DA0-BD1E-FD1DCE3A357B}"/>
    <cellStyle name="Normal 8 3 4 2 2 2" xfId="2738" xr:uid="{3A601538-E188-4506-B87A-AE318EC70CC7}"/>
    <cellStyle name="Normal 8 3 4 2 2 2 2" xfId="4180" xr:uid="{0F643843-F876-45F3-9C4A-246C1D04464A}"/>
    <cellStyle name="Normal 8 3 4 2 2 3" xfId="2739" xr:uid="{06D32F19-B716-4526-A0E4-2DEF1BE896BC}"/>
    <cellStyle name="Normal 8 3 4 2 2 4" xfId="2740" xr:uid="{AF704C17-52EF-4089-8E68-FB3C2BE5E8E7}"/>
    <cellStyle name="Normal 8 3 4 2 3" xfId="2741" xr:uid="{6E7C135B-8C58-47C6-9DB3-187A8874A084}"/>
    <cellStyle name="Normal 8 3 4 2 3 2" xfId="4181" xr:uid="{DB552849-3DA4-4F78-8FF3-4696B219DA34}"/>
    <cellStyle name="Normal 8 3 4 2 4" xfId="2742" xr:uid="{0B18D609-A2F6-437A-917C-8196641F5640}"/>
    <cellStyle name="Normal 8 3 4 2 5" xfId="2743" xr:uid="{1222949F-F4ED-4295-B331-FD61C50B3AB7}"/>
    <cellStyle name="Normal 8 3 4 3" xfId="2744" xr:uid="{FD168557-2AF1-4480-A488-33BD245A2A92}"/>
    <cellStyle name="Normal 8 3 4 3 2" xfId="2745" xr:uid="{1104708F-A51D-4379-99EA-64C8306D16B5}"/>
    <cellStyle name="Normal 8 3 4 3 2 2" xfId="4182" xr:uid="{E5973C29-7FEE-4BD3-BCD5-E28F4154089A}"/>
    <cellStyle name="Normal 8 3 4 3 3" xfId="2746" xr:uid="{1B3578E9-022E-448D-9620-8936715C3902}"/>
    <cellStyle name="Normal 8 3 4 3 4" xfId="2747" xr:uid="{82E5A382-FCD9-44AB-A253-0527BCECF97C}"/>
    <cellStyle name="Normal 8 3 4 4" xfId="2748" xr:uid="{47217052-D6BA-4521-AEE1-A16F67DD1863}"/>
    <cellStyle name="Normal 8 3 4 4 2" xfId="2749" xr:uid="{A07469D5-316D-49E6-B080-A0598174D0AE}"/>
    <cellStyle name="Normal 8 3 4 4 3" xfId="2750" xr:uid="{9A50A111-94E8-4060-8696-08C4F62F194F}"/>
    <cellStyle name="Normal 8 3 4 4 4" xfId="2751" xr:uid="{E34BE79A-0AF7-49FC-94FE-04856A055BC8}"/>
    <cellStyle name="Normal 8 3 4 5" xfId="2752" xr:uid="{71941B73-B56B-458D-A5B2-4D24D433D002}"/>
    <cellStyle name="Normal 8 3 4 6" xfId="2753" xr:uid="{EA965DA0-D59E-431F-9BDA-E998A37C9944}"/>
    <cellStyle name="Normal 8 3 4 7" xfId="2754" xr:uid="{C2E0F5BA-5D26-45EF-A7E5-E56E40205062}"/>
    <cellStyle name="Normal 8 3 5" xfId="2755" xr:uid="{65D443C1-E14F-446A-A675-CAD615DE2774}"/>
    <cellStyle name="Normal 8 3 5 2" xfId="2756" xr:uid="{B424DB3E-7E12-44C8-A5EA-57E9D312BDEC}"/>
    <cellStyle name="Normal 8 3 5 2 2" xfId="2757" xr:uid="{5CA650CD-9762-4895-87AF-1D8180B815CB}"/>
    <cellStyle name="Normal 8 3 5 2 2 2" xfId="4183" xr:uid="{6B258252-6042-4899-B63A-9A0908407BF7}"/>
    <cellStyle name="Normal 8 3 5 2 3" xfId="2758" xr:uid="{1251CBA0-8D5D-411F-9C67-FAE33FD80449}"/>
    <cellStyle name="Normal 8 3 5 2 4" xfId="2759" xr:uid="{A1ED3AE7-3CA2-46A7-8C14-7D8439B40B60}"/>
    <cellStyle name="Normal 8 3 5 3" xfId="2760" xr:uid="{CA1E6C25-D43A-4CAB-8051-5BB833AFEB7E}"/>
    <cellStyle name="Normal 8 3 5 3 2" xfId="2761" xr:uid="{F9A3EEC4-E34E-43B6-9C80-8B955D4E2485}"/>
    <cellStyle name="Normal 8 3 5 3 3" xfId="2762" xr:uid="{E919202C-7467-4DFD-B717-098C66166E58}"/>
    <cellStyle name="Normal 8 3 5 3 4" xfId="2763" xr:uid="{375F6CA6-74FA-4DD5-98DA-F9B13CB9B812}"/>
    <cellStyle name="Normal 8 3 5 4" xfId="2764" xr:uid="{97EE4ABB-5069-46E2-A445-6453E22B3AD3}"/>
    <cellStyle name="Normal 8 3 5 5" xfId="2765" xr:uid="{20DF53DB-D82A-444E-A13C-DA6E726935C8}"/>
    <cellStyle name="Normal 8 3 5 6" xfId="2766" xr:uid="{C093E1A0-2F1F-4C6E-BAB6-3045D146AAEF}"/>
    <cellStyle name="Normal 8 3 6" xfId="2767" xr:uid="{603AD890-5332-4B3B-9D90-325414237311}"/>
    <cellStyle name="Normal 8 3 6 2" xfId="2768" xr:uid="{156885ED-9107-4EE9-B73D-E05FE73AD36E}"/>
    <cellStyle name="Normal 8 3 6 2 2" xfId="2769" xr:uid="{2C6D6B25-455F-413C-98B7-E2A286D5BC53}"/>
    <cellStyle name="Normal 8 3 6 2 3" xfId="2770" xr:uid="{F8E339EF-CCD5-4495-B7CB-7DB78C27908B}"/>
    <cellStyle name="Normal 8 3 6 2 4" xfId="2771" xr:uid="{637F030A-F857-46F1-A942-7727A1475CD7}"/>
    <cellStyle name="Normal 8 3 6 3" xfId="2772" xr:uid="{E6D95F7F-D2B1-4848-A109-F0D78F776A79}"/>
    <cellStyle name="Normal 8 3 6 4" xfId="2773" xr:uid="{2CA71C2C-4BB5-46E2-ADBB-2743707C2F0B}"/>
    <cellStyle name="Normal 8 3 6 5" xfId="2774" xr:uid="{34AC5FE0-2FDB-4D99-AAD2-DE958D8E5173}"/>
    <cellStyle name="Normal 8 3 7" xfId="2775" xr:uid="{D1471D2A-B3E4-4B36-BD54-4C4867BFA6F0}"/>
    <cellStyle name="Normal 8 3 7 2" xfId="2776" xr:uid="{202E46C1-8096-4FFF-AA8B-D62CDD653999}"/>
    <cellStyle name="Normal 8 3 7 3" xfId="2777" xr:uid="{D2551144-78D2-46D8-8244-BB1B83F439C2}"/>
    <cellStyle name="Normal 8 3 7 4" xfId="2778" xr:uid="{D1702754-7371-4F87-A7FB-73A3EF45502A}"/>
    <cellStyle name="Normal 8 3 8" xfId="2779" xr:uid="{8001C950-7F00-41FB-90AA-605F709F3D0B}"/>
    <cellStyle name="Normal 8 3 8 2" xfId="2780" xr:uid="{294B2CBA-3022-4481-8701-1A6D6AA5FCB9}"/>
    <cellStyle name="Normal 8 3 8 3" xfId="2781" xr:uid="{6C2E9632-33B1-42C8-841E-747B1D9D93E1}"/>
    <cellStyle name="Normal 8 3 8 4" xfId="2782" xr:uid="{77DF310D-C69B-4D1A-9E61-624A998246A3}"/>
    <cellStyle name="Normal 8 3 9" xfId="2783" xr:uid="{05620C15-36D1-44BD-8358-02BC47D65E48}"/>
    <cellStyle name="Normal 8 4" xfId="2784" xr:uid="{913E54E4-E4BA-41EC-B075-2323C55DE3B6}"/>
    <cellStyle name="Normal 8 4 10" xfId="2785" xr:uid="{64035B18-B34F-4BD9-BFAB-AC500A065A96}"/>
    <cellStyle name="Normal 8 4 11" xfId="2786" xr:uid="{D046789A-EEFB-40BA-B4F7-CF1921D520A0}"/>
    <cellStyle name="Normal 8 4 2" xfId="2787" xr:uid="{64E76F33-C118-4B53-A487-720F032BA30B}"/>
    <cellStyle name="Normal 8 4 2 2" xfId="2788" xr:uid="{EAC43BED-EEB4-4382-AEAA-312194A99D37}"/>
    <cellStyle name="Normal 8 4 2 2 2" xfId="2789" xr:uid="{3C7FA3EE-C420-4DEE-BC26-DBC02F217C28}"/>
    <cellStyle name="Normal 8 4 2 2 2 2" xfId="2790" xr:uid="{67EA44D4-D449-4463-9E08-1365D977D96C}"/>
    <cellStyle name="Normal 8 4 2 2 2 2 2" xfId="2791" xr:uid="{96DFF149-397C-42C7-AA4F-0408672934BD}"/>
    <cellStyle name="Normal 8 4 2 2 2 2 3" xfId="2792" xr:uid="{BEBCA9CB-6F53-4B98-9063-F2EB6097681B}"/>
    <cellStyle name="Normal 8 4 2 2 2 2 4" xfId="2793" xr:uid="{C0387466-E0F0-4F1E-8672-A23D3F6717F9}"/>
    <cellStyle name="Normal 8 4 2 2 2 3" xfId="2794" xr:uid="{9D1DB8C8-2454-49A5-9732-90EE59AEC618}"/>
    <cellStyle name="Normal 8 4 2 2 2 3 2" xfId="2795" xr:uid="{7E65DD2A-A8A4-495D-8A77-09A4725C9B01}"/>
    <cellStyle name="Normal 8 4 2 2 2 3 3" xfId="2796" xr:uid="{1DB4924F-DE70-4EA1-9884-A67EB8179E26}"/>
    <cellStyle name="Normal 8 4 2 2 2 3 4" xfId="2797" xr:uid="{A5A63E7F-13F7-4649-884C-CCD48B24DC90}"/>
    <cellStyle name="Normal 8 4 2 2 2 4" xfId="2798" xr:uid="{883C20A6-8755-4545-9F81-F5065810291C}"/>
    <cellStyle name="Normal 8 4 2 2 2 5" xfId="2799" xr:uid="{C0F1A662-DB19-47CA-BD0C-4BCE5A434012}"/>
    <cellStyle name="Normal 8 4 2 2 2 6" xfId="2800" xr:uid="{BE190A80-5364-4EED-A39B-5EB0573B1378}"/>
    <cellStyle name="Normal 8 4 2 2 3" xfId="2801" xr:uid="{511A4AAC-75E8-452D-9B8B-C70C9731729F}"/>
    <cellStyle name="Normal 8 4 2 2 3 2" xfId="2802" xr:uid="{EEFE0767-51D2-4C1E-858C-3415583CB1B0}"/>
    <cellStyle name="Normal 8 4 2 2 3 2 2" xfId="2803" xr:uid="{27BD0208-6FA4-4FD6-BC49-8F8C56E1EC14}"/>
    <cellStyle name="Normal 8 4 2 2 3 2 3" xfId="2804" xr:uid="{476B21C8-193F-46EC-9F66-A2C49E38104F}"/>
    <cellStyle name="Normal 8 4 2 2 3 2 4" xfId="2805" xr:uid="{46151C27-1D95-4265-9C17-CEA169A37788}"/>
    <cellStyle name="Normal 8 4 2 2 3 3" xfId="2806" xr:uid="{8ED24076-A9D7-4CD6-BBA7-B7E1BE1C9E55}"/>
    <cellStyle name="Normal 8 4 2 2 3 4" xfId="2807" xr:uid="{B7DBAAED-62BA-4B6B-B792-7C7BC6BA0BCB}"/>
    <cellStyle name="Normal 8 4 2 2 3 5" xfId="2808" xr:uid="{02E145A8-1407-4594-816E-872CEDE7714B}"/>
    <cellStyle name="Normal 8 4 2 2 4" xfId="2809" xr:uid="{4DF49767-799F-4F48-9AFF-1E9B8611C172}"/>
    <cellStyle name="Normal 8 4 2 2 4 2" xfId="2810" xr:uid="{2971E6DF-DBF3-4CAB-918A-286900B9374A}"/>
    <cellStyle name="Normal 8 4 2 2 4 3" xfId="2811" xr:uid="{643B60B5-CA3D-4C3C-ADFA-AEF241F55564}"/>
    <cellStyle name="Normal 8 4 2 2 4 4" xfId="2812" xr:uid="{4BBAA9D6-3599-47FF-8177-9D797FB4C265}"/>
    <cellStyle name="Normal 8 4 2 2 5" xfId="2813" xr:uid="{8009AAFD-DFCC-4015-90A7-22143237B46A}"/>
    <cellStyle name="Normal 8 4 2 2 5 2" xfId="2814" xr:uid="{97CEFCC3-9362-4DAB-9BA0-075AC0641872}"/>
    <cellStyle name="Normal 8 4 2 2 5 3" xfId="2815" xr:uid="{AE347A99-7CA8-4DDD-91E9-6D9630C3ECBC}"/>
    <cellStyle name="Normal 8 4 2 2 5 4" xfId="2816" xr:uid="{C82BEAFE-952C-4002-8EF7-ABEFAFB9DE67}"/>
    <cellStyle name="Normal 8 4 2 2 6" xfId="2817" xr:uid="{B266A475-523C-44B7-AB50-DC60CF6C9B0E}"/>
    <cellStyle name="Normal 8 4 2 2 7" xfId="2818" xr:uid="{C4738E0D-0280-4FEF-8AEF-8F7BF6964147}"/>
    <cellStyle name="Normal 8 4 2 2 8" xfId="2819" xr:uid="{BAC4AF47-1345-4C23-B47E-1773797A08E0}"/>
    <cellStyle name="Normal 8 4 2 3" xfId="2820" xr:uid="{3F063A47-892C-4798-9934-216AB3FB7F5E}"/>
    <cellStyle name="Normal 8 4 2 3 2" xfId="2821" xr:uid="{D8A81D4F-8C28-4B22-ADE1-D50E38858A55}"/>
    <cellStyle name="Normal 8 4 2 3 2 2" xfId="2822" xr:uid="{DB6A1203-328D-4374-AB3E-DCDC4A3F3A5D}"/>
    <cellStyle name="Normal 8 4 2 3 2 3" xfId="2823" xr:uid="{B712C3FC-9889-4ADD-AF6A-C0EC6D120503}"/>
    <cellStyle name="Normal 8 4 2 3 2 4" xfId="2824" xr:uid="{2C086FD3-F498-43BB-B6D5-D1C16BB10F2F}"/>
    <cellStyle name="Normal 8 4 2 3 3" xfId="2825" xr:uid="{95C58198-EDC1-4294-A615-5AB07E2E06EB}"/>
    <cellStyle name="Normal 8 4 2 3 3 2" xfId="2826" xr:uid="{7D23BFA0-59ED-4F63-BEE5-14B668FD025E}"/>
    <cellStyle name="Normal 8 4 2 3 3 3" xfId="2827" xr:uid="{600A5D4B-AD91-407F-872B-8607CDB43FD5}"/>
    <cellStyle name="Normal 8 4 2 3 3 4" xfId="2828" xr:uid="{FE66A1E9-63DC-49AB-B7DC-0094AA4AE727}"/>
    <cellStyle name="Normal 8 4 2 3 4" xfId="2829" xr:uid="{7CD6396C-F9E6-43B6-A794-3DE24AADE69A}"/>
    <cellStyle name="Normal 8 4 2 3 5" xfId="2830" xr:uid="{451DF145-E597-463B-9734-53B9ECF4830A}"/>
    <cellStyle name="Normal 8 4 2 3 6" xfId="2831" xr:uid="{2982F656-7A3F-4125-B97B-9E992A563F30}"/>
    <cellStyle name="Normal 8 4 2 4" xfId="2832" xr:uid="{A6740C4C-21C8-4E33-ABEE-06C106889942}"/>
    <cellStyle name="Normal 8 4 2 4 2" xfId="2833" xr:uid="{96D7FB9D-70CF-4085-A518-2FDFB1993610}"/>
    <cellStyle name="Normal 8 4 2 4 2 2" xfId="2834" xr:uid="{6669B821-EE79-4546-96FE-52E874EEFE1C}"/>
    <cellStyle name="Normal 8 4 2 4 2 3" xfId="2835" xr:uid="{DB9B5821-BA9C-42ED-B403-625CBC2AF44D}"/>
    <cellStyle name="Normal 8 4 2 4 2 4" xfId="2836" xr:uid="{8A1D0906-79EC-4CD6-9BED-119468BDF25C}"/>
    <cellStyle name="Normal 8 4 2 4 3" xfId="2837" xr:uid="{DB7DAB61-DF53-447B-B1F9-3EF865D910F7}"/>
    <cellStyle name="Normal 8 4 2 4 4" xfId="2838" xr:uid="{D1FAD842-24FC-4EA7-AA2E-A088A4A0CDC7}"/>
    <cellStyle name="Normal 8 4 2 4 5" xfId="2839" xr:uid="{18A7C466-BDEE-4151-AB9F-C6AE9F770607}"/>
    <cellStyle name="Normal 8 4 2 5" xfId="2840" xr:uid="{AF9D13A6-B9DE-4748-A666-CC8226CFCF73}"/>
    <cellStyle name="Normal 8 4 2 5 2" xfId="2841" xr:uid="{61CD8FDC-6356-42E0-964A-C3A6B22777B2}"/>
    <cellStyle name="Normal 8 4 2 5 3" xfId="2842" xr:uid="{F4E3FF3B-C946-474F-8CCB-8919BCDA8447}"/>
    <cellStyle name="Normal 8 4 2 5 4" xfId="2843" xr:uid="{BE5470F7-B933-4246-899E-512EDF79B8BE}"/>
    <cellStyle name="Normal 8 4 2 6" xfId="2844" xr:uid="{5A74144D-B4D9-4C8C-BBC5-926858C627A6}"/>
    <cellStyle name="Normal 8 4 2 6 2" xfId="2845" xr:uid="{0130DA46-563A-4711-9FE2-3934F4066AFC}"/>
    <cellStyle name="Normal 8 4 2 6 3" xfId="2846" xr:uid="{A7C80232-2F76-4A39-BDCB-183CB3A44D56}"/>
    <cellStyle name="Normal 8 4 2 6 4" xfId="2847" xr:uid="{C62F8DF0-0898-45F5-A598-BAABF3C7C3AA}"/>
    <cellStyle name="Normal 8 4 2 7" xfId="2848" xr:uid="{A68AFEE2-2DCE-4244-8427-968EF4F589D8}"/>
    <cellStyle name="Normal 8 4 2 8" xfId="2849" xr:uid="{A5043975-0293-4FE6-BE12-57D8A82F2482}"/>
    <cellStyle name="Normal 8 4 2 9" xfId="2850" xr:uid="{97D75947-AD15-4AC5-A503-D0214597852D}"/>
    <cellStyle name="Normal 8 4 3" xfId="2851" xr:uid="{2DAA354E-8560-4A9C-9E0D-81E6CAA5F451}"/>
    <cellStyle name="Normal 8 4 3 2" xfId="2852" xr:uid="{3F268E3B-5C6F-4DFA-BE19-26F722CAC22A}"/>
    <cellStyle name="Normal 8 4 3 2 2" xfId="2853" xr:uid="{2F8B67D3-8EC7-46F8-8446-3BB8CA2D35AA}"/>
    <cellStyle name="Normal 8 4 3 2 2 2" xfId="2854" xr:uid="{3D04DCB8-5705-41FC-AA7A-E0B6D4895542}"/>
    <cellStyle name="Normal 8 4 3 2 2 2 2" xfId="4184" xr:uid="{DF9B17EC-BD6B-4A3A-ABAB-FC17D5517773}"/>
    <cellStyle name="Normal 8 4 3 2 2 3" xfId="2855" xr:uid="{47C3AC7A-267D-413B-9B2E-F069E7F53F68}"/>
    <cellStyle name="Normal 8 4 3 2 2 4" xfId="2856" xr:uid="{6BC05A43-38D1-45D1-996B-789ED80A884E}"/>
    <cellStyle name="Normal 8 4 3 2 3" xfId="2857" xr:uid="{BBF98529-2687-4138-A104-7B42842C203B}"/>
    <cellStyle name="Normal 8 4 3 2 3 2" xfId="2858" xr:uid="{EBAC99EF-982A-4555-9D53-5A4163DD3247}"/>
    <cellStyle name="Normal 8 4 3 2 3 3" xfId="2859" xr:uid="{CE5AEBA7-9428-44E4-8121-B16504411A54}"/>
    <cellStyle name="Normal 8 4 3 2 3 4" xfId="2860" xr:uid="{96952231-2711-439B-B0F5-3858E7CA2146}"/>
    <cellStyle name="Normal 8 4 3 2 4" xfId="2861" xr:uid="{5FAA71E9-0F06-4EAD-80F7-EC89A4AB8BAE}"/>
    <cellStyle name="Normal 8 4 3 2 5" xfId="2862" xr:uid="{D4CB1C2C-4E5B-4D8C-9528-44EB3B005419}"/>
    <cellStyle name="Normal 8 4 3 2 6" xfId="2863" xr:uid="{25EB50F6-9B6B-4386-AC1D-CC2C6F93C960}"/>
    <cellStyle name="Normal 8 4 3 3" xfId="2864" xr:uid="{3B2B9031-E751-4B96-A26E-F0CA460E697B}"/>
    <cellStyle name="Normal 8 4 3 3 2" xfId="2865" xr:uid="{7EBC5E33-C362-4B37-BCB7-24DC48C558B0}"/>
    <cellStyle name="Normal 8 4 3 3 2 2" xfId="2866" xr:uid="{594D5CEB-5A4D-486E-AF95-68E92720203B}"/>
    <cellStyle name="Normal 8 4 3 3 2 3" xfId="2867" xr:uid="{5D9A12F1-360A-49F5-B517-26274AE13933}"/>
    <cellStyle name="Normal 8 4 3 3 2 4" xfId="2868" xr:uid="{356B2AC8-6AD9-4070-89B8-642524272F17}"/>
    <cellStyle name="Normal 8 4 3 3 3" xfId="2869" xr:uid="{3F882E1D-D290-4950-927E-F2DB411947DC}"/>
    <cellStyle name="Normal 8 4 3 3 4" xfId="2870" xr:uid="{B7056AF9-7545-46C8-B911-0C5CA93AE290}"/>
    <cellStyle name="Normal 8 4 3 3 5" xfId="2871" xr:uid="{616681A1-A485-470D-AAAA-29E7426987BB}"/>
    <cellStyle name="Normal 8 4 3 4" xfId="2872" xr:uid="{3B1DBEAA-842C-47E9-8C12-167C7AE8E5E1}"/>
    <cellStyle name="Normal 8 4 3 4 2" xfId="2873" xr:uid="{8485A8AC-FCC0-4294-B5F7-33FF1F0B5CC6}"/>
    <cellStyle name="Normal 8 4 3 4 3" xfId="2874" xr:uid="{5B50C498-D91B-4012-8A44-84D195DF0F59}"/>
    <cellStyle name="Normal 8 4 3 4 4" xfId="2875" xr:uid="{4E47C7C3-26FC-47FB-B7E0-1AE57170DAF9}"/>
    <cellStyle name="Normal 8 4 3 5" xfId="2876" xr:uid="{2FD1770F-113C-4E71-8523-2F4B9F5E7094}"/>
    <cellStyle name="Normal 8 4 3 5 2" xfId="2877" xr:uid="{619D5435-058B-4A1D-B7C1-2C06E0BB0C22}"/>
    <cellStyle name="Normal 8 4 3 5 3" xfId="2878" xr:uid="{55EC2AC8-90DB-4193-B66E-0130464E8259}"/>
    <cellStyle name="Normal 8 4 3 5 4" xfId="2879" xr:uid="{A5FF2E2F-644C-4BCF-BFF9-9EF6FFF1A15F}"/>
    <cellStyle name="Normal 8 4 3 6" xfId="2880" xr:uid="{5DD01224-9ACB-446E-99E2-C48EF1AB1FA8}"/>
    <cellStyle name="Normal 8 4 3 7" xfId="2881" xr:uid="{3912BD47-D78F-451B-8769-9E295D24BA77}"/>
    <cellStyle name="Normal 8 4 3 8" xfId="2882" xr:uid="{D3AFBDFD-77EB-4B97-B5F4-DB449DB1E20D}"/>
    <cellStyle name="Normal 8 4 4" xfId="2883" xr:uid="{4274EBE4-F576-46A1-B479-77179841BBC9}"/>
    <cellStyle name="Normal 8 4 4 2" xfId="2884" xr:uid="{76513846-B507-407F-9130-E668C8A6C953}"/>
    <cellStyle name="Normal 8 4 4 2 2" xfId="2885" xr:uid="{84DD5EEC-D323-42E4-B6C0-ACAA769F449D}"/>
    <cellStyle name="Normal 8 4 4 2 2 2" xfId="2886" xr:uid="{DBA57BE4-64F7-4111-88B3-5A34BEAAC4AC}"/>
    <cellStyle name="Normal 8 4 4 2 2 3" xfId="2887" xr:uid="{3658025D-7E22-4A8E-9571-DD4FB19A86FD}"/>
    <cellStyle name="Normal 8 4 4 2 2 4" xfId="2888" xr:uid="{093AF9C0-80DB-4316-9E83-6B74A5431133}"/>
    <cellStyle name="Normal 8 4 4 2 3" xfId="2889" xr:uid="{5A1D777F-1E63-47D2-9981-901CA3E20C02}"/>
    <cellStyle name="Normal 8 4 4 2 4" xfId="2890" xr:uid="{7E94E64A-4188-4E55-AECB-46F4E9E186F1}"/>
    <cellStyle name="Normal 8 4 4 2 5" xfId="2891" xr:uid="{0A396BA0-C662-4C64-9D7C-D5DE11D7A626}"/>
    <cellStyle name="Normal 8 4 4 3" xfId="2892" xr:uid="{F28EC173-8C56-4412-9A37-685C735C1AE3}"/>
    <cellStyle name="Normal 8 4 4 3 2" xfId="2893" xr:uid="{D351703A-9716-400A-A615-860F6668332F}"/>
    <cellStyle name="Normal 8 4 4 3 3" xfId="2894" xr:uid="{211BAE00-7670-4810-9C32-BA5FA276F2AC}"/>
    <cellStyle name="Normal 8 4 4 3 4" xfId="2895" xr:uid="{3C9AE060-8401-4B3F-9BD5-F5CBBDE2D9D3}"/>
    <cellStyle name="Normal 8 4 4 4" xfId="2896" xr:uid="{E8859807-698C-4043-B502-23BFD6048967}"/>
    <cellStyle name="Normal 8 4 4 4 2" xfId="2897" xr:uid="{CBDB3D7D-58CC-4AC2-BBF2-D060EBA6655A}"/>
    <cellStyle name="Normal 8 4 4 4 3" xfId="2898" xr:uid="{1B566A6C-78C6-48DB-9D7F-160AF5FDD3FC}"/>
    <cellStyle name="Normal 8 4 4 4 4" xfId="2899" xr:uid="{A40B7F3D-BCA0-4C4F-9BF5-5337559AFC2B}"/>
    <cellStyle name="Normal 8 4 4 5" xfId="2900" xr:uid="{5AE80D88-7678-4802-BAF9-AB4EA9FEB536}"/>
    <cellStyle name="Normal 8 4 4 6" xfId="2901" xr:uid="{73572D5A-45B8-4FEF-9857-5ED31384381E}"/>
    <cellStyle name="Normal 8 4 4 7" xfId="2902" xr:uid="{272C5A67-C635-4EA0-BC83-3A2B47C93523}"/>
    <cellStyle name="Normal 8 4 5" xfId="2903" xr:uid="{027204BD-EAA2-4264-B1D0-697281B863D6}"/>
    <cellStyle name="Normal 8 4 5 2" xfId="2904" xr:uid="{BE8EF92B-037E-4EFB-9A52-6C94787C4EE8}"/>
    <cellStyle name="Normal 8 4 5 2 2" xfId="2905" xr:uid="{40632DB9-B12B-4FA0-8CEC-369ABA2ADE30}"/>
    <cellStyle name="Normal 8 4 5 2 3" xfId="2906" xr:uid="{385803C2-AAB4-4F00-AF1C-9FBC19EC1401}"/>
    <cellStyle name="Normal 8 4 5 2 4" xfId="2907" xr:uid="{912593BC-73A3-4FAC-B0AC-78640680BE2F}"/>
    <cellStyle name="Normal 8 4 5 3" xfId="2908" xr:uid="{CB8CDA3A-3AD1-4B15-B1CE-166EA780D105}"/>
    <cellStyle name="Normal 8 4 5 3 2" xfId="2909" xr:uid="{D8077646-4425-410F-944B-114AF4D3B235}"/>
    <cellStyle name="Normal 8 4 5 3 3" xfId="2910" xr:uid="{B3D93AC0-0A0B-4C00-AE47-5660292BCEF3}"/>
    <cellStyle name="Normal 8 4 5 3 4" xfId="2911" xr:uid="{29B330EB-1377-4D55-91A9-744EBDE41165}"/>
    <cellStyle name="Normal 8 4 5 4" xfId="2912" xr:uid="{42E73382-E9EC-4B1F-AF02-47781C831F52}"/>
    <cellStyle name="Normal 8 4 5 5" xfId="2913" xr:uid="{A78B228E-BBA4-4788-AF20-4CA0BE85DA10}"/>
    <cellStyle name="Normal 8 4 5 6" xfId="2914" xr:uid="{2343363A-6CEB-49B8-821F-2F03846ECDCF}"/>
    <cellStyle name="Normal 8 4 6" xfId="2915" xr:uid="{886C7D12-3281-430D-B6AE-737BC9E6E7EA}"/>
    <cellStyle name="Normal 8 4 6 2" xfId="2916" xr:uid="{85F43D0B-B985-40E2-BC0A-FE433F1C63FD}"/>
    <cellStyle name="Normal 8 4 6 2 2" xfId="2917" xr:uid="{62D6DD0C-8412-4193-AC1C-9B86C5083340}"/>
    <cellStyle name="Normal 8 4 6 2 3" xfId="2918" xr:uid="{19BD1C64-B775-4BC5-9CF7-B8C1B4F27D89}"/>
    <cellStyle name="Normal 8 4 6 2 4" xfId="2919" xr:uid="{4CE35CE0-CB36-4C36-8913-A656038B545D}"/>
    <cellStyle name="Normal 8 4 6 3" xfId="2920" xr:uid="{AFEA6100-9FB4-4076-BC62-6A3770D246AF}"/>
    <cellStyle name="Normal 8 4 6 4" xfId="2921" xr:uid="{4DCA047D-B00E-4073-B0FC-A15EC8649901}"/>
    <cellStyle name="Normal 8 4 6 5" xfId="2922" xr:uid="{EFCE9EC6-12EC-4AD2-9976-885A42C82750}"/>
    <cellStyle name="Normal 8 4 7" xfId="2923" xr:uid="{65FD740D-CB05-438D-9460-B727E665AECF}"/>
    <cellStyle name="Normal 8 4 7 2" xfId="2924" xr:uid="{59DDCD04-1E7A-426B-83C7-152A527416D3}"/>
    <cellStyle name="Normal 8 4 7 3" xfId="2925" xr:uid="{B6304992-ABE9-4B38-8885-A10112C88450}"/>
    <cellStyle name="Normal 8 4 7 4" xfId="2926" xr:uid="{9E5B257E-C671-4609-95FB-F64104B4EB09}"/>
    <cellStyle name="Normal 8 4 8" xfId="2927" xr:uid="{0697DC1F-4255-401C-ACA6-14F0287C3B89}"/>
    <cellStyle name="Normal 8 4 8 2" xfId="2928" xr:uid="{8D08AA6F-CF21-4E5F-BF25-29E3088DEDE4}"/>
    <cellStyle name="Normal 8 4 8 3" xfId="2929" xr:uid="{2FF0507F-3666-4542-AB76-69C833AB06EF}"/>
    <cellStyle name="Normal 8 4 8 4" xfId="2930" xr:uid="{ED9FD4E9-08D0-4E98-B10D-A06DE65CDB3F}"/>
    <cellStyle name="Normal 8 4 9" xfId="2931" xr:uid="{0DDC3B80-73FF-4BF6-9EB8-8A296DE05A75}"/>
    <cellStyle name="Normal 8 5" xfId="2932" xr:uid="{24B92308-C512-4FD6-BDEA-BFB2A4E281A1}"/>
    <cellStyle name="Normal 8 5 2" xfId="2933" xr:uid="{CBEA0370-DE91-4210-8062-19CDD359F81C}"/>
    <cellStyle name="Normal 8 5 2 2" xfId="2934" xr:uid="{87AB5932-C442-44D2-9FCB-4A2D1D09D7B9}"/>
    <cellStyle name="Normal 8 5 2 2 2" xfId="2935" xr:uid="{DABDA99D-8FEE-4E72-BAF1-288FF3E33CC9}"/>
    <cellStyle name="Normal 8 5 2 2 2 2" xfId="2936" xr:uid="{93B6EBC5-5FD5-40C6-8390-37AC79339235}"/>
    <cellStyle name="Normal 8 5 2 2 2 3" xfId="2937" xr:uid="{D507C483-2E40-4694-A57A-F4C1C44BA030}"/>
    <cellStyle name="Normal 8 5 2 2 2 4" xfId="2938" xr:uid="{1293A651-33F7-4BF2-95FD-CCAFA477EEDB}"/>
    <cellStyle name="Normal 8 5 2 2 3" xfId="2939" xr:uid="{E9E4EEFF-15EA-427A-95D7-BAA687D59D1E}"/>
    <cellStyle name="Normal 8 5 2 2 3 2" xfId="2940" xr:uid="{F94E88D1-0561-48E6-8BCF-C45CBDA28FBA}"/>
    <cellStyle name="Normal 8 5 2 2 3 3" xfId="2941" xr:uid="{2D4A80E4-2173-4184-A617-740C31D44800}"/>
    <cellStyle name="Normal 8 5 2 2 3 4" xfId="2942" xr:uid="{EE856E7E-D485-439D-9EA7-11E66BEB0E45}"/>
    <cellStyle name="Normal 8 5 2 2 4" xfId="2943" xr:uid="{DC9F0F7C-DBCC-416B-85D5-97A25C894D7E}"/>
    <cellStyle name="Normal 8 5 2 2 5" xfId="2944" xr:uid="{6FEEFDE3-8BE0-4B6E-B9CD-EA4A3B512C7E}"/>
    <cellStyle name="Normal 8 5 2 2 6" xfId="2945" xr:uid="{418BF6CF-75E8-4413-AE79-FFCF9599E14E}"/>
    <cellStyle name="Normal 8 5 2 3" xfId="2946" xr:uid="{767D82EB-B422-464A-91D4-AD033A48CB57}"/>
    <cellStyle name="Normal 8 5 2 3 2" xfId="2947" xr:uid="{5F64590C-2AA6-47FA-94EC-8275D8932463}"/>
    <cellStyle name="Normal 8 5 2 3 2 2" xfId="2948" xr:uid="{F2A49CBD-AB70-431B-A826-01CA9A71EE3E}"/>
    <cellStyle name="Normal 8 5 2 3 2 3" xfId="2949" xr:uid="{A2C5CD64-D568-45EC-B121-025FCD6ECC3C}"/>
    <cellStyle name="Normal 8 5 2 3 2 4" xfId="2950" xr:uid="{758B9824-97AC-439C-932D-D346474AF7CC}"/>
    <cellStyle name="Normal 8 5 2 3 3" xfId="2951" xr:uid="{7C9695B5-8F40-4D15-9FD9-23E9A825A1E0}"/>
    <cellStyle name="Normal 8 5 2 3 4" xfId="2952" xr:uid="{63ABE386-F8F7-427A-B943-BA932862ABEE}"/>
    <cellStyle name="Normal 8 5 2 3 5" xfId="2953" xr:uid="{4CD47159-6A11-4CC7-B43B-3A7043084E47}"/>
    <cellStyle name="Normal 8 5 2 4" xfId="2954" xr:uid="{B3F06A1D-688F-4400-8C9D-51455CB76619}"/>
    <cellStyle name="Normal 8 5 2 4 2" xfId="2955" xr:uid="{02761550-14FB-4BBF-9350-3604BB3B82B1}"/>
    <cellStyle name="Normal 8 5 2 4 3" xfId="2956" xr:uid="{F9EB5AC3-4345-4C20-B9F6-831A892B9713}"/>
    <cellStyle name="Normal 8 5 2 4 4" xfId="2957" xr:uid="{F9910B8C-9398-4979-8DF9-37D4D9639223}"/>
    <cellStyle name="Normal 8 5 2 5" xfId="2958" xr:uid="{57FF03CA-C91D-4E86-B08C-A51E608F0DBE}"/>
    <cellStyle name="Normal 8 5 2 5 2" xfId="2959" xr:uid="{E1EE9FE1-FF33-4942-A990-CF9D81EE5CAB}"/>
    <cellStyle name="Normal 8 5 2 5 3" xfId="2960" xr:uid="{C643192F-3D59-4E35-B3CF-E6FE21CF3925}"/>
    <cellStyle name="Normal 8 5 2 5 4" xfId="2961" xr:uid="{76CCCC2C-C444-4E2A-84BE-ADA65ACB57C3}"/>
    <cellStyle name="Normal 8 5 2 6" xfId="2962" xr:uid="{E1D36DFB-6D5B-4A26-934F-DDA52C9AE7CF}"/>
    <cellStyle name="Normal 8 5 2 7" xfId="2963" xr:uid="{CDE2F2A1-8FA6-4CDA-8550-77014C24F433}"/>
    <cellStyle name="Normal 8 5 2 8" xfId="2964" xr:uid="{272BFA9E-5D36-4FEC-B988-A84EB87E07FD}"/>
    <cellStyle name="Normal 8 5 3" xfId="2965" xr:uid="{730A46A0-77E9-4F7D-AC9C-5AE4414E09CB}"/>
    <cellStyle name="Normal 8 5 3 2" xfId="2966" xr:uid="{67A04F42-E8A1-499E-8202-B9F5ECEE2BA7}"/>
    <cellStyle name="Normal 8 5 3 2 2" xfId="2967" xr:uid="{5B122450-3D2D-4854-BDC6-487DC850E468}"/>
    <cellStyle name="Normal 8 5 3 2 3" xfId="2968" xr:uid="{2EF14AA2-E7E9-471F-98CD-1AF9ED2C7BF5}"/>
    <cellStyle name="Normal 8 5 3 2 4" xfId="2969" xr:uid="{3B4F0DC8-F4EB-4BD1-BB64-2B882D314A9C}"/>
    <cellStyle name="Normal 8 5 3 3" xfId="2970" xr:uid="{503542B5-484C-4EE4-93AA-7BC3966D6F3B}"/>
    <cellStyle name="Normal 8 5 3 3 2" xfId="2971" xr:uid="{878A6A77-B706-4EE4-8223-6DBD8A466BF6}"/>
    <cellStyle name="Normal 8 5 3 3 3" xfId="2972" xr:uid="{75AC9FE5-A476-4944-8FE9-B3E6E237657C}"/>
    <cellStyle name="Normal 8 5 3 3 4" xfId="2973" xr:uid="{5DF2D6F9-6764-4AAE-B605-16A684E57285}"/>
    <cellStyle name="Normal 8 5 3 4" xfId="2974" xr:uid="{67F28987-8D97-4971-867E-F66F28D1299C}"/>
    <cellStyle name="Normal 8 5 3 5" xfId="2975" xr:uid="{B1E86FED-0F69-42F7-B2A6-26550B9D5F3B}"/>
    <cellStyle name="Normal 8 5 3 6" xfId="2976" xr:uid="{009860E6-CDB6-4061-AC6F-6F8A512EB8CD}"/>
    <cellStyle name="Normal 8 5 4" xfId="2977" xr:uid="{F7AB78F5-2E78-4C31-B792-A2243CB30134}"/>
    <cellStyle name="Normal 8 5 4 2" xfId="2978" xr:uid="{7559B066-A6B0-4600-9D43-B3B9F4BD4F13}"/>
    <cellStyle name="Normal 8 5 4 2 2" xfId="2979" xr:uid="{8E537C0F-9B3F-4FF4-88BA-340800B1A302}"/>
    <cellStyle name="Normal 8 5 4 2 3" xfId="2980" xr:uid="{B07E54D5-CB08-4EC9-AE65-A99DB2DE3C88}"/>
    <cellStyle name="Normal 8 5 4 2 4" xfId="2981" xr:uid="{05801F60-0D61-4C25-B900-3EC0E39C58F5}"/>
    <cellStyle name="Normal 8 5 4 3" xfId="2982" xr:uid="{0368883F-AAEC-4FEA-B7C0-14674959A948}"/>
    <cellStyle name="Normal 8 5 4 4" xfId="2983" xr:uid="{E8234A9E-0D0B-4321-BD46-BDBB7EFF70F1}"/>
    <cellStyle name="Normal 8 5 4 5" xfId="2984" xr:uid="{0C9B18ED-BF83-4C27-A031-6A5CF2F83CFE}"/>
    <cellStyle name="Normal 8 5 5" xfId="2985" xr:uid="{4DB687C9-A244-4EE9-B847-2B31A2905D52}"/>
    <cellStyle name="Normal 8 5 5 2" xfId="2986" xr:uid="{B5835D3F-AAA4-4EA1-BA1C-B4A106BE0DCF}"/>
    <cellStyle name="Normal 8 5 5 3" xfId="2987" xr:uid="{EA9E6C3E-923B-4C20-A746-41440824606A}"/>
    <cellStyle name="Normal 8 5 5 4" xfId="2988" xr:uid="{163036BD-4B37-4103-8F83-AF3D315C855F}"/>
    <cellStyle name="Normal 8 5 6" xfId="2989" xr:uid="{07CED3CC-AFA1-4233-AB4D-04D0349F9F71}"/>
    <cellStyle name="Normal 8 5 6 2" xfId="2990" xr:uid="{A248612E-5839-4991-9C86-48C092E98068}"/>
    <cellStyle name="Normal 8 5 6 3" xfId="2991" xr:uid="{B98CEED1-E62E-48FE-851A-EEFC02052E79}"/>
    <cellStyle name="Normal 8 5 6 4" xfId="2992" xr:uid="{92A09436-7741-4443-8B43-87F442BB05E2}"/>
    <cellStyle name="Normal 8 5 7" xfId="2993" xr:uid="{577660F1-2538-451B-9C49-65010F1F5E73}"/>
    <cellStyle name="Normal 8 5 8" xfId="2994" xr:uid="{D5291DC2-C9B6-42AE-AD12-FFB2F4370667}"/>
    <cellStyle name="Normal 8 5 9" xfId="2995" xr:uid="{C5556C1B-9045-4434-AF5F-C20EDDEB25B1}"/>
    <cellStyle name="Normal 8 6" xfId="2996" xr:uid="{93071E05-0864-478F-A007-7C527B953F38}"/>
    <cellStyle name="Normal 8 6 2" xfId="2997" xr:uid="{7975DDCC-9DC5-4CA3-A455-82452094D60A}"/>
    <cellStyle name="Normal 8 6 2 2" xfId="2998" xr:uid="{81219758-A8ED-4099-AE12-27A7E4E99C71}"/>
    <cellStyle name="Normal 8 6 2 2 2" xfId="2999" xr:uid="{4874C30A-68F1-4D2C-8A90-5FECB6A95DBC}"/>
    <cellStyle name="Normal 8 6 2 2 2 2" xfId="4185" xr:uid="{E9DB58FF-D6BF-4E1A-A811-BF82DEB385DB}"/>
    <cellStyle name="Normal 8 6 2 2 3" xfId="3000" xr:uid="{378D1EA6-C48F-448E-94C8-AE2EBF4F1C79}"/>
    <cellStyle name="Normal 8 6 2 2 4" xfId="3001" xr:uid="{09B2BFA6-64A6-4F7F-9897-72AD272A415B}"/>
    <cellStyle name="Normal 8 6 2 3" xfId="3002" xr:uid="{1A3EA286-E7A6-4546-8FCF-6D682793520C}"/>
    <cellStyle name="Normal 8 6 2 3 2" xfId="3003" xr:uid="{33DA5B98-E036-4B65-B599-6E8F95547149}"/>
    <cellStyle name="Normal 8 6 2 3 3" xfId="3004" xr:uid="{AE97BC31-91C2-4034-9626-4C227A065124}"/>
    <cellStyle name="Normal 8 6 2 3 4" xfId="3005" xr:uid="{DE528616-3420-4DAC-BA22-16871DE36116}"/>
    <cellStyle name="Normal 8 6 2 4" xfId="3006" xr:uid="{CB0C595E-3D3D-4E07-8C0A-BC75DB3AE809}"/>
    <cellStyle name="Normal 8 6 2 5" xfId="3007" xr:uid="{E90F0178-1B56-4C40-8757-BB8A05C177E4}"/>
    <cellStyle name="Normal 8 6 2 6" xfId="3008" xr:uid="{D548FBD1-56DF-48C5-9A4B-76968EF98817}"/>
    <cellStyle name="Normal 8 6 3" xfId="3009" xr:uid="{672870ED-9A59-475B-87CF-0430F7FD63E7}"/>
    <cellStyle name="Normal 8 6 3 2" xfId="3010" xr:uid="{CDD9E392-D973-4C2F-BD07-63ABF2A28FE8}"/>
    <cellStyle name="Normal 8 6 3 2 2" xfId="3011" xr:uid="{1D205B3F-0EA4-447A-8C5A-8A401EE020DF}"/>
    <cellStyle name="Normal 8 6 3 2 3" xfId="3012" xr:uid="{61A6EB94-4918-48AB-86DD-60630454D6CC}"/>
    <cellStyle name="Normal 8 6 3 2 4" xfId="3013" xr:uid="{680F2B34-E132-4C89-B46F-02E47A1C82A3}"/>
    <cellStyle name="Normal 8 6 3 3" xfId="3014" xr:uid="{D1E9F4CA-A1DB-49DA-B9BE-3BAAAFDA2CDC}"/>
    <cellStyle name="Normal 8 6 3 4" xfId="3015" xr:uid="{ECB1241E-EB94-4858-92F7-FE21110821E3}"/>
    <cellStyle name="Normal 8 6 3 5" xfId="3016" xr:uid="{927B8B74-34D1-4043-B970-B09FD62F5A72}"/>
    <cellStyle name="Normal 8 6 4" xfId="3017" xr:uid="{9BBF808A-751F-4893-9EC2-52AC9E9A6CD2}"/>
    <cellStyle name="Normal 8 6 4 2" xfId="3018" xr:uid="{E84CEA6B-FD20-479C-9968-9B946FCC3718}"/>
    <cellStyle name="Normal 8 6 4 3" xfId="3019" xr:uid="{FB5B00C3-6DD5-4710-AA91-E507950F3D22}"/>
    <cellStyle name="Normal 8 6 4 4" xfId="3020" xr:uid="{45B7DE91-5002-4546-851F-84B73B2653BD}"/>
    <cellStyle name="Normal 8 6 5" xfId="3021" xr:uid="{6005D232-81BB-4EA5-8A04-EF46CCA19983}"/>
    <cellStyle name="Normal 8 6 5 2" xfId="3022" xr:uid="{D021243F-9CEB-4EE2-A89D-8660B156FC18}"/>
    <cellStyle name="Normal 8 6 5 3" xfId="3023" xr:uid="{C337F6F8-2908-43F6-994A-4EBEF8648963}"/>
    <cellStyle name="Normal 8 6 5 4" xfId="3024" xr:uid="{53F7F29E-6DFF-443B-B888-AB714076A61B}"/>
    <cellStyle name="Normal 8 6 6" xfId="3025" xr:uid="{0F412374-289C-4E33-AAAB-BEED2CE6C051}"/>
    <cellStyle name="Normal 8 6 7" xfId="3026" xr:uid="{44704361-F18D-42A3-A80D-4F87A241D588}"/>
    <cellStyle name="Normal 8 6 8" xfId="3027" xr:uid="{8B9277DB-2EAF-4C7E-9788-6D65DC240F76}"/>
    <cellStyle name="Normal 8 7" xfId="3028" xr:uid="{9C291E08-3BAA-4C27-A147-C97A033BECCE}"/>
    <cellStyle name="Normal 8 7 2" xfId="3029" xr:uid="{34CF00CF-F2B9-40D0-86C5-2F4C91D4B53D}"/>
    <cellStyle name="Normal 8 7 2 2" xfId="3030" xr:uid="{236C3C8C-256A-4691-9695-A83FABAF8348}"/>
    <cellStyle name="Normal 8 7 2 2 2" xfId="3031" xr:uid="{6FD50A34-CB1F-4135-BB88-BD4376717FB7}"/>
    <cellStyle name="Normal 8 7 2 2 3" xfId="3032" xr:uid="{4B660202-E536-4F9A-AB3F-461B77F6B626}"/>
    <cellStyle name="Normal 8 7 2 2 4" xfId="3033" xr:uid="{644278EA-A27C-4E1F-839E-60F2210DAEF3}"/>
    <cellStyle name="Normal 8 7 2 3" xfId="3034" xr:uid="{450FB409-DA29-4C60-BBB6-74351E9FE8FB}"/>
    <cellStyle name="Normal 8 7 2 4" xfId="3035" xr:uid="{80AFD92C-2741-4E6F-93AA-49971447831F}"/>
    <cellStyle name="Normal 8 7 2 5" xfId="3036" xr:uid="{2969A3EF-0663-4000-906B-4DD90E2D8747}"/>
    <cellStyle name="Normal 8 7 3" xfId="3037" xr:uid="{6021A8CE-E273-4857-A960-DC4F7C37BE78}"/>
    <cellStyle name="Normal 8 7 3 2" xfId="3038" xr:uid="{A94EF418-60ED-42B1-A4D2-B541779FE961}"/>
    <cellStyle name="Normal 8 7 3 3" xfId="3039" xr:uid="{177EE359-F631-4403-AE43-19EF4CF0A005}"/>
    <cellStyle name="Normal 8 7 3 4" xfId="3040" xr:uid="{F9569845-9ECC-47E4-B05F-B119E7981CDA}"/>
    <cellStyle name="Normal 8 7 4" xfId="3041" xr:uid="{045F613C-0A5F-4E01-9F63-5E9B832559CA}"/>
    <cellStyle name="Normal 8 7 4 2" xfId="3042" xr:uid="{0AF73CE8-450B-41A6-BE30-52D9EDEA72B3}"/>
    <cellStyle name="Normal 8 7 4 3" xfId="3043" xr:uid="{77FE5DB3-EBF3-450E-AF88-3F0A10869542}"/>
    <cellStyle name="Normal 8 7 4 4" xfId="3044" xr:uid="{78C5755B-0411-4EE0-B643-C9D7B44AC70E}"/>
    <cellStyle name="Normal 8 7 5" xfId="3045" xr:uid="{AEB105EA-2B1C-4D80-95FF-D21D92DE4102}"/>
    <cellStyle name="Normal 8 7 6" xfId="3046" xr:uid="{B72D093F-1666-41BE-85BF-360F1E7A6DAA}"/>
    <cellStyle name="Normal 8 7 7" xfId="3047" xr:uid="{F0144D8C-90D3-484F-AE3E-DC22235ADD04}"/>
    <cellStyle name="Normal 8 8" xfId="3048" xr:uid="{2F5010DC-9B7A-431C-BDD0-0168634ACFA4}"/>
    <cellStyle name="Normal 8 8 2" xfId="3049" xr:uid="{64A708ED-23F5-4E7C-A13D-5CB2114F05E1}"/>
    <cellStyle name="Normal 8 8 2 2" xfId="3050" xr:uid="{56B55A15-A3ED-422D-9CAE-1AB6A1E4F9DF}"/>
    <cellStyle name="Normal 8 8 2 3" xfId="3051" xr:uid="{E8E53B7B-435F-4A53-8F6B-76C8C05EF64F}"/>
    <cellStyle name="Normal 8 8 2 4" xfId="3052" xr:uid="{1A77FD44-577F-457F-8B17-9073CE26384A}"/>
    <cellStyle name="Normal 8 8 3" xfId="3053" xr:uid="{3DD24E7B-3D81-4FF8-9D31-2B1BB8261F05}"/>
    <cellStyle name="Normal 8 8 3 2" xfId="3054" xr:uid="{25242FD7-13D7-4062-8337-02442C42A68B}"/>
    <cellStyle name="Normal 8 8 3 3" xfId="3055" xr:uid="{C8D3BE6C-A862-43F4-88EC-EF0D7D7A2495}"/>
    <cellStyle name="Normal 8 8 3 4" xfId="3056" xr:uid="{146E51EB-5F26-4033-BF64-2BA6B1A4A1AB}"/>
    <cellStyle name="Normal 8 8 4" xfId="3057" xr:uid="{E1CD5F10-7077-4A78-B4F1-A96EF73E62BF}"/>
    <cellStyle name="Normal 8 8 5" xfId="3058" xr:uid="{393BAA8C-D269-4980-A34C-E9549978BCC3}"/>
    <cellStyle name="Normal 8 8 6" xfId="3059" xr:uid="{2BAAE13F-93BB-422D-9469-C52CAC63E79D}"/>
    <cellStyle name="Normal 8 9" xfId="3060" xr:uid="{38404B35-FF75-4605-BA23-26179EB64606}"/>
    <cellStyle name="Normal 8 9 2" xfId="3061" xr:uid="{820C9F64-0507-4732-A679-0E44B19F06FE}"/>
    <cellStyle name="Normal 8 9 2 2" xfId="3062" xr:uid="{F4E6D35E-A5E0-4EBF-A297-913173BF4DC3}"/>
    <cellStyle name="Normal 8 9 2 2 2" xfId="4381" xr:uid="{CBD03F9B-40CC-4956-85B3-1CAF47B88EEF}"/>
    <cellStyle name="Normal 8 9 2 2 3" xfId="4613" xr:uid="{A4A8AEF5-8E2F-456E-A0A9-A9453EB8FFB0}"/>
    <cellStyle name="Normal 8 9 2 3" xfId="3063" xr:uid="{3F5BC811-7392-423F-82A2-5A7BD1136EE6}"/>
    <cellStyle name="Normal 8 9 2 4" xfId="3064" xr:uid="{E86776B7-8B00-496E-852E-860D5A19974E}"/>
    <cellStyle name="Normal 8 9 3" xfId="3065" xr:uid="{CB5F2419-BD22-4F75-BE81-F80144F44732}"/>
    <cellStyle name="Normal 8 9 4" xfId="3066" xr:uid="{5651A013-9464-43D4-AB66-600A4F6D3C6A}"/>
    <cellStyle name="Normal 8 9 4 2" xfId="4747" xr:uid="{94B8FB95-6726-4561-A1E6-EDE62AA9B5B2}"/>
    <cellStyle name="Normal 8 9 4 3" xfId="4614" xr:uid="{064AB8FA-21F2-4C00-869E-110AB6B70DFA}"/>
    <cellStyle name="Normal 8 9 4 4" xfId="4466" xr:uid="{6DDFC399-DC9F-4AC3-AF95-E96C26FCB224}"/>
    <cellStyle name="Normal 8 9 5" xfId="3067" xr:uid="{5A221C18-D96E-4BD7-A6CC-2A4A64154136}"/>
    <cellStyle name="Normal 9" xfId="89" xr:uid="{D673DF75-EBE9-4B70-A422-B9F681BAB028}"/>
    <cellStyle name="Normal 9 10" xfId="3068" xr:uid="{886BF2CE-65E0-4146-BF0D-18B4B4B02F25}"/>
    <cellStyle name="Normal 9 10 2" xfId="3069" xr:uid="{06C7F4AA-D8DD-45EA-A5A9-0EB8DD12ADDC}"/>
    <cellStyle name="Normal 9 10 2 2" xfId="3070" xr:uid="{7B99B711-6C98-468E-A5FD-B82EBF22B8C1}"/>
    <cellStyle name="Normal 9 10 2 3" xfId="3071" xr:uid="{1D451C3E-76EF-4F5C-B62C-3A37202D5D29}"/>
    <cellStyle name="Normal 9 10 2 4" xfId="3072" xr:uid="{65EB4EF0-87E6-48B5-8424-92F93BD75B85}"/>
    <cellStyle name="Normal 9 10 3" xfId="3073" xr:uid="{D5D13631-5D3E-4C5C-955B-D07C1B45B8E2}"/>
    <cellStyle name="Normal 9 10 4" xfId="3074" xr:uid="{FCC63E8B-F9AE-4494-A5A7-8F7128D574C7}"/>
    <cellStyle name="Normal 9 10 5" xfId="3075" xr:uid="{F963A254-63D4-42A5-8B48-80F738CE247A}"/>
    <cellStyle name="Normal 9 11" xfId="3076" xr:uid="{B50E6BFE-4870-4A97-85CF-9113C8ADDD68}"/>
    <cellStyle name="Normal 9 11 2" xfId="3077" xr:uid="{33026739-B779-408D-99D0-6BED12E3AA6B}"/>
    <cellStyle name="Normal 9 11 3" xfId="3078" xr:uid="{E63DA7D8-3A74-491D-BD06-12C8611626A0}"/>
    <cellStyle name="Normal 9 11 4" xfId="3079" xr:uid="{967C3606-757C-4B5D-BB49-DA8B09318AE8}"/>
    <cellStyle name="Normal 9 12" xfId="3080" xr:uid="{ADF755FC-DFF2-4E9E-AA9E-093A1CAC4A9B}"/>
    <cellStyle name="Normal 9 12 2" xfId="3081" xr:uid="{E5EA0429-B20B-41D0-99C6-9BD85D04BD11}"/>
    <cellStyle name="Normal 9 12 3" xfId="3082" xr:uid="{0316F196-3DF8-431C-B135-3B25304A738D}"/>
    <cellStyle name="Normal 9 12 4" xfId="3083" xr:uid="{F3A6ED85-8A9B-4980-92E5-D4326D4F6E4B}"/>
    <cellStyle name="Normal 9 13" xfId="3084" xr:uid="{D29883A6-5175-49ED-95BF-38322B8ED9DE}"/>
    <cellStyle name="Normal 9 13 2" xfId="3085" xr:uid="{B626A1AB-05CE-4E51-BB8D-2AF45686DF97}"/>
    <cellStyle name="Normal 9 14" xfId="3086" xr:uid="{928686D8-5B50-4D7F-9408-E9F8CDCDEBC5}"/>
    <cellStyle name="Normal 9 15" xfId="3087" xr:uid="{B79DE059-27C0-4967-A48A-F8E26BA4AC34}"/>
    <cellStyle name="Normal 9 16" xfId="3088" xr:uid="{6FBFA6F0-F11C-4DF4-80C5-91AF2114D118}"/>
    <cellStyle name="Normal 9 2" xfId="90" xr:uid="{C09A2857-1DBD-4E1F-8CCE-F2E8F4B739BC}"/>
    <cellStyle name="Normal 9 2 2" xfId="3729" xr:uid="{5ADBA018-B57E-4D16-8FDC-DE4DB566F0DC}"/>
    <cellStyle name="Normal 9 2 2 2" xfId="4593" xr:uid="{58673226-3192-4EDD-8FCC-13C7F1F163DE}"/>
    <cellStyle name="Normal 9 2 3" xfId="4594" xr:uid="{AFC2D870-0560-4527-9369-DF2C89B8BE79}"/>
    <cellStyle name="Normal 9 3" xfId="91" xr:uid="{03538800-0AE5-424F-ACE2-1C71C42D2654}"/>
    <cellStyle name="Normal 9 3 10" xfId="3089" xr:uid="{EFB9EED7-D581-45B1-8288-A25B7AEC0EAA}"/>
    <cellStyle name="Normal 9 3 11" xfId="3090" xr:uid="{46CA4BAC-B85A-4527-B19B-4B405C5C360C}"/>
    <cellStyle name="Normal 9 3 2" xfId="3091" xr:uid="{8E5199A6-0712-4E63-B77B-5B748DF376BE}"/>
    <cellStyle name="Normal 9 3 2 2" xfId="3092" xr:uid="{377B0A9F-8328-411D-97B8-7BC8E22B8F28}"/>
    <cellStyle name="Normal 9 3 2 2 2" xfId="3093" xr:uid="{2769FFDF-5A56-4D72-B148-DF59220A5016}"/>
    <cellStyle name="Normal 9 3 2 2 2 2" xfId="3094" xr:uid="{F0099958-EC13-4A82-8047-BA307FC9A1F7}"/>
    <cellStyle name="Normal 9 3 2 2 2 2 2" xfId="3095" xr:uid="{BA8E222A-321E-430B-AA7B-C5F35D4B090F}"/>
    <cellStyle name="Normal 9 3 2 2 2 2 2 2" xfId="4186" xr:uid="{0EDF47F4-9653-492E-A19B-B70F27EF9514}"/>
    <cellStyle name="Normal 9 3 2 2 2 2 2 2 2" xfId="4187" xr:uid="{1021EF5C-F0C8-4CDA-B1C7-C81A98956B4D}"/>
    <cellStyle name="Normal 9 3 2 2 2 2 2 3" xfId="4188" xr:uid="{0D8E94FD-7BD3-45E9-A52B-F185DB2045DA}"/>
    <cellStyle name="Normal 9 3 2 2 2 2 3" xfId="3096" xr:uid="{91911E6B-D30B-4C18-A8FC-E73A34A6C53F}"/>
    <cellStyle name="Normal 9 3 2 2 2 2 3 2" xfId="4189" xr:uid="{D1A1B5A0-7B8C-4C10-96A9-7D4681CA2251}"/>
    <cellStyle name="Normal 9 3 2 2 2 2 4" xfId="3097" xr:uid="{53EF88B0-ECDF-4BB1-B3C4-15258020CA0E}"/>
    <cellStyle name="Normal 9 3 2 2 2 3" xfId="3098" xr:uid="{D8408E96-BAFB-4540-8FB3-2F207D2BC4B3}"/>
    <cellStyle name="Normal 9 3 2 2 2 3 2" xfId="3099" xr:uid="{FEECCBA0-B98F-418F-B401-A28FF70107CB}"/>
    <cellStyle name="Normal 9 3 2 2 2 3 2 2" xfId="4190" xr:uid="{4BC3F006-BB1D-4B76-BF93-FE307F10FFC7}"/>
    <cellStyle name="Normal 9 3 2 2 2 3 3" xfId="3100" xr:uid="{7BA2BE53-BFC0-4AA3-9C62-31670E74BF29}"/>
    <cellStyle name="Normal 9 3 2 2 2 3 4" xfId="3101" xr:uid="{7FEEA0C5-C481-4F97-A7CD-5DC8C17BD1EF}"/>
    <cellStyle name="Normal 9 3 2 2 2 4" xfId="3102" xr:uid="{76C7AB4E-906C-43CF-BDF2-B1E775CA86CD}"/>
    <cellStyle name="Normal 9 3 2 2 2 4 2" xfId="4191" xr:uid="{5ABA66AB-8958-4D1F-B7F7-FC239E002A07}"/>
    <cellStyle name="Normal 9 3 2 2 2 5" xfId="3103" xr:uid="{3DF9123D-3C5A-4327-AD3F-092E8A947BC6}"/>
    <cellStyle name="Normal 9 3 2 2 2 6" xfId="3104" xr:uid="{DA8B9615-C620-449A-830C-911C321ADE2A}"/>
    <cellStyle name="Normal 9 3 2 2 3" xfId="3105" xr:uid="{514A5E1F-35E7-4AB8-8457-22BE0E9A11AA}"/>
    <cellStyle name="Normal 9 3 2 2 3 2" xfId="3106" xr:uid="{25C09630-E8E9-4B1A-AB51-4AEC7A5FB0F2}"/>
    <cellStyle name="Normal 9 3 2 2 3 2 2" xfId="3107" xr:uid="{4CB1769D-69B1-4734-BD8D-48502C665D55}"/>
    <cellStyle name="Normal 9 3 2 2 3 2 2 2" xfId="4192" xr:uid="{10209F96-DCF4-46E7-8EE5-4C0D326C08D1}"/>
    <cellStyle name="Normal 9 3 2 2 3 2 2 2 2" xfId="4193" xr:uid="{7F146E45-FCA7-4321-9AFF-C9866B63B2D1}"/>
    <cellStyle name="Normal 9 3 2 2 3 2 2 3" xfId="4194" xr:uid="{FE48DBEB-9F1D-42AB-BB50-FCCB1E39DE57}"/>
    <cellStyle name="Normal 9 3 2 2 3 2 3" xfId="3108" xr:uid="{F6C63F98-78BF-4648-B91E-FEED69391179}"/>
    <cellStyle name="Normal 9 3 2 2 3 2 3 2" xfId="4195" xr:uid="{A0396143-76B0-4AE3-8E53-56DCD62ADAD4}"/>
    <cellStyle name="Normal 9 3 2 2 3 2 4" xfId="3109" xr:uid="{8D8D679C-CA99-4BCE-A4C6-F9DC72B51622}"/>
    <cellStyle name="Normal 9 3 2 2 3 3" xfId="3110" xr:uid="{110F2BDF-AD54-4BFF-B734-2E55322C406B}"/>
    <cellStyle name="Normal 9 3 2 2 3 3 2" xfId="4196" xr:uid="{A137EF5B-6EE7-4DB3-9713-42A599C489A7}"/>
    <cellStyle name="Normal 9 3 2 2 3 3 2 2" xfId="4197" xr:uid="{99F3753B-A9DB-4115-9DA7-D4F3275605D2}"/>
    <cellStyle name="Normal 9 3 2 2 3 3 3" xfId="4198" xr:uid="{F9065B68-40E3-42E9-8D2C-C2E0082CB704}"/>
    <cellStyle name="Normal 9 3 2 2 3 4" xfId="3111" xr:uid="{69C616AD-F010-4285-B1F9-BEB0F192C04D}"/>
    <cellStyle name="Normal 9 3 2 2 3 4 2" xfId="4199" xr:uid="{D7F215D2-02A4-449A-B32D-A11CBF692788}"/>
    <cellStyle name="Normal 9 3 2 2 3 5" xfId="3112" xr:uid="{A22820AE-670B-4623-BAB5-2023DDDBEE52}"/>
    <cellStyle name="Normal 9 3 2 2 4" xfId="3113" xr:uid="{C7DC9591-94DD-4435-B761-71A151A23F4E}"/>
    <cellStyle name="Normal 9 3 2 2 4 2" xfId="3114" xr:uid="{F5EF26EA-1311-47D4-B6C4-BED16F264C27}"/>
    <cellStyle name="Normal 9 3 2 2 4 2 2" xfId="4200" xr:uid="{02EE88A7-3490-47EC-B2DF-4531232F9329}"/>
    <cellStyle name="Normal 9 3 2 2 4 2 2 2" xfId="4201" xr:uid="{D9B289F6-F72C-46E5-8E2E-AEED552C7E76}"/>
    <cellStyle name="Normal 9 3 2 2 4 2 3" xfId="4202" xr:uid="{377FE196-4AD9-489B-974C-A6B202409299}"/>
    <cellStyle name="Normal 9 3 2 2 4 3" xfId="3115" xr:uid="{A6301B9C-A56B-4ECC-A110-DC91247E4C3E}"/>
    <cellStyle name="Normal 9 3 2 2 4 3 2" xfId="4203" xr:uid="{8ED1CF73-665A-47A1-AA45-6AEB9FCD53CF}"/>
    <cellStyle name="Normal 9 3 2 2 4 4" xfId="3116" xr:uid="{04C7A8AE-5B64-4F2A-B5DC-6040271AEB83}"/>
    <cellStyle name="Normal 9 3 2 2 5" xfId="3117" xr:uid="{A145F4BE-0C2A-4C9C-A4A5-43AC516359C8}"/>
    <cellStyle name="Normal 9 3 2 2 5 2" xfId="3118" xr:uid="{FB557827-AA05-4DD0-BB4D-E2715FC4336D}"/>
    <cellStyle name="Normal 9 3 2 2 5 2 2" xfId="4204" xr:uid="{40AA7A6F-982F-4506-AE5C-BA0DF6FACA06}"/>
    <cellStyle name="Normal 9 3 2 2 5 3" xfId="3119" xr:uid="{FD0E896F-9F5A-4B75-94B7-4993B026A5F0}"/>
    <cellStyle name="Normal 9 3 2 2 5 4" xfId="3120" xr:uid="{BE85084B-9C8F-4B66-A59D-B1749827A4E6}"/>
    <cellStyle name="Normal 9 3 2 2 6" xfId="3121" xr:uid="{D97E8875-CCEB-4779-BAC9-C274A8202247}"/>
    <cellStyle name="Normal 9 3 2 2 6 2" xfId="4205" xr:uid="{AE681B7C-B940-4110-89D2-1B6D91EBCA5F}"/>
    <cellStyle name="Normal 9 3 2 2 7" xfId="3122" xr:uid="{5A36DF72-31F5-4A48-A754-CC66CCD98098}"/>
    <cellStyle name="Normal 9 3 2 2 8" xfId="3123" xr:uid="{83569EE3-6018-4AF6-8C18-AC6F7A7C974E}"/>
    <cellStyle name="Normal 9 3 2 3" xfId="3124" xr:uid="{BD5087A6-BE7D-4B37-A80D-C813DF65B17D}"/>
    <cellStyle name="Normal 9 3 2 3 2" xfId="3125" xr:uid="{4C484EA3-A1CC-4AFA-9736-2E625A561655}"/>
    <cellStyle name="Normal 9 3 2 3 2 2" xfId="3126" xr:uid="{9C9C2544-BC9F-4D84-8154-AA5780B3AE73}"/>
    <cellStyle name="Normal 9 3 2 3 2 2 2" xfId="4206" xr:uid="{93D52022-F800-4FC8-BCE5-2BCC085EA410}"/>
    <cellStyle name="Normal 9 3 2 3 2 2 2 2" xfId="4207" xr:uid="{81C7FE90-2686-46A1-BFA2-E0AB1E72ACB6}"/>
    <cellStyle name="Normal 9 3 2 3 2 2 3" xfId="4208" xr:uid="{D4B4F7A0-9F60-447B-A6F5-6E9C2CBC0A04}"/>
    <cellStyle name="Normal 9 3 2 3 2 3" xfId="3127" xr:uid="{019401F2-FAA1-490C-8A9E-F3F5F4739D2D}"/>
    <cellStyle name="Normal 9 3 2 3 2 3 2" xfId="4209" xr:uid="{AF8DF483-DC76-4B7E-B9D4-3FF070DA660D}"/>
    <cellStyle name="Normal 9 3 2 3 2 4" xfId="3128" xr:uid="{907BA533-31B9-4EE7-BD9E-54F29E2BFC5C}"/>
    <cellStyle name="Normal 9 3 2 3 3" xfId="3129" xr:uid="{2882AD0E-4178-4CB7-A959-F6819B58DA18}"/>
    <cellStyle name="Normal 9 3 2 3 3 2" xfId="3130" xr:uid="{831B43E2-CCED-48DD-8A4D-6208FEACCDC5}"/>
    <cellStyle name="Normal 9 3 2 3 3 2 2" xfId="4210" xr:uid="{F4F8C7FE-1315-4433-895A-4E26363B39C2}"/>
    <cellStyle name="Normal 9 3 2 3 3 3" xfId="3131" xr:uid="{2B65274D-7B23-496C-87E4-92CAF3E9F06C}"/>
    <cellStyle name="Normal 9 3 2 3 3 4" xfId="3132" xr:uid="{EEF1140E-D6F2-4D98-B3C5-836FBC78215C}"/>
    <cellStyle name="Normal 9 3 2 3 4" xfId="3133" xr:uid="{A5A6C6EA-1748-484E-9A5D-965C6AD758F6}"/>
    <cellStyle name="Normal 9 3 2 3 4 2" xfId="4211" xr:uid="{25098B92-5230-4E93-BF18-D2A25C00E1A6}"/>
    <cellStyle name="Normal 9 3 2 3 5" xfId="3134" xr:uid="{1924323B-EF1F-487D-9110-7F5C44DB4EED}"/>
    <cellStyle name="Normal 9 3 2 3 6" xfId="3135" xr:uid="{BA36C9D6-B2B4-4827-B6F4-EF169571C0FA}"/>
    <cellStyle name="Normal 9 3 2 4" xfId="3136" xr:uid="{1694DE07-629D-4FBC-A975-BAA6843AD42D}"/>
    <cellStyle name="Normal 9 3 2 4 2" xfId="3137" xr:uid="{C1236E4A-8CA3-4D05-8009-E47AE9BFE7DC}"/>
    <cellStyle name="Normal 9 3 2 4 2 2" xfId="3138" xr:uid="{EDFCB4C0-9016-4CC7-BD0D-AEE1F201B8C2}"/>
    <cellStyle name="Normal 9 3 2 4 2 2 2" xfId="4212" xr:uid="{32434321-C3C1-426F-A145-CEB2F1C8AF1C}"/>
    <cellStyle name="Normal 9 3 2 4 2 2 2 2" xfId="4213" xr:uid="{6971C137-89A7-4895-BD7A-22AABCADB679}"/>
    <cellStyle name="Normal 9 3 2 4 2 2 3" xfId="4214" xr:uid="{8C7B2407-3B5C-48A4-A0F9-5E68E314E4DA}"/>
    <cellStyle name="Normal 9 3 2 4 2 3" xfId="3139" xr:uid="{B110E9B5-F074-4586-AEDE-B20345E35683}"/>
    <cellStyle name="Normal 9 3 2 4 2 3 2" xfId="4215" xr:uid="{90180997-6F18-45F2-8FF8-9ADFE8741796}"/>
    <cellStyle name="Normal 9 3 2 4 2 4" xfId="3140" xr:uid="{104B4E90-A240-4779-A82F-A05666E2EA0A}"/>
    <cellStyle name="Normal 9 3 2 4 3" xfId="3141" xr:uid="{B9B8EA89-458B-43F7-99BC-B9F0D4840092}"/>
    <cellStyle name="Normal 9 3 2 4 3 2" xfId="4216" xr:uid="{C9F11205-EF79-43B4-816D-836B1A1BD90C}"/>
    <cellStyle name="Normal 9 3 2 4 3 2 2" xfId="4217" xr:uid="{918B9066-6EBB-4D82-AADF-593B0F1A3483}"/>
    <cellStyle name="Normal 9 3 2 4 3 3" xfId="4218" xr:uid="{05171438-8CED-4699-B6BC-5299E48CC7F6}"/>
    <cellStyle name="Normal 9 3 2 4 4" xfId="3142" xr:uid="{D37B09B2-5A7B-4454-B9BE-17F944DAC14C}"/>
    <cellStyle name="Normal 9 3 2 4 4 2" xfId="4219" xr:uid="{A80384D0-2AC3-4463-9DBE-06DA26BF6AFD}"/>
    <cellStyle name="Normal 9 3 2 4 5" xfId="3143" xr:uid="{3F05491C-C245-438F-8587-51B811D9756D}"/>
    <cellStyle name="Normal 9 3 2 5" xfId="3144" xr:uid="{9CB22F66-1272-4758-8079-AA5B1298E887}"/>
    <cellStyle name="Normal 9 3 2 5 2" xfId="3145" xr:uid="{580DD165-A317-47DE-ADB4-A41FA8103A7D}"/>
    <cellStyle name="Normal 9 3 2 5 2 2" xfId="4220" xr:uid="{FA519802-4590-4551-BC5E-1143E31A97A7}"/>
    <cellStyle name="Normal 9 3 2 5 2 2 2" xfId="4221" xr:uid="{121A9AE9-EB79-4186-A78E-6257AE2CD8CF}"/>
    <cellStyle name="Normal 9 3 2 5 2 3" xfId="4222" xr:uid="{41E417A5-F734-46E5-85A8-EDC66169A491}"/>
    <cellStyle name="Normal 9 3 2 5 3" xfId="3146" xr:uid="{01A2B878-F09B-4235-B524-664BB89F9B8E}"/>
    <cellStyle name="Normal 9 3 2 5 3 2" xfId="4223" xr:uid="{266D035F-AB79-454C-BED4-9D2D026C3A02}"/>
    <cellStyle name="Normal 9 3 2 5 4" xfId="3147" xr:uid="{03DE5975-CA8B-430E-A25E-79D38C07BFE2}"/>
    <cellStyle name="Normal 9 3 2 6" xfId="3148" xr:uid="{171A8898-DF9C-4613-8558-3A13152E1D08}"/>
    <cellStyle name="Normal 9 3 2 6 2" xfId="3149" xr:uid="{A1434F08-58A8-4B5B-B4D7-83B7D7210EBC}"/>
    <cellStyle name="Normal 9 3 2 6 2 2" xfId="4224" xr:uid="{BED48CD9-9901-47F7-9DE6-08A52FB3393E}"/>
    <cellStyle name="Normal 9 3 2 6 3" xfId="3150" xr:uid="{206F88D0-80DC-4B48-810D-53166B3EDC6D}"/>
    <cellStyle name="Normal 9 3 2 6 4" xfId="3151" xr:uid="{12D1F70B-0490-401C-8F52-B42450999591}"/>
    <cellStyle name="Normal 9 3 2 7" xfId="3152" xr:uid="{8BFAA80F-3744-4182-95C3-557B5B18C513}"/>
    <cellStyle name="Normal 9 3 2 7 2" xfId="4225" xr:uid="{F5078396-E252-4632-8CDA-0D5EB9B94D01}"/>
    <cellStyle name="Normal 9 3 2 8" xfId="3153" xr:uid="{4D918432-B4A4-447F-A9F8-4513AE36EED0}"/>
    <cellStyle name="Normal 9 3 2 9" xfId="3154" xr:uid="{9072FE66-4DF1-42AC-91C5-EB21F15B3ED8}"/>
    <cellStyle name="Normal 9 3 3" xfId="3155" xr:uid="{E7B97766-1404-4379-8F14-E6D47962148D}"/>
    <cellStyle name="Normal 9 3 3 2" xfId="3156" xr:uid="{8CB2F67C-CF3C-4413-B743-6C414A8B0824}"/>
    <cellStyle name="Normal 9 3 3 2 2" xfId="3157" xr:uid="{DB3F8953-0A76-4AAE-8295-F0E90C628F48}"/>
    <cellStyle name="Normal 9 3 3 2 2 2" xfId="3158" xr:uid="{FD5D5F5D-BD0B-4188-BEB0-BAD2A2CC7B2B}"/>
    <cellStyle name="Normal 9 3 3 2 2 2 2" xfId="4226" xr:uid="{C4CB1529-099C-4083-85B0-66EFD6E9771C}"/>
    <cellStyle name="Normal 9 3 3 2 2 2 2 2" xfId="4227" xr:uid="{BB30CE66-16D3-46B1-8D87-2B6BA31E5528}"/>
    <cellStyle name="Normal 9 3 3 2 2 2 3" xfId="4228" xr:uid="{BB7B395D-CB91-46A6-A791-4BF844427869}"/>
    <cellStyle name="Normal 9 3 3 2 2 3" xfId="3159" xr:uid="{5124A460-48AD-4A75-9907-96DE941AC87E}"/>
    <cellStyle name="Normal 9 3 3 2 2 3 2" xfId="4229" xr:uid="{56C2E15C-728A-4DE0-9129-FDE7F436396D}"/>
    <cellStyle name="Normal 9 3 3 2 2 4" xfId="3160" xr:uid="{CEE24164-1395-4656-B702-8DF22B71D50A}"/>
    <cellStyle name="Normal 9 3 3 2 3" xfId="3161" xr:uid="{9ABA2614-C548-49BB-8EFE-24078DE2A013}"/>
    <cellStyle name="Normal 9 3 3 2 3 2" xfId="3162" xr:uid="{07E9DCC7-9EF5-4B9B-9C32-ECE76F8DE7C0}"/>
    <cellStyle name="Normal 9 3 3 2 3 2 2" xfId="4230" xr:uid="{9233AE14-B6EA-49B7-ABC4-5A4D0DA4A712}"/>
    <cellStyle name="Normal 9 3 3 2 3 3" xfId="3163" xr:uid="{43DF82C0-BD1D-4FB4-A3C2-42911B425FC7}"/>
    <cellStyle name="Normal 9 3 3 2 3 4" xfId="3164" xr:uid="{A7C5E76B-FED3-440D-B52C-9FB49101C790}"/>
    <cellStyle name="Normal 9 3 3 2 4" xfId="3165" xr:uid="{20537FC5-4928-41FE-94F1-C5A8DDDA8069}"/>
    <cellStyle name="Normal 9 3 3 2 4 2" xfId="4231" xr:uid="{63090C58-85D8-49AC-A5C0-61E1F803E7C2}"/>
    <cellStyle name="Normal 9 3 3 2 5" xfId="3166" xr:uid="{28EF7E44-CAEC-46CC-9EC4-68F79FB10EC6}"/>
    <cellStyle name="Normal 9 3 3 2 6" xfId="3167" xr:uid="{5178C295-8CC9-4AD0-8A94-13E67269EE6D}"/>
    <cellStyle name="Normal 9 3 3 3" xfId="3168" xr:uid="{4D1D033B-350A-46E4-90C8-AFF843CF06FD}"/>
    <cellStyle name="Normal 9 3 3 3 2" xfId="3169" xr:uid="{DD537DE2-EAA2-46D9-9C44-2FBBA1C501D6}"/>
    <cellStyle name="Normal 9 3 3 3 2 2" xfId="3170" xr:uid="{D67CB631-3671-4AD0-8356-8595313A82B9}"/>
    <cellStyle name="Normal 9 3 3 3 2 2 2" xfId="4232" xr:uid="{C2708E1A-FE88-4A7B-904E-2AFF33978797}"/>
    <cellStyle name="Normal 9 3 3 3 2 2 2 2" xfId="4233" xr:uid="{85DF8979-6219-4FA7-A406-19BF19EEF6A6}"/>
    <cellStyle name="Normal 9 3 3 3 2 2 2 2 2" xfId="4766" xr:uid="{6F54C006-1738-4720-9D12-F56774F2F9A3}"/>
    <cellStyle name="Normal 9 3 3 3 2 2 3" xfId="4234" xr:uid="{DAB03EED-F3E4-4038-B422-3585CC55C752}"/>
    <cellStyle name="Normal 9 3 3 3 2 2 3 2" xfId="4767" xr:uid="{26097A81-FAEE-42F5-A5DC-C49600715550}"/>
    <cellStyle name="Normal 9 3 3 3 2 3" xfId="3171" xr:uid="{25A1FD09-A3A5-4E0E-A572-5E87DF4C0EC2}"/>
    <cellStyle name="Normal 9 3 3 3 2 3 2" xfId="4235" xr:uid="{91817501-7C7C-4E15-B66A-973BDB898ADE}"/>
    <cellStyle name="Normal 9 3 3 3 2 3 2 2" xfId="4769" xr:uid="{D4F5E670-6D37-44C5-981C-0C0E70055B20}"/>
    <cellStyle name="Normal 9 3 3 3 2 3 3" xfId="4768" xr:uid="{92DE1DA5-3E09-4DCE-AED2-E1B98AC0F3C0}"/>
    <cellStyle name="Normal 9 3 3 3 2 4" xfId="3172" xr:uid="{18B0D779-5977-46BA-AED8-6F241F56076A}"/>
    <cellStyle name="Normal 9 3 3 3 2 4 2" xfId="4770" xr:uid="{AB80A220-F1A8-45E3-BE2D-689BAA857C73}"/>
    <cellStyle name="Normal 9 3 3 3 3" xfId="3173" xr:uid="{B9FD3530-68BC-411B-8251-11906DA11B73}"/>
    <cellStyle name="Normal 9 3 3 3 3 2" xfId="4236" xr:uid="{11377AEB-DB4A-446D-B5CC-9F4B047CE356}"/>
    <cellStyle name="Normal 9 3 3 3 3 2 2" xfId="4237" xr:uid="{9C673AAA-5331-4D4C-AEC3-FB15D298E62A}"/>
    <cellStyle name="Normal 9 3 3 3 3 2 2 2" xfId="4773" xr:uid="{B12BA1B2-C5DF-4AE6-BD49-5DAC9557ED1F}"/>
    <cellStyle name="Normal 9 3 3 3 3 2 3" xfId="4772" xr:uid="{6FBEC33B-75C3-4756-A728-D6A4F27CDB97}"/>
    <cellStyle name="Normal 9 3 3 3 3 3" xfId="4238" xr:uid="{E9AAE71E-68F2-4A91-82EF-B89801486AA9}"/>
    <cellStyle name="Normal 9 3 3 3 3 3 2" xfId="4774" xr:uid="{1A4D31BB-F64F-46B7-AB6F-D410FFF0F82D}"/>
    <cellStyle name="Normal 9 3 3 3 3 4" xfId="4771" xr:uid="{55855D49-8343-4D33-B4F8-5351E40FA86D}"/>
    <cellStyle name="Normal 9 3 3 3 4" xfId="3174" xr:uid="{BC4E370F-734F-446D-A335-5397B444B889}"/>
    <cellStyle name="Normal 9 3 3 3 4 2" xfId="4239" xr:uid="{94E78A30-BEE8-4B1A-8282-7249C3A47F84}"/>
    <cellStyle name="Normal 9 3 3 3 4 2 2" xfId="4776" xr:uid="{DA4B13DA-46A2-4095-A67B-E248C3886312}"/>
    <cellStyle name="Normal 9 3 3 3 4 3" xfId="4775" xr:uid="{D80DD490-9A4A-4D97-ABB5-349E10194F54}"/>
    <cellStyle name="Normal 9 3 3 3 5" xfId="3175" xr:uid="{588EB67B-84CE-4EF1-AF91-8B4FC8CEF89E}"/>
    <cellStyle name="Normal 9 3 3 3 5 2" xfId="4777" xr:uid="{44BBD799-05D5-4AAA-B545-7726F5C7DF10}"/>
    <cellStyle name="Normal 9 3 3 4" xfId="3176" xr:uid="{F076DE83-A1D9-46F8-B0CA-443B937466FF}"/>
    <cellStyle name="Normal 9 3 3 4 2" xfId="3177" xr:uid="{576F716C-85A7-458E-85C7-CE0D89516BF0}"/>
    <cellStyle name="Normal 9 3 3 4 2 2" xfId="4240" xr:uid="{BD533C7C-CDB0-4D0C-9FB5-5617B455D3F8}"/>
    <cellStyle name="Normal 9 3 3 4 2 2 2" xfId="4241" xr:uid="{50904461-B374-4165-90AF-9A4446D18DA3}"/>
    <cellStyle name="Normal 9 3 3 4 2 2 2 2" xfId="4781" xr:uid="{A94770BB-5002-4755-A590-86302C832B8D}"/>
    <cellStyle name="Normal 9 3 3 4 2 2 3" xfId="4780" xr:uid="{C3824A0B-FC0E-41F8-A8E8-CC857D729F4F}"/>
    <cellStyle name="Normal 9 3 3 4 2 3" xfId="4242" xr:uid="{E9E62F28-9E6A-4431-96FF-6686D950395A}"/>
    <cellStyle name="Normal 9 3 3 4 2 3 2" xfId="4782" xr:uid="{A364278B-6FAD-4258-8814-6311B0D07B2A}"/>
    <cellStyle name="Normal 9 3 3 4 2 4" xfId="4779" xr:uid="{0F71919D-7DB7-4C0F-B970-39CD26FD367E}"/>
    <cellStyle name="Normal 9 3 3 4 3" xfId="3178" xr:uid="{811AE1E2-6381-4500-9681-A0AA1E934CF8}"/>
    <cellStyle name="Normal 9 3 3 4 3 2" xfId="4243" xr:uid="{23074C42-BA54-4518-81AB-B360E369FD3E}"/>
    <cellStyle name="Normal 9 3 3 4 3 2 2" xfId="4784" xr:uid="{EDCAD149-52F4-4E79-9302-5E9C5A2672B0}"/>
    <cellStyle name="Normal 9 3 3 4 3 3" xfId="4783" xr:uid="{E6032AB2-A71B-4A2D-B0EF-C201DAF5B5E5}"/>
    <cellStyle name="Normal 9 3 3 4 4" xfId="3179" xr:uid="{DB856112-EC2E-4FA0-8746-3E18F7E99A6F}"/>
    <cellStyle name="Normal 9 3 3 4 4 2" xfId="4785" xr:uid="{BC789485-B0B4-493A-BE9A-684E6F0701A1}"/>
    <cellStyle name="Normal 9 3 3 4 5" xfId="4778" xr:uid="{69543B69-B1E6-4F49-BB50-E3A28EBA2447}"/>
    <cellStyle name="Normal 9 3 3 5" xfId="3180" xr:uid="{F8DD9FF8-2560-4743-A5FF-8DBF60209BE2}"/>
    <cellStyle name="Normal 9 3 3 5 2" xfId="3181" xr:uid="{925EBDEC-FEC2-4252-B631-F0441DFC8911}"/>
    <cellStyle name="Normal 9 3 3 5 2 2" xfId="4244" xr:uid="{4C8CA27E-C8A3-47DB-8D2E-39DFE886FCD5}"/>
    <cellStyle name="Normal 9 3 3 5 2 2 2" xfId="4788" xr:uid="{DEE52C52-1F6E-4459-9BBA-88AC400279F1}"/>
    <cellStyle name="Normal 9 3 3 5 2 3" xfId="4787" xr:uid="{5C9667EF-D76D-466F-875F-9900196F1135}"/>
    <cellStyle name="Normal 9 3 3 5 3" xfId="3182" xr:uid="{5CD6D7F6-7BF7-47DD-8F03-7AEC14F0C2E3}"/>
    <cellStyle name="Normal 9 3 3 5 3 2" xfId="4789" xr:uid="{4D66C73F-02B4-49B3-B97E-CC3C0A265837}"/>
    <cellStyle name="Normal 9 3 3 5 4" xfId="3183" xr:uid="{7D3184C1-2761-4401-8DE9-C5156C8614A9}"/>
    <cellStyle name="Normal 9 3 3 5 4 2" xfId="4790" xr:uid="{7DDDA691-A1E2-4663-9958-E1B11D40FE8E}"/>
    <cellStyle name="Normal 9 3 3 5 5" xfId="4786" xr:uid="{649235D6-F785-4B1B-A695-B9F0C89D0BB7}"/>
    <cellStyle name="Normal 9 3 3 6" xfId="3184" xr:uid="{A9A148DA-0274-4A2C-8E4F-71FFB92FFD86}"/>
    <cellStyle name="Normal 9 3 3 6 2" xfId="4245" xr:uid="{41B9136C-B51E-47EE-935F-6FF18139DF55}"/>
    <cellStyle name="Normal 9 3 3 6 2 2" xfId="4792" xr:uid="{0B3AB7C6-589C-41BB-B253-C3EEE1300DFC}"/>
    <cellStyle name="Normal 9 3 3 6 3" xfId="4791" xr:uid="{4D16D073-60D3-4CB0-A4D7-05CAA01E1214}"/>
    <cellStyle name="Normal 9 3 3 7" xfId="3185" xr:uid="{1BA721DD-191C-4B83-9185-78B0263DA09C}"/>
    <cellStyle name="Normal 9 3 3 7 2" xfId="4793" xr:uid="{18030D16-48FE-4218-9FB0-030555713040}"/>
    <cellStyle name="Normal 9 3 3 8" xfId="3186" xr:uid="{08783D0B-E465-4B24-BF1C-2169667909F7}"/>
    <cellStyle name="Normal 9 3 3 8 2" xfId="4794" xr:uid="{D60B52E3-0E14-442C-9DA1-2CC50EB87A3F}"/>
    <cellStyle name="Normal 9 3 4" xfId="3187" xr:uid="{4DBF0090-95F4-4BC5-90DD-D3E9B3FDD4EE}"/>
    <cellStyle name="Normal 9 3 4 2" xfId="3188" xr:uid="{15757F37-1995-42BB-A5B6-B074B3B6F2E7}"/>
    <cellStyle name="Normal 9 3 4 2 2" xfId="3189" xr:uid="{2FA2D7C2-926D-4E3B-A3C7-C4717C542F8B}"/>
    <cellStyle name="Normal 9 3 4 2 2 2" xfId="3190" xr:uid="{45B871CF-A070-48C8-941B-35CA7CC8C17C}"/>
    <cellStyle name="Normal 9 3 4 2 2 2 2" xfId="4246" xr:uid="{7D65635A-6811-4F91-9476-5E8F2568C749}"/>
    <cellStyle name="Normal 9 3 4 2 2 2 2 2" xfId="4799" xr:uid="{E5BC3B2C-30EC-440D-A388-E502C56EA90C}"/>
    <cellStyle name="Normal 9 3 4 2 2 2 3" xfId="4798" xr:uid="{B862E871-749D-4D65-8619-813CE8FB1D84}"/>
    <cellStyle name="Normal 9 3 4 2 2 3" xfId="3191" xr:uid="{58FB7BB3-DD2B-460B-8191-88876A30346E}"/>
    <cellStyle name="Normal 9 3 4 2 2 3 2" xfId="4800" xr:uid="{24658091-00D0-40C3-B0C0-7260B1CE1ED5}"/>
    <cellStyle name="Normal 9 3 4 2 2 4" xfId="3192" xr:uid="{C8A09C7A-B660-46BE-87C8-3129C40AA0D8}"/>
    <cellStyle name="Normal 9 3 4 2 2 4 2" xfId="4801" xr:uid="{601365B9-A6DA-4EAD-B108-79748AC18EBC}"/>
    <cellStyle name="Normal 9 3 4 2 2 5" xfId="4797" xr:uid="{7BA2C6E8-F083-4D98-872D-6DE5E07C6C67}"/>
    <cellStyle name="Normal 9 3 4 2 3" xfId="3193" xr:uid="{2373F48F-2D02-45B0-A451-6C0FB9458B22}"/>
    <cellStyle name="Normal 9 3 4 2 3 2" xfId="4247" xr:uid="{579EF180-37C0-4D60-9402-00DB9B74343C}"/>
    <cellStyle name="Normal 9 3 4 2 3 2 2" xfId="4803" xr:uid="{54E7BA2D-5AF4-444E-8D7F-EEEB86DE44FE}"/>
    <cellStyle name="Normal 9 3 4 2 3 3" xfId="4802" xr:uid="{7009195B-621A-4C91-B829-29B8CF9F10AF}"/>
    <cellStyle name="Normal 9 3 4 2 4" xfId="3194" xr:uid="{14C2698B-A044-4030-B5FA-E9F5FD4ECE2C}"/>
    <cellStyle name="Normal 9 3 4 2 4 2" xfId="4804" xr:uid="{375A4584-1A22-4812-80E9-98EECE1CE8AD}"/>
    <cellStyle name="Normal 9 3 4 2 5" xfId="3195" xr:uid="{043AAD01-161A-4E3E-BBCE-058914BD0143}"/>
    <cellStyle name="Normal 9 3 4 2 5 2" xfId="4805" xr:uid="{32902DD7-8A7A-476F-9828-9C720F948187}"/>
    <cellStyle name="Normal 9 3 4 2 6" xfId="4796" xr:uid="{DA0AC8F1-3227-407E-9A91-151587287B08}"/>
    <cellStyle name="Normal 9 3 4 3" xfId="3196" xr:uid="{7E15B30B-9855-4BF1-BB2C-F140D5423861}"/>
    <cellStyle name="Normal 9 3 4 3 2" xfId="3197" xr:uid="{8A7CD702-0166-4C22-BF24-FF41350D2E62}"/>
    <cellStyle name="Normal 9 3 4 3 2 2" xfId="4248" xr:uid="{CE93BCF7-F780-49F6-A768-E2EDE5F3EBE1}"/>
    <cellStyle name="Normal 9 3 4 3 2 2 2" xfId="4808" xr:uid="{6F203AED-CAD0-4460-9A94-D134EE3E3C19}"/>
    <cellStyle name="Normal 9 3 4 3 2 3" xfId="4807" xr:uid="{B4158B19-E948-4020-978C-D18EAF37639B}"/>
    <cellStyle name="Normal 9 3 4 3 3" xfId="3198" xr:uid="{E6E03AE7-D8D2-4AFD-836E-026A35CEC59C}"/>
    <cellStyle name="Normal 9 3 4 3 3 2" xfId="4809" xr:uid="{2D3488D6-EA62-4DD3-AB72-30AB644E216E}"/>
    <cellStyle name="Normal 9 3 4 3 4" xfId="3199" xr:uid="{77A77323-4A20-4A0F-82A1-782CA8C878A6}"/>
    <cellStyle name="Normal 9 3 4 3 4 2" xfId="4810" xr:uid="{DE026A99-C3C8-4535-A254-D0F771025C99}"/>
    <cellStyle name="Normal 9 3 4 3 5" xfId="4806" xr:uid="{6E5B1F3E-0623-4050-9869-62A033EFBC36}"/>
    <cellStyle name="Normal 9 3 4 4" xfId="3200" xr:uid="{D818CAFE-7353-46DA-9D58-6C423C4B6EA6}"/>
    <cellStyle name="Normal 9 3 4 4 2" xfId="3201" xr:uid="{4A6A8FE5-BF5D-4BCE-9684-C4070D308C1E}"/>
    <cellStyle name="Normal 9 3 4 4 2 2" xfId="4812" xr:uid="{106BC27A-9F9D-48BA-9370-B98790BA3B2A}"/>
    <cellStyle name="Normal 9 3 4 4 3" xfId="3202" xr:uid="{6F7AF298-7279-486F-807C-51EED7758704}"/>
    <cellStyle name="Normal 9 3 4 4 3 2" xfId="4813" xr:uid="{98B578E3-6373-4985-AC60-163AED021F0C}"/>
    <cellStyle name="Normal 9 3 4 4 4" xfId="3203" xr:uid="{E375BDAC-C601-43BB-B2C3-A287954ACC73}"/>
    <cellStyle name="Normal 9 3 4 4 4 2" xfId="4814" xr:uid="{4DB8DAF0-ABE0-43E7-8419-9987E0CBDAB6}"/>
    <cellStyle name="Normal 9 3 4 4 5" xfId="4811" xr:uid="{92FA00E1-569B-474B-B9EF-467C2EBF1DC6}"/>
    <cellStyle name="Normal 9 3 4 5" xfId="3204" xr:uid="{0AD27FCC-3038-4794-B53E-153C4E8A5378}"/>
    <cellStyle name="Normal 9 3 4 5 2" xfId="4815" xr:uid="{F136442D-E1A9-4CB8-965D-2DA64F25B9A7}"/>
    <cellStyle name="Normal 9 3 4 6" xfId="3205" xr:uid="{436CD362-9E4B-44B7-99D6-6490663E6AD1}"/>
    <cellStyle name="Normal 9 3 4 6 2" xfId="4816" xr:uid="{366A64D4-5D60-456D-9385-A8798AA25463}"/>
    <cellStyle name="Normal 9 3 4 7" xfId="3206" xr:uid="{A5D99FAB-CED5-4037-AD96-BF91C659CFC4}"/>
    <cellStyle name="Normal 9 3 4 7 2" xfId="4817" xr:uid="{42354472-755E-40CA-B9EC-F2EC29BD1B26}"/>
    <cellStyle name="Normal 9 3 4 8" xfId="4795" xr:uid="{1E4FB34D-B5D7-4B8A-98CB-F5D36D46D497}"/>
    <cellStyle name="Normal 9 3 5" xfId="3207" xr:uid="{8DA6B2DC-1648-4E94-8563-30234E631CC4}"/>
    <cellStyle name="Normal 9 3 5 2" xfId="3208" xr:uid="{B8CF7A9B-878C-4FC0-B5B9-28AE7179EC1A}"/>
    <cellStyle name="Normal 9 3 5 2 2" xfId="3209" xr:uid="{F50BD644-A863-4770-962D-1B1448114A6C}"/>
    <cellStyle name="Normal 9 3 5 2 2 2" xfId="4249" xr:uid="{27FB5A4D-B0A2-48B4-A687-CBF2C238F8D1}"/>
    <cellStyle name="Normal 9 3 5 2 2 2 2" xfId="4250" xr:uid="{E2BF2B3F-9062-4728-A5F2-F86C1866F949}"/>
    <cellStyle name="Normal 9 3 5 2 2 2 2 2" xfId="4822" xr:uid="{E122B2CD-38F5-4481-95DD-16D41EE8A2AC}"/>
    <cellStyle name="Normal 9 3 5 2 2 2 3" xfId="4821" xr:uid="{D5C37921-F473-4286-82B6-E612D255487E}"/>
    <cellStyle name="Normal 9 3 5 2 2 3" xfId="4251" xr:uid="{1A9E1C51-C320-4A53-AE19-FD26052E05CF}"/>
    <cellStyle name="Normal 9 3 5 2 2 3 2" xfId="4823" xr:uid="{EB795C53-D6A1-4094-BB58-E7E3E03A52F7}"/>
    <cellStyle name="Normal 9 3 5 2 2 4" xfId="4820" xr:uid="{5772C7B6-3CDE-4E3F-BEC8-87236BC13C91}"/>
    <cellStyle name="Normal 9 3 5 2 3" xfId="3210" xr:uid="{B7D47C07-4C87-4FEB-81E9-363715FE1DA0}"/>
    <cellStyle name="Normal 9 3 5 2 3 2" xfId="4252" xr:uid="{161C9BE4-50B1-4462-B786-DDFEDF7F5296}"/>
    <cellStyle name="Normal 9 3 5 2 3 2 2" xfId="4825" xr:uid="{9AA5FD72-06FF-4C95-AB21-D3019004D86C}"/>
    <cellStyle name="Normal 9 3 5 2 3 3" xfId="4824" xr:uid="{0F58E4E0-5A70-441A-A77E-35265725A79E}"/>
    <cellStyle name="Normal 9 3 5 2 4" xfId="3211" xr:uid="{7614B00E-8E5B-443F-A648-5A3A5B0F2324}"/>
    <cellStyle name="Normal 9 3 5 2 4 2" xfId="4826" xr:uid="{B07EEC27-F6C1-47A7-8102-FE326051D020}"/>
    <cellStyle name="Normal 9 3 5 2 5" xfId="4819" xr:uid="{40853BA5-1F96-4D64-A2B0-C14F16C239C4}"/>
    <cellStyle name="Normal 9 3 5 3" xfId="3212" xr:uid="{B31581E9-6D93-4369-902D-05BC4AE616E3}"/>
    <cellStyle name="Normal 9 3 5 3 2" xfId="3213" xr:uid="{CBAC9437-A81A-4BF3-8548-241F373AEEFE}"/>
    <cellStyle name="Normal 9 3 5 3 2 2" xfId="4253" xr:uid="{DFA7BD33-EADB-46F7-B9CC-E67B4C8EAAA6}"/>
    <cellStyle name="Normal 9 3 5 3 2 2 2" xfId="4829" xr:uid="{C60F9F10-9A7D-4B16-BC31-61E4A29B38ED}"/>
    <cellStyle name="Normal 9 3 5 3 2 3" xfId="4828" xr:uid="{1D632511-41E1-4913-AC04-15247147CCBF}"/>
    <cellStyle name="Normal 9 3 5 3 3" xfId="3214" xr:uid="{1BEE03BC-62FD-47C9-A5DF-6DB0F5EC59EA}"/>
    <cellStyle name="Normal 9 3 5 3 3 2" xfId="4830" xr:uid="{DDED8595-DAD5-49E0-85D0-BC8BA96B174D}"/>
    <cellStyle name="Normal 9 3 5 3 4" xfId="3215" xr:uid="{7D7F97D7-EF30-41CC-B146-A037DD47D7E5}"/>
    <cellStyle name="Normal 9 3 5 3 4 2" xfId="4831" xr:uid="{0F51E959-CEB3-43CF-B4A3-CA0E1B5A46BE}"/>
    <cellStyle name="Normal 9 3 5 3 5" xfId="4827" xr:uid="{97486599-4513-4CF0-802B-ED7CA837C028}"/>
    <cellStyle name="Normal 9 3 5 4" xfId="3216" xr:uid="{4971AA34-DCE5-4476-A05B-95519C4F6C71}"/>
    <cellStyle name="Normal 9 3 5 4 2" xfId="4254" xr:uid="{31B51C87-313E-484E-AF8D-73818194D66E}"/>
    <cellStyle name="Normal 9 3 5 4 2 2" xfId="4833" xr:uid="{380FD2C7-77AA-4BFC-9580-5EEB1C130CB1}"/>
    <cellStyle name="Normal 9 3 5 4 3" xfId="4832" xr:uid="{3C93AF5A-9A07-4789-9C0B-9B565B29467E}"/>
    <cellStyle name="Normal 9 3 5 5" xfId="3217" xr:uid="{27ADA949-29B1-4C5E-A852-D763502D8DF1}"/>
    <cellStyle name="Normal 9 3 5 5 2" xfId="4834" xr:uid="{EC995959-E216-4FD0-A610-83384EC7613E}"/>
    <cellStyle name="Normal 9 3 5 6" xfId="3218" xr:uid="{0E7491D8-12EE-4DB6-AA10-DBB169DFA7DD}"/>
    <cellStyle name="Normal 9 3 5 6 2" xfId="4835" xr:uid="{2808F331-6D77-47E2-BD66-6A42401B8FBF}"/>
    <cellStyle name="Normal 9 3 5 7" xfId="4818" xr:uid="{9B44BF02-DB57-4EF0-B639-B544949E2745}"/>
    <cellStyle name="Normal 9 3 6" xfId="3219" xr:uid="{D3C29171-C03C-4773-A70E-61AE709D912D}"/>
    <cellStyle name="Normal 9 3 6 2" xfId="3220" xr:uid="{7B9DA512-AA90-461B-B775-40E49744BE22}"/>
    <cellStyle name="Normal 9 3 6 2 2" xfId="3221" xr:uid="{5BF155C5-5B7F-46DB-BBF1-B355EC820FB7}"/>
    <cellStyle name="Normal 9 3 6 2 2 2" xfId="4255" xr:uid="{C65B84AB-ADC7-4F14-A890-637A928F50EB}"/>
    <cellStyle name="Normal 9 3 6 2 2 2 2" xfId="4839" xr:uid="{C90166E4-D6B1-4C1C-8A85-572CD77866A3}"/>
    <cellStyle name="Normal 9 3 6 2 2 3" xfId="4838" xr:uid="{0A5AA6A5-B935-4D31-92C5-BB83DEE05EC2}"/>
    <cellStyle name="Normal 9 3 6 2 3" xfId="3222" xr:uid="{82361F52-F1B0-45EC-BB21-BB1DA3FAE32C}"/>
    <cellStyle name="Normal 9 3 6 2 3 2" xfId="4840" xr:uid="{5B2AF4BF-10E3-482F-943D-F2794CB994C4}"/>
    <cellStyle name="Normal 9 3 6 2 4" xfId="3223" xr:uid="{B94DCC01-7A6B-43DE-9757-5331AF46CE10}"/>
    <cellStyle name="Normal 9 3 6 2 4 2" xfId="4841" xr:uid="{36397DB8-B1A4-4846-BA53-A5805DD54D9B}"/>
    <cellStyle name="Normal 9 3 6 2 5" xfId="4837" xr:uid="{B025D2DF-0DE8-4F88-A879-DEA8B20F1BD9}"/>
    <cellStyle name="Normal 9 3 6 3" xfId="3224" xr:uid="{743D8C8C-6586-4A4C-B360-65B00CBF18A3}"/>
    <cellStyle name="Normal 9 3 6 3 2" xfId="4256" xr:uid="{08DFE017-5710-4B4F-BFF7-5FE82D138827}"/>
    <cellStyle name="Normal 9 3 6 3 2 2" xfId="4843" xr:uid="{51F17AAB-FD9B-4D0D-A86D-B8A1D959916D}"/>
    <cellStyle name="Normal 9 3 6 3 3" xfId="4842" xr:uid="{EBFC5166-FF14-4E0D-932A-EB8F871B0E8A}"/>
    <cellStyle name="Normal 9 3 6 4" xfId="3225" xr:uid="{1B15E4A8-B5C1-4FEE-862A-C7E5669BCE38}"/>
    <cellStyle name="Normal 9 3 6 4 2" xfId="4844" xr:uid="{837E19EC-C156-4CD2-942C-B4848593F59B}"/>
    <cellStyle name="Normal 9 3 6 5" xfId="3226" xr:uid="{A4318008-E2B1-45D6-A800-E63CEEA28064}"/>
    <cellStyle name="Normal 9 3 6 5 2" xfId="4845" xr:uid="{5D02C64B-EF66-4A4F-8984-3D1D8E72B4F3}"/>
    <cellStyle name="Normal 9 3 6 6" xfId="4836" xr:uid="{55084A0F-7030-433A-B500-20B855DD278F}"/>
    <cellStyle name="Normal 9 3 7" xfId="3227" xr:uid="{6F36E254-ED37-4E8F-80DC-7E05FB19D08B}"/>
    <cellStyle name="Normal 9 3 7 2" xfId="3228" xr:uid="{CFFB7B1D-51CB-47F0-A3E9-9550EE15077A}"/>
    <cellStyle name="Normal 9 3 7 2 2" xfId="4257" xr:uid="{A734707C-777D-4BFD-9536-29B5F2680B4D}"/>
    <cellStyle name="Normal 9 3 7 2 2 2" xfId="4848" xr:uid="{F313E51A-EF53-4DBF-9E36-F448A983C7CF}"/>
    <cellStyle name="Normal 9 3 7 2 3" xfId="4847" xr:uid="{7ED289FB-E1AC-49AB-AABB-840395D7A81D}"/>
    <cellStyle name="Normal 9 3 7 3" xfId="3229" xr:uid="{CAE67B2C-7844-4F04-9293-036FAE668587}"/>
    <cellStyle name="Normal 9 3 7 3 2" xfId="4849" xr:uid="{08D93829-E5A0-4344-A989-3C9C91974B82}"/>
    <cellStyle name="Normal 9 3 7 4" xfId="3230" xr:uid="{E10974DA-0B07-4C63-B39A-3A4FE633CE6E}"/>
    <cellStyle name="Normal 9 3 7 4 2" xfId="4850" xr:uid="{DBE54634-602A-46A4-ADC9-6D7637DE049C}"/>
    <cellStyle name="Normal 9 3 7 5" xfId="4846" xr:uid="{18F8C40F-7D65-4367-8981-AFD6F3CC9FDE}"/>
    <cellStyle name="Normal 9 3 8" xfId="3231" xr:uid="{F6AB06A1-3EDB-47BE-8873-40010F9873D4}"/>
    <cellStyle name="Normal 9 3 8 2" xfId="3232" xr:uid="{0EC9FF5C-4416-41D3-BA31-DF878A883354}"/>
    <cellStyle name="Normal 9 3 8 2 2" xfId="4852" xr:uid="{5E9EEEBD-43A5-4899-9003-C44D2D7E791B}"/>
    <cellStyle name="Normal 9 3 8 3" xfId="3233" xr:uid="{9B41ED08-A424-4A30-9DFF-63A77FDB68A0}"/>
    <cellStyle name="Normal 9 3 8 3 2" xfId="4853" xr:uid="{F5EB85AC-F5D0-48A9-B2C5-6D1F82CF7878}"/>
    <cellStyle name="Normal 9 3 8 4" xfId="3234" xr:uid="{E27EA653-1ADE-4F0B-98F4-CB912AA6C157}"/>
    <cellStyle name="Normal 9 3 8 4 2" xfId="4854" xr:uid="{E3F87944-8C7A-4B59-BEAE-90CCB3B39682}"/>
    <cellStyle name="Normal 9 3 8 5" xfId="4851" xr:uid="{573323CF-D83A-448A-8455-24D092E100F7}"/>
    <cellStyle name="Normal 9 3 9" xfId="3235" xr:uid="{07194E53-9DE1-4D02-BF55-71B5B4626B32}"/>
    <cellStyle name="Normal 9 3 9 2" xfId="4855" xr:uid="{FAF3FBA9-4373-42B7-9AD5-D3D1738B0907}"/>
    <cellStyle name="Normal 9 4" xfId="3236" xr:uid="{6B3FF387-7C95-46ED-89C6-A7B4607ADF41}"/>
    <cellStyle name="Normal 9 4 10" xfId="3237" xr:uid="{2D731759-8AD4-4316-B700-260D96A1943C}"/>
    <cellStyle name="Normal 9 4 10 2" xfId="4857" xr:uid="{540C852F-FB5C-408C-BC17-B190F2500747}"/>
    <cellStyle name="Normal 9 4 11" xfId="3238" xr:uid="{0D7AD6AB-7027-4158-8967-B3641A1E8589}"/>
    <cellStyle name="Normal 9 4 11 2" xfId="4858" xr:uid="{C210A77D-6A00-4526-B230-1DED0C9C722B}"/>
    <cellStyle name="Normal 9 4 12" xfId="4856" xr:uid="{9CBE0E78-1F91-45B9-B989-8238018FDF92}"/>
    <cellStyle name="Normal 9 4 2" xfId="3239" xr:uid="{D4F7E339-8986-4385-9772-B27CCFAE50D2}"/>
    <cellStyle name="Normal 9 4 2 10" xfId="4859" xr:uid="{EDD26CA0-24DB-4C74-AAB8-5E0852A55429}"/>
    <cellStyle name="Normal 9 4 2 2" xfId="3240" xr:uid="{68454ACA-EA58-400E-A7A9-3ECC0DE81107}"/>
    <cellStyle name="Normal 9 4 2 2 2" xfId="3241" xr:uid="{CC42E1FA-85FB-4825-908F-FBACA63C43D7}"/>
    <cellStyle name="Normal 9 4 2 2 2 2" xfId="3242" xr:uid="{0C939D06-A086-4657-BB09-59A597C2456D}"/>
    <cellStyle name="Normal 9 4 2 2 2 2 2" xfId="3243" xr:uid="{83DEA5C1-220C-4B2F-B7E9-17E7ABA7333A}"/>
    <cellStyle name="Normal 9 4 2 2 2 2 2 2" xfId="4258" xr:uid="{17531533-9927-46A1-9CD9-30695983554C}"/>
    <cellStyle name="Normal 9 4 2 2 2 2 2 2 2" xfId="4864" xr:uid="{FA90D605-DBCA-4348-9538-4C2EC095D2E0}"/>
    <cellStyle name="Normal 9 4 2 2 2 2 2 3" xfId="4863" xr:uid="{7E5CE678-F65B-49F1-90EB-1CAAAB0865F6}"/>
    <cellStyle name="Normal 9 4 2 2 2 2 3" xfId="3244" xr:uid="{14121A85-E614-4689-90F1-F0BF7164DC7D}"/>
    <cellStyle name="Normal 9 4 2 2 2 2 3 2" xfId="4865" xr:uid="{075272E2-0022-4D29-8C11-D7AB74545806}"/>
    <cellStyle name="Normal 9 4 2 2 2 2 4" xfId="3245" xr:uid="{13DCF240-07E7-446B-BA2B-6430560E6E0F}"/>
    <cellStyle name="Normal 9 4 2 2 2 2 4 2" xfId="4866" xr:uid="{23DA163B-C1EF-48E9-AD64-D589FE96B491}"/>
    <cellStyle name="Normal 9 4 2 2 2 2 5" xfId="4862" xr:uid="{DA47D271-4158-45ED-B82F-9344689F8EAE}"/>
    <cellStyle name="Normal 9 4 2 2 2 3" xfId="3246" xr:uid="{90A3087E-E6AD-41DB-8ACA-54B7EC582D37}"/>
    <cellStyle name="Normal 9 4 2 2 2 3 2" xfId="3247" xr:uid="{C05646F7-9231-4037-BA16-96489FDF9D0A}"/>
    <cellStyle name="Normal 9 4 2 2 2 3 2 2" xfId="4868" xr:uid="{5A9FA1EE-3774-4C33-AC96-2C1126987966}"/>
    <cellStyle name="Normal 9 4 2 2 2 3 3" xfId="3248" xr:uid="{72DF58ED-FC14-489D-9E72-49E6790F0ADA}"/>
    <cellStyle name="Normal 9 4 2 2 2 3 3 2" xfId="4869" xr:uid="{A8ADEACD-8953-48EC-BC0B-7A73B603D2C6}"/>
    <cellStyle name="Normal 9 4 2 2 2 3 4" xfId="3249" xr:uid="{A91949F3-EA17-49BE-BF6C-B94104CF6E1F}"/>
    <cellStyle name="Normal 9 4 2 2 2 3 4 2" xfId="4870" xr:uid="{4AB1A9E1-2FFE-4A58-B578-6B061317FCB2}"/>
    <cellStyle name="Normal 9 4 2 2 2 3 5" xfId="4867" xr:uid="{44FF6691-CC48-48BA-B698-E79D156B55D6}"/>
    <cellStyle name="Normal 9 4 2 2 2 4" xfId="3250" xr:uid="{0CC0944C-6F9B-43D4-BA23-1333E8B85840}"/>
    <cellStyle name="Normal 9 4 2 2 2 4 2" xfId="4871" xr:uid="{61C6F00F-3A8C-4901-842D-83BE116401EA}"/>
    <cellStyle name="Normal 9 4 2 2 2 5" xfId="3251" xr:uid="{EFCAEDE1-4E42-485E-BE60-A23C7E1965BA}"/>
    <cellStyle name="Normal 9 4 2 2 2 5 2" xfId="4872" xr:uid="{19E5E749-C360-4BE7-9DD1-2AAF6EB8A5E4}"/>
    <cellStyle name="Normal 9 4 2 2 2 6" xfId="3252" xr:uid="{12320418-8E9D-4099-95A9-DED70337B0B3}"/>
    <cellStyle name="Normal 9 4 2 2 2 6 2" xfId="4873" xr:uid="{8B2E2BF7-D2ED-4606-93D7-2C8D8AAD6F4F}"/>
    <cellStyle name="Normal 9 4 2 2 2 7" xfId="4861" xr:uid="{99CCFC8A-36ED-476F-A8C8-A12E80ED0107}"/>
    <cellStyle name="Normal 9 4 2 2 3" xfId="3253" xr:uid="{E91A026C-3FCC-4678-9896-45055873097A}"/>
    <cellStyle name="Normal 9 4 2 2 3 2" xfId="3254" xr:uid="{0B6AF428-D97E-400E-BC17-33CCE957BF11}"/>
    <cellStyle name="Normal 9 4 2 2 3 2 2" xfId="3255" xr:uid="{EBA17311-215B-4F86-80C1-449D4978E95E}"/>
    <cellStyle name="Normal 9 4 2 2 3 2 2 2" xfId="4876" xr:uid="{697C0878-D0D2-4652-AA25-D7A736318D3B}"/>
    <cellStyle name="Normal 9 4 2 2 3 2 3" xfId="3256" xr:uid="{C3C47922-45A0-4FB6-B228-5C33FED03F10}"/>
    <cellStyle name="Normal 9 4 2 2 3 2 3 2" xfId="4877" xr:uid="{B22E13E8-AEFC-44A4-A54B-1A63F36F5C5A}"/>
    <cellStyle name="Normal 9 4 2 2 3 2 4" xfId="3257" xr:uid="{88E02AA1-A1D7-48B5-A57D-5072036A8D3C}"/>
    <cellStyle name="Normal 9 4 2 2 3 2 4 2" xfId="4878" xr:uid="{7591E2EB-1D42-4484-A30C-D6D8290FFC21}"/>
    <cellStyle name="Normal 9 4 2 2 3 2 5" xfId="4875" xr:uid="{75FE02A5-2A48-4592-B6BC-028EC9DE5C4D}"/>
    <cellStyle name="Normal 9 4 2 2 3 3" xfId="3258" xr:uid="{B675D48D-5550-42E7-B47A-58FE9ACA4610}"/>
    <cellStyle name="Normal 9 4 2 2 3 3 2" xfId="4879" xr:uid="{299AC5E9-D0DC-4DD8-A758-C6816D40334C}"/>
    <cellStyle name="Normal 9 4 2 2 3 4" xfId="3259" xr:uid="{69D89990-90F1-4FEF-AB38-2EF19BBBA501}"/>
    <cellStyle name="Normal 9 4 2 2 3 4 2" xfId="4880" xr:uid="{0DD8AB1D-7270-4209-9B62-7C8A5B7A213F}"/>
    <cellStyle name="Normal 9 4 2 2 3 5" xfId="3260" xr:uid="{F80529D6-595E-4165-BB94-17AC00CAB303}"/>
    <cellStyle name="Normal 9 4 2 2 3 5 2" xfId="4881" xr:uid="{4BE7542E-5CBA-4F38-A056-E0D5A7372D6C}"/>
    <cellStyle name="Normal 9 4 2 2 3 6" xfId="4874" xr:uid="{6C4DBBBC-5EFE-4788-B64F-8BBA6C9BA0E2}"/>
    <cellStyle name="Normal 9 4 2 2 4" xfId="3261" xr:uid="{714BC4A4-8EC7-40FB-A434-E0B621E4DDEC}"/>
    <cellStyle name="Normal 9 4 2 2 4 2" xfId="3262" xr:uid="{49AC87E6-8BCB-4E2E-8B24-64D4348C0DE4}"/>
    <cellStyle name="Normal 9 4 2 2 4 2 2" xfId="4883" xr:uid="{FB722E57-D9E9-4B80-8A02-94EC8432300B}"/>
    <cellStyle name="Normal 9 4 2 2 4 3" xfId="3263" xr:uid="{C72BBF55-E982-4F39-88CA-DE510DD861F2}"/>
    <cellStyle name="Normal 9 4 2 2 4 3 2" xfId="4884" xr:uid="{5FEFB7F1-3B86-4F64-85D3-193BDA63469C}"/>
    <cellStyle name="Normal 9 4 2 2 4 4" xfId="3264" xr:uid="{3FDCEFCA-F9BA-4A82-B6A7-209B856D7F83}"/>
    <cellStyle name="Normal 9 4 2 2 4 4 2" xfId="4885" xr:uid="{E006ED37-160C-4F54-9832-B66EF6DE0056}"/>
    <cellStyle name="Normal 9 4 2 2 4 5" xfId="4882" xr:uid="{E9406FDA-1DAE-4675-850C-5E86613EA3FD}"/>
    <cellStyle name="Normal 9 4 2 2 5" xfId="3265" xr:uid="{99776E11-69D6-4F58-9FCA-187B0DEF8FA5}"/>
    <cellStyle name="Normal 9 4 2 2 5 2" xfId="3266" xr:uid="{F6EB497F-980F-4460-BE99-9A18B0B17D22}"/>
    <cellStyle name="Normal 9 4 2 2 5 2 2" xfId="4887" xr:uid="{81DD4350-7C65-47E1-B5A7-F89E302B4BBA}"/>
    <cellStyle name="Normal 9 4 2 2 5 3" xfId="3267" xr:uid="{C7F6A0EE-3B95-49BC-914B-F51A2C4D6A60}"/>
    <cellStyle name="Normal 9 4 2 2 5 3 2" xfId="4888" xr:uid="{32A82C42-81A6-4F36-8982-6B5EA89908B0}"/>
    <cellStyle name="Normal 9 4 2 2 5 4" xfId="3268" xr:uid="{5D9158FC-8CB0-43D1-A7BD-BFC40C09154A}"/>
    <cellStyle name="Normal 9 4 2 2 5 4 2" xfId="4889" xr:uid="{1EA4810B-B1EC-4CC1-8CF8-5D9AE75D1C0A}"/>
    <cellStyle name="Normal 9 4 2 2 5 5" xfId="4886" xr:uid="{DA13E0DE-B26F-4D77-A109-B3F7C105317E}"/>
    <cellStyle name="Normal 9 4 2 2 6" xfId="3269" xr:uid="{C157D7DC-B526-4FE5-B07D-A81CFD4FF1FB}"/>
    <cellStyle name="Normal 9 4 2 2 6 2" xfId="4890" xr:uid="{1ADE4E3C-E07C-474A-BA9C-DFEA7E891715}"/>
    <cellStyle name="Normal 9 4 2 2 7" xfId="3270" xr:uid="{C821E2D9-559E-4F67-9925-ABE367872E45}"/>
    <cellStyle name="Normal 9 4 2 2 7 2" xfId="4891" xr:uid="{B58F9701-31EB-48EC-AD3B-43CA1ACD2AB9}"/>
    <cellStyle name="Normal 9 4 2 2 8" xfId="3271" xr:uid="{F5EE6A7D-AA7C-41D5-8FC3-358E66E6C6C5}"/>
    <cellStyle name="Normal 9 4 2 2 8 2" xfId="4892" xr:uid="{2B3425B5-39EA-466E-83B3-EA072AC541A1}"/>
    <cellStyle name="Normal 9 4 2 2 9" xfId="4860" xr:uid="{9784BC13-4CAA-4BD6-8490-01A12C87580E}"/>
    <cellStyle name="Normal 9 4 2 3" xfId="3272" xr:uid="{6E7FED27-675D-453C-96C1-7B8D4CB43938}"/>
    <cellStyle name="Normal 9 4 2 3 2" xfId="3273" xr:uid="{0B9720B2-41B8-4DF3-997B-D27D0E5F34F4}"/>
    <cellStyle name="Normal 9 4 2 3 2 2" xfId="3274" xr:uid="{8BF31274-CE89-4AEB-81CC-4B0746BE3804}"/>
    <cellStyle name="Normal 9 4 2 3 2 2 2" xfId="4259" xr:uid="{5836C292-C408-4344-8E07-AA54CF2ADC04}"/>
    <cellStyle name="Normal 9 4 2 3 2 2 2 2" xfId="4260" xr:uid="{2516DA09-6889-40B7-9F59-1D31D6B827EC}"/>
    <cellStyle name="Normal 9 4 2 3 2 2 2 2 2" xfId="4897" xr:uid="{0353803B-5CF9-4541-86E0-5FD23861FA42}"/>
    <cellStyle name="Normal 9 4 2 3 2 2 2 3" xfId="4896" xr:uid="{665C6846-E5AD-402C-B94D-170F3E7BF5F1}"/>
    <cellStyle name="Normal 9 4 2 3 2 2 3" xfId="4261" xr:uid="{BD348495-B4F1-4648-A7A4-FFAE417AF0B2}"/>
    <cellStyle name="Normal 9 4 2 3 2 2 3 2" xfId="4898" xr:uid="{024A5DC1-80AA-4345-98CF-A52BB92A5798}"/>
    <cellStyle name="Normal 9 4 2 3 2 2 4" xfId="4895" xr:uid="{2DD2E669-9601-4149-A7B3-EF322240D75B}"/>
    <cellStyle name="Normal 9 4 2 3 2 3" xfId="3275" xr:uid="{40B1E355-7308-4565-B4CD-14747A542885}"/>
    <cellStyle name="Normal 9 4 2 3 2 3 2" xfId="4262" xr:uid="{1B55536A-67E4-458E-ABD1-0E1F2130B2FC}"/>
    <cellStyle name="Normal 9 4 2 3 2 3 2 2" xfId="4900" xr:uid="{9AE220CD-B85A-4A11-BCE3-3B4803CD8B19}"/>
    <cellStyle name="Normal 9 4 2 3 2 3 3" xfId="4899" xr:uid="{E998C7A9-22AF-4C1D-9CFE-B48B937EDA5D}"/>
    <cellStyle name="Normal 9 4 2 3 2 4" xfId="3276" xr:uid="{3DC76CF1-D9DE-458D-8A95-A87CDDA4F46B}"/>
    <cellStyle name="Normal 9 4 2 3 2 4 2" xfId="4901" xr:uid="{7A9316C9-0198-42EA-86F7-62F70F787402}"/>
    <cellStyle name="Normal 9 4 2 3 2 5" xfId="4894" xr:uid="{174E2BE0-46DE-4E23-B1CC-7816E55740E6}"/>
    <cellStyle name="Normal 9 4 2 3 3" xfId="3277" xr:uid="{10CC3624-D7CD-4191-A244-63F8CE6C8BCD}"/>
    <cellStyle name="Normal 9 4 2 3 3 2" xfId="3278" xr:uid="{21699121-ED01-450F-A5F3-BDF0DD288D0A}"/>
    <cellStyle name="Normal 9 4 2 3 3 2 2" xfId="4263" xr:uid="{3AD696F1-663B-4F82-8511-D023CE365DA0}"/>
    <cellStyle name="Normal 9 4 2 3 3 2 2 2" xfId="4904" xr:uid="{B5DCAC9A-7F23-4314-8421-D80E5C13ED06}"/>
    <cellStyle name="Normal 9 4 2 3 3 2 3" xfId="4903" xr:uid="{E2D69F09-EEA7-481A-81DA-96BC5DD15927}"/>
    <cellStyle name="Normal 9 4 2 3 3 3" xfId="3279" xr:uid="{18975CE8-8BEB-44DD-93F6-128E9F2C75B2}"/>
    <cellStyle name="Normal 9 4 2 3 3 3 2" xfId="4905" xr:uid="{21F84D14-A8C7-4834-8A74-ACB51E3CACA4}"/>
    <cellStyle name="Normal 9 4 2 3 3 4" xfId="3280" xr:uid="{3A18A9AD-8100-474F-B0C2-489DCD2FC980}"/>
    <cellStyle name="Normal 9 4 2 3 3 4 2" xfId="4906" xr:uid="{D10C704B-4716-485D-9855-E2C181E899BC}"/>
    <cellStyle name="Normal 9 4 2 3 3 5" xfId="4902" xr:uid="{3762AF26-E04D-4326-8C06-C10169F3DA5C}"/>
    <cellStyle name="Normal 9 4 2 3 4" xfId="3281" xr:uid="{FBD498A9-646A-4E58-9081-8229663A65AD}"/>
    <cellStyle name="Normal 9 4 2 3 4 2" xfId="4264" xr:uid="{EDA5CA90-BCC7-4157-891E-D4508605AC43}"/>
    <cellStyle name="Normal 9 4 2 3 4 2 2" xfId="4908" xr:uid="{3B4BE1BC-8C77-40C5-BEC5-4A7209D34DC7}"/>
    <cellStyle name="Normal 9 4 2 3 4 3" xfId="4907" xr:uid="{2A837F2C-9788-4872-ABAA-C6F7EE1E262A}"/>
    <cellStyle name="Normal 9 4 2 3 5" xfId="3282" xr:uid="{200AF9EE-DCFF-4DF4-B9C2-DA38549A3748}"/>
    <cellStyle name="Normal 9 4 2 3 5 2" xfId="4909" xr:uid="{5FA9E552-3DEE-4D87-97C4-765651A328D4}"/>
    <cellStyle name="Normal 9 4 2 3 6" xfId="3283" xr:uid="{FF1247C4-F425-4BD3-B4A9-FFFD398B3025}"/>
    <cellStyle name="Normal 9 4 2 3 6 2" xfId="4910" xr:uid="{06EA5377-6D6D-471C-ACB1-1B0C32AEE175}"/>
    <cellStyle name="Normal 9 4 2 3 7" xfId="4893" xr:uid="{DD0F27DA-C815-4431-B245-1AA2AD2AFC76}"/>
    <cellStyle name="Normal 9 4 2 4" xfId="3284" xr:uid="{62EEB64D-3AED-4238-8ACB-05934BF6FD43}"/>
    <cellStyle name="Normal 9 4 2 4 2" xfId="3285" xr:uid="{143AABB2-2395-4917-85DF-7FC43983EA12}"/>
    <cellStyle name="Normal 9 4 2 4 2 2" xfId="3286" xr:uid="{1FFEC3F3-8911-417F-A094-8AF860CB57AA}"/>
    <cellStyle name="Normal 9 4 2 4 2 2 2" xfId="4265" xr:uid="{53311EA6-5C18-46A9-8C09-E7C62817DDBC}"/>
    <cellStyle name="Normal 9 4 2 4 2 2 2 2" xfId="4914" xr:uid="{BD665421-63A3-4B40-9CA7-E5EDC754E2D6}"/>
    <cellStyle name="Normal 9 4 2 4 2 2 3" xfId="4913" xr:uid="{FD19AD6F-C4B9-40D6-ADD2-ACF27C205FBA}"/>
    <cellStyle name="Normal 9 4 2 4 2 3" xfId="3287" xr:uid="{1DF5F1E6-2A07-4DAF-974A-203264A3488C}"/>
    <cellStyle name="Normal 9 4 2 4 2 3 2" xfId="4915" xr:uid="{8693D1FE-78AC-41B6-A60E-8EB3DE9488AE}"/>
    <cellStyle name="Normal 9 4 2 4 2 4" xfId="3288" xr:uid="{31DD4FF2-B422-4180-BF5B-E63F66A1B9FF}"/>
    <cellStyle name="Normal 9 4 2 4 2 4 2" xfId="4916" xr:uid="{56AACB0A-11E3-4284-8928-014CB8A3BFC3}"/>
    <cellStyle name="Normal 9 4 2 4 2 5" xfId="4912" xr:uid="{9E7122D7-9688-4A4E-BF29-771F7858408C}"/>
    <cellStyle name="Normal 9 4 2 4 3" xfId="3289" xr:uid="{EA93D7EE-9DE9-4769-B4BD-18C9C33EFBF1}"/>
    <cellStyle name="Normal 9 4 2 4 3 2" xfId="4266" xr:uid="{633019AA-1710-4293-AB82-6960BA5F306A}"/>
    <cellStyle name="Normal 9 4 2 4 3 2 2" xfId="4918" xr:uid="{99A9802D-EF2C-45EB-9C98-37CA9AF6331F}"/>
    <cellStyle name="Normal 9 4 2 4 3 3" xfId="4917" xr:uid="{40B64401-A3EC-4632-8556-12AE47FAD6A7}"/>
    <cellStyle name="Normal 9 4 2 4 4" xfId="3290" xr:uid="{8A6001CA-2953-4F38-B293-3945E0D85E80}"/>
    <cellStyle name="Normal 9 4 2 4 4 2" xfId="4919" xr:uid="{689C6DBA-D4F8-41E3-8AB8-96A58E651216}"/>
    <cellStyle name="Normal 9 4 2 4 5" xfId="3291" xr:uid="{955E9155-262F-40CA-8388-1E17FC48D2C1}"/>
    <cellStyle name="Normal 9 4 2 4 5 2" xfId="4920" xr:uid="{53F45C5E-859A-47AD-9822-F6753856724B}"/>
    <cellStyle name="Normal 9 4 2 4 6" xfId="4911" xr:uid="{6A59D6AB-B63D-486A-8927-54730C504F04}"/>
    <cellStyle name="Normal 9 4 2 5" xfId="3292" xr:uid="{2DF2F5F3-2672-460D-A023-EE7AD7A47213}"/>
    <cellStyle name="Normal 9 4 2 5 2" xfId="3293" xr:uid="{EB0BB793-5C29-4C4D-8080-AB0E0821BBF3}"/>
    <cellStyle name="Normal 9 4 2 5 2 2" xfId="4267" xr:uid="{103F0AF3-76A2-4D6A-96A4-9787AE62D08C}"/>
    <cellStyle name="Normal 9 4 2 5 2 2 2" xfId="4923" xr:uid="{E9F3A67B-DE67-42B8-B60D-D7BAC4EBC6DC}"/>
    <cellStyle name="Normal 9 4 2 5 2 3" xfId="4922" xr:uid="{2B02D683-0254-43D5-BDFB-24B068D88DDE}"/>
    <cellStyle name="Normal 9 4 2 5 3" xfId="3294" xr:uid="{E9E6119F-4F17-4853-9388-258B0A9F3D45}"/>
    <cellStyle name="Normal 9 4 2 5 3 2" xfId="4924" xr:uid="{5A72E274-3A8F-462A-A7C2-6B4D90A8766F}"/>
    <cellStyle name="Normal 9 4 2 5 4" xfId="3295" xr:uid="{85E27F7F-59E2-4CF3-BE16-8E599D654D2F}"/>
    <cellStyle name="Normal 9 4 2 5 4 2" xfId="4925" xr:uid="{9DC176E9-E2BD-432C-93D5-DEEB621F5FAB}"/>
    <cellStyle name="Normal 9 4 2 5 5" xfId="4921" xr:uid="{BB5BF394-7025-4DB0-A5CA-523762BF646B}"/>
    <cellStyle name="Normal 9 4 2 6" xfId="3296" xr:uid="{87461C68-D462-41C3-AD7A-B2EE2FF95933}"/>
    <cellStyle name="Normal 9 4 2 6 2" xfId="3297" xr:uid="{333CCDCA-EFE2-4267-8CB3-3AC9DCB1DC17}"/>
    <cellStyle name="Normal 9 4 2 6 2 2" xfId="4927" xr:uid="{8B3DB8AC-5945-4C2B-A747-59C8B9D937B4}"/>
    <cellStyle name="Normal 9 4 2 6 3" xfId="3298" xr:uid="{1BA9404B-A404-4C4C-A316-9547EDB45E63}"/>
    <cellStyle name="Normal 9 4 2 6 3 2" xfId="4928" xr:uid="{13B6B1B5-ACED-479D-B4A6-51298DFDA0BC}"/>
    <cellStyle name="Normal 9 4 2 6 4" xfId="3299" xr:uid="{808D3DEB-C038-4B0D-A263-5871FB6E6E1B}"/>
    <cellStyle name="Normal 9 4 2 6 4 2" xfId="4929" xr:uid="{19C56DD0-41D5-4230-A894-308DA7404906}"/>
    <cellStyle name="Normal 9 4 2 6 5" xfId="4926" xr:uid="{BB0589C6-4017-40CF-8667-320043F2F6A9}"/>
    <cellStyle name="Normal 9 4 2 7" xfId="3300" xr:uid="{F9E6B76D-53B8-4647-A967-5DE0F7D858C6}"/>
    <cellStyle name="Normal 9 4 2 7 2" xfId="4930" xr:uid="{E8D85700-5D8F-4A6F-A8C4-0F1936EBEF89}"/>
    <cellStyle name="Normal 9 4 2 8" xfId="3301" xr:uid="{7919599F-2D1C-408B-AA27-D190EF7B0DF3}"/>
    <cellStyle name="Normal 9 4 2 8 2" xfId="4931" xr:uid="{9D142D00-D76F-4163-A56E-BFA0112AC746}"/>
    <cellStyle name="Normal 9 4 2 9" xfId="3302" xr:uid="{16B05669-41B9-4638-BFD8-9F2C0EC1A347}"/>
    <cellStyle name="Normal 9 4 2 9 2" xfId="4932" xr:uid="{2B8232A8-EBA6-4B18-8C07-6F54DB3F6CF8}"/>
    <cellStyle name="Normal 9 4 3" xfId="3303" xr:uid="{B5D46095-75C5-42C1-9FF3-5FFE7DC0C32C}"/>
    <cellStyle name="Normal 9 4 3 2" xfId="3304" xr:uid="{8F728423-F71C-427C-BC7E-7844176098FA}"/>
    <cellStyle name="Normal 9 4 3 2 2" xfId="3305" xr:uid="{EDF671DB-E67C-4E2B-A543-208EDD27BFD3}"/>
    <cellStyle name="Normal 9 4 3 2 2 2" xfId="3306" xr:uid="{7B9B1587-4AD9-4973-8B63-612620DD845B}"/>
    <cellStyle name="Normal 9 4 3 2 2 2 2" xfId="4268" xr:uid="{D0941040-3A0E-4733-B60A-900D16964875}"/>
    <cellStyle name="Normal 9 4 3 2 2 2 2 2" xfId="4671" xr:uid="{60064B41-5571-4C9F-80C1-ADBC9DD8C047}"/>
    <cellStyle name="Normal 9 4 3 2 2 2 2 2 2" xfId="5308" xr:uid="{2CCE0756-D595-49E5-9E59-D10622B98C3A}"/>
    <cellStyle name="Normal 9 4 3 2 2 2 2 2 3" xfId="4937" xr:uid="{4403A1BA-BA03-4A57-BD89-F89365E45BC9}"/>
    <cellStyle name="Normal 9 4 3 2 2 2 3" xfId="4672" xr:uid="{1DFBB0C1-FF22-4240-8182-AB8E616CFE1C}"/>
    <cellStyle name="Normal 9 4 3 2 2 2 3 2" xfId="5309" xr:uid="{0FD3B8DC-C93E-4C15-8642-B741D33C2CB5}"/>
    <cellStyle name="Normal 9 4 3 2 2 2 3 3" xfId="4936" xr:uid="{A169B1F1-F5D9-458A-AADB-713E8A150B7D}"/>
    <cellStyle name="Normal 9 4 3 2 2 3" xfId="3307" xr:uid="{5CA6A711-0088-407B-9A80-2E00648259AF}"/>
    <cellStyle name="Normal 9 4 3 2 2 3 2" xfId="4673" xr:uid="{C1B9BBBB-A87C-41BA-8AA1-CD0A2AC3DAFA}"/>
    <cellStyle name="Normal 9 4 3 2 2 3 2 2" xfId="5310" xr:uid="{59D94A65-14C8-4ABA-B3AA-E3387476678C}"/>
    <cellStyle name="Normal 9 4 3 2 2 3 2 3" xfId="4938" xr:uid="{739F8F4F-54D5-4B3E-8ABB-3474CFD8CABD}"/>
    <cellStyle name="Normal 9 4 3 2 2 4" xfId="3308" xr:uid="{F1F954D4-3566-4018-B088-8B3FF9255651}"/>
    <cellStyle name="Normal 9 4 3 2 2 4 2" xfId="4939" xr:uid="{0BB664DE-56B0-4CF3-9709-BC83BDA6DA4D}"/>
    <cellStyle name="Normal 9 4 3 2 2 5" xfId="4935" xr:uid="{DCE7A20B-99A4-45DF-9260-C92EEC0F1293}"/>
    <cellStyle name="Normal 9 4 3 2 3" xfId="3309" xr:uid="{CC477AB6-49D0-49DE-AE5E-8AA30B6F77C5}"/>
    <cellStyle name="Normal 9 4 3 2 3 2" xfId="3310" xr:uid="{24BA02A7-95F0-41B8-BFB5-D4AEE5F155F9}"/>
    <cellStyle name="Normal 9 4 3 2 3 2 2" xfId="4674" xr:uid="{18005E11-F5B3-48E3-9941-B5D4E7874035}"/>
    <cellStyle name="Normal 9 4 3 2 3 2 2 2" xfId="5311" xr:uid="{34003582-12C5-4360-A12F-03A92DAA74FE}"/>
    <cellStyle name="Normal 9 4 3 2 3 2 2 3" xfId="4941" xr:uid="{BB90FA16-D430-411C-B0E9-E4866C6EF29E}"/>
    <cellStyle name="Normal 9 4 3 2 3 3" xfId="3311" xr:uid="{BFB5DBE0-F0D9-4A4B-B4B7-25A01179858E}"/>
    <cellStyle name="Normal 9 4 3 2 3 3 2" xfId="4942" xr:uid="{927A5CA1-1503-4362-A39E-BE9C3FBF15C4}"/>
    <cellStyle name="Normal 9 4 3 2 3 4" xfId="3312" xr:uid="{F82D0F50-3308-4D48-9CC5-5188048644A3}"/>
    <cellStyle name="Normal 9 4 3 2 3 4 2" xfId="4943" xr:uid="{BDB65C37-ED28-469B-8C39-E83CFDD7DFCE}"/>
    <cellStyle name="Normal 9 4 3 2 3 5" xfId="4940" xr:uid="{AD2B5FEF-67C6-4DAA-AA3B-E197038EF55F}"/>
    <cellStyle name="Normal 9 4 3 2 4" xfId="3313" xr:uid="{DB674DE5-32FD-4062-9973-B38CBF2825A7}"/>
    <cellStyle name="Normal 9 4 3 2 4 2" xfId="4675" xr:uid="{7E3C849B-F30C-4A61-85B0-7C31D83FC836}"/>
    <cellStyle name="Normal 9 4 3 2 4 2 2" xfId="5312" xr:uid="{A7CDF993-9A8F-4DCF-A1C6-47935CBB84A1}"/>
    <cellStyle name="Normal 9 4 3 2 4 2 3" xfId="4944" xr:uid="{D3507E3B-389D-4325-8DC7-5F3EDB54AB53}"/>
    <cellStyle name="Normal 9 4 3 2 5" xfId="3314" xr:uid="{E607D0B8-A16D-43C1-9177-0F06490C0C30}"/>
    <cellStyle name="Normal 9 4 3 2 5 2" xfId="4945" xr:uid="{975DD899-D1EF-4BE8-B61B-D99A76D786DD}"/>
    <cellStyle name="Normal 9 4 3 2 6" xfId="3315" xr:uid="{CAB2CCE7-9249-4231-B804-7ED0FB690780}"/>
    <cellStyle name="Normal 9 4 3 2 6 2" xfId="4946" xr:uid="{559EFA9D-9C69-482A-A102-E24951981381}"/>
    <cellStyle name="Normal 9 4 3 2 7" xfId="4934" xr:uid="{3DE587AB-F582-4B8A-B4DF-0400BAC83539}"/>
    <cellStyle name="Normal 9 4 3 3" xfId="3316" xr:uid="{69544E54-C8AB-4CB6-9E54-DB46CF00743D}"/>
    <cellStyle name="Normal 9 4 3 3 2" xfId="3317" xr:uid="{EC44BA37-445C-4281-B38E-B83E7E9B0378}"/>
    <cellStyle name="Normal 9 4 3 3 2 2" xfId="3318" xr:uid="{10D2E995-0A7A-4873-A614-6BE30086A277}"/>
    <cellStyle name="Normal 9 4 3 3 2 2 2" xfId="4676" xr:uid="{9BC4B680-CC64-4EFD-81C0-63B405F32F77}"/>
    <cellStyle name="Normal 9 4 3 3 2 2 2 2" xfId="5313" xr:uid="{FCB6C87A-24CC-49D5-B803-6A7B312AC250}"/>
    <cellStyle name="Normal 9 4 3 3 2 2 2 3" xfId="4949" xr:uid="{F763187E-F4D4-455E-8F1B-773F14A7C8AE}"/>
    <cellStyle name="Normal 9 4 3 3 2 3" xfId="3319" xr:uid="{7D1311CC-98D2-46E6-9577-FD38C1E694EB}"/>
    <cellStyle name="Normal 9 4 3 3 2 3 2" xfId="4950" xr:uid="{55C4183A-8B5B-46BC-B38B-D6D5B39AC224}"/>
    <cellStyle name="Normal 9 4 3 3 2 4" xfId="3320" xr:uid="{BAF38302-9EB9-4EC7-BAC1-D962E538F0A1}"/>
    <cellStyle name="Normal 9 4 3 3 2 4 2" xfId="4951" xr:uid="{8C2B9D40-3CA5-4360-909D-75C07F4E62AB}"/>
    <cellStyle name="Normal 9 4 3 3 2 5" xfId="4948" xr:uid="{2A95E7A0-F3B7-4136-A265-C2637C0CA1A5}"/>
    <cellStyle name="Normal 9 4 3 3 3" xfId="3321" xr:uid="{747E5681-37BC-4CAC-B8F5-C59BDAC3A71C}"/>
    <cellStyle name="Normal 9 4 3 3 3 2" xfId="4677" xr:uid="{FED3002A-8DFD-4948-A9CA-2FD1249E24E6}"/>
    <cellStyle name="Normal 9 4 3 3 3 2 2" xfId="5314" xr:uid="{676124B4-8844-4891-9BB8-2070B017DC42}"/>
    <cellStyle name="Normal 9 4 3 3 3 2 3" xfId="4952" xr:uid="{AD92C19E-F299-4E12-B858-FCE52C6615C2}"/>
    <cellStyle name="Normal 9 4 3 3 4" xfId="3322" xr:uid="{74FCE4B6-958D-49AA-90F1-6B84054A41FD}"/>
    <cellStyle name="Normal 9 4 3 3 4 2" xfId="4953" xr:uid="{32AC68CE-59B0-495D-8059-34303561F160}"/>
    <cellStyle name="Normal 9 4 3 3 5" xfId="3323" xr:uid="{8FCA8E97-9050-4B01-9D31-320A1ED74287}"/>
    <cellStyle name="Normal 9 4 3 3 5 2" xfId="4954" xr:uid="{F6902F2E-0174-4420-96DC-13F87DE8C361}"/>
    <cellStyle name="Normal 9 4 3 3 6" xfId="4947" xr:uid="{A9C6456D-27CE-40D3-8F4D-CD44658826AB}"/>
    <cellStyle name="Normal 9 4 3 4" xfId="3324" xr:uid="{D61E1436-822A-464A-91D5-2C628E352B9B}"/>
    <cellStyle name="Normal 9 4 3 4 2" xfId="3325" xr:uid="{717D3334-64AB-4CF1-BE29-4642B1A43622}"/>
    <cellStyle name="Normal 9 4 3 4 2 2" xfId="4678" xr:uid="{5D7445DA-572A-4E13-BF96-AAA60CC9664A}"/>
    <cellStyle name="Normal 9 4 3 4 2 2 2" xfId="5315" xr:uid="{AB0C0CED-04F2-4A0A-A82C-02DF12D6306C}"/>
    <cellStyle name="Normal 9 4 3 4 2 2 3" xfId="4956" xr:uid="{C207126E-2AA1-478F-8DE3-FFD9FFA549B0}"/>
    <cellStyle name="Normal 9 4 3 4 3" xfId="3326" xr:uid="{42E415E2-E517-46B2-BED4-EA2E8202741F}"/>
    <cellStyle name="Normal 9 4 3 4 3 2" xfId="4957" xr:uid="{90E88CC2-90D8-4D18-B8B6-A246A3037F76}"/>
    <cellStyle name="Normal 9 4 3 4 4" xfId="3327" xr:uid="{B90F5A90-D620-421E-B50B-B1078E13552A}"/>
    <cellStyle name="Normal 9 4 3 4 4 2" xfId="4958" xr:uid="{3D53C9AB-BF66-4893-A053-F51B63BE88CA}"/>
    <cellStyle name="Normal 9 4 3 4 5" xfId="4955" xr:uid="{6DE3FA50-2049-4350-B1C6-583028AAC658}"/>
    <cellStyle name="Normal 9 4 3 5" xfId="3328" xr:uid="{E8C17777-D1B0-4349-A6A7-221C160F1058}"/>
    <cellStyle name="Normal 9 4 3 5 2" xfId="3329" xr:uid="{8B9C28FC-D2F0-4B99-846B-92C73A054C96}"/>
    <cellStyle name="Normal 9 4 3 5 2 2" xfId="4960" xr:uid="{70F5D847-98A7-48A5-9ED3-EDDA21AC0502}"/>
    <cellStyle name="Normal 9 4 3 5 3" xfId="3330" xr:uid="{A6D78A79-E553-4764-A9B0-5C3C4EDEF658}"/>
    <cellStyle name="Normal 9 4 3 5 3 2" xfId="4961" xr:uid="{64F323C6-D15D-48EE-A709-D347C2BD140A}"/>
    <cellStyle name="Normal 9 4 3 5 4" xfId="3331" xr:uid="{F3303B21-9B7F-476C-81CC-158D3F6118DA}"/>
    <cellStyle name="Normal 9 4 3 5 4 2" xfId="4962" xr:uid="{FEEACCD1-36B6-4C76-8F82-A079D0612E04}"/>
    <cellStyle name="Normal 9 4 3 5 5" xfId="4959" xr:uid="{799A32A0-91C4-4C1E-A1C9-87F387BB161B}"/>
    <cellStyle name="Normal 9 4 3 6" xfId="3332" xr:uid="{8DD79497-B7BC-40A9-9E5E-BA255CB11BB8}"/>
    <cellStyle name="Normal 9 4 3 6 2" xfId="4963" xr:uid="{091EA291-E08C-40A9-91E8-995B5149734D}"/>
    <cellStyle name="Normal 9 4 3 7" xfId="3333" xr:uid="{3E4AACFF-5FFD-4B32-A402-BB49E016B75F}"/>
    <cellStyle name="Normal 9 4 3 7 2" xfId="4964" xr:uid="{71DE99CE-EE54-49D4-8D0B-70A296AD01C7}"/>
    <cellStyle name="Normal 9 4 3 8" xfId="3334" xr:uid="{32E21DDF-2AA9-48DF-BEB2-6954B71ED0DB}"/>
    <cellStyle name="Normal 9 4 3 8 2" xfId="4965" xr:uid="{362E9FB2-49C6-4A0F-8C68-749C9331E53A}"/>
    <cellStyle name="Normal 9 4 3 9" xfId="4933" xr:uid="{368187BD-F6DD-43C7-9D73-451FB9128B8D}"/>
    <cellStyle name="Normal 9 4 4" xfId="3335" xr:uid="{73529833-D87A-4AA1-9DCD-A157FA17FE02}"/>
    <cellStyle name="Normal 9 4 4 2" xfId="3336" xr:uid="{1140F4A1-EC6E-40A3-A293-1D4F4B1EB3C6}"/>
    <cellStyle name="Normal 9 4 4 2 2" xfId="3337" xr:uid="{DA20579A-4936-4136-A68D-77297D8A7C85}"/>
    <cellStyle name="Normal 9 4 4 2 2 2" xfId="3338" xr:uid="{16CE08D7-9850-404D-8061-669A99979234}"/>
    <cellStyle name="Normal 9 4 4 2 2 2 2" xfId="4269" xr:uid="{31D9AF56-3BF2-4465-8D34-F44928336699}"/>
    <cellStyle name="Normal 9 4 4 2 2 2 2 2" xfId="4970" xr:uid="{D4FC9ADC-9103-4FE9-8358-B2F234CD415C}"/>
    <cellStyle name="Normal 9 4 4 2 2 2 3" xfId="4969" xr:uid="{F095F630-8AC3-4875-8F25-7AFCC56E6858}"/>
    <cellStyle name="Normal 9 4 4 2 2 3" xfId="3339" xr:uid="{C8987DF9-F194-47DB-9EB8-00833725080E}"/>
    <cellStyle name="Normal 9 4 4 2 2 3 2" xfId="4971" xr:uid="{B03DC4AA-1270-4884-A1EB-8233544211B5}"/>
    <cellStyle name="Normal 9 4 4 2 2 4" xfId="3340" xr:uid="{4BD00D4F-90A6-4B1C-AF52-B443117A28E0}"/>
    <cellStyle name="Normal 9 4 4 2 2 4 2" xfId="4972" xr:uid="{741D2DCC-FC5C-4C91-90FB-EAFC492AEB71}"/>
    <cellStyle name="Normal 9 4 4 2 2 5" xfId="4968" xr:uid="{74442B6B-E9BB-405E-A1ED-E5666B955153}"/>
    <cellStyle name="Normal 9 4 4 2 3" xfId="3341" xr:uid="{14EEEEBC-F0D2-4F90-B908-78853BBFD74C}"/>
    <cellStyle name="Normal 9 4 4 2 3 2" xfId="4270" xr:uid="{819242E7-641A-48B8-9F2E-C98C5C2A411D}"/>
    <cellStyle name="Normal 9 4 4 2 3 2 2" xfId="4974" xr:uid="{3676863B-3F15-4361-B275-4C7CA794C509}"/>
    <cellStyle name="Normal 9 4 4 2 3 3" xfId="4973" xr:uid="{A41BD795-245C-4BCC-8FB3-7189AC9AD87B}"/>
    <cellStyle name="Normal 9 4 4 2 4" xfId="3342" xr:uid="{ADEC20C2-52A5-4F86-8682-027F42270100}"/>
    <cellStyle name="Normal 9 4 4 2 4 2" xfId="4975" xr:uid="{418AFB9F-880E-499B-95D5-C251E321BAC0}"/>
    <cellStyle name="Normal 9 4 4 2 5" xfId="3343" xr:uid="{EBEC75EA-39D4-4B4D-B7F2-AA481CBE2A3E}"/>
    <cellStyle name="Normal 9 4 4 2 5 2" xfId="4976" xr:uid="{A28EC34E-67EB-4C12-8550-CF24F7A3A4C3}"/>
    <cellStyle name="Normal 9 4 4 2 6" xfId="4967" xr:uid="{3C5F2320-2020-4DEF-8AB7-11971E74E6EC}"/>
    <cellStyle name="Normal 9 4 4 3" xfId="3344" xr:uid="{B7FF87EC-A9BB-45C1-947D-92C33CE00ACD}"/>
    <cellStyle name="Normal 9 4 4 3 2" xfId="3345" xr:uid="{FC31C4A9-9550-4F30-AFA3-E5945B34E4AE}"/>
    <cellStyle name="Normal 9 4 4 3 2 2" xfId="4271" xr:uid="{CC02FB1C-D406-4165-B36A-9B3DD50E8265}"/>
    <cellStyle name="Normal 9 4 4 3 2 2 2" xfId="4979" xr:uid="{ACA215F8-2D54-474F-9BEB-A362FFBD6E0E}"/>
    <cellStyle name="Normal 9 4 4 3 2 3" xfId="4978" xr:uid="{D11717D4-8B6F-40BD-8A3C-17620B09C110}"/>
    <cellStyle name="Normal 9 4 4 3 3" xfId="3346" xr:uid="{DAEE6302-0F58-4690-A305-C4D25C8C1DCC}"/>
    <cellStyle name="Normal 9 4 4 3 3 2" xfId="4980" xr:uid="{C7A31185-25E2-4A70-BBA9-43E63CA12429}"/>
    <cellStyle name="Normal 9 4 4 3 4" xfId="3347" xr:uid="{9D81A3AE-FCA0-4006-A13F-00905D0CF8B2}"/>
    <cellStyle name="Normal 9 4 4 3 4 2" xfId="4981" xr:uid="{FCCD967F-353A-4E25-8BA6-4CFC0E874CD0}"/>
    <cellStyle name="Normal 9 4 4 3 5" xfId="4977" xr:uid="{CA0FB0C9-939E-4502-8156-BEBA6E454492}"/>
    <cellStyle name="Normal 9 4 4 4" xfId="3348" xr:uid="{082652F2-302F-4E23-8EFF-987BD6369573}"/>
    <cellStyle name="Normal 9 4 4 4 2" xfId="3349" xr:uid="{C8B84341-BBD0-4289-930C-9E6E8F1DC9C3}"/>
    <cellStyle name="Normal 9 4 4 4 2 2" xfId="4983" xr:uid="{BD1C8354-9B55-4989-803C-F01D1D1602C1}"/>
    <cellStyle name="Normal 9 4 4 4 3" xfId="3350" xr:uid="{B1E0FB1E-9595-4BE8-8DB2-23A499836D82}"/>
    <cellStyle name="Normal 9 4 4 4 3 2" xfId="4984" xr:uid="{4A09536A-0ECE-45AA-B54A-DDCD2B03BC8C}"/>
    <cellStyle name="Normal 9 4 4 4 4" xfId="3351" xr:uid="{FB5DFD73-9058-477E-991A-7B09D5E6314C}"/>
    <cellStyle name="Normal 9 4 4 4 4 2" xfId="4985" xr:uid="{1D6657FD-D43A-4F24-A221-A3D9EFE12AFD}"/>
    <cellStyle name="Normal 9 4 4 4 5" xfId="4982" xr:uid="{69E47489-DFC4-4861-B439-6AC51FE54E66}"/>
    <cellStyle name="Normal 9 4 4 5" xfId="3352" xr:uid="{DEE92823-8249-4042-9AA3-3D2918FA74FA}"/>
    <cellStyle name="Normal 9 4 4 5 2" xfId="4986" xr:uid="{31DBD6E8-25AF-47EC-9921-3D6E135EE0D9}"/>
    <cellStyle name="Normal 9 4 4 6" xfId="3353" xr:uid="{E1789EB8-8ACB-4457-BFCB-D109688BF86A}"/>
    <cellStyle name="Normal 9 4 4 6 2" xfId="4987" xr:uid="{E4B89E68-D5F9-435C-AD42-483CB2374A7C}"/>
    <cellStyle name="Normal 9 4 4 7" xfId="3354" xr:uid="{0B03D0BD-C405-467C-A158-3BA2D4425971}"/>
    <cellStyle name="Normal 9 4 4 7 2" xfId="4988" xr:uid="{3788264C-46C7-4229-AA61-CB9DE93A2453}"/>
    <cellStyle name="Normal 9 4 4 8" xfId="4966" xr:uid="{C86426EB-067D-4176-B217-7BB8D1DC1F16}"/>
    <cellStyle name="Normal 9 4 5" xfId="3355" xr:uid="{1CA9BC00-B133-4DDA-AE39-912E2D48A367}"/>
    <cellStyle name="Normal 9 4 5 2" xfId="3356" xr:uid="{0BD2E31F-E624-4C68-A39F-8D2EF220293B}"/>
    <cellStyle name="Normal 9 4 5 2 2" xfId="3357" xr:uid="{2B57E0A5-3E2A-4955-8CAF-BCCCED0C63FC}"/>
    <cellStyle name="Normal 9 4 5 2 2 2" xfId="4272" xr:uid="{E317B3E2-6ABD-4B60-BE3E-08C4358E4A81}"/>
    <cellStyle name="Normal 9 4 5 2 2 2 2" xfId="4992" xr:uid="{D55CCE5B-F292-4CE6-BEB5-03EE104A5D8B}"/>
    <cellStyle name="Normal 9 4 5 2 2 3" xfId="4991" xr:uid="{B59A6A03-97C6-40C9-9ECA-626EA735F18D}"/>
    <cellStyle name="Normal 9 4 5 2 3" xfId="3358" xr:uid="{1B4AF976-DF71-4F7F-B215-5CD22BDF6A9D}"/>
    <cellStyle name="Normal 9 4 5 2 3 2" xfId="4993" xr:uid="{CCBBE45E-0F0B-4A2B-8CF9-F3DA05527C97}"/>
    <cellStyle name="Normal 9 4 5 2 4" xfId="3359" xr:uid="{715100CF-3A76-4CC8-AFA8-A4F4E767E8F6}"/>
    <cellStyle name="Normal 9 4 5 2 4 2" xfId="4994" xr:uid="{057B968E-9B21-4B71-B9EA-20149732EE7C}"/>
    <cellStyle name="Normal 9 4 5 2 5" xfId="4990" xr:uid="{28E505C5-A99C-48D2-B837-7C0C67CBF776}"/>
    <cellStyle name="Normal 9 4 5 3" xfId="3360" xr:uid="{2CCF93A1-F65D-4A05-A45B-85FEF10CF89A}"/>
    <cellStyle name="Normal 9 4 5 3 2" xfId="3361" xr:uid="{0C89BC48-0FE5-4C5F-B15B-81894647501E}"/>
    <cellStyle name="Normal 9 4 5 3 2 2" xfId="4996" xr:uid="{8E20B25D-F2E7-467B-BB63-0D7E92B7D85B}"/>
    <cellStyle name="Normal 9 4 5 3 3" xfId="3362" xr:uid="{9B5E76FF-BEC7-4C18-80BC-85B7D2240DDC}"/>
    <cellStyle name="Normal 9 4 5 3 3 2" xfId="4997" xr:uid="{E2AA094D-05D4-4900-ADD5-0242D076C50D}"/>
    <cellStyle name="Normal 9 4 5 3 4" xfId="3363" xr:uid="{B8C44731-CBC9-4019-9592-206BEDEEB9DE}"/>
    <cellStyle name="Normal 9 4 5 3 4 2" xfId="4998" xr:uid="{6BC0F08C-CA32-41C5-9740-3997C43A48AF}"/>
    <cellStyle name="Normal 9 4 5 3 5" xfId="4995" xr:uid="{984EF3CB-B7F7-4472-81D0-A0C1785A68E8}"/>
    <cellStyle name="Normal 9 4 5 4" xfId="3364" xr:uid="{831FC197-5935-457F-B3B9-215328A2E3A4}"/>
    <cellStyle name="Normal 9 4 5 4 2" xfId="4999" xr:uid="{847587D7-F725-4E00-87A0-0CDCEE354CEB}"/>
    <cellStyle name="Normal 9 4 5 5" xfId="3365" xr:uid="{B0B361BA-54C4-40B1-B922-92BDADD6F328}"/>
    <cellStyle name="Normal 9 4 5 5 2" xfId="5000" xr:uid="{73E6E8B5-A652-4BD5-A9B0-D17F7903DB7F}"/>
    <cellStyle name="Normal 9 4 5 6" xfId="3366" xr:uid="{922FFA37-B5BA-4C65-87A6-C61327690F06}"/>
    <cellStyle name="Normal 9 4 5 6 2" xfId="5001" xr:uid="{DDD60083-3173-445B-8C3C-66EE1490E5D6}"/>
    <cellStyle name="Normal 9 4 5 7" xfId="4989" xr:uid="{B45C37F7-5EE3-4AD8-83D9-0F7C0695D871}"/>
    <cellStyle name="Normal 9 4 6" xfId="3367" xr:uid="{9ECE7380-19FB-4B59-B1B7-5780BF15BAEE}"/>
    <cellStyle name="Normal 9 4 6 2" xfId="3368" xr:uid="{7B65C6D6-CAB0-4E00-A36B-88E31D4154CA}"/>
    <cellStyle name="Normal 9 4 6 2 2" xfId="3369" xr:uid="{E5C22CA9-F375-44B1-83E6-CDCB64731875}"/>
    <cellStyle name="Normal 9 4 6 2 2 2" xfId="5004" xr:uid="{4C7E9097-277D-4D37-AB5A-78F60C51478D}"/>
    <cellStyle name="Normal 9 4 6 2 3" xfId="3370" xr:uid="{0A153C72-FD0E-4877-8A4F-B2B3E690B80A}"/>
    <cellStyle name="Normal 9 4 6 2 3 2" xfId="5005" xr:uid="{557776F3-4E13-4ED5-8EE3-0999E7351404}"/>
    <cellStyle name="Normal 9 4 6 2 4" xfId="3371" xr:uid="{25182750-E2F3-489C-A765-BD246F8C2555}"/>
    <cellStyle name="Normal 9 4 6 2 4 2" xfId="5006" xr:uid="{84FAF37F-6054-4985-ABD6-B3D34BC6DDF0}"/>
    <cellStyle name="Normal 9 4 6 2 5" xfId="5003" xr:uid="{30F55980-337D-4B24-9CB6-582C113E1009}"/>
    <cellStyle name="Normal 9 4 6 3" xfId="3372" xr:uid="{6718CE55-6817-4E15-9FDE-7E2FE7F6B571}"/>
    <cellStyle name="Normal 9 4 6 3 2" xfId="5007" xr:uid="{1C85FB80-4851-4196-B219-226128CBC1C3}"/>
    <cellStyle name="Normal 9 4 6 4" xfId="3373" xr:uid="{8599D025-70E2-4C14-816A-8D911008ABB3}"/>
    <cellStyle name="Normal 9 4 6 4 2" xfId="5008" xr:uid="{8135D8F6-E314-4CC1-B19A-F8DAFEA07A80}"/>
    <cellStyle name="Normal 9 4 6 5" xfId="3374" xr:uid="{C318055D-6635-4866-AA79-EB401FB7A6D8}"/>
    <cellStyle name="Normal 9 4 6 5 2" xfId="5009" xr:uid="{F174FA1E-8EE2-49F3-B1BD-D7E2B50F3B26}"/>
    <cellStyle name="Normal 9 4 6 6" xfId="5002" xr:uid="{BB5613E8-9403-4D26-A719-FF967F61E8A6}"/>
    <cellStyle name="Normal 9 4 7" xfId="3375" xr:uid="{8E236D0F-EA46-4137-B796-6BDD636CC6C4}"/>
    <cellStyle name="Normal 9 4 7 2" xfId="3376" xr:uid="{79559DAB-2DDC-4AD3-81ED-9BF20369EAE6}"/>
    <cellStyle name="Normal 9 4 7 2 2" xfId="5011" xr:uid="{6559E47B-B72C-47AE-AD81-FA2AA765F223}"/>
    <cellStyle name="Normal 9 4 7 3" xfId="3377" xr:uid="{ED1C5E1B-EECD-41F8-A602-56FC66D9E7EA}"/>
    <cellStyle name="Normal 9 4 7 3 2" xfId="5012" xr:uid="{B9B311E4-F250-4315-A8C5-6D1A1E031A25}"/>
    <cellStyle name="Normal 9 4 7 4" xfId="3378" xr:uid="{3D0B333E-1AB2-4F5C-AF8F-3E130544AD6C}"/>
    <cellStyle name="Normal 9 4 7 4 2" xfId="5013" xr:uid="{C0B89F7F-565F-4938-8600-1577719080F6}"/>
    <cellStyle name="Normal 9 4 7 5" xfId="5010" xr:uid="{0975FD78-33F3-4FED-B232-9651896B2F49}"/>
    <cellStyle name="Normal 9 4 8" xfId="3379" xr:uid="{03D46EF7-DF82-4AA0-9E6C-870465D63B6F}"/>
    <cellStyle name="Normal 9 4 8 2" xfId="3380" xr:uid="{2EF694B2-FAA0-4295-92AD-F210A13E1C3B}"/>
    <cellStyle name="Normal 9 4 8 2 2" xfId="5015" xr:uid="{ABC40BA5-10A3-4FAF-8AC6-4F013E61E9AD}"/>
    <cellStyle name="Normal 9 4 8 3" xfId="3381" xr:uid="{6218CCB5-1990-4432-B13A-F2FE706355C0}"/>
    <cellStyle name="Normal 9 4 8 3 2" xfId="5016" xr:uid="{4D6E7055-AD39-42B8-B2D3-FB7418CBFC87}"/>
    <cellStyle name="Normal 9 4 8 4" xfId="3382" xr:uid="{BED80661-183E-48B9-ADB5-7CADD118C566}"/>
    <cellStyle name="Normal 9 4 8 4 2" xfId="5017" xr:uid="{36847954-619A-4B2E-9B9E-089B271C4BB6}"/>
    <cellStyle name="Normal 9 4 8 5" xfId="5014" xr:uid="{28C15BA8-3983-4AD8-9EE5-34F0B3DBABF5}"/>
    <cellStyle name="Normal 9 4 9" xfId="3383" xr:uid="{04767A7F-CF1C-4646-92BB-1424211B6ABF}"/>
    <cellStyle name="Normal 9 4 9 2" xfId="5018" xr:uid="{7EFE1099-28B2-4AC7-AAAF-05A68BAC6EFC}"/>
    <cellStyle name="Normal 9 5" xfId="3384" xr:uid="{6C015DC3-C5D6-4485-BE9A-B285B4017B80}"/>
    <cellStyle name="Normal 9 5 10" xfId="3385" xr:uid="{D6972026-6A89-41EA-8584-D8AE08A93096}"/>
    <cellStyle name="Normal 9 5 10 2" xfId="5020" xr:uid="{6C50BC19-4A0D-40D4-B431-DB1501541797}"/>
    <cellStyle name="Normal 9 5 11" xfId="3386" xr:uid="{A6A40CBD-7AF2-4B33-AA7E-BD327FA73BBC}"/>
    <cellStyle name="Normal 9 5 11 2" xfId="5021" xr:uid="{98183D4C-C6A1-49AE-A7FF-D89791B8A17B}"/>
    <cellStyle name="Normal 9 5 12" xfId="5019" xr:uid="{37560A8B-0123-494E-A74C-0BB0C8B0DBB3}"/>
    <cellStyle name="Normal 9 5 2" xfId="3387" xr:uid="{952BBC40-90DB-4AA1-9009-458C7B19015B}"/>
    <cellStyle name="Normal 9 5 2 10" xfId="5022" xr:uid="{04DFC176-5DDC-43F2-B5A0-9623EFB3656C}"/>
    <cellStyle name="Normal 9 5 2 2" xfId="3388" xr:uid="{1A37EA6C-09D8-4E6B-9F7B-A11731CBE4B5}"/>
    <cellStyle name="Normal 9 5 2 2 2" xfId="3389" xr:uid="{8F7966CD-8AB0-4EAD-B0C5-1BC5BE1E975B}"/>
    <cellStyle name="Normal 9 5 2 2 2 2" xfId="3390" xr:uid="{66FF41FE-0230-4201-A1E8-1C7F99F78B8F}"/>
    <cellStyle name="Normal 9 5 2 2 2 2 2" xfId="3391" xr:uid="{8D18EBC9-402A-4793-95B5-306DC9841F24}"/>
    <cellStyle name="Normal 9 5 2 2 2 2 2 2" xfId="5026" xr:uid="{B0B37973-3997-4F73-8B1D-E3A747458914}"/>
    <cellStyle name="Normal 9 5 2 2 2 2 3" xfId="3392" xr:uid="{596CEE1B-6F98-4724-A172-FB97A38064D6}"/>
    <cellStyle name="Normal 9 5 2 2 2 2 3 2" xfId="5027" xr:uid="{C5AAC30F-E71E-41E7-A09D-1A099F082AD3}"/>
    <cellStyle name="Normal 9 5 2 2 2 2 4" xfId="3393" xr:uid="{D7411EB0-BDCB-457A-98DC-27404E9F4E9B}"/>
    <cellStyle name="Normal 9 5 2 2 2 2 4 2" xfId="5028" xr:uid="{92070CA4-5276-428E-BD29-F301E546E41A}"/>
    <cellStyle name="Normal 9 5 2 2 2 2 5" xfId="5025" xr:uid="{0A94CB6A-5351-4A6C-877B-453AD71E8981}"/>
    <cellStyle name="Normal 9 5 2 2 2 3" xfId="3394" xr:uid="{D86A1171-52F3-45F3-A0AC-9FDB04D33418}"/>
    <cellStyle name="Normal 9 5 2 2 2 3 2" xfId="3395" xr:uid="{87E89942-2552-44B2-AC2C-1F8826C14DFF}"/>
    <cellStyle name="Normal 9 5 2 2 2 3 2 2" xfId="5030" xr:uid="{9BAC374A-E434-4C47-8C96-80D1419C3C3A}"/>
    <cellStyle name="Normal 9 5 2 2 2 3 3" xfId="3396" xr:uid="{A30A3C20-E605-4AE3-B0F7-0C96B3299D40}"/>
    <cellStyle name="Normal 9 5 2 2 2 3 3 2" xfId="5031" xr:uid="{F9B6FDC9-771B-4BDB-94F0-33DA0C5EB549}"/>
    <cellStyle name="Normal 9 5 2 2 2 3 4" xfId="3397" xr:uid="{BA7CADE8-F79B-4A87-9D66-04BA471758A9}"/>
    <cellStyle name="Normal 9 5 2 2 2 3 4 2" xfId="5032" xr:uid="{7283DD49-D548-4861-8BF7-D9E1842FCEE4}"/>
    <cellStyle name="Normal 9 5 2 2 2 3 5" xfId="5029" xr:uid="{115279CF-A8E4-4A35-8302-D66534CF9E42}"/>
    <cellStyle name="Normal 9 5 2 2 2 4" xfId="3398" xr:uid="{292685F3-C4FC-4059-8F2B-E2ACE8993C25}"/>
    <cellStyle name="Normal 9 5 2 2 2 4 2" xfId="5033" xr:uid="{833039C4-65C9-43A7-9AD7-1F7772920CD0}"/>
    <cellStyle name="Normal 9 5 2 2 2 5" xfId="3399" xr:uid="{63FDDE34-9554-4B57-9FA2-EFB2C975A6F3}"/>
    <cellStyle name="Normal 9 5 2 2 2 5 2" xfId="5034" xr:uid="{76ED6A37-1118-4481-9180-269956F6D10D}"/>
    <cellStyle name="Normal 9 5 2 2 2 6" xfId="3400" xr:uid="{A90BB292-4646-4D7D-A407-6622A7B10D0D}"/>
    <cellStyle name="Normal 9 5 2 2 2 6 2" xfId="5035" xr:uid="{012FA621-C6E3-4A66-B725-32399919D64B}"/>
    <cellStyle name="Normal 9 5 2 2 2 7" xfId="5024" xr:uid="{C8DD37FA-50E0-4665-B54C-DF88B6A61860}"/>
    <cellStyle name="Normal 9 5 2 2 3" xfId="3401" xr:uid="{913A4CBE-9F88-4029-900C-5BD93E006E09}"/>
    <cellStyle name="Normal 9 5 2 2 3 2" xfId="3402" xr:uid="{B7547C45-1B93-4550-BD63-8969ED66A85C}"/>
    <cellStyle name="Normal 9 5 2 2 3 2 2" xfId="3403" xr:uid="{F938D2E9-1A9A-4C48-9F4A-144738B79A11}"/>
    <cellStyle name="Normal 9 5 2 2 3 2 2 2" xfId="5038" xr:uid="{1C3D3C8F-8FCD-439A-8E7A-1F0964D7A87D}"/>
    <cellStyle name="Normal 9 5 2 2 3 2 3" xfId="3404" xr:uid="{B0E8869E-22F8-4C57-A1F0-461B51D5E013}"/>
    <cellStyle name="Normal 9 5 2 2 3 2 3 2" xfId="5039" xr:uid="{6666301B-F94C-4C06-832F-DF44F3956BC8}"/>
    <cellStyle name="Normal 9 5 2 2 3 2 4" xfId="3405" xr:uid="{1613A89A-9CF6-475A-A0E3-D60E19A33CE5}"/>
    <cellStyle name="Normal 9 5 2 2 3 2 4 2" xfId="5040" xr:uid="{83B686B4-B165-479A-8E9F-1360F8A1E9A0}"/>
    <cellStyle name="Normal 9 5 2 2 3 2 5" xfId="5037" xr:uid="{5F21C1A2-41A0-40A4-BAE9-67ADBAA6F574}"/>
    <cellStyle name="Normal 9 5 2 2 3 3" xfId="3406" xr:uid="{3C316314-7908-4C92-BCA9-48EF376CEE13}"/>
    <cellStyle name="Normal 9 5 2 2 3 3 2" xfId="5041" xr:uid="{235B0BAF-48CA-4F83-B4DB-64111A7B1250}"/>
    <cellStyle name="Normal 9 5 2 2 3 4" xfId="3407" xr:uid="{9EE394F6-ECB6-436D-A80A-2B57A41A11A8}"/>
    <cellStyle name="Normal 9 5 2 2 3 4 2" xfId="5042" xr:uid="{E8EA7236-9E03-474F-AFA9-14AB3167A9C8}"/>
    <cellStyle name="Normal 9 5 2 2 3 5" xfId="3408" xr:uid="{FE636C0E-59E5-4180-A024-AC25C1B0A707}"/>
    <cellStyle name="Normal 9 5 2 2 3 5 2" xfId="5043" xr:uid="{B53E5F53-1073-4DAF-96F1-05C944D8B335}"/>
    <cellStyle name="Normal 9 5 2 2 3 6" xfId="5036" xr:uid="{202F2CFB-5143-409F-A3AA-8AF59C2D6537}"/>
    <cellStyle name="Normal 9 5 2 2 4" xfId="3409" xr:uid="{E25A920C-0F34-4DAB-AA00-EDA3E5078BB3}"/>
    <cellStyle name="Normal 9 5 2 2 4 2" xfId="3410" xr:uid="{A5686B2E-CC5B-4580-87C5-F56834802CBA}"/>
    <cellStyle name="Normal 9 5 2 2 4 2 2" xfId="5045" xr:uid="{3DE13DB8-610B-45F8-9D3D-92B0748E953B}"/>
    <cellStyle name="Normal 9 5 2 2 4 3" xfId="3411" xr:uid="{BFA0202C-9284-4F98-8B35-3ACE8BA89278}"/>
    <cellStyle name="Normal 9 5 2 2 4 3 2" xfId="5046" xr:uid="{3E203524-DF85-46F7-93ED-92E8950A19B3}"/>
    <cellStyle name="Normal 9 5 2 2 4 4" xfId="3412" xr:uid="{F426B40F-A425-4BEA-BF2D-DEE001D12FF5}"/>
    <cellStyle name="Normal 9 5 2 2 4 4 2" xfId="5047" xr:uid="{0CE75F12-67B6-4D6B-B4A6-05CA44A5E334}"/>
    <cellStyle name="Normal 9 5 2 2 4 5" xfId="5044" xr:uid="{45E6073D-F82C-47CB-9974-52A2975395D5}"/>
    <cellStyle name="Normal 9 5 2 2 5" xfId="3413" xr:uid="{4DF2077E-3DFE-4930-BD7D-BAF116C17660}"/>
    <cellStyle name="Normal 9 5 2 2 5 2" xfId="3414" xr:uid="{54C6BFAF-583A-4022-A233-842DB9AD6970}"/>
    <cellStyle name="Normal 9 5 2 2 5 2 2" xfId="5049" xr:uid="{F619E5EE-B2A7-47BB-A123-DA87981EDFE6}"/>
    <cellStyle name="Normal 9 5 2 2 5 3" xfId="3415" xr:uid="{2CB688F1-2E12-4661-A30F-63F8D876ECC9}"/>
    <cellStyle name="Normal 9 5 2 2 5 3 2" xfId="5050" xr:uid="{BA9FA369-9308-4189-A59C-8C7697AFCC3E}"/>
    <cellStyle name="Normal 9 5 2 2 5 4" xfId="3416" xr:uid="{AEC1E335-600F-4C60-A0C1-D94862E80E44}"/>
    <cellStyle name="Normal 9 5 2 2 5 4 2" xfId="5051" xr:uid="{E9F09AF7-9D72-49FE-B986-226491BC68BC}"/>
    <cellStyle name="Normal 9 5 2 2 5 5" xfId="5048" xr:uid="{3C8FDFA4-373F-4995-9252-9ED1F515E2F4}"/>
    <cellStyle name="Normal 9 5 2 2 6" xfId="3417" xr:uid="{A3BDF232-9FC0-49A7-BFBE-FA630D7588B6}"/>
    <cellStyle name="Normal 9 5 2 2 6 2" xfId="5052" xr:uid="{F1EE0506-DB22-4886-9662-504541108169}"/>
    <cellStyle name="Normal 9 5 2 2 7" xfId="3418" xr:uid="{6F53E29F-3392-4A8F-9773-0DFAE988EDA2}"/>
    <cellStyle name="Normal 9 5 2 2 7 2" xfId="5053" xr:uid="{C349A121-1126-455F-B54E-BD723ECAF0F3}"/>
    <cellStyle name="Normal 9 5 2 2 8" xfId="3419" xr:uid="{5057726A-FE69-4D8A-8F0A-ACD299F53602}"/>
    <cellStyle name="Normal 9 5 2 2 8 2" xfId="5054" xr:uid="{D744C645-C03F-4B9A-B239-EB6B976AB147}"/>
    <cellStyle name="Normal 9 5 2 2 9" xfId="5023" xr:uid="{2A64FEB0-4A46-4FEA-A95D-2400A420B986}"/>
    <cellStyle name="Normal 9 5 2 3" xfId="3420" xr:uid="{C6E0C9ED-EF9C-4405-860A-CB4C31893246}"/>
    <cellStyle name="Normal 9 5 2 3 2" xfId="3421" xr:uid="{50749665-EF6A-47F7-910B-51A76440E887}"/>
    <cellStyle name="Normal 9 5 2 3 2 2" xfId="3422" xr:uid="{971CEDC6-4195-4F5B-87F3-267351278237}"/>
    <cellStyle name="Normal 9 5 2 3 2 2 2" xfId="5057" xr:uid="{3A19E8D4-2A48-4F3E-827E-EA6B742B98C3}"/>
    <cellStyle name="Normal 9 5 2 3 2 3" xfId="3423" xr:uid="{030AE7CE-BEB8-4580-930E-0F0768FB35CE}"/>
    <cellStyle name="Normal 9 5 2 3 2 3 2" xfId="5058" xr:uid="{FB5240F0-AE98-4E29-AFDE-EF86231F0921}"/>
    <cellStyle name="Normal 9 5 2 3 2 4" xfId="3424" xr:uid="{ED50A497-B467-49AE-B799-CA8290AD1E4D}"/>
    <cellStyle name="Normal 9 5 2 3 2 4 2" xfId="5059" xr:uid="{F9F2DCB7-BC9E-4E2D-AC7E-345CEB9729C7}"/>
    <cellStyle name="Normal 9 5 2 3 2 5" xfId="5056" xr:uid="{24244E6B-5DCB-4706-98C1-A2ABEA77DC20}"/>
    <cellStyle name="Normal 9 5 2 3 3" xfId="3425" xr:uid="{752E6E37-0A7C-45AA-A182-5E29370455B4}"/>
    <cellStyle name="Normal 9 5 2 3 3 2" xfId="3426" xr:uid="{32E4ECB9-BD9D-43CB-9E9F-20F656CD83BA}"/>
    <cellStyle name="Normal 9 5 2 3 3 2 2" xfId="5061" xr:uid="{F3A91C8C-BE5B-4FE1-8E56-4D7B32BFD97C}"/>
    <cellStyle name="Normal 9 5 2 3 3 3" xfId="3427" xr:uid="{DE7B4E4C-810A-4D1A-AF38-D78EB538EC94}"/>
    <cellStyle name="Normal 9 5 2 3 3 3 2" xfId="5062" xr:uid="{4B79D48A-3AFC-4798-A503-78251197E058}"/>
    <cellStyle name="Normal 9 5 2 3 3 4" xfId="3428" xr:uid="{D79DB1D5-7166-4533-994D-2F0B2BB3380D}"/>
    <cellStyle name="Normal 9 5 2 3 3 4 2" xfId="5063" xr:uid="{1E1CD066-AA41-4D00-8FAC-02F969717B44}"/>
    <cellStyle name="Normal 9 5 2 3 3 5" xfId="5060" xr:uid="{2F55E94E-0843-41BC-AFF0-93AB4FAF84D3}"/>
    <cellStyle name="Normal 9 5 2 3 4" xfId="3429" xr:uid="{BB09ABF1-4AD2-4BAC-94C7-D32A80B52779}"/>
    <cellStyle name="Normal 9 5 2 3 4 2" xfId="5064" xr:uid="{09C5A507-4D8B-4F51-9943-4F6E1ABC9ACE}"/>
    <cellStyle name="Normal 9 5 2 3 5" xfId="3430" xr:uid="{15A8B80B-9D86-402D-ADD2-A4A6BB5F15B0}"/>
    <cellStyle name="Normal 9 5 2 3 5 2" xfId="5065" xr:uid="{48B256B4-A9DA-427D-985B-E87C78EF023D}"/>
    <cellStyle name="Normal 9 5 2 3 6" xfId="3431" xr:uid="{FDBD3FA8-509A-44E6-9528-6550EC57C01E}"/>
    <cellStyle name="Normal 9 5 2 3 6 2" xfId="5066" xr:uid="{10700574-A202-40F0-BD22-4EA885489430}"/>
    <cellStyle name="Normal 9 5 2 3 7" xfId="5055" xr:uid="{70E5BB2F-952D-4AF2-979F-1BF822EC5685}"/>
    <cellStyle name="Normal 9 5 2 4" xfId="3432" xr:uid="{42A6DF96-443E-4EAF-BC34-0D3A0C88A63E}"/>
    <cellStyle name="Normal 9 5 2 4 2" xfId="3433" xr:uid="{F23FD33A-BD51-4376-ACB7-1C2A925E4309}"/>
    <cellStyle name="Normal 9 5 2 4 2 2" xfId="3434" xr:uid="{B6FDCE05-DEF8-4B16-948F-619ED4422866}"/>
    <cellStyle name="Normal 9 5 2 4 2 2 2" xfId="5069" xr:uid="{7E2EFACE-901D-4737-896A-24F6D3A76A01}"/>
    <cellStyle name="Normal 9 5 2 4 2 3" xfId="3435" xr:uid="{269B2390-F983-4EAA-8CD7-D333CF20D48C}"/>
    <cellStyle name="Normal 9 5 2 4 2 3 2" xfId="5070" xr:uid="{C9D8E55B-BA73-430E-8BF1-7EEA945053E7}"/>
    <cellStyle name="Normal 9 5 2 4 2 4" xfId="3436" xr:uid="{2C5E2002-F1D6-49AD-BEA6-7A5166816D41}"/>
    <cellStyle name="Normal 9 5 2 4 2 4 2" xfId="5071" xr:uid="{43E81D0D-CEF2-4793-BEE6-E7BB9B06C87C}"/>
    <cellStyle name="Normal 9 5 2 4 2 5" xfId="5068" xr:uid="{0AB3DC77-01A7-425B-A3B5-4D0E8226373E}"/>
    <cellStyle name="Normal 9 5 2 4 3" xfId="3437" xr:uid="{850B3F4A-8156-467F-AE7C-800D3FE5150F}"/>
    <cellStyle name="Normal 9 5 2 4 3 2" xfId="5072" xr:uid="{590F4922-9D45-4A38-803D-0FC8D3FBE3FC}"/>
    <cellStyle name="Normal 9 5 2 4 4" xfId="3438" xr:uid="{44A7B1A1-2358-4487-AF25-5950113EAA9F}"/>
    <cellStyle name="Normal 9 5 2 4 4 2" xfId="5073" xr:uid="{16C4B466-A384-4142-A414-04B703CFFDF9}"/>
    <cellStyle name="Normal 9 5 2 4 5" xfId="3439" xr:uid="{B822DDF8-D5A3-4702-9AA3-48B440F0B281}"/>
    <cellStyle name="Normal 9 5 2 4 5 2" xfId="5074" xr:uid="{75B0B306-8612-4121-8E89-0C2F7249E078}"/>
    <cellStyle name="Normal 9 5 2 4 6" xfId="5067" xr:uid="{C29A8081-B604-4C5B-864E-B4627CF86686}"/>
    <cellStyle name="Normal 9 5 2 5" xfId="3440" xr:uid="{FE18941B-0699-4E55-9189-51E61CCF6D21}"/>
    <cellStyle name="Normal 9 5 2 5 2" xfId="3441" xr:uid="{2A60A0B6-67A1-41F0-8214-FCE1C33CBD79}"/>
    <cellStyle name="Normal 9 5 2 5 2 2" xfId="5076" xr:uid="{9C2415A5-3EF4-4E80-A528-E68A3522C88C}"/>
    <cellStyle name="Normal 9 5 2 5 3" xfId="3442" xr:uid="{A4B8395A-94FE-407D-B0F8-1B54CD7AFD5F}"/>
    <cellStyle name="Normal 9 5 2 5 3 2" xfId="5077" xr:uid="{5751C987-A86A-4EB3-9A14-20B633138EFF}"/>
    <cellStyle name="Normal 9 5 2 5 4" xfId="3443" xr:uid="{E772BD7F-AAC6-4F19-8D49-2C868E102F4A}"/>
    <cellStyle name="Normal 9 5 2 5 4 2" xfId="5078" xr:uid="{611987E9-8B8E-42B9-AB40-024635A5BBE6}"/>
    <cellStyle name="Normal 9 5 2 5 5" xfId="5075" xr:uid="{0EDE28F5-1B75-4A9C-AF7E-72344AB91DEC}"/>
    <cellStyle name="Normal 9 5 2 6" xfId="3444" xr:uid="{7126419F-3BE4-4489-9CBB-6D4B2038C602}"/>
    <cellStyle name="Normal 9 5 2 6 2" xfId="3445" xr:uid="{6A05C1DB-77DA-4F41-A8BB-5E9DE4FA82A9}"/>
    <cellStyle name="Normal 9 5 2 6 2 2" xfId="5080" xr:uid="{78349C82-EDE4-4A82-A041-210714BB4CAD}"/>
    <cellStyle name="Normal 9 5 2 6 3" xfId="3446" xr:uid="{14A3BD14-FFF1-4B6F-AA14-6C71D3884A6F}"/>
    <cellStyle name="Normal 9 5 2 6 3 2" xfId="5081" xr:uid="{D0DDEC12-06EE-4EF8-B10B-4C047FA4578A}"/>
    <cellStyle name="Normal 9 5 2 6 4" xfId="3447" xr:uid="{71ACCB3C-02C1-4799-8312-5A9C9EE51AF1}"/>
    <cellStyle name="Normal 9 5 2 6 4 2" xfId="5082" xr:uid="{38295578-7FB5-4B26-B5CE-DBABD6E3BDD8}"/>
    <cellStyle name="Normal 9 5 2 6 5" xfId="5079" xr:uid="{9DB65B9F-307F-41A4-A87F-866791C377ED}"/>
    <cellStyle name="Normal 9 5 2 7" xfId="3448" xr:uid="{81708594-B4BB-4A0E-A260-6C23E8BC38E7}"/>
    <cellStyle name="Normal 9 5 2 7 2" xfId="5083" xr:uid="{DF5797EC-1BC9-4D75-B955-2BF98F2FC323}"/>
    <cellStyle name="Normal 9 5 2 8" xfId="3449" xr:uid="{E88EACA6-1651-4728-B27F-F1B82FF4AEF1}"/>
    <cellStyle name="Normal 9 5 2 8 2" xfId="5084" xr:uid="{18B648BB-0FAB-42B9-99AC-3141142A23A2}"/>
    <cellStyle name="Normal 9 5 2 9" xfId="3450" xr:uid="{6A090551-2E8A-4963-93C8-8E40734070EE}"/>
    <cellStyle name="Normal 9 5 2 9 2" xfId="5085" xr:uid="{8E663448-1434-4AFD-9783-4306441A4474}"/>
    <cellStyle name="Normal 9 5 3" xfId="3451" xr:uid="{988AB0CE-763B-490C-AC23-AE4D2739D025}"/>
    <cellStyle name="Normal 9 5 3 2" xfId="3452" xr:uid="{EBCCE208-5C1C-4465-9EBC-51FB99A6B682}"/>
    <cellStyle name="Normal 9 5 3 2 2" xfId="3453" xr:uid="{0F3EF8C7-CC0F-46B6-BBC3-85E1B4D134E0}"/>
    <cellStyle name="Normal 9 5 3 2 2 2" xfId="3454" xr:uid="{34495EF5-2EEA-44DD-B463-EF5C4294BE23}"/>
    <cellStyle name="Normal 9 5 3 2 2 2 2" xfId="4273" xr:uid="{6DB68067-AC80-4DF0-B201-7C4BDE895433}"/>
    <cellStyle name="Normal 9 5 3 2 2 2 2 2" xfId="5090" xr:uid="{BCF3DD67-3F38-40F5-919A-2CFFE23C4CCC}"/>
    <cellStyle name="Normal 9 5 3 2 2 2 3" xfId="5089" xr:uid="{4368A65F-4EA3-4BB1-9B1A-FC03F65B1C5D}"/>
    <cellStyle name="Normal 9 5 3 2 2 3" xfId="3455" xr:uid="{9E5AFF9B-344E-47B4-B20B-B190C320909F}"/>
    <cellStyle name="Normal 9 5 3 2 2 3 2" xfId="5091" xr:uid="{23C29F56-FB6B-4DEF-9C69-8B4C4CF5F251}"/>
    <cellStyle name="Normal 9 5 3 2 2 4" xfId="3456" xr:uid="{1BBCDCC9-68AF-4276-B037-16B787032A50}"/>
    <cellStyle name="Normal 9 5 3 2 2 4 2" xfId="5092" xr:uid="{E6017A63-ACFF-437E-9D17-C94D7909ADB5}"/>
    <cellStyle name="Normal 9 5 3 2 2 5" xfId="5088" xr:uid="{D7233D18-08DC-4763-AC9C-569670AFBFF6}"/>
    <cellStyle name="Normal 9 5 3 2 3" xfId="3457" xr:uid="{5B9BA7D9-EC33-470E-A8E0-1ED050987345}"/>
    <cellStyle name="Normal 9 5 3 2 3 2" xfId="3458" xr:uid="{D4705AFF-0484-4AB7-81BC-85D58C95694B}"/>
    <cellStyle name="Normal 9 5 3 2 3 2 2" xfId="5094" xr:uid="{F6CB1451-F963-404B-B1C2-EC89966DCC3F}"/>
    <cellStyle name="Normal 9 5 3 2 3 3" xfId="3459" xr:uid="{B11B406A-175C-4107-B8D7-8B4224206517}"/>
    <cellStyle name="Normal 9 5 3 2 3 3 2" xfId="5095" xr:uid="{D52A1851-C60F-4D91-8F0B-8DA81D30BCE8}"/>
    <cellStyle name="Normal 9 5 3 2 3 4" xfId="3460" xr:uid="{E3B0F98E-968F-41B1-9586-DB248C5219AB}"/>
    <cellStyle name="Normal 9 5 3 2 3 4 2" xfId="5096" xr:uid="{D9E223D7-7401-4E22-9618-9D59D5FE09B4}"/>
    <cellStyle name="Normal 9 5 3 2 3 5" xfId="5093" xr:uid="{E67118CE-3DE8-4702-B186-4BBDA698DCFE}"/>
    <cellStyle name="Normal 9 5 3 2 4" xfId="3461" xr:uid="{CF0AC1B9-6EED-4B0D-89B1-FB5B14CB60A8}"/>
    <cellStyle name="Normal 9 5 3 2 4 2" xfId="5097" xr:uid="{C197B567-E1BF-4545-B0DC-CDF7E2E3D6F2}"/>
    <cellStyle name="Normal 9 5 3 2 5" xfId="3462" xr:uid="{80A38B62-68F8-4BF4-ABD9-8E9DEDEDF462}"/>
    <cellStyle name="Normal 9 5 3 2 5 2" xfId="5098" xr:uid="{E37F9781-ED37-480A-B11B-CE2010E9785A}"/>
    <cellStyle name="Normal 9 5 3 2 6" xfId="3463" xr:uid="{D127EB51-ED82-4540-8537-C523036FF3D0}"/>
    <cellStyle name="Normal 9 5 3 2 6 2" xfId="5099" xr:uid="{1DDB8C4C-44A9-4D84-B46A-A86E8932CABD}"/>
    <cellStyle name="Normal 9 5 3 2 7" xfId="5087" xr:uid="{6249E2B7-99D3-4271-A20A-A35EC7FC18A4}"/>
    <cellStyle name="Normal 9 5 3 3" xfId="3464" xr:uid="{C3393361-A50E-4EC1-8EBE-14AE9068A1AA}"/>
    <cellStyle name="Normal 9 5 3 3 2" xfId="3465" xr:uid="{78A1A795-A068-40AD-94A2-8CF51CD2CA00}"/>
    <cellStyle name="Normal 9 5 3 3 2 2" xfId="3466" xr:uid="{F23846D5-4009-45BB-8818-D69F7E96CE91}"/>
    <cellStyle name="Normal 9 5 3 3 2 2 2" xfId="5102" xr:uid="{E340B603-49AE-467B-9E4D-9645E96DA1EF}"/>
    <cellStyle name="Normal 9 5 3 3 2 3" xfId="3467" xr:uid="{DD880909-6987-4968-BABD-60DAA80352D0}"/>
    <cellStyle name="Normal 9 5 3 3 2 3 2" xfId="5103" xr:uid="{8174A22C-B899-45B6-A67D-591B5DC73AF5}"/>
    <cellStyle name="Normal 9 5 3 3 2 4" xfId="3468" xr:uid="{EB1D9118-9C38-4280-B7BF-A222E0C65728}"/>
    <cellStyle name="Normal 9 5 3 3 2 4 2" xfId="5104" xr:uid="{0732BD3B-81DB-4A6D-8ABB-40187B49D609}"/>
    <cellStyle name="Normal 9 5 3 3 2 5" xfId="5101" xr:uid="{78E055F4-E5E2-43F0-A423-D11F2BA7A065}"/>
    <cellStyle name="Normal 9 5 3 3 3" xfId="3469" xr:uid="{CD956C14-C8C5-4CAB-A1DC-72F3BFC8E121}"/>
    <cellStyle name="Normal 9 5 3 3 3 2" xfId="5105" xr:uid="{42274A28-E849-483B-86B8-50E5B1C85BCA}"/>
    <cellStyle name="Normal 9 5 3 3 4" xfId="3470" xr:uid="{83808742-0B0D-4E50-BCAC-40A091CAB3DE}"/>
    <cellStyle name="Normal 9 5 3 3 4 2" xfId="5106" xr:uid="{13DFABC6-4714-4FA7-B893-A42C220AF65A}"/>
    <cellStyle name="Normal 9 5 3 3 5" xfId="3471" xr:uid="{6ECAD304-8667-4473-939D-88BA375DB41D}"/>
    <cellStyle name="Normal 9 5 3 3 5 2" xfId="5107" xr:uid="{33C5C191-20D4-450E-AD18-7E35B186D44E}"/>
    <cellStyle name="Normal 9 5 3 3 6" xfId="5100" xr:uid="{27F4212D-B52D-4256-8123-D695EBD85A48}"/>
    <cellStyle name="Normal 9 5 3 4" xfId="3472" xr:uid="{921B79E1-7302-406C-A576-4F54438FFD2C}"/>
    <cellStyle name="Normal 9 5 3 4 2" xfId="3473" xr:uid="{4017044A-3B84-4165-AC75-03B4BAA5C9C5}"/>
    <cellStyle name="Normal 9 5 3 4 2 2" xfId="5109" xr:uid="{65F39EFD-6336-46CF-AA67-0A0FF3DAF0F2}"/>
    <cellStyle name="Normal 9 5 3 4 3" xfId="3474" xr:uid="{F13A9CFC-288A-43AB-84C7-0EDEE29A2AA6}"/>
    <cellStyle name="Normal 9 5 3 4 3 2" xfId="5110" xr:uid="{D724BB9E-11B4-4920-AC4E-FC2ABC3A8F18}"/>
    <cellStyle name="Normal 9 5 3 4 4" xfId="3475" xr:uid="{02132066-7CD4-4D8C-BBA0-371EE0F2D9C9}"/>
    <cellStyle name="Normal 9 5 3 4 4 2" xfId="5111" xr:uid="{66FCAF34-71E9-4713-B645-E74A17CEA8F3}"/>
    <cellStyle name="Normal 9 5 3 4 5" xfId="5108" xr:uid="{2ACBF005-D132-4118-81DF-90A919C4CB05}"/>
    <cellStyle name="Normal 9 5 3 5" xfId="3476" xr:uid="{CEE509E8-82AC-4EBE-B0FA-9B25A5738FCB}"/>
    <cellStyle name="Normal 9 5 3 5 2" xfId="3477" xr:uid="{323CDA5A-39D9-49E0-80F4-9BDB56D0B1DB}"/>
    <cellStyle name="Normal 9 5 3 5 2 2" xfId="5113" xr:uid="{95949031-2B41-4BE0-9ADF-F6389831523F}"/>
    <cellStyle name="Normal 9 5 3 5 3" xfId="3478" xr:uid="{D935CA97-CF60-49E5-816C-2B1458778D33}"/>
    <cellStyle name="Normal 9 5 3 5 3 2" xfId="5114" xr:uid="{65496113-C6C5-4D07-90F9-55D1C3E87806}"/>
    <cellStyle name="Normal 9 5 3 5 4" xfId="3479" xr:uid="{A180BC90-3797-440A-A0B9-6123CD2A9602}"/>
    <cellStyle name="Normal 9 5 3 5 4 2" xfId="5115" xr:uid="{FB1054DF-91A7-49DE-B10D-CE0F0EA5C9B0}"/>
    <cellStyle name="Normal 9 5 3 5 5" xfId="5112" xr:uid="{03F099DC-5234-4985-8E33-162F48C8D5A2}"/>
    <cellStyle name="Normal 9 5 3 6" xfId="3480" xr:uid="{29A13BC3-DF54-4AB3-9E50-CA7018BA9E9D}"/>
    <cellStyle name="Normal 9 5 3 6 2" xfId="5116" xr:uid="{01DCBBA4-64D6-4910-89D1-52AB71208D19}"/>
    <cellStyle name="Normal 9 5 3 7" xfId="3481" xr:uid="{C3521CDE-646A-417B-9066-104E8321BD4E}"/>
    <cellStyle name="Normal 9 5 3 7 2" xfId="5117" xr:uid="{80945033-657C-4562-AB61-15A1FC504E45}"/>
    <cellStyle name="Normal 9 5 3 8" xfId="3482" xr:uid="{5709A027-905E-4C6B-A26D-C663067F4FD8}"/>
    <cellStyle name="Normal 9 5 3 8 2" xfId="5118" xr:uid="{C40FAAD0-2356-47F9-9B15-5CE2F181A7B5}"/>
    <cellStyle name="Normal 9 5 3 9" xfId="5086" xr:uid="{ED8A8DC3-9816-408C-B651-3055E562BCD6}"/>
    <cellStyle name="Normal 9 5 4" xfId="3483" xr:uid="{7108DCAD-AD36-4689-89DD-DD31EE258594}"/>
    <cellStyle name="Normal 9 5 4 2" xfId="3484" xr:uid="{3E34442B-FCCA-4834-8A88-C699273DDB6D}"/>
    <cellStyle name="Normal 9 5 4 2 2" xfId="3485" xr:uid="{06B57C8A-0E58-4706-8FDF-69DA2BADF484}"/>
    <cellStyle name="Normal 9 5 4 2 2 2" xfId="3486" xr:uid="{A7C699AD-09EB-45B9-A048-58B6B657C86B}"/>
    <cellStyle name="Normal 9 5 4 2 2 2 2" xfId="5122" xr:uid="{C3B5864A-B404-4A67-B552-8B3ADC3C4351}"/>
    <cellStyle name="Normal 9 5 4 2 2 3" xfId="3487" xr:uid="{C64C562F-0460-42F5-B810-35D37486D6CD}"/>
    <cellStyle name="Normal 9 5 4 2 2 3 2" xfId="5123" xr:uid="{5F74AA5C-3012-4174-8CF6-AAA5B004E836}"/>
    <cellStyle name="Normal 9 5 4 2 2 4" xfId="3488" xr:uid="{06ABE5C3-0168-4FBF-8B7D-2FD01C9E1A78}"/>
    <cellStyle name="Normal 9 5 4 2 2 4 2" xfId="5124" xr:uid="{BCFF9423-2716-4FA6-A926-C383E6829029}"/>
    <cellStyle name="Normal 9 5 4 2 2 5" xfId="5121" xr:uid="{5EEDBE08-12D7-4A0D-BA32-2DC57716852B}"/>
    <cellStyle name="Normal 9 5 4 2 3" xfId="3489" xr:uid="{035F182E-4F7E-4935-9104-1F9F9888E1FD}"/>
    <cellStyle name="Normal 9 5 4 2 3 2" xfId="5125" xr:uid="{79C9BBE4-466C-4131-B3D7-69BA3FA7AA05}"/>
    <cellStyle name="Normal 9 5 4 2 4" xfId="3490" xr:uid="{897F3B6E-13E8-400A-AE81-EA2EE7FCD471}"/>
    <cellStyle name="Normal 9 5 4 2 4 2" xfId="5126" xr:uid="{A5245A2E-E2E9-44FE-BFBF-14ADEE2B0169}"/>
    <cellStyle name="Normal 9 5 4 2 5" xfId="3491" xr:uid="{16BC98EB-1162-437F-9F51-06F1A238AC53}"/>
    <cellStyle name="Normal 9 5 4 2 5 2" xfId="5127" xr:uid="{F17533A9-279D-40F5-B2E2-6FBA94D74169}"/>
    <cellStyle name="Normal 9 5 4 2 6" xfId="5120" xr:uid="{A4B9B9FB-3664-498E-9867-9491A0C35F87}"/>
    <cellStyle name="Normal 9 5 4 3" xfId="3492" xr:uid="{CAC4475E-2786-40BE-AADC-BCAB9538EB8E}"/>
    <cellStyle name="Normal 9 5 4 3 2" xfId="3493" xr:uid="{42D263E7-C754-4EEF-A1C4-A9B9D0DEB21F}"/>
    <cellStyle name="Normal 9 5 4 3 2 2" xfId="5129" xr:uid="{880D3FCD-47F7-4DDC-A483-96077C413238}"/>
    <cellStyle name="Normal 9 5 4 3 3" xfId="3494" xr:uid="{84029AFE-D435-45D9-9D71-82E8902D48BD}"/>
    <cellStyle name="Normal 9 5 4 3 3 2" xfId="5130" xr:uid="{D5FA623B-7148-4C38-B536-713DD590D01B}"/>
    <cellStyle name="Normal 9 5 4 3 4" xfId="3495" xr:uid="{9CC3850E-550B-4640-846F-3B29F4B10695}"/>
    <cellStyle name="Normal 9 5 4 3 4 2" xfId="5131" xr:uid="{39099871-7050-49E0-BDA2-83DBC6D85DF9}"/>
    <cellStyle name="Normal 9 5 4 3 5" xfId="5128" xr:uid="{501179FA-339C-46D2-8B81-92318D18B272}"/>
    <cellStyle name="Normal 9 5 4 4" xfId="3496" xr:uid="{F989A58D-55F3-40E2-9495-194DBB3626F6}"/>
    <cellStyle name="Normal 9 5 4 4 2" xfId="3497" xr:uid="{EA1BB0B7-CA55-475E-AD45-31E543B97781}"/>
    <cellStyle name="Normal 9 5 4 4 2 2" xfId="5133" xr:uid="{5AEAF9D2-9CC3-4957-B382-8761DB2C7CC3}"/>
    <cellStyle name="Normal 9 5 4 4 3" xfId="3498" xr:uid="{AE06D85C-90B9-4A19-95EC-63B7500F1551}"/>
    <cellStyle name="Normal 9 5 4 4 3 2" xfId="5134" xr:uid="{88432398-4162-4B6E-B678-E665BDF4A725}"/>
    <cellStyle name="Normal 9 5 4 4 4" xfId="3499" xr:uid="{9F46289D-C287-44A5-91E6-731916863F4F}"/>
    <cellStyle name="Normal 9 5 4 4 4 2" xfId="5135" xr:uid="{D1E8768E-5554-423E-8F7D-63BD75CF279F}"/>
    <cellStyle name="Normal 9 5 4 4 5" xfId="5132" xr:uid="{570EBF60-62C8-4DB2-8E60-C149C8DA7972}"/>
    <cellStyle name="Normal 9 5 4 5" xfId="3500" xr:uid="{B82C7539-9D13-40B5-A6E0-9DF02571ED74}"/>
    <cellStyle name="Normal 9 5 4 5 2" xfId="5136" xr:uid="{7A2D1F59-0530-48DD-9A78-2EDE7E381A5B}"/>
    <cellStyle name="Normal 9 5 4 6" xfId="3501" xr:uid="{0E02F75F-0C47-4092-A850-B77BA89AF398}"/>
    <cellStyle name="Normal 9 5 4 6 2" xfId="5137" xr:uid="{8D04E6ED-FCF5-4723-8688-399DCB110CD3}"/>
    <cellStyle name="Normal 9 5 4 7" xfId="3502" xr:uid="{7354DF9D-3CEE-4F05-98A3-586958BA35F4}"/>
    <cellStyle name="Normal 9 5 4 7 2" xfId="5138" xr:uid="{D993D8B8-E9AA-470F-AFB2-1D092196340E}"/>
    <cellStyle name="Normal 9 5 4 8" xfId="5119" xr:uid="{9999C208-FEDB-464C-9487-9671DE75A250}"/>
    <cellStyle name="Normal 9 5 5" xfId="3503" xr:uid="{94FCA613-152D-4046-BBD1-F5A5C133A3CA}"/>
    <cellStyle name="Normal 9 5 5 2" xfId="3504" xr:uid="{343149A5-0298-47E8-A8F4-58147A0F2301}"/>
    <cellStyle name="Normal 9 5 5 2 2" xfId="3505" xr:uid="{9A7CB2FB-FC03-4A9E-99A1-5A3F506326F7}"/>
    <cellStyle name="Normal 9 5 5 2 2 2" xfId="5141" xr:uid="{2B2686D1-5083-4925-960C-F23EFADA614A}"/>
    <cellStyle name="Normal 9 5 5 2 3" xfId="3506" xr:uid="{C4309DEE-4C11-4E60-A0E9-4BBAC922952D}"/>
    <cellStyle name="Normal 9 5 5 2 3 2" xfId="5142" xr:uid="{BF4B592C-04CE-463F-98BA-CBCD64293AA4}"/>
    <cellStyle name="Normal 9 5 5 2 4" xfId="3507" xr:uid="{D2B64ACC-3487-4D9A-BB44-156705A2AE65}"/>
    <cellStyle name="Normal 9 5 5 2 4 2" xfId="5143" xr:uid="{7A08C348-A9A4-4A7E-B2B8-B197B0EAC94E}"/>
    <cellStyle name="Normal 9 5 5 2 5" xfId="5140" xr:uid="{2D43D900-F4F4-46B3-8368-5E1FB463A5CD}"/>
    <cellStyle name="Normal 9 5 5 3" xfId="3508" xr:uid="{0D60AC77-1696-4AB1-93CD-1991E418D7D0}"/>
    <cellStyle name="Normal 9 5 5 3 2" xfId="3509" xr:uid="{6A23971D-0EB3-4257-AD1E-4AF5E78DF66B}"/>
    <cellStyle name="Normal 9 5 5 3 2 2" xfId="5145" xr:uid="{9A6E5D28-71EB-4206-9634-9B1C5E92ABE5}"/>
    <cellStyle name="Normal 9 5 5 3 3" xfId="3510" xr:uid="{A0FA0124-40C5-4C1D-91F1-BD12524A3682}"/>
    <cellStyle name="Normal 9 5 5 3 3 2" xfId="5146" xr:uid="{C882B8F1-6200-4613-B190-9FDC2AB9DC42}"/>
    <cellStyle name="Normal 9 5 5 3 4" xfId="3511" xr:uid="{5F327BF9-BB42-464F-BCA9-7BB3192B55FC}"/>
    <cellStyle name="Normal 9 5 5 3 4 2" xfId="5147" xr:uid="{14BE3B1D-0379-4ACC-A345-149479010564}"/>
    <cellStyle name="Normal 9 5 5 3 5" xfId="5144" xr:uid="{4356D2F3-1719-4CFB-8B58-ED00D5908A5A}"/>
    <cellStyle name="Normal 9 5 5 4" xfId="3512" xr:uid="{84E35599-614C-4788-B29C-C49234754A94}"/>
    <cellStyle name="Normal 9 5 5 4 2" xfId="5148" xr:uid="{7814DE21-64AD-46F1-A757-0E28983FBA3B}"/>
    <cellStyle name="Normal 9 5 5 5" xfId="3513" xr:uid="{F205E7CD-FA4F-460E-A259-DCB52AF9877D}"/>
    <cellStyle name="Normal 9 5 5 5 2" xfId="5149" xr:uid="{809BF56A-900D-4AAC-91BA-CBD139794F8B}"/>
    <cellStyle name="Normal 9 5 5 6" xfId="3514" xr:uid="{E4D18C1A-6676-4C7A-86EF-F9170757CDED}"/>
    <cellStyle name="Normal 9 5 5 6 2" xfId="5150" xr:uid="{39A6D05D-2496-49DA-B966-A2AACF15F090}"/>
    <cellStyle name="Normal 9 5 5 7" xfId="5139" xr:uid="{71C10E74-7025-4577-BCB7-DE65EA844D34}"/>
    <cellStyle name="Normal 9 5 6" xfId="3515" xr:uid="{EA005A22-CBE0-46BB-B338-B5466A563F54}"/>
    <cellStyle name="Normal 9 5 6 2" xfId="3516" xr:uid="{3C1E1629-0B71-46ED-A3DE-90459CDA3030}"/>
    <cellStyle name="Normal 9 5 6 2 2" xfId="3517" xr:uid="{AE9B50B5-30AE-404A-BE87-DD2963314FB4}"/>
    <cellStyle name="Normal 9 5 6 2 2 2" xfId="5153" xr:uid="{1CB8D452-4837-4A63-915C-25662882E7ED}"/>
    <cellStyle name="Normal 9 5 6 2 3" xfId="3518" xr:uid="{8FF70CD4-EDE4-44CA-9B49-B8DE1828DE86}"/>
    <cellStyle name="Normal 9 5 6 2 3 2" xfId="5154" xr:uid="{9848918F-1D8B-4D91-BF1F-A5B4C856D6BD}"/>
    <cellStyle name="Normal 9 5 6 2 4" xfId="3519" xr:uid="{BBBB3EAC-8BFB-4830-94D2-EFEDE825C495}"/>
    <cellStyle name="Normal 9 5 6 2 4 2" xfId="5155" xr:uid="{E24CE57F-58B3-4957-811C-23262E15EE08}"/>
    <cellStyle name="Normal 9 5 6 2 5" xfId="5152" xr:uid="{41A4F3DE-22A8-4A3C-8E93-EE6ED0635D16}"/>
    <cellStyle name="Normal 9 5 6 3" xfId="3520" xr:uid="{C5198EC4-8076-405D-A0B1-5BAE1F2A62C6}"/>
    <cellStyle name="Normal 9 5 6 3 2" xfId="5156" xr:uid="{65D15702-4457-4C84-AB76-7C3DDFAA70DE}"/>
    <cellStyle name="Normal 9 5 6 4" xfId="3521" xr:uid="{312367B2-0EA7-4F86-8CB6-CF4BF1F5EEEB}"/>
    <cellStyle name="Normal 9 5 6 4 2" xfId="5157" xr:uid="{F82F0F2B-7079-45BC-904D-EF20930C37A7}"/>
    <cellStyle name="Normal 9 5 6 5" xfId="3522" xr:uid="{676177E7-460A-4B23-A1FA-2FDAA0009F0E}"/>
    <cellStyle name="Normal 9 5 6 5 2" xfId="5158" xr:uid="{6224108F-1B16-4793-9A36-02D09D044FDF}"/>
    <cellStyle name="Normal 9 5 6 6" xfId="5151" xr:uid="{DFACF65A-3DEF-46DB-81DA-E21C6534847A}"/>
    <cellStyle name="Normal 9 5 7" xfId="3523" xr:uid="{79523584-9749-4C68-B35D-A1841B761F0C}"/>
    <cellStyle name="Normal 9 5 7 2" xfId="3524" xr:uid="{C422B545-B8B2-453C-AB32-5FED47AA9A7E}"/>
    <cellStyle name="Normal 9 5 7 2 2" xfId="5160" xr:uid="{4801D806-BC7F-4FDF-A099-B27230B99642}"/>
    <cellStyle name="Normal 9 5 7 3" xfId="3525" xr:uid="{29A4E2FC-E3EA-42C1-BF8B-C971179809DC}"/>
    <cellStyle name="Normal 9 5 7 3 2" xfId="5161" xr:uid="{B4AFDD41-FC1C-4407-B566-9CD3715ADB1B}"/>
    <cellStyle name="Normal 9 5 7 4" xfId="3526" xr:uid="{D92CE4A4-7865-4CB7-A265-34912753235F}"/>
    <cellStyle name="Normal 9 5 7 4 2" xfId="5162" xr:uid="{6ADC21E9-3AE0-4050-87DD-D87F17EBCD8C}"/>
    <cellStyle name="Normal 9 5 7 5" xfId="5159" xr:uid="{F758D305-C166-43C1-8111-05B9FD517270}"/>
    <cellStyle name="Normal 9 5 8" xfId="3527" xr:uid="{9D85F655-3C99-44C4-A936-CB18578E8F8C}"/>
    <cellStyle name="Normal 9 5 8 2" xfId="3528" xr:uid="{1D05EDF7-2EB2-4628-82EB-BD88910BC480}"/>
    <cellStyle name="Normal 9 5 8 2 2" xfId="5164" xr:uid="{66A2A114-8868-4A69-BD2E-CA4B32DF05F2}"/>
    <cellStyle name="Normal 9 5 8 3" xfId="3529" xr:uid="{6F768D6A-59C9-42E6-B8F1-7CF6962F98BF}"/>
    <cellStyle name="Normal 9 5 8 3 2" xfId="5165" xr:uid="{1469A2D0-3C86-4753-BB8B-7D10A6BCAAAD}"/>
    <cellStyle name="Normal 9 5 8 4" xfId="3530" xr:uid="{EF8E8C02-922F-42DD-A96D-FB57DA1DE666}"/>
    <cellStyle name="Normal 9 5 8 4 2" xfId="5166" xr:uid="{5D86A03C-614F-4C29-995F-CE6962C73AEF}"/>
    <cellStyle name="Normal 9 5 8 5" xfId="5163" xr:uid="{23B2AF62-0F29-4513-B994-354DA8CDF0E0}"/>
    <cellStyle name="Normal 9 5 9" xfId="3531" xr:uid="{C609DEF7-D150-45EE-9ACE-0BCAD7529DEE}"/>
    <cellStyle name="Normal 9 5 9 2" xfId="5167" xr:uid="{92C654B6-9A48-4702-A483-CD4E68DCA8C3}"/>
    <cellStyle name="Normal 9 6" xfId="3532" xr:uid="{07582A2B-3DA8-4EB1-9BA6-71A08F8E4410}"/>
    <cellStyle name="Normal 9 6 10" xfId="5168" xr:uid="{7376F19D-72AE-4B9C-AA3B-96C592C353F1}"/>
    <cellStyle name="Normal 9 6 2" xfId="3533" xr:uid="{F9614CFD-2DDA-4A73-BD41-4CA91CC1DF05}"/>
    <cellStyle name="Normal 9 6 2 2" xfId="3534" xr:uid="{297D7D8C-D3BF-43CE-92D7-EF77EF42B5F4}"/>
    <cellStyle name="Normal 9 6 2 2 2" xfId="3535" xr:uid="{C4F78341-CCA9-4071-AD37-3D6E52DC2B43}"/>
    <cellStyle name="Normal 9 6 2 2 2 2" xfId="3536" xr:uid="{8FC9CEB6-9388-4CB3-B72C-E80CF9C06C71}"/>
    <cellStyle name="Normal 9 6 2 2 2 2 2" xfId="5172" xr:uid="{F056C0E8-7F9C-42C1-8243-04FE3C5328EF}"/>
    <cellStyle name="Normal 9 6 2 2 2 3" xfId="3537" xr:uid="{E877EAD6-9B1F-4DB1-81E0-FB72555B32C0}"/>
    <cellStyle name="Normal 9 6 2 2 2 3 2" xfId="5173" xr:uid="{12E777C6-89A8-40E4-9AC8-21E2ABBD78D3}"/>
    <cellStyle name="Normal 9 6 2 2 2 4" xfId="3538" xr:uid="{A83211D3-C8DD-4C39-9BA1-70BFBD55C139}"/>
    <cellStyle name="Normal 9 6 2 2 2 4 2" xfId="5174" xr:uid="{8B9F7774-6119-4599-8F45-298E3ED9581B}"/>
    <cellStyle name="Normal 9 6 2 2 2 5" xfId="5171" xr:uid="{8DEB8931-EC05-46F2-ADB9-A180C4390622}"/>
    <cellStyle name="Normal 9 6 2 2 3" xfId="3539" xr:uid="{7D22673A-845C-4EB2-86F9-8AAC578E1542}"/>
    <cellStyle name="Normal 9 6 2 2 3 2" xfId="3540" xr:uid="{2A26021F-FB8A-4EB2-8941-8C68606DC619}"/>
    <cellStyle name="Normal 9 6 2 2 3 2 2" xfId="5176" xr:uid="{0B2AD554-1577-4FC6-8099-98F6F93C10E9}"/>
    <cellStyle name="Normal 9 6 2 2 3 3" xfId="3541" xr:uid="{3463ACC0-54CD-4921-AB2B-30B18BC72A14}"/>
    <cellStyle name="Normal 9 6 2 2 3 3 2" xfId="5177" xr:uid="{C75BF608-2B38-46DF-BD1A-4C9D10836EFA}"/>
    <cellStyle name="Normal 9 6 2 2 3 4" xfId="3542" xr:uid="{D32C7B28-1312-487C-A9BC-73E35ACCE8FE}"/>
    <cellStyle name="Normal 9 6 2 2 3 4 2" xfId="5178" xr:uid="{614AE8FE-5C0F-41D1-92A9-186F712F135D}"/>
    <cellStyle name="Normal 9 6 2 2 3 5" xfId="5175" xr:uid="{F071E46F-075B-4BB1-A358-F395944606DF}"/>
    <cellStyle name="Normal 9 6 2 2 4" xfId="3543" xr:uid="{6FF096BF-BFE7-4ADB-9B1A-DC5F34277C89}"/>
    <cellStyle name="Normal 9 6 2 2 4 2" xfId="5179" xr:uid="{DE539079-4C19-4B61-8F6A-2410A4A741A1}"/>
    <cellStyle name="Normal 9 6 2 2 5" xfId="3544" xr:uid="{E3A3AE80-3581-4F41-A0B5-B11A322D28DE}"/>
    <cellStyle name="Normal 9 6 2 2 5 2" xfId="5180" xr:uid="{2523C92A-5BFA-4159-9961-C91853A878E6}"/>
    <cellStyle name="Normal 9 6 2 2 6" xfId="3545" xr:uid="{B106B35C-6823-4978-BFEA-6DF3CFAAA731}"/>
    <cellStyle name="Normal 9 6 2 2 6 2" xfId="5181" xr:uid="{2A473C09-FE5C-4A54-A4E5-8F156E21F472}"/>
    <cellStyle name="Normal 9 6 2 2 7" xfId="5170" xr:uid="{457B0A78-B80E-4697-B85A-2F6A647AE841}"/>
    <cellStyle name="Normal 9 6 2 3" xfId="3546" xr:uid="{EAC59CE3-7043-49AC-A725-FE0963AE6C77}"/>
    <cellStyle name="Normal 9 6 2 3 2" xfId="3547" xr:uid="{F1C3A9B0-65BF-4B46-BF56-A3A602173133}"/>
    <cellStyle name="Normal 9 6 2 3 2 2" xfId="3548" xr:uid="{DF6DAA5C-86A0-4496-BA03-253F18545220}"/>
    <cellStyle name="Normal 9 6 2 3 2 2 2" xfId="5184" xr:uid="{A228FD30-8543-4401-8705-DF6283CD5624}"/>
    <cellStyle name="Normal 9 6 2 3 2 3" xfId="3549" xr:uid="{3F25174E-735A-4565-94BC-CB713C3E9BED}"/>
    <cellStyle name="Normal 9 6 2 3 2 3 2" xfId="5185" xr:uid="{C51D095D-521D-4A57-A3E3-B47B1D45AF34}"/>
    <cellStyle name="Normal 9 6 2 3 2 4" xfId="3550" xr:uid="{6A284625-5FAC-40CD-A325-FC8160BC89EF}"/>
    <cellStyle name="Normal 9 6 2 3 2 4 2" xfId="5186" xr:uid="{3378245B-A2D1-4BED-B1CE-47D064AE567D}"/>
    <cellStyle name="Normal 9 6 2 3 2 5" xfId="5183" xr:uid="{3BCAB3EF-618F-4C4B-A3C2-4689DF521709}"/>
    <cellStyle name="Normal 9 6 2 3 3" xfId="3551" xr:uid="{47746041-FB15-4EF2-9016-53C72F281479}"/>
    <cellStyle name="Normal 9 6 2 3 3 2" xfId="5187" xr:uid="{0CBA855A-70F8-4C85-8B82-3A2F5E964DEB}"/>
    <cellStyle name="Normal 9 6 2 3 4" xfId="3552" xr:uid="{FF6004A4-DE82-405E-A0C3-D25914B39EAC}"/>
    <cellStyle name="Normal 9 6 2 3 4 2" xfId="5188" xr:uid="{5D67C132-CFE2-4582-AC7D-BFE985537049}"/>
    <cellStyle name="Normal 9 6 2 3 5" xfId="3553" xr:uid="{405E700C-4C38-49E2-83DD-E2429AA6A65F}"/>
    <cellStyle name="Normal 9 6 2 3 5 2" xfId="5189" xr:uid="{80257349-A2B2-4EE7-A3AC-ABEBF0E0DB42}"/>
    <cellStyle name="Normal 9 6 2 3 6" xfId="5182" xr:uid="{C865EFED-34B3-4B08-996B-3EBCF4F0C0F1}"/>
    <cellStyle name="Normal 9 6 2 4" xfId="3554" xr:uid="{249265D6-977C-430B-B861-04E3D28C8CDC}"/>
    <cellStyle name="Normal 9 6 2 4 2" xfId="3555" xr:uid="{FA6B2B9F-7F44-46C0-ABC8-A35C19D0C10F}"/>
    <cellStyle name="Normal 9 6 2 4 2 2" xfId="5191" xr:uid="{E247CDFF-7FF4-416B-9032-27FF43202F52}"/>
    <cellStyle name="Normal 9 6 2 4 3" xfId="3556" xr:uid="{FD4EAD5C-C727-469F-91D9-B316833974D8}"/>
    <cellStyle name="Normal 9 6 2 4 3 2" xfId="5192" xr:uid="{D7DE1C3F-DB0A-4B80-ACAD-60B7D0D52518}"/>
    <cellStyle name="Normal 9 6 2 4 4" xfId="3557" xr:uid="{6EBB1844-922C-4C96-9297-43C019240830}"/>
    <cellStyle name="Normal 9 6 2 4 4 2" xfId="5193" xr:uid="{3390B76B-8330-4467-80DD-12CFD93CE4E9}"/>
    <cellStyle name="Normal 9 6 2 4 5" xfId="5190" xr:uid="{8924A9FE-0924-43E8-9D8C-43902446B57A}"/>
    <cellStyle name="Normal 9 6 2 5" xfId="3558" xr:uid="{3B47162B-8A5C-4667-8209-9D8D9FB761F2}"/>
    <cellStyle name="Normal 9 6 2 5 2" xfId="3559" xr:uid="{F6CB3871-639E-413E-8E33-E24E1CC5BA31}"/>
    <cellStyle name="Normal 9 6 2 5 2 2" xfId="5195" xr:uid="{E7393624-6E08-4BF3-A472-2A466C2C8B56}"/>
    <cellStyle name="Normal 9 6 2 5 3" xfId="3560" xr:uid="{59D5D34A-C6AF-48FD-8578-9025B8187094}"/>
    <cellStyle name="Normal 9 6 2 5 3 2" xfId="5196" xr:uid="{A5768A1E-088C-41AC-83C0-29BF148A4A5E}"/>
    <cellStyle name="Normal 9 6 2 5 4" xfId="3561" xr:uid="{64ADB5E7-1E5B-4F47-9100-651A7289D5AA}"/>
    <cellStyle name="Normal 9 6 2 5 4 2" xfId="5197" xr:uid="{24CF555C-3D2D-499B-9D42-A83FEC898007}"/>
    <cellStyle name="Normal 9 6 2 5 5" xfId="5194" xr:uid="{0E3CA356-02C1-463E-A3F6-AEC55CA42B8F}"/>
    <cellStyle name="Normal 9 6 2 6" xfId="3562" xr:uid="{ECF50EA9-F790-486B-B4D8-AE58B8C03969}"/>
    <cellStyle name="Normal 9 6 2 6 2" xfId="5198" xr:uid="{27D51AF5-0EB9-48A5-AC60-FD4EE03D70EA}"/>
    <cellStyle name="Normal 9 6 2 7" xfId="3563" xr:uid="{A4888C26-B67A-4C23-96C7-8AD9E1B7D43E}"/>
    <cellStyle name="Normal 9 6 2 7 2" xfId="5199" xr:uid="{AF33809B-ED4A-45B8-896D-FE8E6F5DB785}"/>
    <cellStyle name="Normal 9 6 2 8" xfId="3564" xr:uid="{80F3229E-D50E-4176-A445-9BD4FCCE7BC5}"/>
    <cellStyle name="Normal 9 6 2 8 2" xfId="5200" xr:uid="{ED696036-9492-4970-9E1B-D68878E6F91E}"/>
    <cellStyle name="Normal 9 6 2 9" xfId="5169" xr:uid="{F693BB53-ED9E-4EC4-B9A4-62A3B70DBF43}"/>
    <cellStyle name="Normal 9 6 3" xfId="3565" xr:uid="{6C9E17AD-7D9E-4035-87AC-B45EBBFEE7BE}"/>
    <cellStyle name="Normal 9 6 3 2" xfId="3566" xr:uid="{275F2B10-4A3F-4AB7-98F5-A13FD84F288E}"/>
    <cellStyle name="Normal 9 6 3 2 2" xfId="3567" xr:uid="{AA172F78-79EF-4BA6-9BC2-84A39D53B132}"/>
    <cellStyle name="Normal 9 6 3 2 2 2" xfId="5203" xr:uid="{542DEE30-105B-45A7-AF37-B2A28F09C93B}"/>
    <cellStyle name="Normal 9 6 3 2 3" xfId="3568" xr:uid="{4A2B22AB-E823-4F5D-9AD6-1875936CC987}"/>
    <cellStyle name="Normal 9 6 3 2 3 2" xfId="5204" xr:uid="{EC9B182F-A46E-42BB-936C-3D802EBD9175}"/>
    <cellStyle name="Normal 9 6 3 2 4" xfId="3569" xr:uid="{B9B74732-DFEC-4CC9-A520-4ACE32757F0E}"/>
    <cellStyle name="Normal 9 6 3 2 4 2" xfId="5205" xr:uid="{5F0C37F8-BB5F-4EC5-9509-D29216BC1657}"/>
    <cellStyle name="Normal 9 6 3 2 5" xfId="5202" xr:uid="{2D69C93C-2960-4DA5-9FA6-0837CDDDB3F1}"/>
    <cellStyle name="Normal 9 6 3 3" xfId="3570" xr:uid="{E12A9E1A-D8C0-410D-904A-1EAF3DB1401F}"/>
    <cellStyle name="Normal 9 6 3 3 2" xfId="3571" xr:uid="{47BB0D2F-D0AC-4004-B162-F11D8388544D}"/>
    <cellStyle name="Normal 9 6 3 3 2 2" xfId="5207" xr:uid="{20504C08-1FF2-46C7-A6D2-5E75354A996C}"/>
    <cellStyle name="Normal 9 6 3 3 3" xfId="3572" xr:uid="{3125C771-7C80-4237-B71A-7CAD432505F7}"/>
    <cellStyle name="Normal 9 6 3 3 3 2" xfId="5208" xr:uid="{DC2C3CF9-0C47-44C2-9673-9157C73CE1E9}"/>
    <cellStyle name="Normal 9 6 3 3 4" xfId="3573" xr:uid="{C955EF71-E148-48AF-94F2-45512216EBA0}"/>
    <cellStyle name="Normal 9 6 3 3 4 2" xfId="5209" xr:uid="{355407E0-936D-43FB-B4B4-0F60377722F3}"/>
    <cellStyle name="Normal 9 6 3 3 5" xfId="5206" xr:uid="{69F8E5FF-FF64-48CD-9BAC-B41A9D623776}"/>
    <cellStyle name="Normal 9 6 3 4" xfId="3574" xr:uid="{5DC2F570-3247-4C39-9F56-7152BC11DFA3}"/>
    <cellStyle name="Normal 9 6 3 4 2" xfId="5210" xr:uid="{74136427-79B8-44FE-BCC9-FA3F5DA66113}"/>
    <cellStyle name="Normal 9 6 3 5" xfId="3575" xr:uid="{2E1004E9-4719-4C7F-9320-4FE327F3BAD0}"/>
    <cellStyle name="Normal 9 6 3 5 2" xfId="5211" xr:uid="{A2A8EEF4-2758-4536-AEB7-4775680E6D3F}"/>
    <cellStyle name="Normal 9 6 3 6" xfId="3576" xr:uid="{657922FA-C629-46DC-9A9F-6AC2EE9B5E52}"/>
    <cellStyle name="Normal 9 6 3 6 2" xfId="5212" xr:uid="{E118670D-B388-48C3-8C15-BB24F2C73D40}"/>
    <cellStyle name="Normal 9 6 3 7" xfId="5201" xr:uid="{D9DD9850-F2F9-4293-97A1-75EE403EF668}"/>
    <cellStyle name="Normal 9 6 4" xfId="3577" xr:uid="{D61B62BB-E142-4ED2-9090-50788E61FC6B}"/>
    <cellStyle name="Normal 9 6 4 2" xfId="3578" xr:uid="{247481C8-F006-41E9-8C00-E07C3E647D99}"/>
    <cellStyle name="Normal 9 6 4 2 2" xfId="3579" xr:uid="{7A99E0D7-1E30-4D10-8120-EC0E1CF98DF2}"/>
    <cellStyle name="Normal 9 6 4 2 2 2" xfId="5215" xr:uid="{0B0E45DF-F225-407A-9314-3412783CB632}"/>
    <cellStyle name="Normal 9 6 4 2 3" xfId="3580" xr:uid="{DBAA68D5-4A6C-4303-9E8D-738C7277CAFE}"/>
    <cellStyle name="Normal 9 6 4 2 3 2" xfId="5216" xr:uid="{F7E89950-CA72-4746-BD20-8DB688C8AE9F}"/>
    <cellStyle name="Normal 9 6 4 2 4" xfId="3581" xr:uid="{474F5222-E0ED-491E-8B67-4A18AEA40E31}"/>
    <cellStyle name="Normal 9 6 4 2 4 2" xfId="5217" xr:uid="{27B95441-5B8A-47B2-BB7A-EB147360EE93}"/>
    <cellStyle name="Normal 9 6 4 2 5" xfId="5214" xr:uid="{8139CD9D-F44A-4D4F-8A41-0470513F8741}"/>
    <cellStyle name="Normal 9 6 4 3" xfId="3582" xr:uid="{F34B911B-4BEA-406A-A5ED-8E9127452660}"/>
    <cellStyle name="Normal 9 6 4 3 2" xfId="5218" xr:uid="{59D3B910-1175-4A96-A190-D68C09F2AEC0}"/>
    <cellStyle name="Normal 9 6 4 4" xfId="3583" xr:uid="{360A0C0B-9B51-49CE-908D-A2DA78009546}"/>
    <cellStyle name="Normal 9 6 4 4 2" xfId="5219" xr:uid="{073A7F9D-0CF6-4B36-A65A-2185386FA964}"/>
    <cellStyle name="Normal 9 6 4 5" xfId="3584" xr:uid="{30C8CB16-8D68-4FF2-821E-311DF10E7CF0}"/>
    <cellStyle name="Normal 9 6 4 5 2" xfId="5220" xr:uid="{AD5753CF-BA49-4E2A-A62F-38098C062CEF}"/>
    <cellStyle name="Normal 9 6 4 6" xfId="5213" xr:uid="{820A0152-AA3E-4592-912A-53E3D4620259}"/>
    <cellStyle name="Normal 9 6 5" xfId="3585" xr:uid="{C306C036-BCA1-49B3-865F-19D39F42E7A3}"/>
    <cellStyle name="Normal 9 6 5 2" xfId="3586" xr:uid="{08872C3A-DCBA-437D-96D4-3B0E8174C188}"/>
    <cellStyle name="Normal 9 6 5 2 2" xfId="5222" xr:uid="{956F2899-D7F1-4866-9EA2-2DD8CAA11F45}"/>
    <cellStyle name="Normal 9 6 5 3" xfId="3587" xr:uid="{9013B77B-55DB-4E66-B527-0641A4B25D84}"/>
    <cellStyle name="Normal 9 6 5 3 2" xfId="5223" xr:uid="{E0893A06-0E78-4024-A6C7-A09F0C906245}"/>
    <cellStyle name="Normal 9 6 5 4" xfId="3588" xr:uid="{1E17E450-F306-484A-969E-3055BFA01B99}"/>
    <cellStyle name="Normal 9 6 5 4 2" xfId="5224" xr:uid="{64E50A0A-A26E-4BDE-9523-5C9320084121}"/>
    <cellStyle name="Normal 9 6 5 5" xfId="5221" xr:uid="{CED83147-848D-4206-BB4B-76407C8A6276}"/>
    <cellStyle name="Normal 9 6 6" xfId="3589" xr:uid="{569A8EB9-F0A9-4F03-9537-EF69F640CD79}"/>
    <cellStyle name="Normal 9 6 6 2" xfId="3590" xr:uid="{828AD026-A308-404D-B92E-1621AA2DF183}"/>
    <cellStyle name="Normal 9 6 6 2 2" xfId="5226" xr:uid="{B49F9EE5-B0DA-41B7-AC8F-61D96BDB634F}"/>
    <cellStyle name="Normal 9 6 6 3" xfId="3591" xr:uid="{E7729796-DA79-4EF5-A4AB-A9F89156333E}"/>
    <cellStyle name="Normal 9 6 6 3 2" xfId="5227" xr:uid="{19BE8EA5-E2B1-4832-856C-1709C45C7662}"/>
    <cellStyle name="Normal 9 6 6 4" xfId="3592" xr:uid="{E52D32EF-CAB0-4324-AFC8-D339EFFCF712}"/>
    <cellStyle name="Normal 9 6 6 4 2" xfId="5228" xr:uid="{BC17BB23-17FD-443D-97CF-6528FB56242D}"/>
    <cellStyle name="Normal 9 6 6 5" xfId="5225" xr:uid="{7DFA7D0F-E7C0-4141-9DF6-16E25D87978D}"/>
    <cellStyle name="Normal 9 6 7" xfId="3593" xr:uid="{922AF87D-72BD-4529-9BD2-1A09685FE77D}"/>
    <cellStyle name="Normal 9 6 7 2" xfId="5229" xr:uid="{EC616E1A-47EB-408A-9BC8-9650D977BBE5}"/>
    <cellStyle name="Normal 9 6 8" xfId="3594" xr:uid="{8292CD0A-DB66-47F0-A63F-8667B983C49B}"/>
    <cellStyle name="Normal 9 6 8 2" xfId="5230" xr:uid="{63418EBF-2EA9-4263-9CC7-578D7D79826A}"/>
    <cellStyle name="Normal 9 6 9" xfId="3595" xr:uid="{B4B36BCA-2393-4778-BA3E-E256F25DC147}"/>
    <cellStyle name="Normal 9 6 9 2" xfId="5231" xr:uid="{11F61485-AD1D-4D5D-9AD5-578931EB067E}"/>
    <cellStyle name="Normal 9 7" xfId="3596" xr:uid="{D5EC96AE-4656-4767-8895-28CC9CB450AB}"/>
    <cellStyle name="Normal 9 7 2" xfId="3597" xr:uid="{928ACC3E-12A8-4D53-88E8-E4CEE0CC530F}"/>
    <cellStyle name="Normal 9 7 2 2" xfId="3598" xr:uid="{2C7508DA-9922-4ED5-8CC1-82373EE2A687}"/>
    <cellStyle name="Normal 9 7 2 2 2" xfId="3599" xr:uid="{7A9A3F0E-AC42-4F8F-9EF7-43D4B7E1AE66}"/>
    <cellStyle name="Normal 9 7 2 2 2 2" xfId="4274" xr:uid="{4D9000B1-6A21-438A-B483-AC08DBF6D3BF}"/>
    <cellStyle name="Normal 9 7 2 2 2 2 2" xfId="5236" xr:uid="{625FFEDB-A3FC-4762-B2CC-4A58363595A8}"/>
    <cellStyle name="Normal 9 7 2 2 2 3" xfId="5235" xr:uid="{1AA15EFD-3720-4B78-AE8D-767489D60A09}"/>
    <cellStyle name="Normal 9 7 2 2 3" xfId="3600" xr:uid="{E2FF2640-23D7-470B-B5EC-1E6DFE4B9B89}"/>
    <cellStyle name="Normal 9 7 2 2 3 2" xfId="5237" xr:uid="{DB127974-D507-4586-A2D0-1140B79E2A8F}"/>
    <cellStyle name="Normal 9 7 2 2 4" xfId="3601" xr:uid="{A76769CA-190C-47CA-B678-71CFDE64D640}"/>
    <cellStyle name="Normal 9 7 2 2 4 2" xfId="5238" xr:uid="{7ACE73B9-C837-4549-A130-D068D17E8F95}"/>
    <cellStyle name="Normal 9 7 2 2 5" xfId="5234" xr:uid="{E542512A-C160-4169-B38F-6A97825FC952}"/>
    <cellStyle name="Normal 9 7 2 3" xfId="3602" xr:uid="{B8A87CEA-F32C-48AB-B235-D39E42B0F04C}"/>
    <cellStyle name="Normal 9 7 2 3 2" xfId="3603" xr:uid="{902BCCD1-B67C-46B8-8E94-FCD259AFA032}"/>
    <cellStyle name="Normal 9 7 2 3 2 2" xfId="5240" xr:uid="{4632C2BC-08B3-4FA0-AAE6-6543E7C15957}"/>
    <cellStyle name="Normal 9 7 2 3 3" xfId="3604" xr:uid="{A789A877-2EA9-4B96-BB13-31B16C71D763}"/>
    <cellStyle name="Normal 9 7 2 3 3 2" xfId="5241" xr:uid="{9774DB8B-869A-4DBC-A204-1A4FBA68D7C9}"/>
    <cellStyle name="Normal 9 7 2 3 4" xfId="3605" xr:uid="{4B9F962A-BDCD-4B99-9EDF-848E1875FF3E}"/>
    <cellStyle name="Normal 9 7 2 3 4 2" xfId="5242" xr:uid="{D493F41A-7E34-4BA4-9208-9EB496D67654}"/>
    <cellStyle name="Normal 9 7 2 3 5" xfId="5239" xr:uid="{AE91B720-FCCC-459A-BF40-A7169EA711CE}"/>
    <cellStyle name="Normal 9 7 2 4" xfId="3606" xr:uid="{0F039874-35FB-4083-BB22-9BACF672F6F1}"/>
    <cellStyle name="Normal 9 7 2 4 2" xfId="5243" xr:uid="{ECF172BA-D5BD-45DD-8BE9-1820A3656806}"/>
    <cellStyle name="Normal 9 7 2 5" xfId="3607" xr:uid="{7E6EF531-15AE-41CE-A380-AC2353357024}"/>
    <cellStyle name="Normal 9 7 2 5 2" xfId="5244" xr:uid="{CDC7FE12-5CED-4041-AE1D-42BD6D1915DB}"/>
    <cellStyle name="Normal 9 7 2 6" xfId="3608" xr:uid="{F9BC02DF-6A54-4638-BAF4-60B7F409F103}"/>
    <cellStyle name="Normal 9 7 2 6 2" xfId="5245" xr:uid="{EA2994A7-B9E8-4D4D-BFC3-38130BBB3832}"/>
    <cellStyle name="Normal 9 7 2 7" xfId="5233" xr:uid="{50B5B2FF-0F82-4981-876A-BC54AF62B2DF}"/>
    <cellStyle name="Normal 9 7 3" xfId="3609" xr:uid="{A3553436-5604-4852-B58F-EB5314B9B89F}"/>
    <cellStyle name="Normal 9 7 3 2" xfId="3610" xr:uid="{4087AB20-D9F9-4EC3-BCA7-D61D3DDF4755}"/>
    <cellStyle name="Normal 9 7 3 2 2" xfId="3611" xr:uid="{2217F36E-F666-4DAC-A75E-221651FCE4F3}"/>
    <cellStyle name="Normal 9 7 3 2 2 2" xfId="5248" xr:uid="{6E8F89AB-5F7A-47B9-A68C-E6CBC331ED9B}"/>
    <cellStyle name="Normal 9 7 3 2 3" xfId="3612" xr:uid="{E29D0299-E9DF-4B65-9A52-AF9F8308F4E7}"/>
    <cellStyle name="Normal 9 7 3 2 3 2" xfId="5249" xr:uid="{721F236A-2C2C-49B8-9103-DB1C9BD7B4D8}"/>
    <cellStyle name="Normal 9 7 3 2 4" xfId="3613" xr:uid="{68B7CDD6-0E3D-402A-9676-E5A783BC5B28}"/>
    <cellStyle name="Normal 9 7 3 2 4 2" xfId="5250" xr:uid="{79746379-2E71-499A-ACFF-BF54A0A5DC3E}"/>
    <cellStyle name="Normal 9 7 3 2 5" xfId="5247" xr:uid="{43108D66-4ECF-44BF-ADC3-85815C01068C}"/>
    <cellStyle name="Normal 9 7 3 3" xfId="3614" xr:uid="{94F4BE0B-0BB5-4BE4-A0CD-5AA61D71493B}"/>
    <cellStyle name="Normal 9 7 3 3 2" xfId="5251" xr:uid="{369E4695-17FA-4FB7-BCB8-B65CB726DAA2}"/>
    <cellStyle name="Normal 9 7 3 4" xfId="3615" xr:uid="{1C10BCC5-7E38-42E8-9684-07BEE75E2CE7}"/>
    <cellStyle name="Normal 9 7 3 4 2" xfId="5252" xr:uid="{9B84B558-75D2-4D32-90B9-A9073FD66372}"/>
    <cellStyle name="Normal 9 7 3 5" xfId="3616" xr:uid="{6DA8F23B-6475-4AE9-8C3B-F9E8BA6B703D}"/>
    <cellStyle name="Normal 9 7 3 5 2" xfId="5253" xr:uid="{EF44231E-DE7E-4AA9-B8BB-3B01F4B3D8F3}"/>
    <cellStyle name="Normal 9 7 3 6" xfId="5246" xr:uid="{7855959A-6F25-4A5F-BAFE-1DD2C8BD82B7}"/>
    <cellStyle name="Normal 9 7 4" xfId="3617" xr:uid="{912A3E6D-F48D-4A51-8C6C-A8FAF79D714E}"/>
    <cellStyle name="Normal 9 7 4 2" xfId="3618" xr:uid="{267C0DE8-0007-4B22-995B-368AA7743E19}"/>
    <cellStyle name="Normal 9 7 4 2 2" xfId="5255" xr:uid="{3176CF72-3F18-4A40-B72B-CE1411B81AEE}"/>
    <cellStyle name="Normal 9 7 4 3" xfId="3619" xr:uid="{176499B2-C346-410B-BF7E-189DB76DB38C}"/>
    <cellStyle name="Normal 9 7 4 3 2" xfId="5256" xr:uid="{0EF18749-CEFF-4D2A-82F1-197645722989}"/>
    <cellStyle name="Normal 9 7 4 4" xfId="3620" xr:uid="{D121C823-E12C-4FFC-9714-D862349D1183}"/>
    <cellStyle name="Normal 9 7 4 4 2" xfId="5257" xr:uid="{4A6B98BA-BCB5-4EB4-90F4-59A652A849AD}"/>
    <cellStyle name="Normal 9 7 4 5" xfId="5254" xr:uid="{4D07062D-0BF0-4F41-A603-920094F5C1A7}"/>
    <cellStyle name="Normal 9 7 5" xfId="3621" xr:uid="{4F99D1E1-6031-4F56-AA13-886F479744B0}"/>
    <cellStyle name="Normal 9 7 5 2" xfId="3622" xr:uid="{826AE892-57F6-459A-A20A-746E8B1E5B11}"/>
    <cellStyle name="Normal 9 7 5 2 2" xfId="5259" xr:uid="{D5914458-C61D-4701-9CFB-C81BEF0EAE28}"/>
    <cellStyle name="Normal 9 7 5 3" xfId="3623" xr:uid="{DF0C22B3-91B6-486A-A0B1-770D39D24A9C}"/>
    <cellStyle name="Normal 9 7 5 3 2" xfId="5260" xr:uid="{2A168EE7-8CD9-4E51-8132-A1CE1C7898B4}"/>
    <cellStyle name="Normal 9 7 5 4" xfId="3624" xr:uid="{5600D5B7-1CB8-4DCD-A9F9-9886D7D8301B}"/>
    <cellStyle name="Normal 9 7 5 4 2" xfId="5261" xr:uid="{62220333-5EE2-42A7-B622-D66C27FA4FF6}"/>
    <cellStyle name="Normal 9 7 5 5" xfId="5258" xr:uid="{F1BAF783-ECD8-4A8C-A997-73732A207FC2}"/>
    <cellStyle name="Normal 9 7 6" xfId="3625" xr:uid="{0C12C995-35D7-4B44-B221-D7A30A58D003}"/>
    <cellStyle name="Normal 9 7 6 2" xfId="5262" xr:uid="{3B58F5A8-8B55-432C-944B-EB5810AA1BCC}"/>
    <cellStyle name="Normal 9 7 7" xfId="3626" xr:uid="{510CDE2F-F06C-45A3-BC8A-69E69B6C0F5F}"/>
    <cellStyle name="Normal 9 7 7 2" xfId="5263" xr:uid="{21518316-BCED-40B6-A581-EE1CA77E6537}"/>
    <cellStyle name="Normal 9 7 8" xfId="3627" xr:uid="{5539BCB6-98DB-40DB-906E-CF2CDF930F7E}"/>
    <cellStyle name="Normal 9 7 8 2" xfId="5264" xr:uid="{2738AF27-8D51-45FF-BA59-F3D80FE7B70B}"/>
    <cellStyle name="Normal 9 7 9" xfId="5232" xr:uid="{BBF5FD95-0613-4056-AB52-AB19CA8B825E}"/>
    <cellStyle name="Normal 9 8" xfId="3628" xr:uid="{EEE36410-F902-495C-A738-0A0E9D8C91B8}"/>
    <cellStyle name="Normal 9 8 2" xfId="3629" xr:uid="{175605EA-6B8D-478C-8080-F9581418C1D1}"/>
    <cellStyle name="Normal 9 8 2 2" xfId="3630" xr:uid="{69D4251B-5794-4B02-978A-970201534ED3}"/>
    <cellStyle name="Normal 9 8 2 2 2" xfId="3631" xr:uid="{89A3C347-4FB4-4FA7-B121-1B3894F71C1C}"/>
    <cellStyle name="Normal 9 8 2 2 2 2" xfId="5268" xr:uid="{18A16E1D-DB9B-4D80-9EE1-8A0089329198}"/>
    <cellStyle name="Normal 9 8 2 2 3" xfId="3632" xr:uid="{4435D227-6CBD-4E33-8918-6011D97313E9}"/>
    <cellStyle name="Normal 9 8 2 2 3 2" xfId="5269" xr:uid="{90B86A17-C5CF-46A6-A5B7-3F82A4BA6D62}"/>
    <cellStyle name="Normal 9 8 2 2 4" xfId="3633" xr:uid="{932DE920-92F4-47C4-9320-4E18F6AEBABE}"/>
    <cellStyle name="Normal 9 8 2 2 4 2" xfId="5270" xr:uid="{A8D22FAA-6D50-4CE0-B17B-D23F18CA3CA6}"/>
    <cellStyle name="Normal 9 8 2 2 5" xfId="5267" xr:uid="{AD3BB4DA-2667-4F69-8EB7-C4B04EACAF9F}"/>
    <cellStyle name="Normal 9 8 2 3" xfId="3634" xr:uid="{5818BB77-5971-4158-9C79-4663C12D3867}"/>
    <cellStyle name="Normal 9 8 2 3 2" xfId="5271" xr:uid="{BFC4F22A-3774-4C13-89DC-03BD6070B0CB}"/>
    <cellStyle name="Normal 9 8 2 4" xfId="3635" xr:uid="{100FE5AB-01EA-4942-8880-DF7077AE238D}"/>
    <cellStyle name="Normal 9 8 2 4 2" xfId="5272" xr:uid="{F2EFB1B2-0939-417D-B5E5-CA930AA56154}"/>
    <cellStyle name="Normal 9 8 2 5" xfId="3636" xr:uid="{3B1888BE-ED0E-4D17-970B-534EAE9505F6}"/>
    <cellStyle name="Normal 9 8 2 5 2" xfId="5273" xr:uid="{6BAE797E-B517-4B6B-90B8-FCD6F7BAC5B5}"/>
    <cellStyle name="Normal 9 8 2 6" xfId="5266" xr:uid="{F5115B15-730E-4139-BB1D-6187633CD994}"/>
    <cellStyle name="Normal 9 8 3" xfId="3637" xr:uid="{F9380D28-053D-4FD0-8388-BD0A2282525E}"/>
    <cellStyle name="Normal 9 8 3 2" xfId="3638" xr:uid="{DC1B2110-C378-47EA-A386-920CD5F08525}"/>
    <cellStyle name="Normal 9 8 3 2 2" xfId="5275" xr:uid="{5CF96019-7807-4D98-AC34-99B773C42FF7}"/>
    <cellStyle name="Normal 9 8 3 3" xfId="3639" xr:uid="{1C9B7C13-5056-4F76-9329-AA0BDAA521CE}"/>
    <cellStyle name="Normal 9 8 3 3 2" xfId="5276" xr:uid="{161997C8-EE4A-465A-AB3E-759E24058A09}"/>
    <cellStyle name="Normal 9 8 3 4" xfId="3640" xr:uid="{9DF610FE-56D1-4E20-B2E9-8ABC5A30EBE5}"/>
    <cellStyle name="Normal 9 8 3 4 2" xfId="5277" xr:uid="{A7EF5A80-8A94-48E3-A7F7-455FE46C056B}"/>
    <cellStyle name="Normal 9 8 3 5" xfId="5274" xr:uid="{19B74964-1B4A-4525-B4CA-866B3872E2A7}"/>
    <cellStyle name="Normal 9 8 4" xfId="3641" xr:uid="{E7BD1024-59B5-4760-900E-F42BD74B151C}"/>
    <cellStyle name="Normal 9 8 4 2" xfId="3642" xr:uid="{403647B1-6B23-45F0-AAD1-2CA0B49D3A5E}"/>
    <cellStyle name="Normal 9 8 4 2 2" xfId="5279" xr:uid="{2F618F08-518C-4955-B8BE-B405C8B1C8EE}"/>
    <cellStyle name="Normal 9 8 4 3" xfId="3643" xr:uid="{0F4730CB-3ED6-4791-A185-4ADB8358F5CF}"/>
    <cellStyle name="Normal 9 8 4 3 2" xfId="5280" xr:uid="{C4DBC3F7-ECFF-4686-A875-95984E3303FD}"/>
    <cellStyle name="Normal 9 8 4 4" xfId="3644" xr:uid="{BAE80A91-E18F-4D3C-B442-6E014D5A517A}"/>
    <cellStyle name="Normal 9 8 4 4 2" xfId="5281" xr:uid="{5F36A4DD-24C3-445F-8524-9365A15C786C}"/>
    <cellStyle name="Normal 9 8 4 5" xfId="5278" xr:uid="{958B1275-AE73-4CF3-9A95-E04D245A004F}"/>
    <cellStyle name="Normal 9 8 5" xfId="3645" xr:uid="{0229A9CF-2ECA-4A00-923B-D634AB7E3D3C}"/>
    <cellStyle name="Normal 9 8 5 2" xfId="5282" xr:uid="{1895A13B-28DC-48D1-B230-51C21570A910}"/>
    <cellStyle name="Normal 9 8 6" xfId="3646" xr:uid="{15CFB8E0-D342-4E07-8717-53279D141639}"/>
    <cellStyle name="Normal 9 8 6 2" xfId="5283" xr:uid="{1C341274-2E4F-4CDB-9791-6C56A09F3E02}"/>
    <cellStyle name="Normal 9 8 7" xfId="3647" xr:uid="{7FD25327-AC1C-461D-8671-17816D6AAA2C}"/>
    <cellStyle name="Normal 9 8 7 2" xfId="5284" xr:uid="{921893BA-0D58-4F90-BD53-A5D46C9BE1BB}"/>
    <cellStyle name="Normal 9 8 8" xfId="5265" xr:uid="{E8621891-2587-4B38-ABD7-BBDB996B644C}"/>
    <cellStyle name="Normal 9 9" xfId="3648" xr:uid="{79355AF6-B0B0-43C2-9109-0D79477B3B42}"/>
    <cellStyle name="Normal 9 9 2" xfId="3649" xr:uid="{FE1AB026-0411-4F44-9B27-A2A12DA98197}"/>
    <cellStyle name="Normal 9 9 2 2" xfId="3650" xr:uid="{D59D306F-4D1C-48ED-B1A1-227B94DC1A98}"/>
    <cellStyle name="Normal 9 9 2 2 2" xfId="5287" xr:uid="{957219AF-0F30-4132-92C8-727B9E734AD8}"/>
    <cellStyle name="Normal 9 9 2 3" xfId="3651" xr:uid="{258FD058-6E89-42D8-B4BB-49550F178607}"/>
    <cellStyle name="Normal 9 9 2 3 2" xfId="5288" xr:uid="{02B4095F-CF1F-4A63-8514-F3DE46414505}"/>
    <cellStyle name="Normal 9 9 2 4" xfId="3652" xr:uid="{71ABB0E3-AFD6-47AA-980F-36F13D50A661}"/>
    <cellStyle name="Normal 9 9 2 4 2" xfId="5289" xr:uid="{7E7D418D-03B4-428F-A4E7-BFD05027A210}"/>
    <cellStyle name="Normal 9 9 2 5" xfId="5286" xr:uid="{1D90D1CE-C4CA-49FF-A1B6-466E16A8A333}"/>
    <cellStyle name="Normal 9 9 3" xfId="3653" xr:uid="{A1B33327-1915-4D9B-9FB3-CFA518E663C5}"/>
    <cellStyle name="Normal 9 9 3 2" xfId="3654" xr:uid="{EA1B97CA-FC79-4D5A-9645-25BDACC59AEA}"/>
    <cellStyle name="Normal 9 9 3 2 2" xfId="5291" xr:uid="{09A476D1-62BC-4AFF-A453-EC3B577AEACE}"/>
    <cellStyle name="Normal 9 9 3 3" xfId="3655" xr:uid="{8FFFE160-2D23-4316-985C-ACE8AF25AB22}"/>
    <cellStyle name="Normal 9 9 3 3 2" xfId="5292" xr:uid="{672610D6-0179-45FC-AA1A-C3D6BAC4A912}"/>
    <cellStyle name="Normal 9 9 3 4" xfId="3656" xr:uid="{939C83A0-8C76-41ED-92C6-B647CF70E507}"/>
    <cellStyle name="Normal 9 9 3 4 2" xfId="5293" xr:uid="{60809D4C-EBF9-4C96-918D-98B445E898D1}"/>
    <cellStyle name="Normal 9 9 3 5" xfId="5290" xr:uid="{5A5F452A-7DD5-46BF-A093-6B2A4F650046}"/>
    <cellStyle name="Normal 9 9 4" xfId="3657" xr:uid="{5D2706A1-D722-44C1-8432-FEC98DD5D987}"/>
    <cellStyle name="Normal 9 9 4 2" xfId="5294" xr:uid="{87FF9FF1-DF8D-4BFB-9A5A-55D74F6E3A6C}"/>
    <cellStyle name="Normal 9 9 5" xfId="3658" xr:uid="{4344BC61-9A16-4715-B43A-C600E9D79339}"/>
    <cellStyle name="Normal 9 9 5 2" xfId="5295" xr:uid="{17FFFA24-4879-42EE-BAAC-CFAAB6A7BD89}"/>
    <cellStyle name="Normal 9 9 6" xfId="3659" xr:uid="{A41905F9-DD46-49EB-B7C9-C5873C9F5AB0}"/>
    <cellStyle name="Normal 9 9 6 2" xfId="5296" xr:uid="{36FD3DAB-A39B-4326-82FC-B1BCA9F0C597}"/>
    <cellStyle name="Normal 9 9 7" xfId="5285" xr:uid="{C92F6179-9759-4016-B92F-26A31158BE7A}"/>
    <cellStyle name="Percent 2" xfId="92" xr:uid="{6BCDCB03-B9EA-48AB-9999-0ACC14AE508F}"/>
    <cellStyle name="Percent 2 2" xfId="5297" xr:uid="{024F5563-330E-41DE-8DBF-425100202776}"/>
    <cellStyle name="Гиперссылка 2" xfId="4" xr:uid="{49BAA0F8-B3D3-41B5-87DD-435502328B29}"/>
    <cellStyle name="Гиперссылка 2 2" xfId="5298" xr:uid="{474B14F1-71F7-473C-9957-4E611C69AD6C}"/>
    <cellStyle name="Обычный 2" xfId="1" xr:uid="{A3CD5D5E-4502-4158-8112-08CDD679ACF5}"/>
    <cellStyle name="Обычный 2 2" xfId="5" xr:uid="{D19F253E-EE9B-4476-9D91-2EE3A6D7A3DC}"/>
    <cellStyle name="Обычный 2 2 2" xfId="5300" xr:uid="{732F7431-30F1-47E1-A79D-3EB8E838ABAA}"/>
    <cellStyle name="Обычный 2 3" xfId="5299" xr:uid="{4760D199-28A7-47E2-B4E8-B42A1CEBAE16}"/>
    <cellStyle name="常规_Sheet1_1" xfId="4382" xr:uid="{19E7B239-255C-450D-9E93-CCAACEB20F6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19" sqref="E19"/>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8" t="s">
        <v>2</v>
      </c>
      <c r="C8" s="94"/>
      <c r="D8" s="94"/>
      <c r="E8" s="94"/>
      <c r="F8" s="94"/>
      <c r="G8" s="95"/>
    </row>
    <row r="9" spans="2:7" ht="14.25">
      <c r="B9" s="148"/>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5"/>
  <sheetViews>
    <sheetView tabSelected="1" topLeftCell="A56" zoomScale="90" zoomScaleNormal="90" workbookViewId="0">
      <selection activeCell="N67" sqref="N66:N6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53">
        <v>51243</v>
      </c>
      <c r="K10" s="127"/>
    </row>
    <row r="11" spans="1:11">
      <c r="A11" s="126"/>
      <c r="B11" s="126" t="s">
        <v>717</v>
      </c>
      <c r="C11" s="132"/>
      <c r="D11" s="132"/>
      <c r="E11" s="132"/>
      <c r="F11" s="127"/>
      <c r="G11" s="128"/>
      <c r="H11" s="128" t="s">
        <v>717</v>
      </c>
      <c r="I11" s="132"/>
      <c r="J11" s="154"/>
      <c r="K11" s="127"/>
    </row>
    <row r="12" spans="1:11">
      <c r="A12" s="126"/>
      <c r="B12" s="126" t="s">
        <v>718</v>
      </c>
      <c r="C12" s="132"/>
      <c r="D12" s="132"/>
      <c r="E12" s="132"/>
      <c r="F12" s="127"/>
      <c r="G12" s="128"/>
      <c r="H12" s="128" t="s">
        <v>718</v>
      </c>
      <c r="I12" s="132"/>
      <c r="J12" s="132"/>
      <c r="K12" s="127"/>
    </row>
    <row r="13" spans="1:11">
      <c r="A13" s="126"/>
      <c r="B13" s="126" t="s">
        <v>776</v>
      </c>
      <c r="C13" s="132"/>
      <c r="D13" s="132"/>
      <c r="E13" s="132"/>
      <c r="F13" s="127"/>
      <c r="G13" s="128"/>
      <c r="H13" s="128" t="s">
        <v>776</v>
      </c>
      <c r="I13" s="132"/>
      <c r="J13" s="111" t="s">
        <v>16</v>
      </c>
      <c r="K13" s="127"/>
    </row>
    <row r="14" spans="1:11" ht="15" customHeight="1">
      <c r="A14" s="126"/>
      <c r="B14" s="126" t="s">
        <v>720</v>
      </c>
      <c r="C14" s="132"/>
      <c r="D14" s="132"/>
      <c r="E14" s="132"/>
      <c r="F14" s="127"/>
      <c r="G14" s="128"/>
      <c r="H14" s="128" t="s">
        <v>720</v>
      </c>
      <c r="I14" s="132"/>
      <c r="J14" s="155">
        <v>45169</v>
      </c>
      <c r="K14" s="127"/>
    </row>
    <row r="15" spans="1:11" ht="15" customHeight="1">
      <c r="A15" s="126"/>
      <c r="B15" s="144" t="s">
        <v>777</v>
      </c>
      <c r="C15" s="143"/>
      <c r="D15" s="143"/>
      <c r="E15" s="143"/>
      <c r="F15" s="145"/>
      <c r="G15" s="110"/>
      <c r="H15" s="142" t="s">
        <v>777</v>
      </c>
      <c r="I15" s="132"/>
      <c r="J15" s="156"/>
      <c r="K15" s="127"/>
    </row>
    <row r="16" spans="1:11" ht="15" customHeight="1">
      <c r="A16" s="126"/>
      <c r="B16" s="132"/>
      <c r="C16" s="132"/>
      <c r="D16" s="132"/>
      <c r="E16" s="132"/>
      <c r="F16" s="132"/>
      <c r="G16" s="132"/>
      <c r="H16" s="132"/>
      <c r="I16" s="135" t="s">
        <v>147</v>
      </c>
      <c r="J16" s="141">
        <v>39809</v>
      </c>
      <c r="K16" s="127"/>
    </row>
    <row r="17" spans="1:11">
      <c r="A17" s="126"/>
      <c r="B17" s="132" t="s">
        <v>721</v>
      </c>
      <c r="C17" s="132"/>
      <c r="D17" s="132"/>
      <c r="E17" s="132"/>
      <c r="F17" s="132"/>
      <c r="G17" s="132"/>
      <c r="H17" s="132"/>
      <c r="I17" s="135" t="s">
        <v>148</v>
      </c>
      <c r="J17" s="141" t="s">
        <v>775</v>
      </c>
      <c r="K17" s="127"/>
    </row>
    <row r="18" spans="1:11" ht="18">
      <c r="A18" s="126"/>
      <c r="B18" s="132" t="s">
        <v>722</v>
      </c>
      <c r="C18" s="132"/>
      <c r="D18" s="132"/>
      <c r="E18" s="132"/>
      <c r="F18" s="132"/>
      <c r="G18" s="132"/>
      <c r="H18" s="132"/>
      <c r="I18" s="134" t="s">
        <v>264</v>
      </c>
      <c r="J18" s="116" t="s">
        <v>138</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7" t="s">
        <v>207</v>
      </c>
      <c r="G20" s="158"/>
      <c r="H20" s="112" t="s">
        <v>174</v>
      </c>
      <c r="I20" s="112" t="s">
        <v>208</v>
      </c>
      <c r="J20" s="112" t="s">
        <v>26</v>
      </c>
      <c r="K20" s="127"/>
    </row>
    <row r="21" spans="1:11">
      <c r="A21" s="126"/>
      <c r="B21" s="117"/>
      <c r="C21" s="117"/>
      <c r="D21" s="118"/>
      <c r="E21" s="118"/>
      <c r="F21" s="159"/>
      <c r="G21" s="160"/>
      <c r="H21" s="117" t="s">
        <v>146</v>
      </c>
      <c r="I21" s="117"/>
      <c r="J21" s="117"/>
      <c r="K21" s="127"/>
    </row>
    <row r="22" spans="1:11" ht="36">
      <c r="A22" s="126"/>
      <c r="B22" s="119">
        <v>1</v>
      </c>
      <c r="C22" s="10" t="s">
        <v>723</v>
      </c>
      <c r="D22" s="130" t="s">
        <v>768</v>
      </c>
      <c r="E22" s="130" t="s">
        <v>210</v>
      </c>
      <c r="F22" s="149" t="s">
        <v>30</v>
      </c>
      <c r="G22" s="150"/>
      <c r="H22" s="11" t="s">
        <v>214</v>
      </c>
      <c r="I22" s="14">
        <v>64.239999999999995</v>
      </c>
      <c r="J22" s="121">
        <f t="shared" ref="J22:J53" si="0">I22*B22</f>
        <v>64.239999999999995</v>
      </c>
      <c r="K22" s="127"/>
    </row>
    <row r="23" spans="1:11" ht="24">
      <c r="A23" s="126"/>
      <c r="B23" s="119">
        <v>20</v>
      </c>
      <c r="C23" s="10" t="s">
        <v>724</v>
      </c>
      <c r="D23" s="130" t="s">
        <v>724</v>
      </c>
      <c r="E23" s="130" t="s">
        <v>28</v>
      </c>
      <c r="F23" s="149" t="s">
        <v>278</v>
      </c>
      <c r="G23" s="150"/>
      <c r="H23" s="11" t="s">
        <v>725</v>
      </c>
      <c r="I23" s="14">
        <v>0.62</v>
      </c>
      <c r="J23" s="121">
        <f t="shared" si="0"/>
        <v>12.4</v>
      </c>
      <c r="K23" s="127"/>
    </row>
    <row r="24" spans="1:11">
      <c r="A24" s="126"/>
      <c r="B24" s="119">
        <v>20</v>
      </c>
      <c r="C24" s="10" t="s">
        <v>662</v>
      </c>
      <c r="D24" s="130" t="s">
        <v>662</v>
      </c>
      <c r="E24" s="130" t="s">
        <v>31</v>
      </c>
      <c r="F24" s="149"/>
      <c r="G24" s="150"/>
      <c r="H24" s="11" t="s">
        <v>664</v>
      </c>
      <c r="I24" s="14">
        <v>0.16</v>
      </c>
      <c r="J24" s="121">
        <f t="shared" si="0"/>
        <v>3.2</v>
      </c>
      <c r="K24" s="127"/>
    </row>
    <row r="25" spans="1:11" ht="24">
      <c r="A25" s="126"/>
      <c r="B25" s="119">
        <v>30</v>
      </c>
      <c r="C25" s="10" t="s">
        <v>726</v>
      </c>
      <c r="D25" s="130" t="s">
        <v>726</v>
      </c>
      <c r="E25" s="130" t="s">
        <v>112</v>
      </c>
      <c r="F25" s="149"/>
      <c r="G25" s="150"/>
      <c r="H25" s="11" t="s">
        <v>727</v>
      </c>
      <c r="I25" s="14">
        <v>1.63</v>
      </c>
      <c r="J25" s="121">
        <f t="shared" si="0"/>
        <v>48.9</v>
      </c>
      <c r="K25" s="127"/>
    </row>
    <row r="26" spans="1:11" ht="24">
      <c r="A26" s="126"/>
      <c r="B26" s="119">
        <v>20</v>
      </c>
      <c r="C26" s="10" t="s">
        <v>726</v>
      </c>
      <c r="D26" s="130" t="s">
        <v>726</v>
      </c>
      <c r="E26" s="130" t="s">
        <v>216</v>
      </c>
      <c r="F26" s="149"/>
      <c r="G26" s="150"/>
      <c r="H26" s="11" t="s">
        <v>727</v>
      </c>
      <c r="I26" s="14">
        <v>1.63</v>
      </c>
      <c r="J26" s="121">
        <f t="shared" si="0"/>
        <v>32.599999999999994</v>
      </c>
      <c r="K26" s="127"/>
    </row>
    <row r="27" spans="1:11" ht="24">
      <c r="A27" s="126"/>
      <c r="B27" s="119">
        <v>10</v>
      </c>
      <c r="C27" s="10" t="s">
        <v>726</v>
      </c>
      <c r="D27" s="130" t="s">
        <v>726</v>
      </c>
      <c r="E27" s="130" t="s">
        <v>271</v>
      </c>
      <c r="F27" s="149"/>
      <c r="G27" s="150"/>
      <c r="H27" s="11" t="s">
        <v>727</v>
      </c>
      <c r="I27" s="14">
        <v>1.63</v>
      </c>
      <c r="J27" s="121">
        <f t="shared" si="0"/>
        <v>16.299999999999997</v>
      </c>
      <c r="K27" s="127"/>
    </row>
    <row r="28" spans="1:11" ht="24">
      <c r="A28" s="126"/>
      <c r="B28" s="119">
        <v>20</v>
      </c>
      <c r="C28" s="10" t="s">
        <v>728</v>
      </c>
      <c r="D28" s="130" t="s">
        <v>728</v>
      </c>
      <c r="E28" s="130" t="s">
        <v>216</v>
      </c>
      <c r="F28" s="149"/>
      <c r="G28" s="150"/>
      <c r="H28" s="11" t="s">
        <v>729</v>
      </c>
      <c r="I28" s="14">
        <v>1.58</v>
      </c>
      <c r="J28" s="121">
        <f t="shared" si="0"/>
        <v>31.6</v>
      </c>
      <c r="K28" s="127"/>
    </row>
    <row r="29" spans="1:11" ht="24">
      <c r="A29" s="126"/>
      <c r="B29" s="119">
        <v>20</v>
      </c>
      <c r="C29" s="10" t="s">
        <v>730</v>
      </c>
      <c r="D29" s="130" t="s">
        <v>730</v>
      </c>
      <c r="E29" s="130" t="s">
        <v>112</v>
      </c>
      <c r="F29" s="149"/>
      <c r="G29" s="150"/>
      <c r="H29" s="11" t="s">
        <v>731</v>
      </c>
      <c r="I29" s="14">
        <v>1.58</v>
      </c>
      <c r="J29" s="121">
        <f t="shared" si="0"/>
        <v>31.6</v>
      </c>
      <c r="K29" s="127"/>
    </row>
    <row r="30" spans="1:11" ht="24">
      <c r="A30" s="126"/>
      <c r="B30" s="119">
        <v>20</v>
      </c>
      <c r="C30" s="10" t="s">
        <v>730</v>
      </c>
      <c r="D30" s="130" t="s">
        <v>730</v>
      </c>
      <c r="E30" s="130" t="s">
        <v>216</v>
      </c>
      <c r="F30" s="149"/>
      <c r="G30" s="150"/>
      <c r="H30" s="11" t="s">
        <v>731</v>
      </c>
      <c r="I30" s="14">
        <v>1.58</v>
      </c>
      <c r="J30" s="121">
        <f t="shared" si="0"/>
        <v>31.6</v>
      </c>
      <c r="K30" s="127"/>
    </row>
    <row r="31" spans="1:11" ht="24">
      <c r="A31" s="126"/>
      <c r="B31" s="119">
        <v>15</v>
      </c>
      <c r="C31" s="10" t="s">
        <v>732</v>
      </c>
      <c r="D31" s="130" t="s">
        <v>732</v>
      </c>
      <c r="E31" s="130" t="s">
        <v>112</v>
      </c>
      <c r="F31" s="149"/>
      <c r="G31" s="150"/>
      <c r="H31" s="11" t="s">
        <v>733</v>
      </c>
      <c r="I31" s="14">
        <v>3.35</v>
      </c>
      <c r="J31" s="121">
        <f t="shared" si="0"/>
        <v>50.25</v>
      </c>
      <c r="K31" s="127"/>
    </row>
    <row r="32" spans="1:11" ht="24">
      <c r="A32" s="126"/>
      <c r="B32" s="119">
        <v>5</v>
      </c>
      <c r="C32" s="10" t="s">
        <v>732</v>
      </c>
      <c r="D32" s="130" t="s">
        <v>732</v>
      </c>
      <c r="E32" s="130" t="s">
        <v>218</v>
      </c>
      <c r="F32" s="149"/>
      <c r="G32" s="150"/>
      <c r="H32" s="11" t="s">
        <v>733</v>
      </c>
      <c r="I32" s="14">
        <v>3.35</v>
      </c>
      <c r="J32" s="121">
        <f t="shared" si="0"/>
        <v>16.75</v>
      </c>
      <c r="K32" s="127"/>
    </row>
    <row r="33" spans="1:11" ht="24">
      <c r="A33" s="126"/>
      <c r="B33" s="119">
        <v>5</v>
      </c>
      <c r="C33" s="10" t="s">
        <v>732</v>
      </c>
      <c r="D33" s="130" t="s">
        <v>732</v>
      </c>
      <c r="E33" s="130" t="s">
        <v>269</v>
      </c>
      <c r="F33" s="149"/>
      <c r="G33" s="150"/>
      <c r="H33" s="11" t="s">
        <v>733</v>
      </c>
      <c r="I33" s="14">
        <v>3.35</v>
      </c>
      <c r="J33" s="121">
        <f t="shared" si="0"/>
        <v>16.75</v>
      </c>
      <c r="K33" s="127"/>
    </row>
    <row r="34" spans="1:11" ht="24">
      <c r="A34" s="126"/>
      <c r="B34" s="119">
        <v>5</v>
      </c>
      <c r="C34" s="10" t="s">
        <v>732</v>
      </c>
      <c r="D34" s="130" t="s">
        <v>732</v>
      </c>
      <c r="E34" s="130" t="s">
        <v>271</v>
      </c>
      <c r="F34" s="149"/>
      <c r="G34" s="150"/>
      <c r="H34" s="11" t="s">
        <v>733</v>
      </c>
      <c r="I34" s="14">
        <v>3.35</v>
      </c>
      <c r="J34" s="121">
        <f t="shared" si="0"/>
        <v>16.75</v>
      </c>
      <c r="K34" s="127"/>
    </row>
    <row r="35" spans="1:11" ht="24">
      <c r="A35" s="126"/>
      <c r="B35" s="119">
        <v>5</v>
      </c>
      <c r="C35" s="10" t="s">
        <v>732</v>
      </c>
      <c r="D35" s="130" t="s">
        <v>732</v>
      </c>
      <c r="E35" s="130" t="s">
        <v>273</v>
      </c>
      <c r="F35" s="149"/>
      <c r="G35" s="150"/>
      <c r="H35" s="11" t="s">
        <v>733</v>
      </c>
      <c r="I35" s="14">
        <v>3.35</v>
      </c>
      <c r="J35" s="121">
        <f t="shared" si="0"/>
        <v>16.75</v>
      </c>
      <c r="K35" s="127"/>
    </row>
    <row r="36" spans="1:11" ht="24">
      <c r="A36" s="126"/>
      <c r="B36" s="119">
        <v>5</v>
      </c>
      <c r="C36" s="10" t="s">
        <v>732</v>
      </c>
      <c r="D36" s="130" t="s">
        <v>732</v>
      </c>
      <c r="E36" s="130" t="s">
        <v>316</v>
      </c>
      <c r="F36" s="149"/>
      <c r="G36" s="150"/>
      <c r="H36" s="11" t="s">
        <v>733</v>
      </c>
      <c r="I36" s="14">
        <v>3.35</v>
      </c>
      <c r="J36" s="121">
        <f t="shared" si="0"/>
        <v>16.75</v>
      </c>
      <c r="K36" s="127"/>
    </row>
    <row r="37" spans="1:11" ht="14.25" customHeight="1">
      <c r="A37" s="126"/>
      <c r="B37" s="119">
        <v>10</v>
      </c>
      <c r="C37" s="10" t="s">
        <v>655</v>
      </c>
      <c r="D37" s="130" t="s">
        <v>655</v>
      </c>
      <c r="E37" s="130" t="s">
        <v>30</v>
      </c>
      <c r="F37" s="149"/>
      <c r="G37" s="150"/>
      <c r="H37" s="11" t="s">
        <v>658</v>
      </c>
      <c r="I37" s="14">
        <v>1.49</v>
      </c>
      <c r="J37" s="121">
        <f t="shared" si="0"/>
        <v>14.9</v>
      </c>
      <c r="K37" s="127"/>
    </row>
    <row r="38" spans="1:11" ht="14.25" customHeight="1">
      <c r="A38" s="126"/>
      <c r="B38" s="119">
        <v>10</v>
      </c>
      <c r="C38" s="10" t="s">
        <v>655</v>
      </c>
      <c r="D38" s="130" t="s">
        <v>655</v>
      </c>
      <c r="E38" s="130" t="s">
        <v>72</v>
      </c>
      <c r="F38" s="149"/>
      <c r="G38" s="150"/>
      <c r="H38" s="11" t="s">
        <v>658</v>
      </c>
      <c r="I38" s="14">
        <v>1.49</v>
      </c>
      <c r="J38" s="121">
        <f t="shared" si="0"/>
        <v>14.9</v>
      </c>
      <c r="K38" s="127"/>
    </row>
    <row r="39" spans="1:11" ht="14.25" customHeight="1">
      <c r="A39" s="126"/>
      <c r="B39" s="119">
        <v>10</v>
      </c>
      <c r="C39" s="10" t="s">
        <v>655</v>
      </c>
      <c r="D39" s="130" t="s">
        <v>655</v>
      </c>
      <c r="E39" s="130" t="s">
        <v>31</v>
      </c>
      <c r="F39" s="149"/>
      <c r="G39" s="150"/>
      <c r="H39" s="11" t="s">
        <v>658</v>
      </c>
      <c r="I39" s="14">
        <v>1.49</v>
      </c>
      <c r="J39" s="121">
        <f t="shared" si="0"/>
        <v>14.9</v>
      </c>
      <c r="K39" s="127"/>
    </row>
    <row r="40" spans="1:11" ht="14.25" customHeight="1">
      <c r="A40" s="126"/>
      <c r="B40" s="119">
        <v>10</v>
      </c>
      <c r="C40" s="10" t="s">
        <v>655</v>
      </c>
      <c r="D40" s="130" t="s">
        <v>655</v>
      </c>
      <c r="E40" s="130" t="s">
        <v>32</v>
      </c>
      <c r="F40" s="149"/>
      <c r="G40" s="150"/>
      <c r="H40" s="11" t="s">
        <v>658</v>
      </c>
      <c r="I40" s="14">
        <v>1.49</v>
      </c>
      <c r="J40" s="121">
        <f t="shared" si="0"/>
        <v>14.9</v>
      </c>
      <c r="K40" s="127"/>
    </row>
    <row r="41" spans="1:11" ht="14.25" customHeight="1">
      <c r="A41" s="126"/>
      <c r="B41" s="119">
        <v>25</v>
      </c>
      <c r="C41" s="10" t="s">
        <v>70</v>
      </c>
      <c r="D41" s="130" t="s">
        <v>70</v>
      </c>
      <c r="E41" s="130" t="s">
        <v>31</v>
      </c>
      <c r="F41" s="149"/>
      <c r="G41" s="150"/>
      <c r="H41" s="11" t="s">
        <v>734</v>
      </c>
      <c r="I41" s="14">
        <v>1.53</v>
      </c>
      <c r="J41" s="121">
        <f t="shared" si="0"/>
        <v>38.25</v>
      </c>
      <c r="K41" s="127"/>
    </row>
    <row r="42" spans="1:11" ht="14.25" customHeight="1">
      <c r="A42" s="126"/>
      <c r="B42" s="119">
        <v>10</v>
      </c>
      <c r="C42" s="10" t="s">
        <v>735</v>
      </c>
      <c r="D42" s="130" t="s">
        <v>735</v>
      </c>
      <c r="E42" s="130" t="s">
        <v>30</v>
      </c>
      <c r="F42" s="149" t="s">
        <v>279</v>
      </c>
      <c r="G42" s="150"/>
      <c r="H42" s="11" t="s">
        <v>736</v>
      </c>
      <c r="I42" s="14">
        <v>1.92</v>
      </c>
      <c r="J42" s="121">
        <f t="shared" si="0"/>
        <v>19.2</v>
      </c>
      <c r="K42" s="127"/>
    </row>
    <row r="43" spans="1:11" ht="14.25" customHeight="1">
      <c r="A43" s="126"/>
      <c r="B43" s="119">
        <v>10</v>
      </c>
      <c r="C43" s="10" t="s">
        <v>735</v>
      </c>
      <c r="D43" s="130" t="s">
        <v>735</v>
      </c>
      <c r="E43" s="130" t="s">
        <v>72</v>
      </c>
      <c r="F43" s="149" t="s">
        <v>279</v>
      </c>
      <c r="G43" s="150"/>
      <c r="H43" s="11" t="s">
        <v>736</v>
      </c>
      <c r="I43" s="14">
        <v>1.92</v>
      </c>
      <c r="J43" s="121">
        <f t="shared" si="0"/>
        <v>19.2</v>
      </c>
      <c r="K43" s="127"/>
    </row>
    <row r="44" spans="1:11" ht="14.25" customHeight="1">
      <c r="A44" s="126"/>
      <c r="B44" s="119">
        <v>10</v>
      </c>
      <c r="C44" s="10" t="s">
        <v>735</v>
      </c>
      <c r="D44" s="130" t="s">
        <v>735</v>
      </c>
      <c r="E44" s="130" t="s">
        <v>31</v>
      </c>
      <c r="F44" s="149" t="s">
        <v>278</v>
      </c>
      <c r="G44" s="150"/>
      <c r="H44" s="11" t="s">
        <v>736</v>
      </c>
      <c r="I44" s="14">
        <v>1.92</v>
      </c>
      <c r="J44" s="121">
        <f t="shared" si="0"/>
        <v>19.2</v>
      </c>
      <c r="K44" s="127"/>
    </row>
    <row r="45" spans="1:11" ht="14.25" customHeight="1">
      <c r="A45" s="126"/>
      <c r="B45" s="119">
        <v>10</v>
      </c>
      <c r="C45" s="10" t="s">
        <v>735</v>
      </c>
      <c r="D45" s="130" t="s">
        <v>735</v>
      </c>
      <c r="E45" s="130" t="s">
        <v>32</v>
      </c>
      <c r="F45" s="149" t="s">
        <v>278</v>
      </c>
      <c r="G45" s="150"/>
      <c r="H45" s="11" t="s">
        <v>736</v>
      </c>
      <c r="I45" s="14">
        <v>1.92</v>
      </c>
      <c r="J45" s="121">
        <f t="shared" si="0"/>
        <v>19.2</v>
      </c>
      <c r="K45" s="127"/>
    </row>
    <row r="46" spans="1:11" ht="14.25" customHeight="1">
      <c r="A46" s="126"/>
      <c r="B46" s="119">
        <v>10</v>
      </c>
      <c r="C46" s="10" t="s">
        <v>73</v>
      </c>
      <c r="D46" s="130" t="s">
        <v>73</v>
      </c>
      <c r="E46" s="130" t="s">
        <v>737</v>
      </c>
      <c r="F46" s="149" t="s">
        <v>279</v>
      </c>
      <c r="G46" s="150"/>
      <c r="H46" s="11" t="s">
        <v>738</v>
      </c>
      <c r="I46" s="14">
        <v>1.87</v>
      </c>
      <c r="J46" s="121">
        <f t="shared" si="0"/>
        <v>18.700000000000003</v>
      </c>
      <c r="K46" s="127"/>
    </row>
    <row r="47" spans="1:11" ht="14.25" customHeight="1">
      <c r="A47" s="126"/>
      <c r="B47" s="119">
        <v>10</v>
      </c>
      <c r="C47" s="10" t="s">
        <v>73</v>
      </c>
      <c r="D47" s="130" t="s">
        <v>73</v>
      </c>
      <c r="E47" s="130" t="s">
        <v>737</v>
      </c>
      <c r="F47" s="149" t="s">
        <v>739</v>
      </c>
      <c r="G47" s="150"/>
      <c r="H47" s="11" t="s">
        <v>738</v>
      </c>
      <c r="I47" s="14">
        <v>1.87</v>
      </c>
      <c r="J47" s="121">
        <f t="shared" si="0"/>
        <v>18.700000000000003</v>
      </c>
      <c r="K47" s="127"/>
    </row>
    <row r="48" spans="1:11" ht="14.25" customHeight="1">
      <c r="A48" s="126"/>
      <c r="B48" s="119">
        <v>15</v>
      </c>
      <c r="C48" s="10" t="s">
        <v>73</v>
      </c>
      <c r="D48" s="130" t="s">
        <v>73</v>
      </c>
      <c r="E48" s="130" t="s">
        <v>28</v>
      </c>
      <c r="F48" s="149" t="s">
        <v>278</v>
      </c>
      <c r="G48" s="150"/>
      <c r="H48" s="11" t="s">
        <v>738</v>
      </c>
      <c r="I48" s="14">
        <v>1.87</v>
      </c>
      <c r="J48" s="121">
        <f t="shared" si="0"/>
        <v>28.05</v>
      </c>
      <c r="K48" s="127"/>
    </row>
    <row r="49" spans="1:11" ht="14.25" customHeight="1">
      <c r="A49" s="126"/>
      <c r="B49" s="119">
        <v>10</v>
      </c>
      <c r="C49" s="10" t="s">
        <v>73</v>
      </c>
      <c r="D49" s="130" t="s">
        <v>73</v>
      </c>
      <c r="E49" s="130" t="s">
        <v>657</v>
      </c>
      <c r="F49" s="149" t="s">
        <v>279</v>
      </c>
      <c r="G49" s="150"/>
      <c r="H49" s="11" t="s">
        <v>738</v>
      </c>
      <c r="I49" s="14">
        <v>1.87</v>
      </c>
      <c r="J49" s="121">
        <f t="shared" si="0"/>
        <v>18.700000000000003</v>
      </c>
      <c r="K49" s="127"/>
    </row>
    <row r="50" spans="1:11" ht="14.25" customHeight="1">
      <c r="A50" s="126"/>
      <c r="B50" s="119">
        <v>15</v>
      </c>
      <c r="C50" s="10" t="s">
        <v>73</v>
      </c>
      <c r="D50" s="130" t="s">
        <v>73</v>
      </c>
      <c r="E50" s="130" t="s">
        <v>657</v>
      </c>
      <c r="F50" s="149" t="s">
        <v>278</v>
      </c>
      <c r="G50" s="150"/>
      <c r="H50" s="11" t="s">
        <v>738</v>
      </c>
      <c r="I50" s="14">
        <v>1.87</v>
      </c>
      <c r="J50" s="121">
        <f t="shared" si="0"/>
        <v>28.05</v>
      </c>
      <c r="K50" s="127"/>
    </row>
    <row r="51" spans="1:11" ht="14.25" customHeight="1">
      <c r="A51" s="126"/>
      <c r="B51" s="119">
        <v>20</v>
      </c>
      <c r="C51" s="10" t="s">
        <v>73</v>
      </c>
      <c r="D51" s="130" t="s">
        <v>73</v>
      </c>
      <c r="E51" s="130" t="s">
        <v>30</v>
      </c>
      <c r="F51" s="149" t="s">
        <v>278</v>
      </c>
      <c r="G51" s="150"/>
      <c r="H51" s="11" t="s">
        <v>738</v>
      </c>
      <c r="I51" s="14">
        <v>1.87</v>
      </c>
      <c r="J51" s="121">
        <f t="shared" si="0"/>
        <v>37.400000000000006</v>
      </c>
      <c r="K51" s="127"/>
    </row>
    <row r="52" spans="1:11" ht="14.25" customHeight="1">
      <c r="A52" s="126"/>
      <c r="B52" s="119">
        <v>15</v>
      </c>
      <c r="C52" s="10" t="s">
        <v>73</v>
      </c>
      <c r="D52" s="130" t="s">
        <v>73</v>
      </c>
      <c r="E52" s="130" t="s">
        <v>31</v>
      </c>
      <c r="F52" s="149" t="s">
        <v>279</v>
      </c>
      <c r="G52" s="150"/>
      <c r="H52" s="11" t="s">
        <v>738</v>
      </c>
      <c r="I52" s="14">
        <v>1.87</v>
      </c>
      <c r="J52" s="121">
        <f t="shared" si="0"/>
        <v>28.05</v>
      </c>
      <c r="K52" s="127"/>
    </row>
    <row r="53" spans="1:11" ht="14.25" customHeight="1">
      <c r="A53" s="126"/>
      <c r="B53" s="119">
        <v>10</v>
      </c>
      <c r="C53" s="10" t="s">
        <v>73</v>
      </c>
      <c r="D53" s="130" t="s">
        <v>73</v>
      </c>
      <c r="E53" s="130" t="s">
        <v>31</v>
      </c>
      <c r="F53" s="149" t="s">
        <v>739</v>
      </c>
      <c r="G53" s="150"/>
      <c r="H53" s="11" t="s">
        <v>738</v>
      </c>
      <c r="I53" s="14">
        <v>1.87</v>
      </c>
      <c r="J53" s="121">
        <f t="shared" si="0"/>
        <v>18.700000000000003</v>
      </c>
      <c r="K53" s="127"/>
    </row>
    <row r="54" spans="1:11" ht="36">
      <c r="A54" s="126"/>
      <c r="B54" s="119">
        <v>10</v>
      </c>
      <c r="C54" s="10" t="s">
        <v>740</v>
      </c>
      <c r="D54" s="130" t="s">
        <v>769</v>
      </c>
      <c r="E54" s="130" t="s">
        <v>30</v>
      </c>
      <c r="F54" s="149"/>
      <c r="G54" s="150"/>
      <c r="H54" s="11" t="s">
        <v>741</v>
      </c>
      <c r="I54" s="14">
        <v>5.68</v>
      </c>
      <c r="J54" s="121">
        <f t="shared" ref="J54:J85" si="1">I54*B54</f>
        <v>56.8</v>
      </c>
      <c r="K54" s="127"/>
    </row>
    <row r="55" spans="1:11" ht="36">
      <c r="A55" s="126"/>
      <c r="B55" s="119">
        <v>10</v>
      </c>
      <c r="C55" s="10" t="s">
        <v>740</v>
      </c>
      <c r="D55" s="130" t="s">
        <v>770</v>
      </c>
      <c r="E55" s="130" t="s">
        <v>31</v>
      </c>
      <c r="F55" s="149"/>
      <c r="G55" s="150"/>
      <c r="H55" s="11" t="s">
        <v>741</v>
      </c>
      <c r="I55" s="14">
        <v>6.65</v>
      </c>
      <c r="J55" s="121">
        <f t="shared" si="1"/>
        <v>66.5</v>
      </c>
      <c r="K55" s="127"/>
    </row>
    <row r="56" spans="1:11" ht="36">
      <c r="A56" s="126"/>
      <c r="B56" s="119">
        <v>10</v>
      </c>
      <c r="C56" s="10" t="s">
        <v>742</v>
      </c>
      <c r="D56" s="130" t="s">
        <v>771</v>
      </c>
      <c r="E56" s="130" t="s">
        <v>743</v>
      </c>
      <c r="F56" s="149"/>
      <c r="G56" s="150"/>
      <c r="H56" s="11" t="s">
        <v>744</v>
      </c>
      <c r="I56" s="14">
        <v>6.16</v>
      </c>
      <c r="J56" s="121">
        <f t="shared" si="1"/>
        <v>61.6</v>
      </c>
      <c r="K56" s="127"/>
    </row>
    <row r="57" spans="1:11" ht="36">
      <c r="A57" s="126"/>
      <c r="B57" s="119">
        <v>10</v>
      </c>
      <c r="C57" s="10" t="s">
        <v>742</v>
      </c>
      <c r="D57" s="130" t="s">
        <v>772</v>
      </c>
      <c r="E57" s="130" t="s">
        <v>745</v>
      </c>
      <c r="F57" s="149"/>
      <c r="G57" s="150"/>
      <c r="H57" s="11" t="s">
        <v>744</v>
      </c>
      <c r="I57" s="14">
        <v>7.13</v>
      </c>
      <c r="J57" s="121">
        <f t="shared" si="1"/>
        <v>71.3</v>
      </c>
      <c r="K57" s="127"/>
    </row>
    <row r="58" spans="1:11" ht="24">
      <c r="A58" s="126"/>
      <c r="B58" s="119">
        <v>10</v>
      </c>
      <c r="C58" s="10" t="s">
        <v>746</v>
      </c>
      <c r="D58" s="130" t="s">
        <v>746</v>
      </c>
      <c r="E58" s="130" t="s">
        <v>32</v>
      </c>
      <c r="F58" s="149" t="s">
        <v>115</v>
      </c>
      <c r="G58" s="150"/>
      <c r="H58" s="11" t="s">
        <v>747</v>
      </c>
      <c r="I58" s="14">
        <v>0.75</v>
      </c>
      <c r="J58" s="121">
        <f t="shared" si="1"/>
        <v>7.5</v>
      </c>
      <c r="K58" s="127"/>
    </row>
    <row r="59" spans="1:11" ht="24">
      <c r="A59" s="126"/>
      <c r="B59" s="119">
        <v>10</v>
      </c>
      <c r="C59" s="10" t="s">
        <v>746</v>
      </c>
      <c r="D59" s="130" t="s">
        <v>746</v>
      </c>
      <c r="E59" s="130" t="s">
        <v>33</v>
      </c>
      <c r="F59" s="149" t="s">
        <v>115</v>
      </c>
      <c r="G59" s="150"/>
      <c r="H59" s="11" t="s">
        <v>747</v>
      </c>
      <c r="I59" s="14">
        <v>0.75</v>
      </c>
      <c r="J59" s="121">
        <f t="shared" si="1"/>
        <v>7.5</v>
      </c>
      <c r="K59" s="127"/>
    </row>
    <row r="60" spans="1:11" ht="24">
      <c r="A60" s="126"/>
      <c r="B60" s="119">
        <v>10</v>
      </c>
      <c r="C60" s="10" t="s">
        <v>746</v>
      </c>
      <c r="D60" s="130" t="s">
        <v>746</v>
      </c>
      <c r="E60" s="130" t="s">
        <v>34</v>
      </c>
      <c r="F60" s="149" t="s">
        <v>115</v>
      </c>
      <c r="G60" s="150"/>
      <c r="H60" s="11" t="s">
        <v>747</v>
      </c>
      <c r="I60" s="14">
        <v>0.75</v>
      </c>
      <c r="J60" s="121">
        <f t="shared" si="1"/>
        <v>7.5</v>
      </c>
      <c r="K60" s="127"/>
    </row>
    <row r="61" spans="1:11" ht="24">
      <c r="A61" s="126"/>
      <c r="B61" s="119">
        <v>10</v>
      </c>
      <c r="C61" s="10" t="s">
        <v>746</v>
      </c>
      <c r="D61" s="130" t="s">
        <v>746</v>
      </c>
      <c r="E61" s="130" t="s">
        <v>53</v>
      </c>
      <c r="F61" s="149" t="s">
        <v>115</v>
      </c>
      <c r="G61" s="150"/>
      <c r="H61" s="11" t="s">
        <v>747</v>
      </c>
      <c r="I61" s="14">
        <v>0.75</v>
      </c>
      <c r="J61" s="121">
        <f t="shared" si="1"/>
        <v>7.5</v>
      </c>
      <c r="K61" s="127"/>
    </row>
    <row r="62" spans="1:11" ht="24">
      <c r="A62" s="126"/>
      <c r="B62" s="119">
        <v>100</v>
      </c>
      <c r="C62" s="10" t="s">
        <v>748</v>
      </c>
      <c r="D62" s="130" t="s">
        <v>748</v>
      </c>
      <c r="E62" s="130" t="s">
        <v>30</v>
      </c>
      <c r="F62" s="149" t="s">
        <v>115</v>
      </c>
      <c r="G62" s="150"/>
      <c r="H62" s="11" t="s">
        <v>749</v>
      </c>
      <c r="I62" s="14">
        <v>0.75</v>
      </c>
      <c r="J62" s="121">
        <f t="shared" si="1"/>
        <v>75</v>
      </c>
      <c r="K62" s="127"/>
    </row>
    <row r="63" spans="1:11" ht="24">
      <c r="A63" s="126"/>
      <c r="B63" s="119">
        <v>30</v>
      </c>
      <c r="C63" s="10" t="s">
        <v>748</v>
      </c>
      <c r="D63" s="130" t="s">
        <v>748</v>
      </c>
      <c r="E63" s="130" t="s">
        <v>31</v>
      </c>
      <c r="F63" s="149" t="s">
        <v>115</v>
      </c>
      <c r="G63" s="150"/>
      <c r="H63" s="11" t="s">
        <v>749</v>
      </c>
      <c r="I63" s="14">
        <v>0.75</v>
      </c>
      <c r="J63" s="121">
        <f t="shared" si="1"/>
        <v>22.5</v>
      </c>
      <c r="K63" s="127"/>
    </row>
    <row r="64" spans="1:11" ht="24">
      <c r="A64" s="126"/>
      <c r="B64" s="119">
        <v>2</v>
      </c>
      <c r="C64" s="10" t="s">
        <v>750</v>
      </c>
      <c r="D64" s="130" t="s">
        <v>750</v>
      </c>
      <c r="E64" s="130" t="s">
        <v>28</v>
      </c>
      <c r="F64" s="149"/>
      <c r="G64" s="150"/>
      <c r="H64" s="11" t="s">
        <v>751</v>
      </c>
      <c r="I64" s="14">
        <v>0.62</v>
      </c>
      <c r="J64" s="121">
        <f t="shared" si="1"/>
        <v>1.24</v>
      </c>
      <c r="K64" s="127"/>
    </row>
    <row r="65" spans="1:11" ht="24">
      <c r="A65" s="126"/>
      <c r="B65" s="119">
        <v>5</v>
      </c>
      <c r="C65" s="10" t="s">
        <v>752</v>
      </c>
      <c r="D65" s="130" t="s">
        <v>752</v>
      </c>
      <c r="E65" s="130" t="s">
        <v>278</v>
      </c>
      <c r="F65" s="149"/>
      <c r="G65" s="150"/>
      <c r="H65" s="11" t="s">
        <v>753</v>
      </c>
      <c r="I65" s="14">
        <v>1.88</v>
      </c>
      <c r="J65" s="121">
        <f t="shared" si="1"/>
        <v>9.3999999999999986</v>
      </c>
      <c r="K65" s="127"/>
    </row>
    <row r="66" spans="1:11" ht="24">
      <c r="A66" s="126"/>
      <c r="B66" s="119">
        <v>6</v>
      </c>
      <c r="C66" s="10" t="s">
        <v>754</v>
      </c>
      <c r="D66" s="130" t="s">
        <v>754</v>
      </c>
      <c r="E66" s="130" t="s">
        <v>278</v>
      </c>
      <c r="F66" s="149"/>
      <c r="G66" s="150"/>
      <c r="H66" s="11" t="s">
        <v>755</v>
      </c>
      <c r="I66" s="14">
        <v>1.92</v>
      </c>
      <c r="J66" s="121">
        <f t="shared" si="1"/>
        <v>11.52</v>
      </c>
      <c r="K66" s="127"/>
    </row>
    <row r="67" spans="1:11" ht="24">
      <c r="A67" s="126"/>
      <c r="B67" s="119">
        <v>6</v>
      </c>
      <c r="C67" s="10" t="s">
        <v>756</v>
      </c>
      <c r="D67" s="130" t="s">
        <v>756</v>
      </c>
      <c r="E67" s="130" t="s">
        <v>278</v>
      </c>
      <c r="F67" s="149"/>
      <c r="G67" s="150"/>
      <c r="H67" s="11" t="s">
        <v>757</v>
      </c>
      <c r="I67" s="14">
        <v>2.29</v>
      </c>
      <c r="J67" s="121">
        <f t="shared" si="1"/>
        <v>13.74</v>
      </c>
      <c r="K67" s="127"/>
    </row>
    <row r="68" spans="1:11" ht="24">
      <c r="A68" s="126"/>
      <c r="B68" s="119">
        <v>20</v>
      </c>
      <c r="C68" s="10" t="s">
        <v>758</v>
      </c>
      <c r="D68" s="130" t="s">
        <v>758</v>
      </c>
      <c r="E68" s="130" t="s">
        <v>112</v>
      </c>
      <c r="F68" s="149"/>
      <c r="G68" s="150"/>
      <c r="H68" s="11" t="s">
        <v>759</v>
      </c>
      <c r="I68" s="14">
        <v>3.57</v>
      </c>
      <c r="J68" s="121">
        <f t="shared" si="1"/>
        <v>71.399999999999991</v>
      </c>
      <c r="K68" s="127"/>
    </row>
    <row r="69" spans="1:11" ht="24">
      <c r="A69" s="126"/>
      <c r="B69" s="119">
        <v>10</v>
      </c>
      <c r="C69" s="10" t="s">
        <v>758</v>
      </c>
      <c r="D69" s="130" t="s">
        <v>758</v>
      </c>
      <c r="E69" s="130" t="s">
        <v>216</v>
      </c>
      <c r="F69" s="149"/>
      <c r="G69" s="150"/>
      <c r="H69" s="11" t="s">
        <v>759</v>
      </c>
      <c r="I69" s="14">
        <v>3.57</v>
      </c>
      <c r="J69" s="121">
        <f t="shared" si="1"/>
        <v>35.699999999999996</v>
      </c>
      <c r="K69" s="127"/>
    </row>
    <row r="70" spans="1:11" ht="24">
      <c r="A70" s="126"/>
      <c r="B70" s="119">
        <v>30</v>
      </c>
      <c r="C70" s="10" t="s">
        <v>760</v>
      </c>
      <c r="D70" s="130" t="s">
        <v>760</v>
      </c>
      <c r="E70" s="130" t="s">
        <v>112</v>
      </c>
      <c r="F70" s="149"/>
      <c r="G70" s="150"/>
      <c r="H70" s="11" t="s">
        <v>761</v>
      </c>
      <c r="I70" s="14">
        <v>2.31</v>
      </c>
      <c r="J70" s="121">
        <f t="shared" si="1"/>
        <v>69.3</v>
      </c>
      <c r="K70" s="127"/>
    </row>
    <row r="71" spans="1:11" ht="24">
      <c r="A71" s="126"/>
      <c r="B71" s="119">
        <v>5</v>
      </c>
      <c r="C71" s="10" t="s">
        <v>762</v>
      </c>
      <c r="D71" s="130" t="s">
        <v>762</v>
      </c>
      <c r="E71" s="130" t="s">
        <v>216</v>
      </c>
      <c r="F71" s="149"/>
      <c r="G71" s="150"/>
      <c r="H71" s="11" t="s">
        <v>763</v>
      </c>
      <c r="I71" s="14">
        <v>2.31</v>
      </c>
      <c r="J71" s="121">
        <f t="shared" si="1"/>
        <v>11.55</v>
      </c>
      <c r="K71" s="127"/>
    </row>
    <row r="72" spans="1:11" ht="24">
      <c r="A72" s="126"/>
      <c r="B72" s="119">
        <v>2</v>
      </c>
      <c r="C72" s="10" t="s">
        <v>764</v>
      </c>
      <c r="D72" s="130" t="s">
        <v>764</v>
      </c>
      <c r="E72" s="130" t="s">
        <v>34</v>
      </c>
      <c r="F72" s="149" t="s">
        <v>739</v>
      </c>
      <c r="G72" s="150"/>
      <c r="H72" s="11" t="s">
        <v>765</v>
      </c>
      <c r="I72" s="14">
        <v>2.67</v>
      </c>
      <c r="J72" s="121">
        <f t="shared" si="1"/>
        <v>5.34</v>
      </c>
      <c r="K72" s="127"/>
    </row>
    <row r="73" spans="1:11" ht="24">
      <c r="A73" s="126"/>
      <c r="B73" s="120">
        <v>10</v>
      </c>
      <c r="C73" s="12" t="s">
        <v>766</v>
      </c>
      <c r="D73" s="131" t="s">
        <v>766</v>
      </c>
      <c r="E73" s="131" t="s">
        <v>28</v>
      </c>
      <c r="F73" s="151" t="s">
        <v>739</v>
      </c>
      <c r="G73" s="152"/>
      <c r="H73" s="13" t="s">
        <v>767</v>
      </c>
      <c r="I73" s="15">
        <v>2.64</v>
      </c>
      <c r="J73" s="122">
        <f t="shared" si="1"/>
        <v>26.400000000000002</v>
      </c>
      <c r="K73" s="127"/>
    </row>
    <row r="74" spans="1:11">
      <c r="A74" s="126"/>
      <c r="B74" s="138"/>
      <c r="C74" s="138"/>
      <c r="D74" s="138"/>
      <c r="E74" s="138"/>
      <c r="F74" s="138"/>
      <c r="G74" s="138"/>
      <c r="H74" s="138"/>
      <c r="I74" s="139" t="s">
        <v>261</v>
      </c>
      <c r="J74" s="140">
        <f>SUM(J22:J73)</f>
        <v>1416.7300000000002</v>
      </c>
      <c r="K74" s="127"/>
    </row>
    <row r="75" spans="1:11">
      <c r="A75" s="126"/>
      <c r="B75" s="138"/>
      <c r="C75" s="138"/>
      <c r="D75" s="138"/>
      <c r="E75" s="138"/>
      <c r="F75" s="138"/>
      <c r="G75" s="138"/>
      <c r="H75" s="138"/>
      <c r="I75" s="147" t="s">
        <v>778</v>
      </c>
      <c r="J75" s="140">
        <f>J74*-0.3</f>
        <v>-425.01900000000006</v>
      </c>
      <c r="K75" s="127"/>
    </row>
    <row r="76" spans="1:11" outlineLevel="1">
      <c r="A76" s="126"/>
      <c r="B76" s="138"/>
      <c r="C76" s="138"/>
      <c r="D76" s="138"/>
      <c r="E76" s="138"/>
      <c r="F76" s="138"/>
      <c r="G76" s="138"/>
      <c r="H76" s="138"/>
      <c r="I76" s="147" t="s">
        <v>779</v>
      </c>
      <c r="J76" s="140">
        <v>0</v>
      </c>
      <c r="K76" s="127"/>
    </row>
    <row r="77" spans="1:11">
      <c r="A77" s="126"/>
      <c r="B77" s="138"/>
      <c r="C77" s="138"/>
      <c r="D77" s="138"/>
      <c r="E77" s="138"/>
      <c r="F77" s="138"/>
      <c r="G77" s="138"/>
      <c r="H77" s="138"/>
      <c r="I77" s="139" t="s">
        <v>263</v>
      </c>
      <c r="J77" s="140">
        <f>SUM(J74:J76)</f>
        <v>991.71100000000024</v>
      </c>
      <c r="K77" s="127"/>
    </row>
    <row r="78" spans="1:11">
      <c r="A78" s="6"/>
      <c r="B78" s="7"/>
      <c r="C78" s="7"/>
      <c r="D78" s="7"/>
      <c r="E78" s="7"/>
      <c r="F78" s="7"/>
      <c r="G78" s="7"/>
      <c r="H78" s="146" t="s">
        <v>780</v>
      </c>
      <c r="I78" s="7"/>
      <c r="J78" s="7"/>
      <c r="K78" s="8"/>
    </row>
    <row r="80" spans="1:11">
      <c r="H80" s="1" t="s">
        <v>774</v>
      </c>
      <c r="I80" s="164">
        <v>37.770000000000003</v>
      </c>
    </row>
    <row r="81" spans="8:9">
      <c r="H81" s="1" t="s">
        <v>711</v>
      </c>
      <c r="I81" s="103">
        <v>34.81</v>
      </c>
    </row>
    <row r="82" spans="8:9">
      <c r="H82" s="1" t="s">
        <v>714</v>
      </c>
      <c r="I82" s="103">
        <f>I84/I81</f>
        <v>1537.1988537776504</v>
      </c>
    </row>
    <row r="83" spans="8:9">
      <c r="H83" s="1" t="s">
        <v>715</v>
      </c>
      <c r="I83" s="103">
        <f>I85/I81</f>
        <v>1076.0391976443555</v>
      </c>
    </row>
    <row r="84" spans="8:9">
      <c r="H84" s="1" t="s">
        <v>712</v>
      </c>
      <c r="I84" s="103">
        <f>J74*I80</f>
        <v>53509.892100000012</v>
      </c>
    </row>
    <row r="85" spans="8:9">
      <c r="H85" s="1" t="s">
        <v>713</v>
      </c>
      <c r="I85" s="103">
        <f>J77*I80</f>
        <v>37456.924470000013</v>
      </c>
    </row>
  </sheetData>
  <mergeCells count="56">
    <mergeCell ref="F33:G33"/>
    <mergeCell ref="F34:G3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70:G70"/>
    <mergeCell ref="F71:G71"/>
    <mergeCell ref="F72:G72"/>
    <mergeCell ref="F73:G73"/>
    <mergeCell ref="F65:G65"/>
    <mergeCell ref="F66:G66"/>
    <mergeCell ref="F67:G67"/>
    <mergeCell ref="F68:G68"/>
    <mergeCell ref="F69:G6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717</v>
      </c>
      <c r="O1" t="s">
        <v>149</v>
      </c>
      <c r="T1" t="s">
        <v>261</v>
      </c>
      <c r="U1">
        <v>1416.7300000000002</v>
      </c>
    </row>
    <row r="2" spans="1:21" ht="15.75">
      <c r="A2" s="126"/>
      <c r="B2" s="136" t="s">
        <v>139</v>
      </c>
      <c r="C2" s="132"/>
      <c r="D2" s="132"/>
      <c r="E2" s="132"/>
      <c r="F2" s="132"/>
      <c r="G2" s="132"/>
      <c r="H2" s="132"/>
      <c r="I2" s="137" t="s">
        <v>145</v>
      </c>
      <c r="J2" s="127"/>
      <c r="T2" t="s">
        <v>190</v>
      </c>
      <c r="U2">
        <v>70.84</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1487.5700000000002</v>
      </c>
    </row>
    <row r="5" spans="1:21">
      <c r="A5" s="126"/>
      <c r="B5" s="133" t="s">
        <v>142</v>
      </c>
      <c r="C5" s="132"/>
      <c r="D5" s="132"/>
      <c r="E5" s="132"/>
      <c r="F5" s="132"/>
      <c r="G5" s="132"/>
      <c r="H5" s="132"/>
      <c r="I5" s="132"/>
      <c r="J5" s="127"/>
      <c r="S5" t="s">
        <v>773</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3"/>
      <c r="J10" s="127"/>
    </row>
    <row r="11" spans="1:21">
      <c r="A11" s="126"/>
      <c r="B11" s="126" t="s">
        <v>717</v>
      </c>
      <c r="C11" s="132"/>
      <c r="D11" s="132"/>
      <c r="E11" s="127"/>
      <c r="F11" s="128"/>
      <c r="G11" s="128" t="s">
        <v>717</v>
      </c>
      <c r="H11" s="132"/>
      <c r="I11" s="154"/>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720</v>
      </c>
      <c r="C14" s="132"/>
      <c r="D14" s="132"/>
      <c r="E14" s="127"/>
      <c r="F14" s="128"/>
      <c r="G14" s="128" t="s">
        <v>720</v>
      </c>
      <c r="H14" s="132"/>
      <c r="I14" s="155">
        <v>45168</v>
      </c>
      <c r="J14" s="127"/>
    </row>
    <row r="15" spans="1:21">
      <c r="A15" s="126"/>
      <c r="B15" s="6" t="s">
        <v>11</v>
      </c>
      <c r="C15" s="7"/>
      <c r="D15" s="7"/>
      <c r="E15" s="8"/>
      <c r="F15" s="128"/>
      <c r="G15" s="9" t="s">
        <v>11</v>
      </c>
      <c r="H15" s="132"/>
      <c r="I15" s="156"/>
      <c r="J15" s="127"/>
    </row>
    <row r="16" spans="1:21">
      <c r="A16" s="126"/>
      <c r="B16" s="132"/>
      <c r="C16" s="132"/>
      <c r="D16" s="132"/>
      <c r="E16" s="132"/>
      <c r="F16" s="132"/>
      <c r="G16" s="132"/>
      <c r="H16" s="135" t="s">
        <v>147</v>
      </c>
      <c r="I16" s="141">
        <v>39809</v>
      </c>
      <c r="J16" s="127"/>
    </row>
    <row r="17" spans="1:16">
      <c r="A17" s="126"/>
      <c r="B17" s="132" t="s">
        <v>721</v>
      </c>
      <c r="C17" s="132"/>
      <c r="D17" s="132"/>
      <c r="E17" s="132"/>
      <c r="F17" s="132"/>
      <c r="G17" s="132"/>
      <c r="H17" s="135" t="s">
        <v>148</v>
      </c>
      <c r="I17" s="141"/>
      <c r="J17" s="127"/>
    </row>
    <row r="18" spans="1:16" ht="18">
      <c r="A18" s="126"/>
      <c r="B18" s="132" t="s">
        <v>722</v>
      </c>
      <c r="C18" s="132"/>
      <c r="D18" s="132"/>
      <c r="E18" s="132"/>
      <c r="F18" s="132"/>
      <c r="G18" s="132"/>
      <c r="H18" s="134" t="s">
        <v>264</v>
      </c>
      <c r="I18" s="116" t="s">
        <v>138</v>
      </c>
      <c r="J18" s="127"/>
    </row>
    <row r="19" spans="1:16">
      <c r="A19" s="126"/>
      <c r="B19" s="132"/>
      <c r="C19" s="132"/>
      <c r="D19" s="132"/>
      <c r="E19" s="132"/>
      <c r="F19" s="132"/>
      <c r="G19" s="132"/>
      <c r="H19" s="132"/>
      <c r="I19" s="132"/>
      <c r="J19" s="127"/>
      <c r="P19">
        <v>45168</v>
      </c>
    </row>
    <row r="20" spans="1:16">
      <c r="A20" s="126"/>
      <c r="B20" s="112" t="s">
        <v>204</v>
      </c>
      <c r="C20" s="112" t="s">
        <v>205</v>
      </c>
      <c r="D20" s="129" t="s">
        <v>206</v>
      </c>
      <c r="E20" s="157" t="s">
        <v>207</v>
      </c>
      <c r="F20" s="158"/>
      <c r="G20" s="112" t="s">
        <v>174</v>
      </c>
      <c r="H20" s="112" t="s">
        <v>208</v>
      </c>
      <c r="I20" s="112" t="s">
        <v>26</v>
      </c>
      <c r="J20" s="127"/>
    </row>
    <row r="21" spans="1:16">
      <c r="A21" s="126"/>
      <c r="B21" s="117"/>
      <c r="C21" s="117"/>
      <c r="D21" s="118"/>
      <c r="E21" s="159"/>
      <c r="F21" s="160"/>
      <c r="G21" s="117" t="s">
        <v>146</v>
      </c>
      <c r="H21" s="117"/>
      <c r="I21" s="117"/>
      <c r="J21" s="127"/>
    </row>
    <row r="22" spans="1:16" ht="204">
      <c r="A22" s="126"/>
      <c r="B22" s="119">
        <v>1</v>
      </c>
      <c r="C22" s="10" t="s">
        <v>723</v>
      </c>
      <c r="D22" s="130" t="s">
        <v>210</v>
      </c>
      <c r="E22" s="149" t="s">
        <v>30</v>
      </c>
      <c r="F22" s="150"/>
      <c r="G22" s="11" t="s">
        <v>214</v>
      </c>
      <c r="H22" s="14">
        <v>64.239999999999995</v>
      </c>
      <c r="I22" s="121">
        <f t="shared" ref="I22:I53" si="0">H22*B22</f>
        <v>64.239999999999995</v>
      </c>
      <c r="J22" s="127"/>
    </row>
    <row r="23" spans="1:16" ht="120">
      <c r="A23" s="126"/>
      <c r="B23" s="119">
        <v>20</v>
      </c>
      <c r="C23" s="10" t="s">
        <v>724</v>
      </c>
      <c r="D23" s="130" t="s">
        <v>28</v>
      </c>
      <c r="E23" s="149" t="s">
        <v>278</v>
      </c>
      <c r="F23" s="150"/>
      <c r="G23" s="11" t="s">
        <v>725</v>
      </c>
      <c r="H23" s="14">
        <v>0.62</v>
      </c>
      <c r="I23" s="121">
        <f t="shared" si="0"/>
        <v>12.4</v>
      </c>
      <c r="J23" s="127"/>
    </row>
    <row r="24" spans="1:16" ht="84">
      <c r="A24" s="126"/>
      <c r="B24" s="119">
        <v>20</v>
      </c>
      <c r="C24" s="10" t="s">
        <v>662</v>
      </c>
      <c r="D24" s="130" t="s">
        <v>31</v>
      </c>
      <c r="E24" s="149"/>
      <c r="F24" s="150"/>
      <c r="G24" s="11" t="s">
        <v>664</v>
      </c>
      <c r="H24" s="14">
        <v>0.16</v>
      </c>
      <c r="I24" s="121">
        <f t="shared" si="0"/>
        <v>3.2</v>
      </c>
      <c r="J24" s="127"/>
    </row>
    <row r="25" spans="1:16" ht="144">
      <c r="A25" s="126"/>
      <c r="B25" s="119">
        <v>30</v>
      </c>
      <c r="C25" s="10" t="s">
        <v>726</v>
      </c>
      <c r="D25" s="130" t="s">
        <v>112</v>
      </c>
      <c r="E25" s="149"/>
      <c r="F25" s="150"/>
      <c r="G25" s="11" t="s">
        <v>727</v>
      </c>
      <c r="H25" s="14">
        <v>1.63</v>
      </c>
      <c r="I25" s="121">
        <f t="shared" si="0"/>
        <v>48.9</v>
      </c>
      <c r="J25" s="127"/>
    </row>
    <row r="26" spans="1:16" ht="144">
      <c r="A26" s="126"/>
      <c r="B26" s="119">
        <v>20</v>
      </c>
      <c r="C26" s="10" t="s">
        <v>726</v>
      </c>
      <c r="D26" s="130" t="s">
        <v>216</v>
      </c>
      <c r="E26" s="149"/>
      <c r="F26" s="150"/>
      <c r="G26" s="11" t="s">
        <v>727</v>
      </c>
      <c r="H26" s="14">
        <v>1.63</v>
      </c>
      <c r="I26" s="121">
        <f t="shared" si="0"/>
        <v>32.599999999999994</v>
      </c>
      <c r="J26" s="127"/>
    </row>
    <row r="27" spans="1:16" ht="144">
      <c r="A27" s="126"/>
      <c r="B27" s="119">
        <v>10</v>
      </c>
      <c r="C27" s="10" t="s">
        <v>726</v>
      </c>
      <c r="D27" s="130" t="s">
        <v>271</v>
      </c>
      <c r="E27" s="149"/>
      <c r="F27" s="150"/>
      <c r="G27" s="11" t="s">
        <v>727</v>
      </c>
      <c r="H27" s="14">
        <v>1.63</v>
      </c>
      <c r="I27" s="121">
        <f t="shared" si="0"/>
        <v>16.299999999999997</v>
      </c>
      <c r="J27" s="127"/>
    </row>
    <row r="28" spans="1:16" ht="156">
      <c r="A28" s="126"/>
      <c r="B28" s="119">
        <v>20</v>
      </c>
      <c r="C28" s="10" t="s">
        <v>728</v>
      </c>
      <c r="D28" s="130" t="s">
        <v>216</v>
      </c>
      <c r="E28" s="149"/>
      <c r="F28" s="150"/>
      <c r="G28" s="11" t="s">
        <v>729</v>
      </c>
      <c r="H28" s="14">
        <v>1.58</v>
      </c>
      <c r="I28" s="121">
        <f t="shared" si="0"/>
        <v>31.6</v>
      </c>
      <c r="J28" s="127"/>
    </row>
    <row r="29" spans="1:16" ht="156">
      <c r="A29" s="126"/>
      <c r="B29" s="119">
        <v>20</v>
      </c>
      <c r="C29" s="10" t="s">
        <v>730</v>
      </c>
      <c r="D29" s="130" t="s">
        <v>112</v>
      </c>
      <c r="E29" s="149"/>
      <c r="F29" s="150"/>
      <c r="G29" s="11" t="s">
        <v>731</v>
      </c>
      <c r="H29" s="14">
        <v>1.58</v>
      </c>
      <c r="I29" s="121">
        <f t="shared" si="0"/>
        <v>31.6</v>
      </c>
      <c r="J29" s="127"/>
    </row>
    <row r="30" spans="1:16" ht="156">
      <c r="A30" s="126"/>
      <c r="B30" s="119">
        <v>20</v>
      </c>
      <c r="C30" s="10" t="s">
        <v>730</v>
      </c>
      <c r="D30" s="130" t="s">
        <v>216</v>
      </c>
      <c r="E30" s="149"/>
      <c r="F30" s="150"/>
      <c r="G30" s="11" t="s">
        <v>731</v>
      </c>
      <c r="H30" s="14">
        <v>1.58</v>
      </c>
      <c r="I30" s="121">
        <f t="shared" si="0"/>
        <v>31.6</v>
      </c>
      <c r="J30" s="127"/>
    </row>
    <row r="31" spans="1:16" ht="156">
      <c r="A31" s="126"/>
      <c r="B31" s="119">
        <v>15</v>
      </c>
      <c r="C31" s="10" t="s">
        <v>732</v>
      </c>
      <c r="D31" s="130" t="s">
        <v>112</v>
      </c>
      <c r="E31" s="149"/>
      <c r="F31" s="150"/>
      <c r="G31" s="11" t="s">
        <v>733</v>
      </c>
      <c r="H31" s="14">
        <v>3.35</v>
      </c>
      <c r="I31" s="121">
        <f t="shared" si="0"/>
        <v>50.25</v>
      </c>
      <c r="J31" s="127"/>
    </row>
    <row r="32" spans="1:16" ht="156">
      <c r="A32" s="126"/>
      <c r="B32" s="119">
        <v>5</v>
      </c>
      <c r="C32" s="10" t="s">
        <v>732</v>
      </c>
      <c r="D32" s="130" t="s">
        <v>218</v>
      </c>
      <c r="E32" s="149"/>
      <c r="F32" s="150"/>
      <c r="G32" s="11" t="s">
        <v>733</v>
      </c>
      <c r="H32" s="14">
        <v>3.35</v>
      </c>
      <c r="I32" s="121">
        <f t="shared" si="0"/>
        <v>16.75</v>
      </c>
      <c r="J32" s="127"/>
    </row>
    <row r="33" spans="1:10" ht="156">
      <c r="A33" s="126"/>
      <c r="B33" s="119">
        <v>5</v>
      </c>
      <c r="C33" s="10" t="s">
        <v>732</v>
      </c>
      <c r="D33" s="130" t="s">
        <v>269</v>
      </c>
      <c r="E33" s="149"/>
      <c r="F33" s="150"/>
      <c r="G33" s="11" t="s">
        <v>733</v>
      </c>
      <c r="H33" s="14">
        <v>3.35</v>
      </c>
      <c r="I33" s="121">
        <f t="shared" si="0"/>
        <v>16.75</v>
      </c>
      <c r="J33" s="127"/>
    </row>
    <row r="34" spans="1:10" ht="156">
      <c r="A34" s="126"/>
      <c r="B34" s="119">
        <v>5</v>
      </c>
      <c r="C34" s="10" t="s">
        <v>732</v>
      </c>
      <c r="D34" s="130" t="s">
        <v>271</v>
      </c>
      <c r="E34" s="149"/>
      <c r="F34" s="150"/>
      <c r="G34" s="11" t="s">
        <v>733</v>
      </c>
      <c r="H34" s="14">
        <v>3.35</v>
      </c>
      <c r="I34" s="121">
        <f t="shared" si="0"/>
        <v>16.75</v>
      </c>
      <c r="J34" s="127"/>
    </row>
    <row r="35" spans="1:10" ht="156">
      <c r="A35" s="126"/>
      <c r="B35" s="119">
        <v>5</v>
      </c>
      <c r="C35" s="10" t="s">
        <v>732</v>
      </c>
      <c r="D35" s="130" t="s">
        <v>273</v>
      </c>
      <c r="E35" s="149"/>
      <c r="F35" s="150"/>
      <c r="G35" s="11" t="s">
        <v>733</v>
      </c>
      <c r="H35" s="14">
        <v>3.35</v>
      </c>
      <c r="I35" s="121">
        <f t="shared" si="0"/>
        <v>16.75</v>
      </c>
      <c r="J35" s="127"/>
    </row>
    <row r="36" spans="1:10" ht="156">
      <c r="A36" s="126"/>
      <c r="B36" s="119">
        <v>5</v>
      </c>
      <c r="C36" s="10" t="s">
        <v>732</v>
      </c>
      <c r="D36" s="130" t="s">
        <v>316</v>
      </c>
      <c r="E36" s="149"/>
      <c r="F36" s="150"/>
      <c r="G36" s="11" t="s">
        <v>733</v>
      </c>
      <c r="H36" s="14">
        <v>3.35</v>
      </c>
      <c r="I36" s="121">
        <f t="shared" si="0"/>
        <v>16.75</v>
      </c>
      <c r="J36" s="127"/>
    </row>
    <row r="37" spans="1:10" ht="96">
      <c r="A37" s="126"/>
      <c r="B37" s="119">
        <v>10</v>
      </c>
      <c r="C37" s="10" t="s">
        <v>655</v>
      </c>
      <c r="D37" s="130" t="s">
        <v>30</v>
      </c>
      <c r="E37" s="149"/>
      <c r="F37" s="150"/>
      <c r="G37" s="11" t="s">
        <v>658</v>
      </c>
      <c r="H37" s="14">
        <v>1.49</v>
      </c>
      <c r="I37" s="121">
        <f t="shared" si="0"/>
        <v>14.9</v>
      </c>
      <c r="J37" s="127"/>
    </row>
    <row r="38" spans="1:10" ht="96">
      <c r="A38" s="126"/>
      <c r="B38" s="119">
        <v>10</v>
      </c>
      <c r="C38" s="10" t="s">
        <v>655</v>
      </c>
      <c r="D38" s="130" t="s">
        <v>72</v>
      </c>
      <c r="E38" s="149"/>
      <c r="F38" s="150"/>
      <c r="G38" s="11" t="s">
        <v>658</v>
      </c>
      <c r="H38" s="14">
        <v>1.49</v>
      </c>
      <c r="I38" s="121">
        <f t="shared" si="0"/>
        <v>14.9</v>
      </c>
      <c r="J38" s="127"/>
    </row>
    <row r="39" spans="1:10" ht="96">
      <c r="A39" s="126"/>
      <c r="B39" s="119">
        <v>10</v>
      </c>
      <c r="C39" s="10" t="s">
        <v>655</v>
      </c>
      <c r="D39" s="130" t="s">
        <v>31</v>
      </c>
      <c r="E39" s="149"/>
      <c r="F39" s="150"/>
      <c r="G39" s="11" t="s">
        <v>658</v>
      </c>
      <c r="H39" s="14">
        <v>1.49</v>
      </c>
      <c r="I39" s="121">
        <f t="shared" si="0"/>
        <v>14.9</v>
      </c>
      <c r="J39" s="127"/>
    </row>
    <row r="40" spans="1:10" ht="96">
      <c r="A40" s="126"/>
      <c r="B40" s="119">
        <v>10</v>
      </c>
      <c r="C40" s="10" t="s">
        <v>655</v>
      </c>
      <c r="D40" s="130" t="s">
        <v>32</v>
      </c>
      <c r="E40" s="149"/>
      <c r="F40" s="150"/>
      <c r="G40" s="11" t="s">
        <v>658</v>
      </c>
      <c r="H40" s="14">
        <v>1.49</v>
      </c>
      <c r="I40" s="121">
        <f t="shared" si="0"/>
        <v>14.9</v>
      </c>
      <c r="J40" s="127"/>
    </row>
    <row r="41" spans="1:10" ht="96">
      <c r="A41" s="126"/>
      <c r="B41" s="119">
        <v>25</v>
      </c>
      <c r="C41" s="10" t="s">
        <v>70</v>
      </c>
      <c r="D41" s="130" t="s">
        <v>31</v>
      </c>
      <c r="E41" s="149"/>
      <c r="F41" s="150"/>
      <c r="G41" s="11" t="s">
        <v>734</v>
      </c>
      <c r="H41" s="14">
        <v>1.53</v>
      </c>
      <c r="I41" s="121">
        <f t="shared" si="0"/>
        <v>38.25</v>
      </c>
      <c r="J41" s="127"/>
    </row>
    <row r="42" spans="1:10" ht="96">
      <c r="A42" s="126"/>
      <c r="B42" s="119">
        <v>10</v>
      </c>
      <c r="C42" s="10" t="s">
        <v>735</v>
      </c>
      <c r="D42" s="130" t="s">
        <v>30</v>
      </c>
      <c r="E42" s="149" t="s">
        <v>279</v>
      </c>
      <c r="F42" s="150"/>
      <c r="G42" s="11" t="s">
        <v>736</v>
      </c>
      <c r="H42" s="14">
        <v>1.92</v>
      </c>
      <c r="I42" s="121">
        <f t="shared" si="0"/>
        <v>19.2</v>
      </c>
      <c r="J42" s="127"/>
    </row>
    <row r="43" spans="1:10" ht="96">
      <c r="A43" s="126"/>
      <c r="B43" s="119">
        <v>10</v>
      </c>
      <c r="C43" s="10" t="s">
        <v>735</v>
      </c>
      <c r="D43" s="130" t="s">
        <v>72</v>
      </c>
      <c r="E43" s="149" t="s">
        <v>279</v>
      </c>
      <c r="F43" s="150"/>
      <c r="G43" s="11" t="s">
        <v>736</v>
      </c>
      <c r="H43" s="14">
        <v>1.92</v>
      </c>
      <c r="I43" s="121">
        <f t="shared" si="0"/>
        <v>19.2</v>
      </c>
      <c r="J43" s="127"/>
    </row>
    <row r="44" spans="1:10" ht="96">
      <c r="A44" s="126"/>
      <c r="B44" s="119">
        <v>10</v>
      </c>
      <c r="C44" s="10" t="s">
        <v>735</v>
      </c>
      <c r="D44" s="130" t="s">
        <v>31</v>
      </c>
      <c r="E44" s="149" t="s">
        <v>278</v>
      </c>
      <c r="F44" s="150"/>
      <c r="G44" s="11" t="s">
        <v>736</v>
      </c>
      <c r="H44" s="14">
        <v>1.92</v>
      </c>
      <c r="I44" s="121">
        <f t="shared" si="0"/>
        <v>19.2</v>
      </c>
      <c r="J44" s="127"/>
    </row>
    <row r="45" spans="1:10" ht="96">
      <c r="A45" s="126"/>
      <c r="B45" s="119">
        <v>10</v>
      </c>
      <c r="C45" s="10" t="s">
        <v>735</v>
      </c>
      <c r="D45" s="130" t="s">
        <v>32</v>
      </c>
      <c r="E45" s="149" t="s">
        <v>278</v>
      </c>
      <c r="F45" s="150"/>
      <c r="G45" s="11" t="s">
        <v>736</v>
      </c>
      <c r="H45" s="14">
        <v>1.92</v>
      </c>
      <c r="I45" s="121">
        <f t="shared" si="0"/>
        <v>19.2</v>
      </c>
      <c r="J45" s="127"/>
    </row>
    <row r="46" spans="1:10" ht="96">
      <c r="A46" s="126"/>
      <c r="B46" s="119">
        <v>10</v>
      </c>
      <c r="C46" s="10" t="s">
        <v>73</v>
      </c>
      <c r="D46" s="130" t="s">
        <v>737</v>
      </c>
      <c r="E46" s="149" t="s">
        <v>279</v>
      </c>
      <c r="F46" s="150"/>
      <c r="G46" s="11" t="s">
        <v>738</v>
      </c>
      <c r="H46" s="14">
        <v>1.87</v>
      </c>
      <c r="I46" s="121">
        <f t="shared" si="0"/>
        <v>18.700000000000003</v>
      </c>
      <c r="J46" s="127"/>
    </row>
    <row r="47" spans="1:10" ht="96">
      <c r="A47" s="126"/>
      <c r="B47" s="119">
        <v>10</v>
      </c>
      <c r="C47" s="10" t="s">
        <v>73</v>
      </c>
      <c r="D47" s="130" t="s">
        <v>737</v>
      </c>
      <c r="E47" s="149" t="s">
        <v>739</v>
      </c>
      <c r="F47" s="150"/>
      <c r="G47" s="11" t="s">
        <v>738</v>
      </c>
      <c r="H47" s="14">
        <v>1.87</v>
      </c>
      <c r="I47" s="121">
        <f t="shared" si="0"/>
        <v>18.700000000000003</v>
      </c>
      <c r="J47" s="127"/>
    </row>
    <row r="48" spans="1:10" ht="96">
      <c r="A48" s="126"/>
      <c r="B48" s="119">
        <v>15</v>
      </c>
      <c r="C48" s="10" t="s">
        <v>73</v>
      </c>
      <c r="D48" s="130" t="s">
        <v>28</v>
      </c>
      <c r="E48" s="149" t="s">
        <v>278</v>
      </c>
      <c r="F48" s="150"/>
      <c r="G48" s="11" t="s">
        <v>738</v>
      </c>
      <c r="H48" s="14">
        <v>1.87</v>
      </c>
      <c r="I48" s="121">
        <f t="shared" si="0"/>
        <v>28.05</v>
      </c>
      <c r="J48" s="127"/>
    </row>
    <row r="49" spans="1:10" ht="96">
      <c r="A49" s="126"/>
      <c r="B49" s="119">
        <v>10</v>
      </c>
      <c r="C49" s="10" t="s">
        <v>73</v>
      </c>
      <c r="D49" s="130" t="s">
        <v>657</v>
      </c>
      <c r="E49" s="149" t="s">
        <v>279</v>
      </c>
      <c r="F49" s="150"/>
      <c r="G49" s="11" t="s">
        <v>738</v>
      </c>
      <c r="H49" s="14">
        <v>1.87</v>
      </c>
      <c r="I49" s="121">
        <f t="shared" si="0"/>
        <v>18.700000000000003</v>
      </c>
      <c r="J49" s="127"/>
    </row>
    <row r="50" spans="1:10" ht="96">
      <c r="A50" s="126"/>
      <c r="B50" s="119">
        <v>15</v>
      </c>
      <c r="C50" s="10" t="s">
        <v>73</v>
      </c>
      <c r="D50" s="130" t="s">
        <v>657</v>
      </c>
      <c r="E50" s="149" t="s">
        <v>278</v>
      </c>
      <c r="F50" s="150"/>
      <c r="G50" s="11" t="s">
        <v>738</v>
      </c>
      <c r="H50" s="14">
        <v>1.87</v>
      </c>
      <c r="I50" s="121">
        <f t="shared" si="0"/>
        <v>28.05</v>
      </c>
      <c r="J50" s="127"/>
    </row>
    <row r="51" spans="1:10" ht="96">
      <c r="A51" s="126"/>
      <c r="B51" s="119">
        <v>20</v>
      </c>
      <c r="C51" s="10" t="s">
        <v>73</v>
      </c>
      <c r="D51" s="130" t="s">
        <v>30</v>
      </c>
      <c r="E51" s="149" t="s">
        <v>278</v>
      </c>
      <c r="F51" s="150"/>
      <c r="G51" s="11" t="s">
        <v>738</v>
      </c>
      <c r="H51" s="14">
        <v>1.87</v>
      </c>
      <c r="I51" s="121">
        <f t="shared" si="0"/>
        <v>37.400000000000006</v>
      </c>
      <c r="J51" s="127"/>
    </row>
    <row r="52" spans="1:10" ht="96">
      <c r="A52" s="126"/>
      <c r="B52" s="119">
        <v>15</v>
      </c>
      <c r="C52" s="10" t="s">
        <v>73</v>
      </c>
      <c r="D52" s="130" t="s">
        <v>31</v>
      </c>
      <c r="E52" s="149" t="s">
        <v>279</v>
      </c>
      <c r="F52" s="150"/>
      <c r="G52" s="11" t="s">
        <v>738</v>
      </c>
      <c r="H52" s="14">
        <v>1.87</v>
      </c>
      <c r="I52" s="121">
        <f t="shared" si="0"/>
        <v>28.05</v>
      </c>
      <c r="J52" s="127"/>
    </row>
    <row r="53" spans="1:10" ht="96">
      <c r="A53" s="126"/>
      <c r="B53" s="119">
        <v>10</v>
      </c>
      <c r="C53" s="10" t="s">
        <v>73</v>
      </c>
      <c r="D53" s="130" t="s">
        <v>31</v>
      </c>
      <c r="E53" s="149" t="s">
        <v>739</v>
      </c>
      <c r="F53" s="150"/>
      <c r="G53" s="11" t="s">
        <v>738</v>
      </c>
      <c r="H53" s="14">
        <v>1.87</v>
      </c>
      <c r="I53" s="121">
        <f t="shared" si="0"/>
        <v>18.700000000000003</v>
      </c>
      <c r="J53" s="127"/>
    </row>
    <row r="54" spans="1:10" ht="204">
      <c r="A54" s="126"/>
      <c r="B54" s="119">
        <v>10</v>
      </c>
      <c r="C54" s="10" t="s">
        <v>740</v>
      </c>
      <c r="D54" s="130" t="s">
        <v>30</v>
      </c>
      <c r="E54" s="149"/>
      <c r="F54" s="150"/>
      <c r="G54" s="11" t="s">
        <v>741</v>
      </c>
      <c r="H54" s="14">
        <v>5.68</v>
      </c>
      <c r="I54" s="121">
        <f t="shared" ref="I54:I85" si="1">H54*B54</f>
        <v>56.8</v>
      </c>
      <c r="J54" s="127"/>
    </row>
    <row r="55" spans="1:10" ht="204">
      <c r="A55" s="126"/>
      <c r="B55" s="119">
        <v>10</v>
      </c>
      <c r="C55" s="10" t="s">
        <v>740</v>
      </c>
      <c r="D55" s="130" t="s">
        <v>31</v>
      </c>
      <c r="E55" s="149"/>
      <c r="F55" s="150"/>
      <c r="G55" s="11" t="s">
        <v>741</v>
      </c>
      <c r="H55" s="14">
        <v>6.65</v>
      </c>
      <c r="I55" s="121">
        <f t="shared" si="1"/>
        <v>66.5</v>
      </c>
      <c r="J55" s="127"/>
    </row>
    <row r="56" spans="1:10" ht="228">
      <c r="A56" s="126"/>
      <c r="B56" s="119">
        <v>10</v>
      </c>
      <c r="C56" s="10" t="s">
        <v>742</v>
      </c>
      <c r="D56" s="130" t="s">
        <v>743</v>
      </c>
      <c r="E56" s="149"/>
      <c r="F56" s="150"/>
      <c r="G56" s="11" t="s">
        <v>744</v>
      </c>
      <c r="H56" s="14">
        <v>6.16</v>
      </c>
      <c r="I56" s="121">
        <f t="shared" si="1"/>
        <v>61.6</v>
      </c>
      <c r="J56" s="127"/>
    </row>
    <row r="57" spans="1:10" ht="228">
      <c r="A57" s="126"/>
      <c r="B57" s="119">
        <v>10</v>
      </c>
      <c r="C57" s="10" t="s">
        <v>742</v>
      </c>
      <c r="D57" s="130" t="s">
        <v>745</v>
      </c>
      <c r="E57" s="149"/>
      <c r="F57" s="150"/>
      <c r="G57" s="11" t="s">
        <v>744</v>
      </c>
      <c r="H57" s="14">
        <v>7.13</v>
      </c>
      <c r="I57" s="121">
        <f t="shared" si="1"/>
        <v>71.3</v>
      </c>
      <c r="J57" s="127"/>
    </row>
    <row r="58" spans="1:10" ht="108">
      <c r="A58" s="126"/>
      <c r="B58" s="119">
        <v>10</v>
      </c>
      <c r="C58" s="10" t="s">
        <v>746</v>
      </c>
      <c r="D58" s="130" t="s">
        <v>32</v>
      </c>
      <c r="E58" s="149" t="s">
        <v>115</v>
      </c>
      <c r="F58" s="150"/>
      <c r="G58" s="11" t="s">
        <v>747</v>
      </c>
      <c r="H58" s="14">
        <v>0.75</v>
      </c>
      <c r="I58" s="121">
        <f t="shared" si="1"/>
        <v>7.5</v>
      </c>
      <c r="J58" s="127"/>
    </row>
    <row r="59" spans="1:10" ht="108">
      <c r="A59" s="126"/>
      <c r="B59" s="119">
        <v>10</v>
      </c>
      <c r="C59" s="10" t="s">
        <v>746</v>
      </c>
      <c r="D59" s="130" t="s">
        <v>33</v>
      </c>
      <c r="E59" s="149" t="s">
        <v>115</v>
      </c>
      <c r="F59" s="150"/>
      <c r="G59" s="11" t="s">
        <v>747</v>
      </c>
      <c r="H59" s="14">
        <v>0.75</v>
      </c>
      <c r="I59" s="121">
        <f t="shared" si="1"/>
        <v>7.5</v>
      </c>
      <c r="J59" s="127"/>
    </row>
    <row r="60" spans="1:10" ht="108">
      <c r="A60" s="126"/>
      <c r="B60" s="119">
        <v>10</v>
      </c>
      <c r="C60" s="10" t="s">
        <v>746</v>
      </c>
      <c r="D60" s="130" t="s">
        <v>34</v>
      </c>
      <c r="E60" s="149" t="s">
        <v>115</v>
      </c>
      <c r="F60" s="150"/>
      <c r="G60" s="11" t="s">
        <v>747</v>
      </c>
      <c r="H60" s="14">
        <v>0.75</v>
      </c>
      <c r="I60" s="121">
        <f t="shared" si="1"/>
        <v>7.5</v>
      </c>
      <c r="J60" s="127"/>
    </row>
    <row r="61" spans="1:10" ht="108">
      <c r="A61" s="126"/>
      <c r="B61" s="119">
        <v>10</v>
      </c>
      <c r="C61" s="10" t="s">
        <v>746</v>
      </c>
      <c r="D61" s="130" t="s">
        <v>53</v>
      </c>
      <c r="E61" s="149" t="s">
        <v>115</v>
      </c>
      <c r="F61" s="150"/>
      <c r="G61" s="11" t="s">
        <v>747</v>
      </c>
      <c r="H61" s="14">
        <v>0.75</v>
      </c>
      <c r="I61" s="121">
        <f t="shared" si="1"/>
        <v>7.5</v>
      </c>
      <c r="J61" s="127"/>
    </row>
    <row r="62" spans="1:10" ht="108">
      <c r="A62" s="126"/>
      <c r="B62" s="119">
        <v>100</v>
      </c>
      <c r="C62" s="10" t="s">
        <v>748</v>
      </c>
      <c r="D62" s="130" t="s">
        <v>30</v>
      </c>
      <c r="E62" s="149" t="s">
        <v>115</v>
      </c>
      <c r="F62" s="150"/>
      <c r="G62" s="11" t="s">
        <v>749</v>
      </c>
      <c r="H62" s="14">
        <v>0.75</v>
      </c>
      <c r="I62" s="121">
        <f t="shared" si="1"/>
        <v>75</v>
      </c>
      <c r="J62" s="127"/>
    </row>
    <row r="63" spans="1:10" ht="108">
      <c r="A63" s="126"/>
      <c r="B63" s="119">
        <v>30</v>
      </c>
      <c r="C63" s="10" t="s">
        <v>748</v>
      </c>
      <c r="D63" s="130" t="s">
        <v>31</v>
      </c>
      <c r="E63" s="149" t="s">
        <v>115</v>
      </c>
      <c r="F63" s="150"/>
      <c r="G63" s="11" t="s">
        <v>749</v>
      </c>
      <c r="H63" s="14">
        <v>0.75</v>
      </c>
      <c r="I63" s="121">
        <f t="shared" si="1"/>
        <v>22.5</v>
      </c>
      <c r="J63" s="127"/>
    </row>
    <row r="64" spans="1:10" ht="144">
      <c r="A64" s="126"/>
      <c r="B64" s="119">
        <v>2</v>
      </c>
      <c r="C64" s="10" t="s">
        <v>750</v>
      </c>
      <c r="D64" s="130" t="s">
        <v>28</v>
      </c>
      <c r="E64" s="149"/>
      <c r="F64" s="150"/>
      <c r="G64" s="11" t="s">
        <v>751</v>
      </c>
      <c r="H64" s="14">
        <v>0.62</v>
      </c>
      <c r="I64" s="121">
        <f t="shared" si="1"/>
        <v>1.24</v>
      </c>
      <c r="J64" s="127"/>
    </row>
    <row r="65" spans="1:10" ht="120">
      <c r="A65" s="126"/>
      <c r="B65" s="119">
        <v>5</v>
      </c>
      <c r="C65" s="10" t="s">
        <v>752</v>
      </c>
      <c r="D65" s="130" t="s">
        <v>278</v>
      </c>
      <c r="E65" s="149"/>
      <c r="F65" s="150"/>
      <c r="G65" s="11" t="s">
        <v>753</v>
      </c>
      <c r="H65" s="14">
        <v>1.88</v>
      </c>
      <c r="I65" s="121">
        <f t="shared" si="1"/>
        <v>9.3999999999999986</v>
      </c>
      <c r="J65" s="127"/>
    </row>
    <row r="66" spans="1:10" ht="120">
      <c r="A66" s="126"/>
      <c r="B66" s="119">
        <v>6</v>
      </c>
      <c r="C66" s="10" t="s">
        <v>754</v>
      </c>
      <c r="D66" s="130" t="s">
        <v>278</v>
      </c>
      <c r="E66" s="149"/>
      <c r="F66" s="150"/>
      <c r="G66" s="11" t="s">
        <v>755</v>
      </c>
      <c r="H66" s="14">
        <v>1.92</v>
      </c>
      <c r="I66" s="121">
        <f t="shared" si="1"/>
        <v>11.52</v>
      </c>
      <c r="J66" s="127"/>
    </row>
    <row r="67" spans="1:10" ht="120">
      <c r="A67" s="126"/>
      <c r="B67" s="119">
        <v>6</v>
      </c>
      <c r="C67" s="10" t="s">
        <v>756</v>
      </c>
      <c r="D67" s="130" t="s">
        <v>278</v>
      </c>
      <c r="E67" s="149"/>
      <c r="F67" s="150"/>
      <c r="G67" s="11" t="s">
        <v>757</v>
      </c>
      <c r="H67" s="14">
        <v>2.29</v>
      </c>
      <c r="I67" s="121">
        <f t="shared" si="1"/>
        <v>13.74</v>
      </c>
      <c r="J67" s="127"/>
    </row>
    <row r="68" spans="1:10" ht="156">
      <c r="A68" s="126"/>
      <c r="B68" s="119">
        <v>20</v>
      </c>
      <c r="C68" s="10" t="s">
        <v>758</v>
      </c>
      <c r="D68" s="130" t="s">
        <v>112</v>
      </c>
      <c r="E68" s="149"/>
      <c r="F68" s="150"/>
      <c r="G68" s="11" t="s">
        <v>759</v>
      </c>
      <c r="H68" s="14">
        <v>3.57</v>
      </c>
      <c r="I68" s="121">
        <f t="shared" si="1"/>
        <v>71.399999999999991</v>
      </c>
      <c r="J68" s="127"/>
    </row>
    <row r="69" spans="1:10" ht="156">
      <c r="A69" s="126"/>
      <c r="B69" s="119">
        <v>10</v>
      </c>
      <c r="C69" s="10" t="s">
        <v>758</v>
      </c>
      <c r="D69" s="130" t="s">
        <v>216</v>
      </c>
      <c r="E69" s="149"/>
      <c r="F69" s="150"/>
      <c r="G69" s="11" t="s">
        <v>759</v>
      </c>
      <c r="H69" s="14">
        <v>3.57</v>
      </c>
      <c r="I69" s="121">
        <f t="shared" si="1"/>
        <v>35.699999999999996</v>
      </c>
      <c r="J69" s="127"/>
    </row>
    <row r="70" spans="1:10" ht="144">
      <c r="A70" s="126"/>
      <c r="B70" s="119">
        <v>30</v>
      </c>
      <c r="C70" s="10" t="s">
        <v>760</v>
      </c>
      <c r="D70" s="130" t="s">
        <v>112</v>
      </c>
      <c r="E70" s="149"/>
      <c r="F70" s="150"/>
      <c r="G70" s="11" t="s">
        <v>761</v>
      </c>
      <c r="H70" s="14">
        <v>2.31</v>
      </c>
      <c r="I70" s="121">
        <f t="shared" si="1"/>
        <v>69.3</v>
      </c>
      <c r="J70" s="127"/>
    </row>
    <row r="71" spans="1:10" ht="144">
      <c r="A71" s="126"/>
      <c r="B71" s="119">
        <v>5</v>
      </c>
      <c r="C71" s="10" t="s">
        <v>762</v>
      </c>
      <c r="D71" s="130" t="s">
        <v>216</v>
      </c>
      <c r="E71" s="149"/>
      <c r="F71" s="150"/>
      <c r="G71" s="11" t="s">
        <v>763</v>
      </c>
      <c r="H71" s="14">
        <v>2.31</v>
      </c>
      <c r="I71" s="121">
        <f t="shared" si="1"/>
        <v>11.55</v>
      </c>
      <c r="J71" s="127"/>
    </row>
    <row r="72" spans="1:10" ht="120">
      <c r="A72" s="126"/>
      <c r="B72" s="119">
        <v>2</v>
      </c>
      <c r="C72" s="10" t="s">
        <v>764</v>
      </c>
      <c r="D72" s="130" t="s">
        <v>34</v>
      </c>
      <c r="E72" s="149" t="s">
        <v>739</v>
      </c>
      <c r="F72" s="150"/>
      <c r="G72" s="11" t="s">
        <v>765</v>
      </c>
      <c r="H72" s="14">
        <v>2.67</v>
      </c>
      <c r="I72" s="121">
        <f t="shared" si="1"/>
        <v>5.34</v>
      </c>
      <c r="J72" s="127"/>
    </row>
    <row r="73" spans="1:10" ht="168">
      <c r="A73" s="126"/>
      <c r="B73" s="120">
        <v>10</v>
      </c>
      <c r="C73" s="12" t="s">
        <v>766</v>
      </c>
      <c r="D73" s="131" t="s">
        <v>28</v>
      </c>
      <c r="E73" s="151" t="s">
        <v>739</v>
      </c>
      <c r="F73" s="152"/>
      <c r="G73" s="13" t="s">
        <v>767</v>
      </c>
      <c r="H73" s="15">
        <v>2.64</v>
      </c>
      <c r="I73" s="122">
        <f t="shared" si="1"/>
        <v>26.400000000000002</v>
      </c>
      <c r="J73" s="127"/>
    </row>
  </sheetData>
  <mergeCells count="56">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70:F70"/>
    <mergeCell ref="E71:F71"/>
    <mergeCell ref="E72:F72"/>
    <mergeCell ref="E73:F73"/>
    <mergeCell ref="E65:F65"/>
    <mergeCell ref="E66:F66"/>
    <mergeCell ref="E67:F67"/>
    <mergeCell ref="E68:F68"/>
    <mergeCell ref="E69:F6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5"/>
  <sheetViews>
    <sheetView topLeftCell="A57" zoomScale="90" zoomScaleNormal="90" workbookViewId="0">
      <selection activeCell="H21" sqref="H2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1416.7300000000002</v>
      </c>
      <c r="O2" t="s">
        <v>188</v>
      </c>
    </row>
    <row r="3" spans="1:15" ht="12.75" customHeight="1">
      <c r="A3" s="126"/>
      <c r="B3" s="133" t="s">
        <v>140</v>
      </c>
      <c r="C3" s="132"/>
      <c r="D3" s="132"/>
      <c r="E3" s="132"/>
      <c r="F3" s="132"/>
      <c r="G3" s="132"/>
      <c r="H3" s="132"/>
      <c r="I3" s="132"/>
      <c r="J3" s="132"/>
      <c r="K3" s="132"/>
      <c r="L3" s="127"/>
      <c r="N3">
        <v>1416.7300000000002</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53">
        <f>IF(Invoice!J10&lt;&gt;"",Invoice!J10,"")</f>
        <v>51243</v>
      </c>
      <c r="L10" s="127"/>
    </row>
    <row r="11" spans="1:15" ht="12.75" customHeight="1">
      <c r="A11" s="126"/>
      <c r="B11" s="126" t="s">
        <v>717</v>
      </c>
      <c r="C11" s="132"/>
      <c r="D11" s="132"/>
      <c r="E11" s="132"/>
      <c r="F11" s="127"/>
      <c r="G11" s="128"/>
      <c r="H11" s="128" t="s">
        <v>717</v>
      </c>
      <c r="I11" s="132"/>
      <c r="J11" s="132"/>
      <c r="K11" s="154"/>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776</v>
      </c>
      <c r="C13" s="132"/>
      <c r="D13" s="132"/>
      <c r="E13" s="132"/>
      <c r="F13" s="127"/>
      <c r="G13" s="128"/>
      <c r="H13" s="128" t="s">
        <v>776</v>
      </c>
      <c r="I13" s="132"/>
      <c r="J13" s="132"/>
      <c r="K13" s="111" t="s">
        <v>16</v>
      </c>
      <c r="L13" s="127"/>
    </row>
    <row r="14" spans="1:15" ht="15" customHeight="1">
      <c r="A14" s="126"/>
      <c r="B14" s="126" t="s">
        <v>720</v>
      </c>
      <c r="C14" s="132"/>
      <c r="D14" s="132"/>
      <c r="E14" s="132"/>
      <c r="F14" s="127"/>
      <c r="G14" s="128"/>
      <c r="H14" s="128" t="s">
        <v>720</v>
      </c>
      <c r="I14" s="132"/>
      <c r="J14" s="132"/>
      <c r="K14" s="155">
        <f>Invoice!J14</f>
        <v>45169</v>
      </c>
      <c r="L14" s="127"/>
    </row>
    <row r="15" spans="1:15" ht="15" customHeight="1">
      <c r="A15" s="126"/>
      <c r="B15" s="144" t="s">
        <v>777</v>
      </c>
      <c r="C15" s="143"/>
      <c r="D15" s="143"/>
      <c r="E15" s="143"/>
      <c r="F15" s="145"/>
      <c r="G15" s="110"/>
      <c r="H15" s="142" t="s">
        <v>777</v>
      </c>
      <c r="I15" s="132"/>
      <c r="J15" s="132"/>
      <c r="K15" s="156"/>
      <c r="L15" s="127"/>
    </row>
    <row r="16" spans="1:15" ht="15" customHeight="1">
      <c r="A16" s="126"/>
      <c r="B16" s="132"/>
      <c r="C16" s="132"/>
      <c r="D16" s="132"/>
      <c r="E16" s="132"/>
      <c r="F16" s="132"/>
      <c r="G16" s="132"/>
      <c r="H16" s="132"/>
      <c r="I16" s="135" t="s">
        <v>147</v>
      </c>
      <c r="J16" s="135" t="s">
        <v>147</v>
      </c>
      <c r="K16" s="141">
        <v>39809</v>
      </c>
      <c r="L16" s="127"/>
    </row>
    <row r="17" spans="1:12" ht="12.75" customHeight="1">
      <c r="A17" s="126"/>
      <c r="B17" s="132" t="s">
        <v>721</v>
      </c>
      <c r="C17" s="132"/>
      <c r="D17" s="132"/>
      <c r="E17" s="132"/>
      <c r="F17" s="132"/>
      <c r="G17" s="132"/>
      <c r="H17" s="132"/>
      <c r="I17" s="135" t="s">
        <v>148</v>
      </c>
      <c r="J17" s="135" t="s">
        <v>148</v>
      </c>
      <c r="K17" s="141" t="str">
        <f>IF(Invoice!J17&lt;&gt;"",Invoice!J17,"")</f>
        <v>Sunny</v>
      </c>
      <c r="L17" s="127"/>
    </row>
    <row r="18" spans="1:12" ht="18" customHeight="1">
      <c r="A18" s="126"/>
      <c r="B18" s="132" t="s">
        <v>722</v>
      </c>
      <c r="C18" s="132"/>
      <c r="D18" s="132"/>
      <c r="E18" s="132"/>
      <c r="F18" s="132"/>
      <c r="G18" s="132"/>
      <c r="H18" s="161" t="s">
        <v>781</v>
      </c>
      <c r="I18" s="134" t="s">
        <v>264</v>
      </c>
      <c r="J18" s="134" t="s">
        <v>264</v>
      </c>
      <c r="K18" s="116" t="s">
        <v>138</v>
      </c>
      <c r="L18" s="127"/>
    </row>
    <row r="19" spans="1:12" ht="12.75" customHeight="1">
      <c r="A19" s="126"/>
      <c r="B19" s="132"/>
      <c r="C19" s="132"/>
      <c r="D19" s="132"/>
      <c r="E19" s="132"/>
      <c r="F19" s="132"/>
      <c r="G19" s="132"/>
      <c r="H19" s="162" t="s">
        <v>782</v>
      </c>
      <c r="I19" s="132"/>
      <c r="J19" s="132"/>
      <c r="K19" s="132"/>
      <c r="L19" s="127"/>
    </row>
    <row r="20" spans="1:12" ht="12.75" customHeight="1">
      <c r="A20" s="126"/>
      <c r="B20" s="112" t="s">
        <v>204</v>
      </c>
      <c r="C20" s="112" t="s">
        <v>205</v>
      </c>
      <c r="D20" s="112" t="s">
        <v>290</v>
      </c>
      <c r="E20" s="129" t="s">
        <v>206</v>
      </c>
      <c r="F20" s="157" t="s">
        <v>207</v>
      </c>
      <c r="G20" s="158"/>
      <c r="H20" s="112" t="s">
        <v>174</v>
      </c>
      <c r="I20" s="112" t="s">
        <v>208</v>
      </c>
      <c r="J20" s="112" t="s">
        <v>208</v>
      </c>
      <c r="K20" s="112" t="s">
        <v>26</v>
      </c>
      <c r="L20" s="127"/>
    </row>
    <row r="21" spans="1:12" ht="39">
      <c r="A21" s="126"/>
      <c r="B21" s="117"/>
      <c r="C21" s="117"/>
      <c r="D21" s="117"/>
      <c r="E21" s="118"/>
      <c r="F21" s="159"/>
      <c r="G21" s="160"/>
      <c r="H21" s="163" t="s">
        <v>783</v>
      </c>
      <c r="I21" s="117"/>
      <c r="J21" s="117"/>
      <c r="K21" s="117"/>
      <c r="L21" s="127"/>
    </row>
    <row r="22" spans="1:12" ht="36" customHeight="1">
      <c r="A22" s="126"/>
      <c r="B22" s="119">
        <f>'Tax Invoice'!D18</f>
        <v>1</v>
      </c>
      <c r="C22" s="10" t="s">
        <v>723</v>
      </c>
      <c r="D22" s="10" t="s">
        <v>768</v>
      </c>
      <c r="E22" s="130" t="s">
        <v>210</v>
      </c>
      <c r="F22" s="149" t="s">
        <v>30</v>
      </c>
      <c r="G22" s="150"/>
      <c r="H22" s="11" t="s">
        <v>214</v>
      </c>
      <c r="I22" s="14">
        <f t="shared" ref="I22:I53" si="0">ROUNDUP(J22*$N$1,2)</f>
        <v>64.239999999999995</v>
      </c>
      <c r="J22" s="14">
        <v>64.239999999999995</v>
      </c>
      <c r="K22" s="121">
        <f t="shared" ref="K22:K53" si="1">I22*B22</f>
        <v>64.239999999999995</v>
      </c>
      <c r="L22" s="127"/>
    </row>
    <row r="23" spans="1:12" ht="24" customHeight="1">
      <c r="A23" s="126"/>
      <c r="B23" s="119">
        <f>'Tax Invoice'!D19</f>
        <v>20</v>
      </c>
      <c r="C23" s="10" t="s">
        <v>724</v>
      </c>
      <c r="D23" s="10" t="s">
        <v>724</v>
      </c>
      <c r="E23" s="130" t="s">
        <v>28</v>
      </c>
      <c r="F23" s="149" t="s">
        <v>278</v>
      </c>
      <c r="G23" s="150"/>
      <c r="H23" s="11" t="s">
        <v>725</v>
      </c>
      <c r="I23" s="14">
        <f t="shared" si="0"/>
        <v>0.62</v>
      </c>
      <c r="J23" s="14">
        <v>0.62</v>
      </c>
      <c r="K23" s="121">
        <f t="shared" si="1"/>
        <v>12.4</v>
      </c>
      <c r="L23" s="127"/>
    </row>
    <row r="24" spans="1:12" ht="12.75" customHeight="1">
      <c r="A24" s="126"/>
      <c r="B24" s="119">
        <f>'Tax Invoice'!D20</f>
        <v>20</v>
      </c>
      <c r="C24" s="10" t="s">
        <v>662</v>
      </c>
      <c r="D24" s="10" t="s">
        <v>662</v>
      </c>
      <c r="E24" s="130" t="s">
        <v>31</v>
      </c>
      <c r="F24" s="149"/>
      <c r="G24" s="150"/>
      <c r="H24" s="11" t="s">
        <v>664</v>
      </c>
      <c r="I24" s="14">
        <f t="shared" si="0"/>
        <v>0.16</v>
      </c>
      <c r="J24" s="14">
        <v>0.16</v>
      </c>
      <c r="K24" s="121">
        <f t="shared" si="1"/>
        <v>3.2</v>
      </c>
      <c r="L24" s="127"/>
    </row>
    <row r="25" spans="1:12" ht="24" customHeight="1">
      <c r="A25" s="126"/>
      <c r="B25" s="119">
        <f>'Tax Invoice'!D21</f>
        <v>30</v>
      </c>
      <c r="C25" s="10" t="s">
        <v>726</v>
      </c>
      <c r="D25" s="10" t="s">
        <v>726</v>
      </c>
      <c r="E25" s="130" t="s">
        <v>112</v>
      </c>
      <c r="F25" s="149"/>
      <c r="G25" s="150"/>
      <c r="H25" s="11" t="s">
        <v>727</v>
      </c>
      <c r="I25" s="14">
        <f t="shared" si="0"/>
        <v>1.63</v>
      </c>
      <c r="J25" s="14">
        <v>1.63</v>
      </c>
      <c r="K25" s="121">
        <f t="shared" si="1"/>
        <v>48.9</v>
      </c>
      <c r="L25" s="127"/>
    </row>
    <row r="26" spans="1:12" ht="24" customHeight="1">
      <c r="A26" s="126"/>
      <c r="B26" s="119">
        <f>'Tax Invoice'!D22</f>
        <v>20</v>
      </c>
      <c r="C26" s="10" t="s">
        <v>726</v>
      </c>
      <c r="D26" s="10" t="s">
        <v>726</v>
      </c>
      <c r="E26" s="130" t="s">
        <v>216</v>
      </c>
      <c r="F26" s="149"/>
      <c r="G26" s="150"/>
      <c r="H26" s="11" t="s">
        <v>727</v>
      </c>
      <c r="I26" s="14">
        <f t="shared" si="0"/>
        <v>1.63</v>
      </c>
      <c r="J26" s="14">
        <v>1.63</v>
      </c>
      <c r="K26" s="121">
        <f t="shared" si="1"/>
        <v>32.599999999999994</v>
      </c>
      <c r="L26" s="127"/>
    </row>
    <row r="27" spans="1:12" ht="24" customHeight="1">
      <c r="A27" s="126"/>
      <c r="B27" s="119">
        <f>'Tax Invoice'!D23</f>
        <v>10</v>
      </c>
      <c r="C27" s="10" t="s">
        <v>726</v>
      </c>
      <c r="D27" s="10" t="s">
        <v>726</v>
      </c>
      <c r="E27" s="130" t="s">
        <v>271</v>
      </c>
      <c r="F27" s="149"/>
      <c r="G27" s="150"/>
      <c r="H27" s="11" t="s">
        <v>727</v>
      </c>
      <c r="I27" s="14">
        <f t="shared" si="0"/>
        <v>1.63</v>
      </c>
      <c r="J27" s="14">
        <v>1.63</v>
      </c>
      <c r="K27" s="121">
        <f t="shared" si="1"/>
        <v>16.299999999999997</v>
      </c>
      <c r="L27" s="127"/>
    </row>
    <row r="28" spans="1:12" ht="24" customHeight="1">
      <c r="A28" s="126"/>
      <c r="B28" s="119">
        <f>'Tax Invoice'!D24</f>
        <v>20</v>
      </c>
      <c r="C28" s="10" t="s">
        <v>728</v>
      </c>
      <c r="D28" s="10" t="s">
        <v>728</v>
      </c>
      <c r="E28" s="130" t="s">
        <v>216</v>
      </c>
      <c r="F28" s="149"/>
      <c r="G28" s="150"/>
      <c r="H28" s="11" t="s">
        <v>729</v>
      </c>
      <c r="I28" s="14">
        <f t="shared" si="0"/>
        <v>1.58</v>
      </c>
      <c r="J28" s="14">
        <v>1.58</v>
      </c>
      <c r="K28" s="121">
        <f t="shared" si="1"/>
        <v>31.6</v>
      </c>
      <c r="L28" s="127"/>
    </row>
    <row r="29" spans="1:12" ht="24" customHeight="1">
      <c r="A29" s="126"/>
      <c r="B29" s="119">
        <f>'Tax Invoice'!D25</f>
        <v>20</v>
      </c>
      <c r="C29" s="10" t="s">
        <v>730</v>
      </c>
      <c r="D29" s="10" t="s">
        <v>730</v>
      </c>
      <c r="E29" s="130" t="s">
        <v>112</v>
      </c>
      <c r="F29" s="149"/>
      <c r="G29" s="150"/>
      <c r="H29" s="11" t="s">
        <v>731</v>
      </c>
      <c r="I29" s="14">
        <f t="shared" si="0"/>
        <v>1.58</v>
      </c>
      <c r="J29" s="14">
        <v>1.58</v>
      </c>
      <c r="K29" s="121">
        <f t="shared" si="1"/>
        <v>31.6</v>
      </c>
      <c r="L29" s="127"/>
    </row>
    <row r="30" spans="1:12" ht="24" customHeight="1">
      <c r="A30" s="126"/>
      <c r="B30" s="119">
        <f>'Tax Invoice'!D26</f>
        <v>20</v>
      </c>
      <c r="C30" s="10" t="s">
        <v>730</v>
      </c>
      <c r="D30" s="10" t="s">
        <v>730</v>
      </c>
      <c r="E30" s="130" t="s">
        <v>216</v>
      </c>
      <c r="F30" s="149"/>
      <c r="G30" s="150"/>
      <c r="H30" s="11" t="s">
        <v>731</v>
      </c>
      <c r="I30" s="14">
        <f t="shared" si="0"/>
        <v>1.58</v>
      </c>
      <c r="J30" s="14">
        <v>1.58</v>
      </c>
      <c r="K30" s="121">
        <f t="shared" si="1"/>
        <v>31.6</v>
      </c>
      <c r="L30" s="127"/>
    </row>
    <row r="31" spans="1:12" ht="24" customHeight="1">
      <c r="A31" s="126"/>
      <c r="B31" s="119">
        <f>'Tax Invoice'!D27</f>
        <v>15</v>
      </c>
      <c r="C31" s="10" t="s">
        <v>732</v>
      </c>
      <c r="D31" s="10" t="s">
        <v>732</v>
      </c>
      <c r="E31" s="130" t="s">
        <v>112</v>
      </c>
      <c r="F31" s="149"/>
      <c r="G31" s="150"/>
      <c r="H31" s="11" t="s">
        <v>733</v>
      </c>
      <c r="I31" s="14">
        <f t="shared" si="0"/>
        <v>3.35</v>
      </c>
      <c r="J31" s="14">
        <v>3.35</v>
      </c>
      <c r="K31" s="121">
        <f t="shared" si="1"/>
        <v>50.25</v>
      </c>
      <c r="L31" s="127"/>
    </row>
    <row r="32" spans="1:12" ht="24" customHeight="1">
      <c r="A32" s="126"/>
      <c r="B32" s="119">
        <f>'Tax Invoice'!D28</f>
        <v>5</v>
      </c>
      <c r="C32" s="10" t="s">
        <v>732</v>
      </c>
      <c r="D32" s="10" t="s">
        <v>732</v>
      </c>
      <c r="E32" s="130" t="s">
        <v>218</v>
      </c>
      <c r="F32" s="149"/>
      <c r="G32" s="150"/>
      <c r="H32" s="11" t="s">
        <v>733</v>
      </c>
      <c r="I32" s="14">
        <f t="shared" si="0"/>
        <v>3.35</v>
      </c>
      <c r="J32" s="14">
        <v>3.35</v>
      </c>
      <c r="K32" s="121">
        <f t="shared" si="1"/>
        <v>16.75</v>
      </c>
      <c r="L32" s="127"/>
    </row>
    <row r="33" spans="1:12" ht="24" customHeight="1">
      <c r="A33" s="126"/>
      <c r="B33" s="119">
        <f>'Tax Invoice'!D29</f>
        <v>5</v>
      </c>
      <c r="C33" s="10" t="s">
        <v>732</v>
      </c>
      <c r="D33" s="10" t="s">
        <v>732</v>
      </c>
      <c r="E33" s="130" t="s">
        <v>269</v>
      </c>
      <c r="F33" s="149"/>
      <c r="G33" s="150"/>
      <c r="H33" s="11" t="s">
        <v>733</v>
      </c>
      <c r="I33" s="14">
        <f t="shared" si="0"/>
        <v>3.35</v>
      </c>
      <c r="J33" s="14">
        <v>3.35</v>
      </c>
      <c r="K33" s="121">
        <f t="shared" si="1"/>
        <v>16.75</v>
      </c>
      <c r="L33" s="127"/>
    </row>
    <row r="34" spans="1:12" ht="24" customHeight="1">
      <c r="A34" s="126"/>
      <c r="B34" s="119">
        <f>'Tax Invoice'!D30</f>
        <v>5</v>
      </c>
      <c r="C34" s="10" t="s">
        <v>732</v>
      </c>
      <c r="D34" s="10" t="s">
        <v>732</v>
      </c>
      <c r="E34" s="130" t="s">
        <v>271</v>
      </c>
      <c r="F34" s="149"/>
      <c r="G34" s="150"/>
      <c r="H34" s="11" t="s">
        <v>733</v>
      </c>
      <c r="I34" s="14">
        <f t="shared" si="0"/>
        <v>3.35</v>
      </c>
      <c r="J34" s="14">
        <v>3.35</v>
      </c>
      <c r="K34" s="121">
        <f t="shared" si="1"/>
        <v>16.75</v>
      </c>
      <c r="L34" s="127"/>
    </row>
    <row r="35" spans="1:12" ht="24" customHeight="1">
      <c r="A35" s="126"/>
      <c r="B35" s="119">
        <f>'Tax Invoice'!D31</f>
        <v>5</v>
      </c>
      <c r="C35" s="10" t="s">
        <v>732</v>
      </c>
      <c r="D35" s="10" t="s">
        <v>732</v>
      </c>
      <c r="E35" s="130" t="s">
        <v>273</v>
      </c>
      <c r="F35" s="149"/>
      <c r="G35" s="150"/>
      <c r="H35" s="11" t="s">
        <v>733</v>
      </c>
      <c r="I35" s="14">
        <f t="shared" si="0"/>
        <v>3.35</v>
      </c>
      <c r="J35" s="14">
        <v>3.35</v>
      </c>
      <c r="K35" s="121">
        <f t="shared" si="1"/>
        <v>16.75</v>
      </c>
      <c r="L35" s="127"/>
    </row>
    <row r="36" spans="1:12" ht="24" customHeight="1">
      <c r="A36" s="126"/>
      <c r="B36" s="119">
        <f>'Tax Invoice'!D32</f>
        <v>5</v>
      </c>
      <c r="C36" s="10" t="s">
        <v>732</v>
      </c>
      <c r="D36" s="10" t="s">
        <v>732</v>
      </c>
      <c r="E36" s="130" t="s">
        <v>316</v>
      </c>
      <c r="F36" s="149"/>
      <c r="G36" s="150"/>
      <c r="H36" s="11" t="s">
        <v>733</v>
      </c>
      <c r="I36" s="14">
        <f t="shared" si="0"/>
        <v>3.35</v>
      </c>
      <c r="J36" s="14">
        <v>3.35</v>
      </c>
      <c r="K36" s="121">
        <f t="shared" si="1"/>
        <v>16.75</v>
      </c>
      <c r="L36" s="127"/>
    </row>
    <row r="37" spans="1:12" ht="24" customHeight="1">
      <c r="A37" s="126"/>
      <c r="B37" s="119">
        <f>'Tax Invoice'!D33</f>
        <v>10</v>
      </c>
      <c r="C37" s="10" t="s">
        <v>655</v>
      </c>
      <c r="D37" s="10" t="s">
        <v>655</v>
      </c>
      <c r="E37" s="130" t="s">
        <v>30</v>
      </c>
      <c r="F37" s="149"/>
      <c r="G37" s="150"/>
      <c r="H37" s="11" t="s">
        <v>658</v>
      </c>
      <c r="I37" s="14">
        <f t="shared" si="0"/>
        <v>1.49</v>
      </c>
      <c r="J37" s="14">
        <v>1.49</v>
      </c>
      <c r="K37" s="121">
        <f t="shared" si="1"/>
        <v>14.9</v>
      </c>
      <c r="L37" s="127"/>
    </row>
    <row r="38" spans="1:12" ht="24" customHeight="1">
      <c r="A38" s="126"/>
      <c r="B38" s="119">
        <f>'Tax Invoice'!D34</f>
        <v>10</v>
      </c>
      <c r="C38" s="10" t="s">
        <v>655</v>
      </c>
      <c r="D38" s="10" t="s">
        <v>655</v>
      </c>
      <c r="E38" s="130" t="s">
        <v>72</v>
      </c>
      <c r="F38" s="149"/>
      <c r="G38" s="150"/>
      <c r="H38" s="11" t="s">
        <v>658</v>
      </c>
      <c r="I38" s="14">
        <f t="shared" si="0"/>
        <v>1.49</v>
      </c>
      <c r="J38" s="14">
        <v>1.49</v>
      </c>
      <c r="K38" s="121">
        <f t="shared" si="1"/>
        <v>14.9</v>
      </c>
      <c r="L38" s="127"/>
    </row>
    <row r="39" spans="1:12" ht="24" customHeight="1">
      <c r="A39" s="126"/>
      <c r="B39" s="119">
        <f>'Tax Invoice'!D35</f>
        <v>10</v>
      </c>
      <c r="C39" s="10" t="s">
        <v>655</v>
      </c>
      <c r="D39" s="10" t="s">
        <v>655</v>
      </c>
      <c r="E39" s="130" t="s">
        <v>31</v>
      </c>
      <c r="F39" s="149"/>
      <c r="G39" s="150"/>
      <c r="H39" s="11" t="s">
        <v>658</v>
      </c>
      <c r="I39" s="14">
        <f t="shared" si="0"/>
        <v>1.49</v>
      </c>
      <c r="J39" s="14">
        <v>1.49</v>
      </c>
      <c r="K39" s="121">
        <f t="shared" si="1"/>
        <v>14.9</v>
      </c>
      <c r="L39" s="127"/>
    </row>
    <row r="40" spans="1:12" ht="24" customHeight="1">
      <c r="A40" s="126"/>
      <c r="B40" s="119">
        <f>'Tax Invoice'!D36</f>
        <v>10</v>
      </c>
      <c r="C40" s="10" t="s">
        <v>655</v>
      </c>
      <c r="D40" s="10" t="s">
        <v>655</v>
      </c>
      <c r="E40" s="130" t="s">
        <v>32</v>
      </c>
      <c r="F40" s="149"/>
      <c r="G40" s="150"/>
      <c r="H40" s="11" t="s">
        <v>658</v>
      </c>
      <c r="I40" s="14">
        <f t="shared" si="0"/>
        <v>1.49</v>
      </c>
      <c r="J40" s="14">
        <v>1.49</v>
      </c>
      <c r="K40" s="121">
        <f t="shared" si="1"/>
        <v>14.9</v>
      </c>
      <c r="L40" s="127"/>
    </row>
    <row r="41" spans="1:12" ht="24" customHeight="1">
      <c r="A41" s="126"/>
      <c r="B41" s="119">
        <f>'Tax Invoice'!D37</f>
        <v>25</v>
      </c>
      <c r="C41" s="10" t="s">
        <v>70</v>
      </c>
      <c r="D41" s="10" t="s">
        <v>70</v>
      </c>
      <c r="E41" s="130" t="s">
        <v>31</v>
      </c>
      <c r="F41" s="149"/>
      <c r="G41" s="150"/>
      <c r="H41" s="11" t="s">
        <v>734</v>
      </c>
      <c r="I41" s="14">
        <f t="shared" si="0"/>
        <v>1.53</v>
      </c>
      <c r="J41" s="14">
        <v>1.53</v>
      </c>
      <c r="K41" s="121">
        <f t="shared" si="1"/>
        <v>38.25</v>
      </c>
      <c r="L41" s="127"/>
    </row>
    <row r="42" spans="1:12" ht="12.75" customHeight="1">
      <c r="A42" s="126"/>
      <c r="B42" s="119">
        <f>'Tax Invoice'!D38</f>
        <v>10</v>
      </c>
      <c r="C42" s="10" t="s">
        <v>735</v>
      </c>
      <c r="D42" s="10" t="s">
        <v>735</v>
      </c>
      <c r="E42" s="130" t="s">
        <v>30</v>
      </c>
      <c r="F42" s="149" t="s">
        <v>279</v>
      </c>
      <c r="G42" s="150"/>
      <c r="H42" s="11" t="s">
        <v>736</v>
      </c>
      <c r="I42" s="14">
        <f t="shared" si="0"/>
        <v>1.92</v>
      </c>
      <c r="J42" s="14">
        <v>1.92</v>
      </c>
      <c r="K42" s="121">
        <f t="shared" si="1"/>
        <v>19.2</v>
      </c>
      <c r="L42" s="127"/>
    </row>
    <row r="43" spans="1:12" ht="12.75" customHeight="1">
      <c r="A43" s="126"/>
      <c r="B43" s="119">
        <f>'Tax Invoice'!D39</f>
        <v>10</v>
      </c>
      <c r="C43" s="10" t="s">
        <v>735</v>
      </c>
      <c r="D43" s="10" t="s">
        <v>735</v>
      </c>
      <c r="E43" s="130" t="s">
        <v>72</v>
      </c>
      <c r="F43" s="149" t="s">
        <v>279</v>
      </c>
      <c r="G43" s="150"/>
      <c r="H43" s="11" t="s">
        <v>736</v>
      </c>
      <c r="I43" s="14">
        <f t="shared" si="0"/>
        <v>1.92</v>
      </c>
      <c r="J43" s="14">
        <v>1.92</v>
      </c>
      <c r="K43" s="121">
        <f t="shared" si="1"/>
        <v>19.2</v>
      </c>
      <c r="L43" s="127"/>
    </row>
    <row r="44" spans="1:12" ht="12.75" customHeight="1">
      <c r="A44" s="126"/>
      <c r="B44" s="119">
        <f>'Tax Invoice'!D40</f>
        <v>10</v>
      </c>
      <c r="C44" s="10" t="s">
        <v>735</v>
      </c>
      <c r="D44" s="10" t="s">
        <v>735</v>
      </c>
      <c r="E44" s="130" t="s">
        <v>31</v>
      </c>
      <c r="F44" s="149" t="s">
        <v>278</v>
      </c>
      <c r="G44" s="150"/>
      <c r="H44" s="11" t="s">
        <v>736</v>
      </c>
      <c r="I44" s="14">
        <f t="shared" si="0"/>
        <v>1.92</v>
      </c>
      <c r="J44" s="14">
        <v>1.92</v>
      </c>
      <c r="K44" s="121">
        <f t="shared" si="1"/>
        <v>19.2</v>
      </c>
      <c r="L44" s="127"/>
    </row>
    <row r="45" spans="1:12" ht="12.75" customHeight="1">
      <c r="A45" s="126"/>
      <c r="B45" s="119">
        <f>'Tax Invoice'!D41</f>
        <v>10</v>
      </c>
      <c r="C45" s="10" t="s">
        <v>735</v>
      </c>
      <c r="D45" s="10" t="s">
        <v>735</v>
      </c>
      <c r="E45" s="130" t="s">
        <v>32</v>
      </c>
      <c r="F45" s="149" t="s">
        <v>278</v>
      </c>
      <c r="G45" s="150"/>
      <c r="H45" s="11" t="s">
        <v>736</v>
      </c>
      <c r="I45" s="14">
        <f t="shared" si="0"/>
        <v>1.92</v>
      </c>
      <c r="J45" s="14">
        <v>1.92</v>
      </c>
      <c r="K45" s="121">
        <f t="shared" si="1"/>
        <v>19.2</v>
      </c>
      <c r="L45" s="127"/>
    </row>
    <row r="46" spans="1:12" ht="12.75" customHeight="1">
      <c r="A46" s="126"/>
      <c r="B46" s="119">
        <f>'Tax Invoice'!D42</f>
        <v>10</v>
      </c>
      <c r="C46" s="10" t="s">
        <v>73</v>
      </c>
      <c r="D46" s="10" t="s">
        <v>73</v>
      </c>
      <c r="E46" s="130" t="s">
        <v>737</v>
      </c>
      <c r="F46" s="149" t="s">
        <v>279</v>
      </c>
      <c r="G46" s="150"/>
      <c r="H46" s="11" t="s">
        <v>738</v>
      </c>
      <c r="I46" s="14">
        <f t="shared" si="0"/>
        <v>1.87</v>
      </c>
      <c r="J46" s="14">
        <v>1.87</v>
      </c>
      <c r="K46" s="121">
        <f t="shared" si="1"/>
        <v>18.700000000000003</v>
      </c>
      <c r="L46" s="127"/>
    </row>
    <row r="47" spans="1:12" ht="12.75" customHeight="1">
      <c r="A47" s="126"/>
      <c r="B47" s="119">
        <f>'Tax Invoice'!D43</f>
        <v>10</v>
      </c>
      <c r="C47" s="10" t="s">
        <v>73</v>
      </c>
      <c r="D47" s="10" t="s">
        <v>73</v>
      </c>
      <c r="E47" s="130" t="s">
        <v>737</v>
      </c>
      <c r="F47" s="149" t="s">
        <v>739</v>
      </c>
      <c r="G47" s="150"/>
      <c r="H47" s="11" t="s">
        <v>738</v>
      </c>
      <c r="I47" s="14">
        <f t="shared" si="0"/>
        <v>1.87</v>
      </c>
      <c r="J47" s="14">
        <v>1.87</v>
      </c>
      <c r="K47" s="121">
        <f t="shared" si="1"/>
        <v>18.700000000000003</v>
      </c>
      <c r="L47" s="127"/>
    </row>
    <row r="48" spans="1:12" ht="12.75" customHeight="1">
      <c r="A48" s="126"/>
      <c r="B48" s="119">
        <f>'Tax Invoice'!D44</f>
        <v>15</v>
      </c>
      <c r="C48" s="10" t="s">
        <v>73</v>
      </c>
      <c r="D48" s="10" t="s">
        <v>73</v>
      </c>
      <c r="E48" s="130" t="s">
        <v>28</v>
      </c>
      <c r="F48" s="149" t="s">
        <v>278</v>
      </c>
      <c r="G48" s="150"/>
      <c r="H48" s="11" t="s">
        <v>738</v>
      </c>
      <c r="I48" s="14">
        <f t="shared" si="0"/>
        <v>1.87</v>
      </c>
      <c r="J48" s="14">
        <v>1.87</v>
      </c>
      <c r="K48" s="121">
        <f t="shared" si="1"/>
        <v>28.05</v>
      </c>
      <c r="L48" s="127"/>
    </row>
    <row r="49" spans="1:12" ht="12.75" customHeight="1">
      <c r="A49" s="126"/>
      <c r="B49" s="119">
        <f>'Tax Invoice'!D45</f>
        <v>10</v>
      </c>
      <c r="C49" s="10" t="s">
        <v>73</v>
      </c>
      <c r="D49" s="10" t="s">
        <v>73</v>
      </c>
      <c r="E49" s="130" t="s">
        <v>657</v>
      </c>
      <c r="F49" s="149" t="s">
        <v>279</v>
      </c>
      <c r="G49" s="150"/>
      <c r="H49" s="11" t="s">
        <v>738</v>
      </c>
      <c r="I49" s="14">
        <f t="shared" si="0"/>
        <v>1.87</v>
      </c>
      <c r="J49" s="14">
        <v>1.87</v>
      </c>
      <c r="K49" s="121">
        <f t="shared" si="1"/>
        <v>18.700000000000003</v>
      </c>
      <c r="L49" s="127"/>
    </row>
    <row r="50" spans="1:12" ht="12.75" customHeight="1">
      <c r="A50" s="126"/>
      <c r="B50" s="119">
        <f>'Tax Invoice'!D46</f>
        <v>15</v>
      </c>
      <c r="C50" s="10" t="s">
        <v>73</v>
      </c>
      <c r="D50" s="10" t="s">
        <v>73</v>
      </c>
      <c r="E50" s="130" t="s">
        <v>657</v>
      </c>
      <c r="F50" s="149" t="s">
        <v>278</v>
      </c>
      <c r="G50" s="150"/>
      <c r="H50" s="11" t="s">
        <v>738</v>
      </c>
      <c r="I50" s="14">
        <f t="shared" si="0"/>
        <v>1.87</v>
      </c>
      <c r="J50" s="14">
        <v>1.87</v>
      </c>
      <c r="K50" s="121">
        <f t="shared" si="1"/>
        <v>28.05</v>
      </c>
      <c r="L50" s="127"/>
    </row>
    <row r="51" spans="1:12" ht="12.75" customHeight="1">
      <c r="A51" s="126"/>
      <c r="B51" s="119">
        <f>'Tax Invoice'!D47</f>
        <v>20</v>
      </c>
      <c r="C51" s="10" t="s">
        <v>73</v>
      </c>
      <c r="D51" s="10" t="s">
        <v>73</v>
      </c>
      <c r="E51" s="130" t="s">
        <v>30</v>
      </c>
      <c r="F51" s="149" t="s">
        <v>278</v>
      </c>
      <c r="G51" s="150"/>
      <c r="H51" s="11" t="s">
        <v>738</v>
      </c>
      <c r="I51" s="14">
        <f t="shared" si="0"/>
        <v>1.87</v>
      </c>
      <c r="J51" s="14">
        <v>1.87</v>
      </c>
      <c r="K51" s="121">
        <f t="shared" si="1"/>
        <v>37.400000000000006</v>
      </c>
      <c r="L51" s="127"/>
    </row>
    <row r="52" spans="1:12" ht="12.75" customHeight="1">
      <c r="A52" s="126"/>
      <c r="B52" s="119">
        <f>'Tax Invoice'!D48</f>
        <v>15</v>
      </c>
      <c r="C52" s="10" t="s">
        <v>73</v>
      </c>
      <c r="D52" s="10" t="s">
        <v>73</v>
      </c>
      <c r="E52" s="130" t="s">
        <v>31</v>
      </c>
      <c r="F52" s="149" t="s">
        <v>279</v>
      </c>
      <c r="G52" s="150"/>
      <c r="H52" s="11" t="s">
        <v>738</v>
      </c>
      <c r="I52" s="14">
        <f t="shared" si="0"/>
        <v>1.87</v>
      </c>
      <c r="J52" s="14">
        <v>1.87</v>
      </c>
      <c r="K52" s="121">
        <f t="shared" si="1"/>
        <v>28.05</v>
      </c>
      <c r="L52" s="127"/>
    </row>
    <row r="53" spans="1:12" ht="12.75" customHeight="1">
      <c r="A53" s="126"/>
      <c r="B53" s="119">
        <f>'Tax Invoice'!D49</f>
        <v>10</v>
      </c>
      <c r="C53" s="10" t="s">
        <v>73</v>
      </c>
      <c r="D53" s="10" t="s">
        <v>73</v>
      </c>
      <c r="E53" s="130" t="s">
        <v>31</v>
      </c>
      <c r="F53" s="149" t="s">
        <v>739</v>
      </c>
      <c r="G53" s="150"/>
      <c r="H53" s="11" t="s">
        <v>738</v>
      </c>
      <c r="I53" s="14">
        <f t="shared" si="0"/>
        <v>1.87</v>
      </c>
      <c r="J53" s="14">
        <v>1.87</v>
      </c>
      <c r="K53" s="121">
        <f t="shared" si="1"/>
        <v>18.700000000000003</v>
      </c>
      <c r="L53" s="127"/>
    </row>
    <row r="54" spans="1:12" ht="36" customHeight="1">
      <c r="A54" s="126"/>
      <c r="B54" s="119">
        <f>'Tax Invoice'!D50</f>
        <v>10</v>
      </c>
      <c r="C54" s="10" t="s">
        <v>740</v>
      </c>
      <c r="D54" s="10" t="s">
        <v>769</v>
      </c>
      <c r="E54" s="130" t="s">
        <v>30</v>
      </c>
      <c r="F54" s="149"/>
      <c r="G54" s="150"/>
      <c r="H54" s="11" t="s">
        <v>741</v>
      </c>
      <c r="I54" s="14">
        <f t="shared" ref="I54:I85" si="2">ROUNDUP(J54*$N$1,2)</f>
        <v>5.68</v>
      </c>
      <c r="J54" s="14">
        <v>5.68</v>
      </c>
      <c r="K54" s="121">
        <f t="shared" ref="K54:K73" si="3">I54*B54</f>
        <v>56.8</v>
      </c>
      <c r="L54" s="127"/>
    </row>
    <row r="55" spans="1:12" ht="36" customHeight="1">
      <c r="A55" s="126"/>
      <c r="B55" s="119">
        <f>'Tax Invoice'!D51</f>
        <v>10</v>
      </c>
      <c r="C55" s="10" t="s">
        <v>740</v>
      </c>
      <c r="D55" s="10" t="s">
        <v>770</v>
      </c>
      <c r="E55" s="130" t="s">
        <v>31</v>
      </c>
      <c r="F55" s="149"/>
      <c r="G55" s="150"/>
      <c r="H55" s="11" t="s">
        <v>741</v>
      </c>
      <c r="I55" s="14">
        <f t="shared" si="2"/>
        <v>6.65</v>
      </c>
      <c r="J55" s="14">
        <v>6.65</v>
      </c>
      <c r="K55" s="121">
        <f t="shared" si="3"/>
        <v>66.5</v>
      </c>
      <c r="L55" s="127"/>
    </row>
    <row r="56" spans="1:12" ht="36" customHeight="1">
      <c r="A56" s="126"/>
      <c r="B56" s="119">
        <f>'Tax Invoice'!D52</f>
        <v>10</v>
      </c>
      <c r="C56" s="10" t="s">
        <v>742</v>
      </c>
      <c r="D56" s="10" t="s">
        <v>771</v>
      </c>
      <c r="E56" s="130" t="s">
        <v>743</v>
      </c>
      <c r="F56" s="149"/>
      <c r="G56" s="150"/>
      <c r="H56" s="11" t="s">
        <v>744</v>
      </c>
      <c r="I56" s="14">
        <f t="shared" si="2"/>
        <v>6.16</v>
      </c>
      <c r="J56" s="14">
        <v>6.16</v>
      </c>
      <c r="K56" s="121">
        <f t="shared" si="3"/>
        <v>61.6</v>
      </c>
      <c r="L56" s="127"/>
    </row>
    <row r="57" spans="1:12" ht="36" customHeight="1">
      <c r="A57" s="126"/>
      <c r="B57" s="119">
        <f>'Tax Invoice'!D53</f>
        <v>10</v>
      </c>
      <c r="C57" s="10" t="s">
        <v>742</v>
      </c>
      <c r="D57" s="10" t="s">
        <v>772</v>
      </c>
      <c r="E57" s="130" t="s">
        <v>745</v>
      </c>
      <c r="F57" s="149"/>
      <c r="G57" s="150"/>
      <c r="H57" s="11" t="s">
        <v>744</v>
      </c>
      <c r="I57" s="14">
        <f t="shared" si="2"/>
        <v>7.13</v>
      </c>
      <c r="J57" s="14">
        <v>7.13</v>
      </c>
      <c r="K57" s="121">
        <f t="shared" si="3"/>
        <v>71.3</v>
      </c>
      <c r="L57" s="127"/>
    </row>
    <row r="58" spans="1:12" ht="24" customHeight="1">
      <c r="A58" s="126"/>
      <c r="B58" s="119">
        <f>'Tax Invoice'!D54</f>
        <v>10</v>
      </c>
      <c r="C58" s="10" t="s">
        <v>746</v>
      </c>
      <c r="D58" s="10" t="s">
        <v>746</v>
      </c>
      <c r="E58" s="130" t="s">
        <v>32</v>
      </c>
      <c r="F58" s="149" t="s">
        <v>115</v>
      </c>
      <c r="G58" s="150"/>
      <c r="H58" s="11" t="s">
        <v>747</v>
      </c>
      <c r="I58" s="14">
        <f t="shared" si="2"/>
        <v>0.75</v>
      </c>
      <c r="J58" s="14">
        <v>0.75</v>
      </c>
      <c r="K58" s="121">
        <f t="shared" si="3"/>
        <v>7.5</v>
      </c>
      <c r="L58" s="127"/>
    </row>
    <row r="59" spans="1:12" ht="24" customHeight="1">
      <c r="A59" s="126"/>
      <c r="B59" s="119">
        <f>'Tax Invoice'!D55</f>
        <v>10</v>
      </c>
      <c r="C59" s="10" t="s">
        <v>746</v>
      </c>
      <c r="D59" s="10" t="s">
        <v>746</v>
      </c>
      <c r="E59" s="130" t="s">
        <v>33</v>
      </c>
      <c r="F59" s="149" t="s">
        <v>115</v>
      </c>
      <c r="G59" s="150"/>
      <c r="H59" s="11" t="s">
        <v>747</v>
      </c>
      <c r="I59" s="14">
        <f t="shared" si="2"/>
        <v>0.75</v>
      </c>
      <c r="J59" s="14">
        <v>0.75</v>
      </c>
      <c r="K59" s="121">
        <f t="shared" si="3"/>
        <v>7.5</v>
      </c>
      <c r="L59" s="127"/>
    </row>
    <row r="60" spans="1:12" ht="24" customHeight="1">
      <c r="A60" s="126"/>
      <c r="B60" s="119">
        <f>'Tax Invoice'!D56</f>
        <v>10</v>
      </c>
      <c r="C60" s="10" t="s">
        <v>746</v>
      </c>
      <c r="D60" s="10" t="s">
        <v>746</v>
      </c>
      <c r="E60" s="130" t="s">
        <v>34</v>
      </c>
      <c r="F60" s="149" t="s">
        <v>115</v>
      </c>
      <c r="G60" s="150"/>
      <c r="H60" s="11" t="s">
        <v>747</v>
      </c>
      <c r="I60" s="14">
        <f t="shared" si="2"/>
        <v>0.75</v>
      </c>
      <c r="J60" s="14">
        <v>0.75</v>
      </c>
      <c r="K60" s="121">
        <f t="shared" si="3"/>
        <v>7.5</v>
      </c>
      <c r="L60" s="127"/>
    </row>
    <row r="61" spans="1:12" ht="24" customHeight="1">
      <c r="A61" s="126"/>
      <c r="B61" s="119">
        <f>'Tax Invoice'!D57</f>
        <v>10</v>
      </c>
      <c r="C61" s="10" t="s">
        <v>746</v>
      </c>
      <c r="D61" s="10" t="s">
        <v>746</v>
      </c>
      <c r="E61" s="130" t="s">
        <v>53</v>
      </c>
      <c r="F61" s="149" t="s">
        <v>115</v>
      </c>
      <c r="G61" s="150"/>
      <c r="H61" s="11" t="s">
        <v>747</v>
      </c>
      <c r="I61" s="14">
        <f t="shared" si="2"/>
        <v>0.75</v>
      </c>
      <c r="J61" s="14">
        <v>0.75</v>
      </c>
      <c r="K61" s="121">
        <f t="shared" si="3"/>
        <v>7.5</v>
      </c>
      <c r="L61" s="127"/>
    </row>
    <row r="62" spans="1:12" ht="24" customHeight="1">
      <c r="A62" s="126"/>
      <c r="B62" s="119">
        <f>'Tax Invoice'!D58</f>
        <v>100</v>
      </c>
      <c r="C62" s="10" t="s">
        <v>748</v>
      </c>
      <c r="D62" s="10" t="s">
        <v>748</v>
      </c>
      <c r="E62" s="130" t="s">
        <v>30</v>
      </c>
      <c r="F62" s="149" t="s">
        <v>115</v>
      </c>
      <c r="G62" s="150"/>
      <c r="H62" s="11" t="s">
        <v>749</v>
      </c>
      <c r="I62" s="14">
        <f t="shared" si="2"/>
        <v>0.75</v>
      </c>
      <c r="J62" s="14">
        <v>0.75</v>
      </c>
      <c r="K62" s="121">
        <f t="shared" si="3"/>
        <v>75</v>
      </c>
      <c r="L62" s="127"/>
    </row>
    <row r="63" spans="1:12" ht="24" customHeight="1">
      <c r="A63" s="126"/>
      <c r="B63" s="119">
        <f>'Tax Invoice'!D59</f>
        <v>30</v>
      </c>
      <c r="C63" s="10" t="s">
        <v>748</v>
      </c>
      <c r="D63" s="10" t="s">
        <v>748</v>
      </c>
      <c r="E63" s="130" t="s">
        <v>31</v>
      </c>
      <c r="F63" s="149" t="s">
        <v>115</v>
      </c>
      <c r="G63" s="150"/>
      <c r="H63" s="11" t="s">
        <v>749</v>
      </c>
      <c r="I63" s="14">
        <f t="shared" si="2"/>
        <v>0.75</v>
      </c>
      <c r="J63" s="14">
        <v>0.75</v>
      </c>
      <c r="K63" s="121">
        <f t="shared" si="3"/>
        <v>22.5</v>
      </c>
      <c r="L63" s="127"/>
    </row>
    <row r="64" spans="1:12" ht="24" customHeight="1">
      <c r="A64" s="126"/>
      <c r="B64" s="119">
        <f>'Tax Invoice'!D60</f>
        <v>2</v>
      </c>
      <c r="C64" s="10" t="s">
        <v>750</v>
      </c>
      <c r="D64" s="10" t="s">
        <v>750</v>
      </c>
      <c r="E64" s="130" t="s">
        <v>28</v>
      </c>
      <c r="F64" s="149"/>
      <c r="G64" s="150"/>
      <c r="H64" s="11" t="s">
        <v>751</v>
      </c>
      <c r="I64" s="14">
        <f t="shared" si="2"/>
        <v>0.62</v>
      </c>
      <c r="J64" s="14">
        <v>0.62</v>
      </c>
      <c r="K64" s="121">
        <f t="shared" si="3"/>
        <v>1.24</v>
      </c>
      <c r="L64" s="127"/>
    </row>
    <row r="65" spans="1:12" ht="24" customHeight="1">
      <c r="A65" s="126"/>
      <c r="B65" s="119">
        <f>'Tax Invoice'!D61</f>
        <v>5</v>
      </c>
      <c r="C65" s="10" t="s">
        <v>752</v>
      </c>
      <c r="D65" s="10" t="s">
        <v>752</v>
      </c>
      <c r="E65" s="130" t="s">
        <v>278</v>
      </c>
      <c r="F65" s="149"/>
      <c r="G65" s="150"/>
      <c r="H65" s="11" t="s">
        <v>753</v>
      </c>
      <c r="I65" s="14">
        <f t="shared" si="2"/>
        <v>1.88</v>
      </c>
      <c r="J65" s="14">
        <v>1.88</v>
      </c>
      <c r="K65" s="121">
        <f t="shared" si="3"/>
        <v>9.3999999999999986</v>
      </c>
      <c r="L65" s="127"/>
    </row>
    <row r="66" spans="1:12" ht="24" customHeight="1">
      <c r="A66" s="126"/>
      <c r="B66" s="119">
        <f>'Tax Invoice'!D62</f>
        <v>6</v>
      </c>
      <c r="C66" s="10" t="s">
        <v>754</v>
      </c>
      <c r="D66" s="10" t="s">
        <v>754</v>
      </c>
      <c r="E66" s="130" t="s">
        <v>278</v>
      </c>
      <c r="F66" s="149"/>
      <c r="G66" s="150"/>
      <c r="H66" s="11" t="s">
        <v>755</v>
      </c>
      <c r="I66" s="14">
        <f t="shared" si="2"/>
        <v>1.92</v>
      </c>
      <c r="J66" s="14">
        <v>1.92</v>
      </c>
      <c r="K66" s="121">
        <f t="shared" si="3"/>
        <v>11.52</v>
      </c>
      <c r="L66" s="127"/>
    </row>
    <row r="67" spans="1:12" ht="24" customHeight="1">
      <c r="A67" s="126"/>
      <c r="B67" s="119">
        <f>'Tax Invoice'!D63</f>
        <v>6</v>
      </c>
      <c r="C67" s="10" t="s">
        <v>756</v>
      </c>
      <c r="D67" s="10" t="s">
        <v>756</v>
      </c>
      <c r="E67" s="130" t="s">
        <v>278</v>
      </c>
      <c r="F67" s="149"/>
      <c r="G67" s="150"/>
      <c r="H67" s="11" t="s">
        <v>757</v>
      </c>
      <c r="I67" s="14">
        <f t="shared" si="2"/>
        <v>2.29</v>
      </c>
      <c r="J67" s="14">
        <v>2.29</v>
      </c>
      <c r="K67" s="121">
        <f t="shared" si="3"/>
        <v>13.74</v>
      </c>
      <c r="L67" s="127"/>
    </row>
    <row r="68" spans="1:12" ht="24" customHeight="1">
      <c r="A68" s="126"/>
      <c r="B68" s="119">
        <f>'Tax Invoice'!D64</f>
        <v>20</v>
      </c>
      <c r="C68" s="10" t="s">
        <v>758</v>
      </c>
      <c r="D68" s="10" t="s">
        <v>758</v>
      </c>
      <c r="E68" s="130" t="s">
        <v>112</v>
      </c>
      <c r="F68" s="149"/>
      <c r="G68" s="150"/>
      <c r="H68" s="11" t="s">
        <v>759</v>
      </c>
      <c r="I68" s="14">
        <f t="shared" si="2"/>
        <v>3.57</v>
      </c>
      <c r="J68" s="14">
        <v>3.57</v>
      </c>
      <c r="K68" s="121">
        <f t="shared" si="3"/>
        <v>71.399999999999991</v>
      </c>
      <c r="L68" s="127"/>
    </row>
    <row r="69" spans="1:12" ht="24" customHeight="1">
      <c r="A69" s="126"/>
      <c r="B69" s="119">
        <f>'Tax Invoice'!D65</f>
        <v>10</v>
      </c>
      <c r="C69" s="10" t="s">
        <v>758</v>
      </c>
      <c r="D69" s="10" t="s">
        <v>758</v>
      </c>
      <c r="E69" s="130" t="s">
        <v>216</v>
      </c>
      <c r="F69" s="149"/>
      <c r="G69" s="150"/>
      <c r="H69" s="11" t="s">
        <v>759</v>
      </c>
      <c r="I69" s="14">
        <f t="shared" si="2"/>
        <v>3.57</v>
      </c>
      <c r="J69" s="14">
        <v>3.57</v>
      </c>
      <c r="K69" s="121">
        <f t="shared" si="3"/>
        <v>35.699999999999996</v>
      </c>
      <c r="L69" s="127"/>
    </row>
    <row r="70" spans="1:12" ht="24" customHeight="1">
      <c r="A70" s="126"/>
      <c r="B70" s="119">
        <f>'Tax Invoice'!D66</f>
        <v>30</v>
      </c>
      <c r="C70" s="10" t="s">
        <v>760</v>
      </c>
      <c r="D70" s="10" t="s">
        <v>760</v>
      </c>
      <c r="E70" s="130" t="s">
        <v>112</v>
      </c>
      <c r="F70" s="149"/>
      <c r="G70" s="150"/>
      <c r="H70" s="11" t="s">
        <v>761</v>
      </c>
      <c r="I70" s="14">
        <f t="shared" si="2"/>
        <v>2.31</v>
      </c>
      <c r="J70" s="14">
        <v>2.31</v>
      </c>
      <c r="K70" s="121">
        <f t="shared" si="3"/>
        <v>69.3</v>
      </c>
      <c r="L70" s="127"/>
    </row>
    <row r="71" spans="1:12" ht="24" customHeight="1">
      <c r="A71" s="126"/>
      <c r="B71" s="119">
        <f>'Tax Invoice'!D67</f>
        <v>5</v>
      </c>
      <c r="C71" s="10" t="s">
        <v>762</v>
      </c>
      <c r="D71" s="10" t="s">
        <v>762</v>
      </c>
      <c r="E71" s="130" t="s">
        <v>216</v>
      </c>
      <c r="F71" s="149"/>
      <c r="G71" s="150"/>
      <c r="H71" s="11" t="s">
        <v>763</v>
      </c>
      <c r="I71" s="14">
        <f t="shared" si="2"/>
        <v>2.31</v>
      </c>
      <c r="J71" s="14">
        <v>2.31</v>
      </c>
      <c r="K71" s="121">
        <f t="shared" si="3"/>
        <v>11.55</v>
      </c>
      <c r="L71" s="127"/>
    </row>
    <row r="72" spans="1:12" ht="24" customHeight="1">
      <c r="A72" s="126"/>
      <c r="B72" s="119">
        <f>'Tax Invoice'!D68</f>
        <v>2</v>
      </c>
      <c r="C72" s="10" t="s">
        <v>764</v>
      </c>
      <c r="D72" s="10" t="s">
        <v>764</v>
      </c>
      <c r="E72" s="130" t="s">
        <v>34</v>
      </c>
      <c r="F72" s="149" t="s">
        <v>739</v>
      </c>
      <c r="G72" s="150"/>
      <c r="H72" s="11" t="s">
        <v>765</v>
      </c>
      <c r="I72" s="14">
        <f t="shared" si="2"/>
        <v>2.67</v>
      </c>
      <c r="J72" s="14">
        <v>2.67</v>
      </c>
      <c r="K72" s="121">
        <f t="shared" si="3"/>
        <v>5.34</v>
      </c>
      <c r="L72" s="127"/>
    </row>
    <row r="73" spans="1:12" ht="24" customHeight="1">
      <c r="A73" s="126"/>
      <c r="B73" s="120">
        <f>'Tax Invoice'!D69</f>
        <v>10</v>
      </c>
      <c r="C73" s="12" t="s">
        <v>766</v>
      </c>
      <c r="D73" s="12" t="s">
        <v>766</v>
      </c>
      <c r="E73" s="131" t="s">
        <v>28</v>
      </c>
      <c r="F73" s="151" t="s">
        <v>739</v>
      </c>
      <c r="G73" s="152"/>
      <c r="H73" s="13" t="s">
        <v>767</v>
      </c>
      <c r="I73" s="15">
        <f t="shared" si="2"/>
        <v>2.64</v>
      </c>
      <c r="J73" s="15">
        <v>2.64</v>
      </c>
      <c r="K73" s="122">
        <f t="shared" si="3"/>
        <v>26.400000000000002</v>
      </c>
      <c r="L73" s="127"/>
    </row>
    <row r="74" spans="1:12" ht="12.75" customHeight="1">
      <c r="A74" s="126"/>
      <c r="B74" s="138">
        <f>SUM(B22:B73)</f>
        <v>717</v>
      </c>
      <c r="C74" s="138" t="s">
        <v>149</v>
      </c>
      <c r="D74" s="138"/>
      <c r="E74" s="138"/>
      <c r="F74" s="138"/>
      <c r="G74" s="138"/>
      <c r="H74" s="138"/>
      <c r="I74" s="139" t="s">
        <v>261</v>
      </c>
      <c r="J74" s="139" t="s">
        <v>261</v>
      </c>
      <c r="K74" s="140">
        <f>SUM(K22:K73)</f>
        <v>1416.7300000000002</v>
      </c>
      <c r="L74" s="127"/>
    </row>
    <row r="75" spans="1:12" ht="12.75" customHeight="1">
      <c r="A75" s="126"/>
      <c r="B75" s="138"/>
      <c r="C75" s="138"/>
      <c r="D75" s="138"/>
      <c r="E75" s="138"/>
      <c r="F75" s="138"/>
      <c r="G75" s="138"/>
      <c r="H75" s="138"/>
      <c r="I75" s="147" t="s">
        <v>778</v>
      </c>
      <c r="J75" s="139" t="s">
        <v>190</v>
      </c>
      <c r="K75" s="140">
        <f>Invoice!J75</f>
        <v>-425.01900000000006</v>
      </c>
      <c r="L75" s="127"/>
    </row>
    <row r="76" spans="1:12" ht="12.75" customHeight="1" outlineLevel="1">
      <c r="A76" s="126"/>
      <c r="B76" s="138"/>
      <c r="C76" s="138"/>
      <c r="D76" s="138"/>
      <c r="E76" s="138"/>
      <c r="F76" s="138"/>
      <c r="G76" s="138"/>
      <c r="H76" s="138"/>
      <c r="I76" s="147" t="s">
        <v>779</v>
      </c>
      <c r="J76" s="139" t="s">
        <v>191</v>
      </c>
      <c r="K76" s="140">
        <f>Invoice!J76</f>
        <v>0</v>
      </c>
      <c r="L76" s="127"/>
    </row>
    <row r="77" spans="1:12" ht="12.75" customHeight="1">
      <c r="A77" s="126"/>
      <c r="B77" s="138"/>
      <c r="C77" s="138"/>
      <c r="D77" s="138"/>
      <c r="E77" s="138"/>
      <c r="F77" s="138"/>
      <c r="G77" s="138"/>
      <c r="H77" s="138"/>
      <c r="I77" s="139" t="s">
        <v>263</v>
      </c>
      <c r="J77" s="139" t="s">
        <v>263</v>
      </c>
      <c r="K77" s="140">
        <f>SUM(K74:K76)</f>
        <v>991.71100000000024</v>
      </c>
      <c r="L77" s="127"/>
    </row>
    <row r="78" spans="1:12" ht="12.75" customHeight="1">
      <c r="A78" s="6"/>
      <c r="B78" s="7"/>
      <c r="C78" s="7"/>
      <c r="D78" s="7"/>
      <c r="E78" s="7"/>
      <c r="F78" s="7"/>
      <c r="G78" s="7"/>
      <c r="H78" s="146" t="s">
        <v>780</v>
      </c>
      <c r="I78" s="7"/>
      <c r="J78" s="7"/>
      <c r="K78" s="7"/>
      <c r="L78" s="8"/>
    </row>
    <row r="79" spans="1:12" ht="12.75" customHeight="1"/>
    <row r="80" spans="1:12" ht="12.75" customHeight="1"/>
    <row r="81" ht="12.75" customHeight="1"/>
    <row r="82" ht="12.75" customHeight="1"/>
    <row r="83" ht="12.75" customHeight="1"/>
    <row r="84" ht="12.75" customHeight="1"/>
    <row r="85" ht="12.75" customHeight="1"/>
  </sheetData>
  <mergeCells count="56">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70:G70"/>
    <mergeCell ref="F71:G71"/>
    <mergeCell ref="F72:G72"/>
    <mergeCell ref="F73:G73"/>
    <mergeCell ref="F65:G65"/>
    <mergeCell ref="F66:G66"/>
    <mergeCell ref="F67:G67"/>
    <mergeCell ref="F68:G68"/>
    <mergeCell ref="F69:G6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6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1416.7300000000002</v>
      </c>
      <c r="O2" s="21" t="s">
        <v>265</v>
      </c>
    </row>
    <row r="3" spans="1:15" s="21" customFormat="1" ht="15" customHeight="1" thickBot="1">
      <c r="A3" s="22" t="s">
        <v>156</v>
      </c>
      <c r="G3" s="28">
        <f>Invoice!J14</f>
        <v>45169</v>
      </c>
      <c r="H3" s="29"/>
      <c r="N3" s="21">
        <v>1416.7300000000002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Freidank GmbH / Udopearl</v>
      </c>
      <c r="B10" s="37"/>
      <c r="C10" s="37"/>
      <c r="D10" s="37"/>
      <c r="F10" s="38" t="str">
        <f>'Copy paste to Here'!B10</f>
        <v>Freidank GmbH / Udopearl</v>
      </c>
      <c r="G10" s="39"/>
      <c r="H10" s="40"/>
      <c r="K10" s="107" t="s">
        <v>282</v>
      </c>
      <c r="L10" s="35" t="s">
        <v>282</v>
      </c>
      <c r="M10" s="21">
        <v>1</v>
      </c>
    </row>
    <row r="11" spans="1:15" s="21" customFormat="1" ht="15.75" thickBot="1">
      <c r="A11" s="41" t="str">
        <f>'Copy paste to Here'!G11</f>
        <v>Melanie Freidank</v>
      </c>
      <c r="B11" s="42"/>
      <c r="C11" s="42"/>
      <c r="D11" s="42"/>
      <c r="F11" s="43" t="str">
        <f>'Copy paste to Here'!B11</f>
        <v>Melanie Freidank</v>
      </c>
      <c r="G11" s="44"/>
      <c r="H11" s="45"/>
      <c r="K11" s="105" t="s">
        <v>163</v>
      </c>
      <c r="L11" s="46" t="s">
        <v>164</v>
      </c>
      <c r="M11" s="21">
        <f>VLOOKUP(G3,[1]Sheet1!$A$9:$I$7290,2,FALSE)</f>
        <v>34.75</v>
      </c>
    </row>
    <row r="12" spans="1:15" s="21" customFormat="1" ht="15.75" thickBot="1">
      <c r="A12" s="41" t="str">
        <f>'Copy paste to Here'!G12</f>
        <v>Neue Fahrt 3</v>
      </c>
      <c r="B12" s="42"/>
      <c r="C12" s="42"/>
      <c r="D12" s="42"/>
      <c r="E12" s="89"/>
      <c r="F12" s="43" t="str">
        <f>'Copy paste to Here'!B12</f>
        <v>Neue Fahrt 3</v>
      </c>
      <c r="G12" s="44"/>
      <c r="H12" s="45"/>
      <c r="K12" s="105" t="s">
        <v>165</v>
      </c>
      <c r="L12" s="46" t="s">
        <v>138</v>
      </c>
      <c r="M12" s="21">
        <f>VLOOKUP(G3,[1]Sheet1!$A$9:$I$7290,3,FALSE)</f>
        <v>37.82</v>
      </c>
    </row>
    <row r="13" spans="1:15" s="21" customFormat="1" ht="15.75" thickBot="1">
      <c r="A13" s="41" t="str">
        <f>'Copy paste to Here'!G13</f>
        <v>34117 Kassel</v>
      </c>
      <c r="B13" s="42"/>
      <c r="C13" s="42"/>
      <c r="D13" s="42"/>
      <c r="E13" s="123" t="s">
        <v>138</v>
      </c>
      <c r="F13" s="43" t="str">
        <f>'Copy paste to Here'!B13</f>
        <v>34117 Kassel</v>
      </c>
      <c r="G13" s="44"/>
      <c r="H13" s="45"/>
      <c r="K13" s="105" t="s">
        <v>166</v>
      </c>
      <c r="L13" s="46" t="s">
        <v>167</v>
      </c>
      <c r="M13" s="125">
        <f>VLOOKUP(G3,[1]Sheet1!$A$9:$I$7290,4,FALSE)</f>
        <v>44.02</v>
      </c>
    </row>
    <row r="14" spans="1:15" s="21" customFormat="1" ht="15.75" thickBot="1">
      <c r="A14" s="41" t="str">
        <f>'Copy paste to Here'!G14</f>
        <v>Germany</v>
      </c>
      <c r="B14" s="42"/>
      <c r="C14" s="42"/>
      <c r="D14" s="42"/>
      <c r="E14" s="123">
        <f>VLOOKUP(J9,$L$10:$M$17,2,FALSE)</f>
        <v>37.82</v>
      </c>
      <c r="F14" s="43" t="str">
        <f>'Copy paste to Here'!B14</f>
        <v>Germany</v>
      </c>
      <c r="G14" s="44"/>
      <c r="H14" s="45"/>
      <c r="K14" s="105" t="s">
        <v>168</v>
      </c>
      <c r="L14" s="46" t="s">
        <v>169</v>
      </c>
      <c r="M14" s="21">
        <f>VLOOKUP(G3,[1]Sheet1!$A$9:$I$7290,5,FALSE)</f>
        <v>22.21</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25.5</v>
      </c>
    </row>
    <row r="16" spans="1:15" s="21" customFormat="1" ht="13.7" customHeight="1" thickBot="1">
      <c r="A16" s="52"/>
      <c r="K16" s="106" t="s">
        <v>172</v>
      </c>
      <c r="L16" s="51" t="s">
        <v>173</v>
      </c>
      <c r="M16" s="21">
        <f>VLOOKUP(G3,[1]Sheet1!$A$9:$I$7290,7,FALSE)</f>
        <v>20.48</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Piercing supplies: Assortment of 12 to 250 pcs. of EO gas sterilized piercing: surgical steel circular barbells, 16g (1.2mm) with two 3mm balls &amp; Quantity In Bulk: 100 pcs.  &amp;  Length: 8mm</v>
      </c>
      <c r="B18" s="57" t="str">
        <f>'Copy paste to Here'!C22</f>
        <v>BLK474</v>
      </c>
      <c r="C18" s="57" t="s">
        <v>768</v>
      </c>
      <c r="D18" s="58">
        <f>Invoice!B22</f>
        <v>1</v>
      </c>
      <c r="E18" s="59">
        <f>'Shipping Invoice'!J22*$N$1</f>
        <v>64.239999999999995</v>
      </c>
      <c r="F18" s="59">
        <f>D18*E18</f>
        <v>64.239999999999995</v>
      </c>
      <c r="G18" s="60">
        <f>E18*$E$14</f>
        <v>2429.5567999999998</v>
      </c>
      <c r="H18" s="61">
        <f>D18*G18</f>
        <v>2429.5567999999998</v>
      </c>
    </row>
    <row r="19" spans="1:13" s="62" customFormat="1" ht="24">
      <c r="A19" s="124" t="str">
        <f>IF((LEN('Copy paste to Here'!G23))&gt;5,((CONCATENATE('Copy paste to Here'!G23," &amp; ",'Copy paste to Here'!D23,"  &amp;  ",'Copy paste to Here'!E23))),"Empty Cell")</f>
        <v>Anodized surgical steel circular barbell, 16g (1.2mm) with two 4mm balls &amp; Length: 6mm  &amp;  Color: Gold</v>
      </c>
      <c r="B19" s="57" t="str">
        <f>'Copy paste to Here'!C23</f>
        <v>CBETB4</v>
      </c>
      <c r="C19" s="57" t="s">
        <v>724</v>
      </c>
      <c r="D19" s="58">
        <f>Invoice!B23</f>
        <v>20</v>
      </c>
      <c r="E19" s="59">
        <f>'Shipping Invoice'!J23*$N$1</f>
        <v>0.62</v>
      </c>
      <c r="F19" s="59">
        <f t="shared" ref="F19:F82" si="0">D19*E19</f>
        <v>12.4</v>
      </c>
      <c r="G19" s="60">
        <f t="shared" ref="G19:G82" si="1">E19*$E$14</f>
        <v>23.448399999999999</v>
      </c>
      <c r="H19" s="63">
        <f t="shared" ref="H19:H82" si="2">D19*G19</f>
        <v>468.96799999999996</v>
      </c>
    </row>
    <row r="20" spans="1:13" s="62" customFormat="1" ht="24">
      <c r="A20" s="56" t="str">
        <f>IF((LEN('Copy paste to Here'!G24))&gt;5,((CONCATENATE('Copy paste to Here'!G24," &amp; ",'Copy paste to Here'!D24,"  &amp;  ",'Copy paste to Here'!E24))),"Empty Cell")</f>
        <v xml:space="preserve">Surgical steel labret, 16g (1.2mm) with a 3mm ball &amp; Length: 10mm  &amp;  </v>
      </c>
      <c r="B20" s="57" t="str">
        <f>'Copy paste to Here'!C24</f>
        <v>LBB3</v>
      </c>
      <c r="C20" s="57" t="s">
        <v>662</v>
      </c>
      <c r="D20" s="58">
        <f>Invoice!B24</f>
        <v>20</v>
      </c>
      <c r="E20" s="59">
        <f>'Shipping Invoice'!J24*$N$1</f>
        <v>0.16</v>
      </c>
      <c r="F20" s="59">
        <f t="shared" si="0"/>
        <v>3.2</v>
      </c>
      <c r="G20" s="60">
        <f t="shared" si="1"/>
        <v>6.0512000000000006</v>
      </c>
      <c r="H20" s="63">
        <f t="shared" si="2"/>
        <v>121.02400000000002</v>
      </c>
    </row>
    <row r="21" spans="1:13" s="62" customFormat="1" ht="24">
      <c r="A21" s="56" t="str">
        <f>IF((LEN('Copy paste to Here'!G25))&gt;5,((CONCATENATE('Copy paste to Here'!G25," &amp; ",'Copy paste to Here'!D25,"  &amp;  ",'Copy paste to Here'!E25))),"Empty Cell")</f>
        <v xml:space="preserve">3mm multi-crystal ferido glued ball with resin cover and 16g (1.2mm) threading (sold per pcs) &amp; Crystal Color: Clear  &amp;  </v>
      </c>
      <c r="B21" s="57" t="str">
        <f>'Copy paste to Here'!C25</f>
        <v>MFR3</v>
      </c>
      <c r="C21" s="57" t="s">
        <v>726</v>
      </c>
      <c r="D21" s="58">
        <f>Invoice!B25</f>
        <v>30</v>
      </c>
      <c r="E21" s="59">
        <f>'Shipping Invoice'!J25*$N$1</f>
        <v>1.63</v>
      </c>
      <c r="F21" s="59">
        <f t="shared" si="0"/>
        <v>48.9</v>
      </c>
      <c r="G21" s="60">
        <f t="shared" si="1"/>
        <v>61.646599999999999</v>
      </c>
      <c r="H21" s="63">
        <f t="shared" si="2"/>
        <v>1849.3979999999999</v>
      </c>
    </row>
    <row r="22" spans="1:13" s="62" customFormat="1" ht="24">
      <c r="A22" s="56" t="str">
        <f>IF((LEN('Copy paste to Here'!G26))&gt;5,((CONCATENATE('Copy paste to Here'!G26," &amp; ",'Copy paste to Here'!D26,"  &amp;  ",'Copy paste to Here'!E26))),"Empty Cell")</f>
        <v xml:space="preserve">3mm multi-crystal ferido glued ball with resin cover and 16g (1.2mm) threading (sold per pcs) &amp; Crystal Color: AB  &amp;  </v>
      </c>
      <c r="B22" s="57" t="str">
        <f>'Copy paste to Here'!C26</f>
        <v>MFR3</v>
      </c>
      <c r="C22" s="57" t="s">
        <v>726</v>
      </c>
      <c r="D22" s="58">
        <f>Invoice!B26</f>
        <v>20</v>
      </c>
      <c r="E22" s="59">
        <f>'Shipping Invoice'!J26*$N$1</f>
        <v>1.63</v>
      </c>
      <c r="F22" s="59">
        <f t="shared" si="0"/>
        <v>32.599999999999994</v>
      </c>
      <c r="G22" s="60">
        <f t="shared" si="1"/>
        <v>61.646599999999999</v>
      </c>
      <c r="H22" s="63">
        <f t="shared" si="2"/>
        <v>1232.932</v>
      </c>
    </row>
    <row r="23" spans="1:13" s="62" customFormat="1" ht="24">
      <c r="A23" s="56" t="str">
        <f>IF((LEN('Copy paste to Here'!G27))&gt;5,((CONCATENATE('Copy paste to Here'!G27," &amp; ",'Copy paste to Here'!D27,"  &amp;  ",'Copy paste to Here'!E27))),"Empty Cell")</f>
        <v xml:space="preserve">3mm multi-crystal ferido glued ball with resin cover and 16g (1.2mm) threading (sold per pcs) &amp; Crystal Color: Blue Zircon  &amp;  </v>
      </c>
      <c r="B23" s="57" t="str">
        <f>'Copy paste to Here'!C27</f>
        <v>MFR3</v>
      </c>
      <c r="C23" s="57" t="s">
        <v>726</v>
      </c>
      <c r="D23" s="58">
        <f>Invoice!B27</f>
        <v>10</v>
      </c>
      <c r="E23" s="59">
        <f>'Shipping Invoice'!J27*$N$1</f>
        <v>1.63</v>
      </c>
      <c r="F23" s="59">
        <f t="shared" si="0"/>
        <v>16.299999999999997</v>
      </c>
      <c r="G23" s="60">
        <f t="shared" si="1"/>
        <v>61.646599999999999</v>
      </c>
      <c r="H23" s="63">
        <f t="shared" si="2"/>
        <v>616.46600000000001</v>
      </c>
    </row>
    <row r="24" spans="1:13" s="62" customFormat="1" ht="24">
      <c r="A24" s="56" t="str">
        <f>IF((LEN('Copy paste to Here'!G28))&gt;5,((CONCATENATE('Copy paste to Here'!G28," &amp; ",'Copy paste to Here'!D28,"  &amp;  ",'Copy paste to Here'!E28))),"Empty Cell")</f>
        <v xml:space="preserve">4mm multi-crystal ferido glued balls with resin cover and 14g (1.6mm) threading (sold per pcs) &amp; Crystal Color: AB  &amp;  </v>
      </c>
      <c r="B24" s="57" t="str">
        <f>'Copy paste to Here'!C28</f>
        <v>MFR4</v>
      </c>
      <c r="C24" s="57" t="s">
        <v>728</v>
      </c>
      <c r="D24" s="58">
        <f>Invoice!B28</f>
        <v>20</v>
      </c>
      <c r="E24" s="59">
        <f>'Shipping Invoice'!J28*$N$1</f>
        <v>1.58</v>
      </c>
      <c r="F24" s="59">
        <f t="shared" si="0"/>
        <v>31.6</v>
      </c>
      <c r="G24" s="60">
        <f t="shared" si="1"/>
        <v>59.755600000000001</v>
      </c>
      <c r="H24" s="63">
        <f t="shared" si="2"/>
        <v>1195.1120000000001</v>
      </c>
    </row>
    <row r="25" spans="1:13" s="62" customFormat="1" ht="24">
      <c r="A25" s="56" t="str">
        <f>IF((LEN('Copy paste to Here'!G29))&gt;5,((CONCATENATE('Copy paste to Here'!G29," &amp; ",'Copy paste to Here'!D29,"  &amp;  ",'Copy paste to Here'!E29))),"Empty Cell")</f>
        <v xml:space="preserve">5mm multi-crystal ferido glued balls with resin cover and 14g (1.6mm) threading (sold per pcs) &amp; Crystal Color: Clear  &amp;  </v>
      </c>
      <c r="B25" s="57" t="str">
        <f>'Copy paste to Here'!C29</f>
        <v>MFR5</v>
      </c>
      <c r="C25" s="57" t="s">
        <v>730</v>
      </c>
      <c r="D25" s="58">
        <f>Invoice!B29</f>
        <v>20</v>
      </c>
      <c r="E25" s="59">
        <f>'Shipping Invoice'!J29*$N$1</f>
        <v>1.58</v>
      </c>
      <c r="F25" s="59">
        <f t="shared" si="0"/>
        <v>31.6</v>
      </c>
      <c r="G25" s="60">
        <f t="shared" si="1"/>
        <v>59.755600000000001</v>
      </c>
      <c r="H25" s="63">
        <f t="shared" si="2"/>
        <v>1195.1120000000001</v>
      </c>
    </row>
    <row r="26" spans="1:13" s="62" customFormat="1" ht="24">
      <c r="A26" s="56" t="str">
        <f>IF((LEN('Copy paste to Here'!G30))&gt;5,((CONCATENATE('Copy paste to Here'!G30," &amp; ",'Copy paste to Here'!D30,"  &amp;  ",'Copy paste to Here'!E30))),"Empty Cell")</f>
        <v xml:space="preserve">5mm multi-crystal ferido glued balls with resin cover and 14g (1.6mm) threading (sold per pcs) &amp; Crystal Color: AB  &amp;  </v>
      </c>
      <c r="B26" s="57" t="str">
        <f>'Copy paste to Here'!C30</f>
        <v>MFR5</v>
      </c>
      <c r="C26" s="57" t="s">
        <v>730</v>
      </c>
      <c r="D26" s="58">
        <f>Invoice!B30</f>
        <v>20</v>
      </c>
      <c r="E26" s="59">
        <f>'Shipping Invoice'!J30*$N$1</f>
        <v>1.58</v>
      </c>
      <c r="F26" s="59">
        <f t="shared" si="0"/>
        <v>31.6</v>
      </c>
      <c r="G26" s="60">
        <f t="shared" si="1"/>
        <v>59.755600000000001</v>
      </c>
      <c r="H26" s="63">
        <f t="shared" si="2"/>
        <v>1195.1120000000001</v>
      </c>
    </row>
    <row r="27" spans="1:13" s="62" customFormat="1" ht="24">
      <c r="A27" s="56" t="str">
        <f>IF((LEN('Copy paste to Here'!G31))&gt;5,((CONCATENATE('Copy paste to Here'!G31," &amp; ",'Copy paste to Here'!D31,"  &amp;  ",'Copy paste to Here'!E31))),"Empty Cell")</f>
        <v xml:space="preserve">8mm multi-crystal ferido glued balls with resin cover and 14g (1.6mm) threading (sold per pcs) &amp; Crystal Color: Clear  &amp;  </v>
      </c>
      <c r="B27" s="57" t="str">
        <f>'Copy paste to Here'!C31</f>
        <v>MFR8</v>
      </c>
      <c r="C27" s="57" t="s">
        <v>732</v>
      </c>
      <c r="D27" s="58">
        <f>Invoice!B31</f>
        <v>15</v>
      </c>
      <c r="E27" s="59">
        <f>'Shipping Invoice'!J31*$N$1</f>
        <v>3.35</v>
      </c>
      <c r="F27" s="59">
        <f t="shared" si="0"/>
        <v>50.25</v>
      </c>
      <c r="G27" s="60">
        <f t="shared" si="1"/>
        <v>126.697</v>
      </c>
      <c r="H27" s="63">
        <f t="shared" si="2"/>
        <v>1900.4549999999999</v>
      </c>
    </row>
    <row r="28" spans="1:13" s="62" customFormat="1" ht="24">
      <c r="A28" s="56" t="str">
        <f>IF((LEN('Copy paste to Here'!G32))&gt;5,((CONCATENATE('Copy paste to Here'!G32," &amp; ",'Copy paste to Here'!D32,"  &amp;  ",'Copy paste to Here'!E32))),"Empty Cell")</f>
        <v xml:space="preserve">8mm multi-crystal ferido glued balls with resin cover and 14g (1.6mm) threading (sold per pcs) &amp; Crystal Color: Rose  &amp;  </v>
      </c>
      <c r="B28" s="57" t="str">
        <f>'Copy paste to Here'!C32</f>
        <v>MFR8</v>
      </c>
      <c r="C28" s="57" t="s">
        <v>732</v>
      </c>
      <c r="D28" s="58">
        <f>Invoice!B32</f>
        <v>5</v>
      </c>
      <c r="E28" s="59">
        <f>'Shipping Invoice'!J32*$N$1</f>
        <v>3.35</v>
      </c>
      <c r="F28" s="59">
        <f t="shared" si="0"/>
        <v>16.75</v>
      </c>
      <c r="G28" s="60">
        <f t="shared" si="1"/>
        <v>126.697</v>
      </c>
      <c r="H28" s="63">
        <f t="shared" si="2"/>
        <v>633.48500000000001</v>
      </c>
    </row>
    <row r="29" spans="1:13" s="62" customFormat="1" ht="24">
      <c r="A29" s="56" t="str">
        <f>IF((LEN('Copy paste to Here'!G33))&gt;5,((CONCATENATE('Copy paste to Here'!G33," &amp; ",'Copy paste to Here'!D33,"  &amp;  ",'Copy paste to Here'!E33))),"Empty Cell")</f>
        <v xml:space="preserve">8mm multi-crystal ferido glued balls with resin cover and 14g (1.6mm) threading (sold per pcs) &amp; Crystal Color: Sapphire  &amp;  </v>
      </c>
      <c r="B29" s="57" t="str">
        <f>'Copy paste to Here'!C33</f>
        <v>MFR8</v>
      </c>
      <c r="C29" s="57" t="s">
        <v>732</v>
      </c>
      <c r="D29" s="58">
        <f>Invoice!B33</f>
        <v>5</v>
      </c>
      <c r="E29" s="59">
        <f>'Shipping Invoice'!J33*$N$1</f>
        <v>3.35</v>
      </c>
      <c r="F29" s="59">
        <f t="shared" si="0"/>
        <v>16.75</v>
      </c>
      <c r="G29" s="60">
        <f t="shared" si="1"/>
        <v>126.697</v>
      </c>
      <c r="H29" s="63">
        <f t="shared" si="2"/>
        <v>633.48500000000001</v>
      </c>
    </row>
    <row r="30" spans="1:13" s="62" customFormat="1" ht="24">
      <c r="A30" s="56" t="str">
        <f>IF((LEN('Copy paste to Here'!G34))&gt;5,((CONCATENATE('Copy paste to Here'!G34," &amp; ",'Copy paste to Here'!D34,"  &amp;  ",'Copy paste to Here'!E34))),"Empty Cell")</f>
        <v xml:space="preserve">8mm multi-crystal ferido glued balls with resin cover and 14g (1.6mm) threading (sold per pcs) &amp; Crystal Color: Blue Zircon  &amp;  </v>
      </c>
      <c r="B30" s="57" t="str">
        <f>'Copy paste to Here'!C34</f>
        <v>MFR8</v>
      </c>
      <c r="C30" s="57" t="s">
        <v>732</v>
      </c>
      <c r="D30" s="58">
        <f>Invoice!B34</f>
        <v>5</v>
      </c>
      <c r="E30" s="59">
        <f>'Shipping Invoice'!J34*$N$1</f>
        <v>3.35</v>
      </c>
      <c r="F30" s="59">
        <f t="shared" si="0"/>
        <v>16.75</v>
      </c>
      <c r="G30" s="60">
        <f t="shared" si="1"/>
        <v>126.697</v>
      </c>
      <c r="H30" s="63">
        <f t="shared" si="2"/>
        <v>633.48500000000001</v>
      </c>
    </row>
    <row r="31" spans="1:13" s="62" customFormat="1" ht="24">
      <c r="A31" s="56" t="str">
        <f>IF((LEN('Copy paste to Here'!G35))&gt;5,((CONCATENATE('Copy paste to Here'!G35," &amp; ",'Copy paste to Here'!D35,"  &amp;  ",'Copy paste to Here'!E35))),"Empty Cell")</f>
        <v xml:space="preserve">8mm multi-crystal ferido glued balls with resin cover and 14g (1.6mm) threading (sold per pcs) &amp; Crystal Color: Amethyst  &amp;  </v>
      </c>
      <c r="B31" s="57" t="str">
        <f>'Copy paste to Here'!C35</f>
        <v>MFR8</v>
      </c>
      <c r="C31" s="57" t="s">
        <v>732</v>
      </c>
      <c r="D31" s="58">
        <f>Invoice!B35</f>
        <v>5</v>
      </c>
      <c r="E31" s="59">
        <f>'Shipping Invoice'!J35*$N$1</f>
        <v>3.35</v>
      </c>
      <c r="F31" s="59">
        <f t="shared" si="0"/>
        <v>16.75</v>
      </c>
      <c r="G31" s="60">
        <f t="shared" si="1"/>
        <v>126.697</v>
      </c>
      <c r="H31" s="63">
        <f t="shared" si="2"/>
        <v>633.48500000000001</v>
      </c>
    </row>
    <row r="32" spans="1:13" s="62" customFormat="1" ht="24">
      <c r="A32" s="56" t="str">
        <f>IF((LEN('Copy paste to Here'!G36))&gt;5,((CONCATENATE('Copy paste to Here'!G36," &amp; ",'Copy paste to Here'!D36,"  &amp;  ",'Copy paste to Here'!E36))),"Empty Cell")</f>
        <v xml:space="preserve">8mm multi-crystal ferido glued balls with resin cover and 14g (1.6mm) threading (sold per pcs) &amp; Crystal Color: Fuchsia  &amp;  </v>
      </c>
      <c r="B32" s="57" t="str">
        <f>'Copy paste to Here'!C36</f>
        <v>MFR8</v>
      </c>
      <c r="C32" s="57" t="s">
        <v>732</v>
      </c>
      <c r="D32" s="58">
        <f>Invoice!B36</f>
        <v>5</v>
      </c>
      <c r="E32" s="59">
        <f>'Shipping Invoice'!J36*$N$1</f>
        <v>3.35</v>
      </c>
      <c r="F32" s="59">
        <f t="shared" si="0"/>
        <v>16.75</v>
      </c>
      <c r="G32" s="60">
        <f t="shared" si="1"/>
        <v>126.697</v>
      </c>
      <c r="H32" s="63">
        <f t="shared" si="2"/>
        <v>633.48500000000001</v>
      </c>
    </row>
    <row r="33" spans="1:8" s="62" customFormat="1" ht="24">
      <c r="A33" s="56" t="str">
        <f>IF((LEN('Copy paste to Here'!G37))&gt;5,((CONCATENATE('Copy paste to Here'!G37," &amp; ",'Copy paste to Here'!D37,"  &amp;  ",'Copy paste to Here'!E37))),"Empty Cell")</f>
        <v xml:space="preserve">High polished surgical steel hinged segment ring, 14g (1.6mm) &amp; Length: 8mm  &amp;  </v>
      </c>
      <c r="B33" s="57" t="str">
        <f>'Copy paste to Here'!C37</f>
        <v>SEGH14</v>
      </c>
      <c r="C33" s="57" t="s">
        <v>655</v>
      </c>
      <c r="D33" s="58">
        <f>Invoice!B37</f>
        <v>10</v>
      </c>
      <c r="E33" s="59">
        <f>'Shipping Invoice'!J37*$N$1</f>
        <v>1.49</v>
      </c>
      <c r="F33" s="59">
        <f t="shared" si="0"/>
        <v>14.9</v>
      </c>
      <c r="G33" s="60">
        <f t="shared" si="1"/>
        <v>56.351799999999997</v>
      </c>
      <c r="H33" s="63">
        <f t="shared" si="2"/>
        <v>563.51800000000003</v>
      </c>
    </row>
    <row r="34" spans="1:8" s="62" customFormat="1" ht="24">
      <c r="A34" s="56" t="str">
        <f>IF((LEN('Copy paste to Here'!G38))&gt;5,((CONCATENATE('Copy paste to Here'!G38," &amp; ",'Copy paste to Here'!D38,"  &amp;  ",'Copy paste to Here'!E38))),"Empty Cell")</f>
        <v xml:space="preserve">High polished surgical steel hinged segment ring, 14g (1.6mm) &amp; Length: 9mm  &amp;  </v>
      </c>
      <c r="B34" s="57" t="str">
        <f>'Copy paste to Here'!C38</f>
        <v>SEGH14</v>
      </c>
      <c r="C34" s="57" t="s">
        <v>655</v>
      </c>
      <c r="D34" s="58">
        <f>Invoice!B38</f>
        <v>10</v>
      </c>
      <c r="E34" s="59">
        <f>'Shipping Invoice'!J38*$N$1</f>
        <v>1.49</v>
      </c>
      <c r="F34" s="59">
        <f t="shared" si="0"/>
        <v>14.9</v>
      </c>
      <c r="G34" s="60">
        <f t="shared" si="1"/>
        <v>56.351799999999997</v>
      </c>
      <c r="H34" s="63">
        <f t="shared" si="2"/>
        <v>563.51800000000003</v>
      </c>
    </row>
    <row r="35" spans="1:8" s="62" customFormat="1" ht="24">
      <c r="A35" s="56" t="str">
        <f>IF((LEN('Copy paste to Here'!G39))&gt;5,((CONCATENATE('Copy paste to Here'!G39," &amp; ",'Copy paste to Here'!D39,"  &amp;  ",'Copy paste to Here'!E39))),"Empty Cell")</f>
        <v xml:space="preserve">High polished surgical steel hinged segment ring, 14g (1.6mm) &amp; Length: 10mm  &amp;  </v>
      </c>
      <c r="B35" s="57" t="str">
        <f>'Copy paste to Here'!C39</f>
        <v>SEGH14</v>
      </c>
      <c r="C35" s="57" t="s">
        <v>655</v>
      </c>
      <c r="D35" s="58">
        <f>Invoice!B39</f>
        <v>10</v>
      </c>
      <c r="E35" s="59">
        <f>'Shipping Invoice'!J39*$N$1</f>
        <v>1.49</v>
      </c>
      <c r="F35" s="59">
        <f t="shared" si="0"/>
        <v>14.9</v>
      </c>
      <c r="G35" s="60">
        <f t="shared" si="1"/>
        <v>56.351799999999997</v>
      </c>
      <c r="H35" s="63">
        <f t="shared" si="2"/>
        <v>563.51800000000003</v>
      </c>
    </row>
    <row r="36" spans="1:8" s="62" customFormat="1" ht="24">
      <c r="A36" s="56" t="str">
        <f>IF((LEN('Copy paste to Here'!G40))&gt;5,((CONCATENATE('Copy paste to Here'!G40," &amp; ",'Copy paste to Here'!D40,"  &amp;  ",'Copy paste to Here'!E40))),"Empty Cell")</f>
        <v xml:space="preserve">High polished surgical steel hinged segment ring, 14g (1.6mm) &amp; Length: 12mm  &amp;  </v>
      </c>
      <c r="B36" s="57" t="str">
        <f>'Copy paste to Here'!C40</f>
        <v>SEGH14</v>
      </c>
      <c r="C36" s="57" t="s">
        <v>655</v>
      </c>
      <c r="D36" s="58">
        <f>Invoice!B40</f>
        <v>10</v>
      </c>
      <c r="E36" s="59">
        <f>'Shipping Invoice'!J40*$N$1</f>
        <v>1.49</v>
      </c>
      <c r="F36" s="59">
        <f t="shared" si="0"/>
        <v>14.9</v>
      </c>
      <c r="G36" s="60">
        <f t="shared" si="1"/>
        <v>56.351799999999997</v>
      </c>
      <c r="H36" s="63">
        <f t="shared" si="2"/>
        <v>563.51800000000003</v>
      </c>
    </row>
    <row r="37" spans="1:8" s="62" customFormat="1" ht="24">
      <c r="A37" s="56" t="str">
        <f>IF((LEN('Copy paste to Here'!G41))&gt;5,((CONCATENATE('Copy paste to Here'!G41," &amp; ",'Copy paste to Here'!D41,"  &amp;  ",'Copy paste to Here'!E41))),"Empty Cell")</f>
        <v xml:space="preserve">High polished surgical steel hinged segment ring, 16g (1.2mm) &amp; Length: 10mm  &amp;  </v>
      </c>
      <c r="B37" s="57" t="str">
        <f>'Copy paste to Here'!C41</f>
        <v>SEGH16</v>
      </c>
      <c r="C37" s="57" t="s">
        <v>70</v>
      </c>
      <c r="D37" s="58">
        <f>Invoice!B41</f>
        <v>25</v>
      </c>
      <c r="E37" s="59">
        <f>'Shipping Invoice'!J41*$N$1</f>
        <v>1.53</v>
      </c>
      <c r="F37" s="59">
        <f t="shared" si="0"/>
        <v>38.25</v>
      </c>
      <c r="G37" s="60">
        <f t="shared" si="1"/>
        <v>57.864600000000003</v>
      </c>
      <c r="H37" s="63">
        <f t="shared" si="2"/>
        <v>1446.615</v>
      </c>
    </row>
    <row r="38" spans="1:8" s="62" customFormat="1" ht="25.5">
      <c r="A38" s="56" t="str">
        <f>IF((LEN('Copy paste to Here'!G42))&gt;5,((CONCATENATE('Copy paste to Here'!G42," &amp; ",'Copy paste to Here'!D42,"  &amp;  ",'Copy paste to Here'!E42))),"Empty Cell")</f>
        <v>PVD plated surgical steel hinged segment ring, 14g (1.6mm) &amp; Length: 8mm  &amp;  Color: Black</v>
      </c>
      <c r="B38" s="57" t="str">
        <f>'Copy paste to Here'!C42</f>
        <v>SEGHT14</v>
      </c>
      <c r="C38" s="57" t="s">
        <v>735</v>
      </c>
      <c r="D38" s="58">
        <f>Invoice!B42</f>
        <v>10</v>
      </c>
      <c r="E38" s="59">
        <f>'Shipping Invoice'!J42*$N$1</f>
        <v>1.92</v>
      </c>
      <c r="F38" s="59">
        <f t="shared" si="0"/>
        <v>19.2</v>
      </c>
      <c r="G38" s="60">
        <f t="shared" si="1"/>
        <v>72.614400000000003</v>
      </c>
      <c r="H38" s="63">
        <f t="shared" si="2"/>
        <v>726.14400000000001</v>
      </c>
    </row>
    <row r="39" spans="1:8" s="62" customFormat="1" ht="25.5">
      <c r="A39" s="56" t="str">
        <f>IF((LEN('Copy paste to Here'!G43))&gt;5,((CONCATENATE('Copy paste to Here'!G43," &amp; ",'Copy paste to Here'!D43,"  &amp;  ",'Copy paste to Here'!E43))),"Empty Cell")</f>
        <v>PVD plated surgical steel hinged segment ring, 14g (1.6mm) &amp; Length: 9mm  &amp;  Color: Black</v>
      </c>
      <c r="B39" s="57" t="str">
        <f>'Copy paste to Here'!C43</f>
        <v>SEGHT14</v>
      </c>
      <c r="C39" s="57" t="s">
        <v>735</v>
      </c>
      <c r="D39" s="58">
        <f>Invoice!B43</f>
        <v>10</v>
      </c>
      <c r="E39" s="59">
        <f>'Shipping Invoice'!J43*$N$1</f>
        <v>1.92</v>
      </c>
      <c r="F39" s="59">
        <f t="shared" si="0"/>
        <v>19.2</v>
      </c>
      <c r="G39" s="60">
        <f t="shared" si="1"/>
        <v>72.614400000000003</v>
      </c>
      <c r="H39" s="63">
        <f t="shared" si="2"/>
        <v>726.14400000000001</v>
      </c>
    </row>
    <row r="40" spans="1:8" s="62" customFormat="1" ht="25.5">
      <c r="A40" s="56" t="str">
        <f>IF((LEN('Copy paste to Here'!G44))&gt;5,((CONCATENATE('Copy paste to Here'!G44," &amp; ",'Copy paste to Here'!D44,"  &amp;  ",'Copy paste to Here'!E44))),"Empty Cell")</f>
        <v>PVD plated surgical steel hinged segment ring, 14g (1.6mm) &amp; Length: 10mm  &amp;  Color: Gold</v>
      </c>
      <c r="B40" s="57" t="str">
        <f>'Copy paste to Here'!C44</f>
        <v>SEGHT14</v>
      </c>
      <c r="C40" s="57" t="s">
        <v>735</v>
      </c>
      <c r="D40" s="58">
        <f>Invoice!B44</f>
        <v>10</v>
      </c>
      <c r="E40" s="59">
        <f>'Shipping Invoice'!J44*$N$1</f>
        <v>1.92</v>
      </c>
      <c r="F40" s="59">
        <f t="shared" si="0"/>
        <v>19.2</v>
      </c>
      <c r="G40" s="60">
        <f t="shared" si="1"/>
        <v>72.614400000000003</v>
      </c>
      <c r="H40" s="63">
        <f t="shared" si="2"/>
        <v>726.14400000000001</v>
      </c>
    </row>
    <row r="41" spans="1:8" s="62" customFormat="1" ht="25.5">
      <c r="A41" s="56" t="str">
        <f>IF((LEN('Copy paste to Here'!G45))&gt;5,((CONCATENATE('Copy paste to Here'!G45," &amp; ",'Copy paste to Here'!D45,"  &amp;  ",'Copy paste to Here'!E45))),"Empty Cell")</f>
        <v>PVD plated surgical steel hinged segment ring, 14g (1.6mm) &amp; Length: 12mm  &amp;  Color: Gold</v>
      </c>
      <c r="B41" s="57" t="str">
        <f>'Copy paste to Here'!C45</f>
        <v>SEGHT14</v>
      </c>
      <c r="C41" s="57" t="s">
        <v>735</v>
      </c>
      <c r="D41" s="58">
        <f>Invoice!B45</f>
        <v>10</v>
      </c>
      <c r="E41" s="59">
        <f>'Shipping Invoice'!J45*$N$1</f>
        <v>1.92</v>
      </c>
      <c r="F41" s="59">
        <f t="shared" si="0"/>
        <v>19.2</v>
      </c>
      <c r="G41" s="60">
        <f t="shared" si="1"/>
        <v>72.614400000000003</v>
      </c>
      <c r="H41" s="63">
        <f t="shared" si="2"/>
        <v>726.14400000000001</v>
      </c>
    </row>
    <row r="42" spans="1:8" s="62" customFormat="1" ht="25.5">
      <c r="A42" s="56" t="str">
        <f>IF((LEN('Copy paste to Here'!G46))&gt;5,((CONCATENATE('Copy paste to Here'!G46," &amp; ",'Copy paste to Here'!D46,"  &amp;  ",'Copy paste to Here'!E46))),"Empty Cell")</f>
        <v>PVD plated surgical steel hinged segment ring, 16g (1.2mm) &amp; Length: 5mm  &amp;  Color: Black</v>
      </c>
      <c r="B42" s="57" t="str">
        <f>'Copy paste to Here'!C46</f>
        <v>SEGHT16</v>
      </c>
      <c r="C42" s="57" t="s">
        <v>73</v>
      </c>
      <c r="D42" s="58">
        <f>Invoice!B46</f>
        <v>10</v>
      </c>
      <c r="E42" s="59">
        <f>'Shipping Invoice'!J46*$N$1</f>
        <v>1.87</v>
      </c>
      <c r="F42" s="59">
        <f t="shared" si="0"/>
        <v>18.700000000000003</v>
      </c>
      <c r="G42" s="60">
        <f t="shared" si="1"/>
        <v>70.723399999999998</v>
      </c>
      <c r="H42" s="63">
        <f t="shared" si="2"/>
        <v>707.23399999999992</v>
      </c>
    </row>
    <row r="43" spans="1:8" s="62" customFormat="1" ht="25.5">
      <c r="A43" s="56" t="str">
        <f>IF((LEN('Copy paste to Here'!G47))&gt;5,((CONCATENATE('Copy paste to Here'!G47," &amp; ",'Copy paste to Here'!D47,"  &amp;  ",'Copy paste to Here'!E47))),"Empty Cell")</f>
        <v>PVD plated surgical steel hinged segment ring, 16g (1.2mm) &amp; Length: 5mm  &amp;  Color: Rose-gold</v>
      </c>
      <c r="B43" s="57" t="str">
        <f>'Copy paste to Here'!C47</f>
        <v>SEGHT16</v>
      </c>
      <c r="C43" s="57" t="s">
        <v>73</v>
      </c>
      <c r="D43" s="58">
        <f>Invoice!B47</f>
        <v>10</v>
      </c>
      <c r="E43" s="59">
        <f>'Shipping Invoice'!J47*$N$1</f>
        <v>1.87</v>
      </c>
      <c r="F43" s="59">
        <f t="shared" si="0"/>
        <v>18.700000000000003</v>
      </c>
      <c r="G43" s="60">
        <f t="shared" si="1"/>
        <v>70.723399999999998</v>
      </c>
      <c r="H43" s="63">
        <f t="shared" si="2"/>
        <v>707.23399999999992</v>
      </c>
    </row>
    <row r="44" spans="1:8" s="62" customFormat="1" ht="25.5">
      <c r="A44" s="56" t="str">
        <f>IF((LEN('Copy paste to Here'!G48))&gt;5,((CONCATENATE('Copy paste to Here'!G48," &amp; ",'Copy paste to Here'!D48,"  &amp;  ",'Copy paste to Here'!E48))),"Empty Cell")</f>
        <v>PVD plated surgical steel hinged segment ring, 16g (1.2mm) &amp; Length: 6mm  &amp;  Color: Gold</v>
      </c>
      <c r="B44" s="57" t="str">
        <f>'Copy paste to Here'!C48</f>
        <v>SEGHT16</v>
      </c>
      <c r="C44" s="57" t="s">
        <v>73</v>
      </c>
      <c r="D44" s="58">
        <f>Invoice!B48</f>
        <v>15</v>
      </c>
      <c r="E44" s="59">
        <f>'Shipping Invoice'!J48*$N$1</f>
        <v>1.87</v>
      </c>
      <c r="F44" s="59">
        <f t="shared" si="0"/>
        <v>28.05</v>
      </c>
      <c r="G44" s="60">
        <f t="shared" si="1"/>
        <v>70.723399999999998</v>
      </c>
      <c r="H44" s="63">
        <f t="shared" si="2"/>
        <v>1060.8509999999999</v>
      </c>
    </row>
    <row r="45" spans="1:8" s="62" customFormat="1" ht="25.5">
      <c r="A45" s="56" t="str">
        <f>IF((LEN('Copy paste to Here'!G49))&gt;5,((CONCATENATE('Copy paste to Here'!G49," &amp; ",'Copy paste to Here'!D49,"  &amp;  ",'Copy paste to Here'!E49))),"Empty Cell")</f>
        <v>PVD plated surgical steel hinged segment ring, 16g (1.2mm) &amp; Length: 7mm  &amp;  Color: Black</v>
      </c>
      <c r="B45" s="57" t="str">
        <f>'Copy paste to Here'!C49</f>
        <v>SEGHT16</v>
      </c>
      <c r="C45" s="57" t="s">
        <v>73</v>
      </c>
      <c r="D45" s="58">
        <f>Invoice!B49</f>
        <v>10</v>
      </c>
      <c r="E45" s="59">
        <f>'Shipping Invoice'!J49*$N$1</f>
        <v>1.87</v>
      </c>
      <c r="F45" s="59">
        <f t="shared" si="0"/>
        <v>18.700000000000003</v>
      </c>
      <c r="G45" s="60">
        <f t="shared" si="1"/>
        <v>70.723399999999998</v>
      </c>
      <c r="H45" s="63">
        <f t="shared" si="2"/>
        <v>707.23399999999992</v>
      </c>
    </row>
    <row r="46" spans="1:8" s="62" customFormat="1" ht="25.5">
      <c r="A46" s="56" t="str">
        <f>IF((LEN('Copy paste to Here'!G50))&gt;5,((CONCATENATE('Copy paste to Here'!G50," &amp; ",'Copy paste to Here'!D50,"  &amp;  ",'Copy paste to Here'!E50))),"Empty Cell")</f>
        <v>PVD plated surgical steel hinged segment ring, 16g (1.2mm) &amp; Length: 7mm  &amp;  Color: Gold</v>
      </c>
      <c r="B46" s="57" t="str">
        <f>'Copy paste to Here'!C50</f>
        <v>SEGHT16</v>
      </c>
      <c r="C46" s="57" t="s">
        <v>73</v>
      </c>
      <c r="D46" s="58">
        <f>Invoice!B50</f>
        <v>15</v>
      </c>
      <c r="E46" s="59">
        <f>'Shipping Invoice'!J50*$N$1</f>
        <v>1.87</v>
      </c>
      <c r="F46" s="59">
        <f t="shared" si="0"/>
        <v>28.05</v>
      </c>
      <c r="G46" s="60">
        <f t="shared" si="1"/>
        <v>70.723399999999998</v>
      </c>
      <c r="H46" s="63">
        <f t="shared" si="2"/>
        <v>1060.8509999999999</v>
      </c>
    </row>
    <row r="47" spans="1:8" s="62" customFormat="1" ht="25.5">
      <c r="A47" s="56" t="str">
        <f>IF((LEN('Copy paste to Here'!G51))&gt;5,((CONCATENATE('Copy paste to Here'!G51," &amp; ",'Copy paste to Here'!D51,"  &amp;  ",'Copy paste to Here'!E51))),"Empty Cell")</f>
        <v>PVD plated surgical steel hinged segment ring, 16g (1.2mm) &amp; Length: 8mm  &amp;  Color: Gold</v>
      </c>
      <c r="B47" s="57" t="str">
        <f>'Copy paste to Here'!C51</f>
        <v>SEGHT16</v>
      </c>
      <c r="C47" s="57" t="s">
        <v>73</v>
      </c>
      <c r="D47" s="58">
        <f>Invoice!B51</f>
        <v>20</v>
      </c>
      <c r="E47" s="59">
        <f>'Shipping Invoice'!J51*$N$1</f>
        <v>1.87</v>
      </c>
      <c r="F47" s="59">
        <f t="shared" si="0"/>
        <v>37.400000000000006</v>
      </c>
      <c r="G47" s="60">
        <f t="shared" si="1"/>
        <v>70.723399999999998</v>
      </c>
      <c r="H47" s="63">
        <f t="shared" si="2"/>
        <v>1414.4679999999998</v>
      </c>
    </row>
    <row r="48" spans="1:8" s="62" customFormat="1" ht="25.5">
      <c r="A48" s="56" t="str">
        <f>IF((LEN('Copy paste to Here'!G52))&gt;5,((CONCATENATE('Copy paste to Here'!G52," &amp; ",'Copy paste to Here'!D52,"  &amp;  ",'Copy paste to Here'!E52))),"Empty Cell")</f>
        <v>PVD plated surgical steel hinged segment ring, 16g (1.2mm) &amp; Length: 10mm  &amp;  Color: Black</v>
      </c>
      <c r="B48" s="57" t="str">
        <f>'Copy paste to Here'!C52</f>
        <v>SEGHT16</v>
      </c>
      <c r="C48" s="57" t="s">
        <v>73</v>
      </c>
      <c r="D48" s="58">
        <f>Invoice!B52</f>
        <v>15</v>
      </c>
      <c r="E48" s="59">
        <f>'Shipping Invoice'!J52*$N$1</f>
        <v>1.87</v>
      </c>
      <c r="F48" s="59">
        <f t="shared" si="0"/>
        <v>28.05</v>
      </c>
      <c r="G48" s="60">
        <f t="shared" si="1"/>
        <v>70.723399999999998</v>
      </c>
      <c r="H48" s="63">
        <f t="shared" si="2"/>
        <v>1060.8509999999999</v>
      </c>
    </row>
    <row r="49" spans="1:8" s="62" customFormat="1" ht="25.5">
      <c r="A49" s="56" t="str">
        <f>IF((LEN('Copy paste to Here'!G53))&gt;5,((CONCATENATE('Copy paste to Here'!G53," &amp; ",'Copy paste to Here'!D53,"  &amp;  ",'Copy paste to Here'!E53))),"Empty Cell")</f>
        <v>PVD plated surgical steel hinged segment ring, 16g (1.2mm) &amp; Length: 10mm  &amp;  Color: Rose-gold</v>
      </c>
      <c r="B49" s="57" t="str">
        <f>'Copy paste to Here'!C53</f>
        <v>SEGHT16</v>
      </c>
      <c r="C49" s="57" t="s">
        <v>73</v>
      </c>
      <c r="D49" s="58">
        <f>Invoice!B53</f>
        <v>10</v>
      </c>
      <c r="E49" s="59">
        <f>'Shipping Invoice'!J53*$N$1</f>
        <v>1.87</v>
      </c>
      <c r="F49" s="59">
        <f t="shared" si="0"/>
        <v>18.700000000000003</v>
      </c>
      <c r="G49" s="60">
        <f t="shared" si="1"/>
        <v>70.723399999999998</v>
      </c>
      <c r="H49" s="63">
        <f t="shared" si="2"/>
        <v>707.23399999999992</v>
      </c>
    </row>
    <row r="50" spans="1:8" s="62" customFormat="1" ht="36">
      <c r="A50" s="56" t="str">
        <f>IF((LEN('Copy paste to Here'!G54))&gt;5,((CONCATENATE('Copy paste to Here'!G54," &amp; ",'Copy paste to Here'!D54,"  &amp;  ",'Copy paste to Here'!E54))),"Empty Cell")</f>
        <v xml:space="preserve">316L steel hinged segment ring, 1.2mm (16g) with side facing CNC set synthetic turquoise stones, inner diameter from 8mm to 10mm &amp; Length: 8mm  &amp;  </v>
      </c>
      <c r="B50" s="57" t="str">
        <f>'Copy paste to Here'!C54</f>
        <v>SGSH11TQ</v>
      </c>
      <c r="C50" s="57" t="s">
        <v>769</v>
      </c>
      <c r="D50" s="58">
        <f>Invoice!B54</f>
        <v>10</v>
      </c>
      <c r="E50" s="59">
        <f>'Shipping Invoice'!J54*$N$1</f>
        <v>5.68</v>
      </c>
      <c r="F50" s="59">
        <f t="shared" si="0"/>
        <v>56.8</v>
      </c>
      <c r="G50" s="60">
        <f t="shared" si="1"/>
        <v>214.8176</v>
      </c>
      <c r="H50" s="63">
        <f t="shared" si="2"/>
        <v>2148.1759999999999</v>
      </c>
    </row>
    <row r="51" spans="1:8" s="62" customFormat="1" ht="36">
      <c r="A51" s="56" t="str">
        <f>IF((LEN('Copy paste to Here'!G55))&gt;5,((CONCATENATE('Copy paste to Here'!G55," &amp; ",'Copy paste to Here'!D55,"  &amp;  ",'Copy paste to Here'!E55))),"Empty Cell")</f>
        <v xml:space="preserve">316L steel hinged segment ring, 1.2mm (16g) with side facing CNC set synthetic turquoise stones, inner diameter from 8mm to 10mm &amp; Length: 10mm  &amp;  </v>
      </c>
      <c r="B51" s="57" t="str">
        <f>'Copy paste to Here'!C55</f>
        <v>SGSH11TQ</v>
      </c>
      <c r="C51" s="57" t="s">
        <v>770</v>
      </c>
      <c r="D51" s="58">
        <f>Invoice!B55</f>
        <v>10</v>
      </c>
      <c r="E51" s="59">
        <f>'Shipping Invoice'!J55*$N$1</f>
        <v>6.65</v>
      </c>
      <c r="F51" s="59">
        <f t="shared" si="0"/>
        <v>66.5</v>
      </c>
      <c r="G51" s="60">
        <f t="shared" si="1"/>
        <v>251.50300000000001</v>
      </c>
      <c r="H51" s="63">
        <f t="shared" si="2"/>
        <v>2515.0300000000002</v>
      </c>
    </row>
    <row r="52" spans="1:8" s="62" customFormat="1" ht="36">
      <c r="A52" s="56" t="str">
        <f>IF((LEN('Copy paste to Here'!G56))&gt;5,((CONCATENATE('Copy paste to Here'!G56," &amp; ",'Copy paste to Here'!D56,"  &amp;  ",'Copy paste to Here'!E56))),"Empty Cell")</f>
        <v xml:space="preserve">PVD plated 316L steel hinged segment ring, 1.2mm (16g) with side facing CNC set synthetic turquoise stones, inner diameter from 8mm to 10mm &amp; Color: Gold 8mm  &amp;  </v>
      </c>
      <c r="B52" s="57" t="str">
        <f>'Copy paste to Here'!C56</f>
        <v>SGSH11TQT</v>
      </c>
      <c r="C52" s="57" t="s">
        <v>771</v>
      </c>
      <c r="D52" s="58">
        <f>Invoice!B56</f>
        <v>10</v>
      </c>
      <c r="E52" s="59">
        <f>'Shipping Invoice'!J56*$N$1</f>
        <v>6.16</v>
      </c>
      <c r="F52" s="59">
        <f t="shared" si="0"/>
        <v>61.6</v>
      </c>
      <c r="G52" s="60">
        <f t="shared" si="1"/>
        <v>232.97120000000001</v>
      </c>
      <c r="H52" s="63">
        <f t="shared" si="2"/>
        <v>2329.712</v>
      </c>
    </row>
    <row r="53" spans="1:8" s="62" customFormat="1" ht="38.25">
      <c r="A53" s="56" t="str">
        <f>IF((LEN('Copy paste to Here'!G57))&gt;5,((CONCATENATE('Copy paste to Here'!G57," &amp; ",'Copy paste to Here'!D57,"  &amp;  ",'Copy paste to Here'!E57))),"Empty Cell")</f>
        <v xml:space="preserve">PVD plated 316L steel hinged segment ring, 1.2mm (16g) with side facing CNC set synthetic turquoise stones, inner diameter from 8mm to 10mm &amp; Color: Gold 10mm  &amp;  </v>
      </c>
      <c r="B53" s="57" t="str">
        <f>'Copy paste to Here'!C57</f>
        <v>SGSH11TQT</v>
      </c>
      <c r="C53" s="57" t="s">
        <v>772</v>
      </c>
      <c r="D53" s="58">
        <f>Invoice!B57</f>
        <v>10</v>
      </c>
      <c r="E53" s="59">
        <f>'Shipping Invoice'!J57*$N$1</f>
        <v>7.13</v>
      </c>
      <c r="F53" s="59">
        <f t="shared" si="0"/>
        <v>71.3</v>
      </c>
      <c r="G53" s="60">
        <f t="shared" si="1"/>
        <v>269.65660000000003</v>
      </c>
      <c r="H53" s="63">
        <f t="shared" si="2"/>
        <v>2696.5660000000003</v>
      </c>
    </row>
    <row r="54" spans="1:8" s="62" customFormat="1" ht="25.5">
      <c r="A54" s="56" t="str">
        <f>IF((LEN('Copy paste to Here'!G58))&gt;5,((CONCATENATE('Copy paste to Here'!G58," &amp; ",'Copy paste to Here'!D58,"  &amp;  ",'Copy paste to Here'!E58))),"Empty Cell")</f>
        <v>Pack of 10 pcs. of bioflex barbell posts with external threading, 14g (1.6mm) &amp; Length: 12mm  &amp;  Color: Clear</v>
      </c>
      <c r="B54" s="57" t="str">
        <f>'Copy paste to Here'!C58</f>
        <v>XABB14G</v>
      </c>
      <c r="C54" s="57" t="s">
        <v>746</v>
      </c>
      <c r="D54" s="58">
        <f>Invoice!B58</f>
        <v>10</v>
      </c>
      <c r="E54" s="59">
        <f>'Shipping Invoice'!J58*$N$1</f>
        <v>0.75</v>
      </c>
      <c r="F54" s="59">
        <f t="shared" si="0"/>
        <v>7.5</v>
      </c>
      <c r="G54" s="60">
        <f t="shared" si="1"/>
        <v>28.365000000000002</v>
      </c>
      <c r="H54" s="63">
        <f t="shared" si="2"/>
        <v>283.65000000000003</v>
      </c>
    </row>
    <row r="55" spans="1:8" s="62" customFormat="1" ht="25.5">
      <c r="A55" s="56" t="str">
        <f>IF((LEN('Copy paste to Here'!G59))&gt;5,((CONCATENATE('Copy paste to Here'!G59," &amp; ",'Copy paste to Here'!D59,"  &amp;  ",'Copy paste to Here'!E59))),"Empty Cell")</f>
        <v>Pack of 10 pcs. of bioflex barbell posts with external threading, 14g (1.6mm) &amp; Length: 14mm  &amp;  Color: Clear</v>
      </c>
      <c r="B55" s="57" t="str">
        <f>'Copy paste to Here'!C59</f>
        <v>XABB14G</v>
      </c>
      <c r="C55" s="57" t="s">
        <v>746</v>
      </c>
      <c r="D55" s="58">
        <f>Invoice!B59</f>
        <v>10</v>
      </c>
      <c r="E55" s="59">
        <f>'Shipping Invoice'!J59*$N$1</f>
        <v>0.75</v>
      </c>
      <c r="F55" s="59">
        <f t="shared" si="0"/>
        <v>7.5</v>
      </c>
      <c r="G55" s="60">
        <f t="shared" si="1"/>
        <v>28.365000000000002</v>
      </c>
      <c r="H55" s="63">
        <f t="shared" si="2"/>
        <v>283.65000000000003</v>
      </c>
    </row>
    <row r="56" spans="1:8" s="62" customFormat="1" ht="25.5">
      <c r="A56" s="56" t="str">
        <f>IF((LEN('Copy paste to Here'!G60))&gt;5,((CONCATENATE('Copy paste to Here'!G60," &amp; ",'Copy paste to Here'!D60,"  &amp;  ",'Copy paste to Here'!E60))),"Empty Cell")</f>
        <v>Pack of 10 pcs. of bioflex barbell posts with external threading, 14g (1.6mm) &amp; Length: 16mm  &amp;  Color: Clear</v>
      </c>
      <c r="B56" s="57" t="str">
        <f>'Copy paste to Here'!C60</f>
        <v>XABB14G</v>
      </c>
      <c r="C56" s="57" t="s">
        <v>746</v>
      </c>
      <c r="D56" s="58">
        <f>Invoice!B60</f>
        <v>10</v>
      </c>
      <c r="E56" s="59">
        <f>'Shipping Invoice'!J60*$N$1</f>
        <v>0.75</v>
      </c>
      <c r="F56" s="59">
        <f t="shared" si="0"/>
        <v>7.5</v>
      </c>
      <c r="G56" s="60">
        <f t="shared" si="1"/>
        <v>28.365000000000002</v>
      </c>
      <c r="H56" s="63">
        <f t="shared" si="2"/>
        <v>283.65000000000003</v>
      </c>
    </row>
    <row r="57" spans="1:8" s="62" customFormat="1" ht="25.5">
      <c r="A57" s="56" t="str">
        <f>IF((LEN('Copy paste to Here'!G61))&gt;5,((CONCATENATE('Copy paste to Here'!G61," &amp; ",'Copy paste to Here'!D61,"  &amp;  ",'Copy paste to Here'!E61))),"Empty Cell")</f>
        <v>Pack of 10 pcs. of bioflex barbell posts with external threading, 14g (1.6mm) &amp; Length: 19mm  &amp;  Color: Clear</v>
      </c>
      <c r="B57" s="57" t="str">
        <f>'Copy paste to Here'!C61</f>
        <v>XABB14G</v>
      </c>
      <c r="C57" s="57" t="s">
        <v>746</v>
      </c>
      <c r="D57" s="58">
        <f>Invoice!B61</f>
        <v>10</v>
      </c>
      <c r="E57" s="59">
        <f>'Shipping Invoice'!J61*$N$1</f>
        <v>0.75</v>
      </c>
      <c r="F57" s="59">
        <f t="shared" si="0"/>
        <v>7.5</v>
      </c>
      <c r="G57" s="60">
        <f t="shared" si="1"/>
        <v>28.365000000000002</v>
      </c>
      <c r="H57" s="63">
        <f t="shared" si="2"/>
        <v>283.65000000000003</v>
      </c>
    </row>
    <row r="58" spans="1:8" s="62" customFormat="1" ht="24">
      <c r="A58" s="56" t="str">
        <f>IF((LEN('Copy paste to Here'!G62))&gt;5,((CONCATENATE('Copy paste to Here'!G62," &amp; ",'Copy paste to Here'!D62,"  &amp;  ",'Copy paste to Here'!E62))),"Empty Cell")</f>
        <v>Pack of 10 pcs. of Flexible acrylic labret with external threading, 16g (1.2mm) &amp; Length: 8mm  &amp;  Color: Clear</v>
      </c>
      <c r="B58" s="57" t="str">
        <f>'Copy paste to Here'!C62</f>
        <v>XALB16G</v>
      </c>
      <c r="C58" s="57" t="s">
        <v>748</v>
      </c>
      <c r="D58" s="58">
        <f>Invoice!B62</f>
        <v>100</v>
      </c>
      <c r="E58" s="59">
        <f>'Shipping Invoice'!J62*$N$1</f>
        <v>0.75</v>
      </c>
      <c r="F58" s="59">
        <f t="shared" si="0"/>
        <v>75</v>
      </c>
      <c r="G58" s="60">
        <f t="shared" si="1"/>
        <v>28.365000000000002</v>
      </c>
      <c r="H58" s="63">
        <f t="shared" si="2"/>
        <v>2836.5</v>
      </c>
    </row>
    <row r="59" spans="1:8" s="62" customFormat="1" ht="24">
      <c r="A59" s="56" t="str">
        <f>IF((LEN('Copy paste to Here'!G63))&gt;5,((CONCATENATE('Copy paste to Here'!G63," &amp; ",'Copy paste to Here'!D63,"  &amp;  ",'Copy paste to Here'!E63))),"Empty Cell")</f>
        <v>Pack of 10 pcs. of Flexible acrylic labret with external threading, 16g (1.2mm) &amp; Length: 10mm  &amp;  Color: Clear</v>
      </c>
      <c r="B59" s="57" t="str">
        <f>'Copy paste to Here'!C63</f>
        <v>XALB16G</v>
      </c>
      <c r="C59" s="57" t="s">
        <v>748</v>
      </c>
      <c r="D59" s="58">
        <f>Invoice!B63</f>
        <v>30</v>
      </c>
      <c r="E59" s="59">
        <f>'Shipping Invoice'!J63*$N$1</f>
        <v>0.75</v>
      </c>
      <c r="F59" s="59">
        <f t="shared" si="0"/>
        <v>22.5</v>
      </c>
      <c r="G59" s="60">
        <f t="shared" si="1"/>
        <v>28.365000000000002</v>
      </c>
      <c r="H59" s="63">
        <f t="shared" si="2"/>
        <v>850.95</v>
      </c>
    </row>
    <row r="60" spans="1:8" s="62" customFormat="1" ht="24">
      <c r="A60" s="56" t="str">
        <f>IF((LEN('Copy paste to Here'!G64))&gt;5,((CONCATENATE('Copy paste to Here'!G64," &amp; ",'Copy paste to Here'!D64,"  &amp;  ",'Copy paste to Here'!E64))),"Empty Cell")</f>
        <v xml:space="preserve">Pack of 10 pcs. of high polished 316L steel eyebrow banana posts - threading 1.2mm (16g) &amp; Length: 6mm  &amp;  </v>
      </c>
      <c r="B60" s="57" t="str">
        <f>'Copy paste to Here'!C64</f>
        <v>XBN16G</v>
      </c>
      <c r="C60" s="57" t="s">
        <v>750</v>
      </c>
      <c r="D60" s="58">
        <f>Invoice!B64</f>
        <v>2</v>
      </c>
      <c r="E60" s="59">
        <f>'Shipping Invoice'!J64*$N$1</f>
        <v>0.62</v>
      </c>
      <c r="F60" s="59">
        <f t="shared" si="0"/>
        <v>1.24</v>
      </c>
      <c r="G60" s="60">
        <f t="shared" si="1"/>
        <v>23.448399999999999</v>
      </c>
      <c r="H60" s="63">
        <f t="shared" si="2"/>
        <v>46.896799999999999</v>
      </c>
    </row>
    <row r="61" spans="1:8" s="62" customFormat="1" ht="24">
      <c r="A61" s="56" t="str">
        <f>IF((LEN('Copy paste to Here'!G65))&gt;5,((CONCATENATE('Copy paste to Here'!G65," &amp; ",'Copy paste to Here'!D65,"  &amp;  ",'Copy paste to Here'!E65))),"Empty Cell")</f>
        <v xml:space="preserve">Pack of 10 pcs. of 3mm anodized surgical steel balls with threading 1.2mm (16g) &amp; Color: Gold  &amp;  </v>
      </c>
      <c r="B61" s="57" t="str">
        <f>'Copy paste to Here'!C65</f>
        <v>XBT3S</v>
      </c>
      <c r="C61" s="57" t="s">
        <v>752</v>
      </c>
      <c r="D61" s="58">
        <f>Invoice!B65</f>
        <v>5</v>
      </c>
      <c r="E61" s="59">
        <f>'Shipping Invoice'!J65*$N$1</f>
        <v>1.88</v>
      </c>
      <c r="F61" s="59">
        <f t="shared" si="0"/>
        <v>9.3999999999999986</v>
      </c>
      <c r="G61" s="60">
        <f t="shared" si="1"/>
        <v>71.101599999999991</v>
      </c>
      <c r="H61" s="63">
        <f t="shared" si="2"/>
        <v>355.50799999999992</v>
      </c>
    </row>
    <row r="62" spans="1:8" s="62" customFormat="1" ht="24">
      <c r="A62" s="56" t="str">
        <f>IF((LEN('Copy paste to Here'!G66))&gt;5,((CONCATENATE('Copy paste to Here'!G66," &amp; ",'Copy paste to Here'!D66,"  &amp;  ",'Copy paste to Here'!E66))),"Empty Cell")</f>
        <v xml:space="preserve">Pack of 10 pcs. of 4mm anodized surgical steel balls with threading 1.6mm (14g) &amp; Color: Gold  &amp;  </v>
      </c>
      <c r="B62" s="57" t="str">
        <f>'Copy paste to Here'!C66</f>
        <v>XBT4G</v>
      </c>
      <c r="C62" s="57" t="s">
        <v>754</v>
      </c>
      <c r="D62" s="58">
        <f>Invoice!B66</f>
        <v>6</v>
      </c>
      <c r="E62" s="59">
        <f>'Shipping Invoice'!J66*$N$1</f>
        <v>1.92</v>
      </c>
      <c r="F62" s="59">
        <f t="shared" si="0"/>
        <v>11.52</v>
      </c>
      <c r="G62" s="60">
        <f t="shared" si="1"/>
        <v>72.614400000000003</v>
      </c>
      <c r="H62" s="63">
        <f t="shared" si="2"/>
        <v>435.68640000000005</v>
      </c>
    </row>
    <row r="63" spans="1:8" s="62" customFormat="1" ht="24">
      <c r="A63" s="56" t="str">
        <f>IF((LEN('Copy paste to Here'!G67))&gt;5,((CONCATENATE('Copy paste to Here'!G67," &amp; ",'Copy paste to Here'!D67,"  &amp;  ",'Copy paste to Here'!E67))),"Empty Cell")</f>
        <v xml:space="preserve">Pack of 10 pcs. of 5mm anodized surgical steel balls with threading 1.6mm (14g) &amp; Color: Gold  &amp;  </v>
      </c>
      <c r="B63" s="57" t="str">
        <f>'Copy paste to Here'!C67</f>
        <v>XBT5G</v>
      </c>
      <c r="C63" s="57" t="s">
        <v>756</v>
      </c>
      <c r="D63" s="58">
        <f>Invoice!B67</f>
        <v>6</v>
      </c>
      <c r="E63" s="59">
        <f>'Shipping Invoice'!J67*$N$1</f>
        <v>2.29</v>
      </c>
      <c r="F63" s="59">
        <f t="shared" si="0"/>
        <v>13.74</v>
      </c>
      <c r="G63" s="60">
        <f t="shared" si="1"/>
        <v>86.607799999999997</v>
      </c>
      <c r="H63" s="63">
        <f t="shared" si="2"/>
        <v>519.64679999999998</v>
      </c>
    </row>
    <row r="64" spans="1:8" s="62" customFormat="1" ht="24">
      <c r="A64" s="56" t="str">
        <f>IF((LEN('Copy paste to Here'!G68))&gt;5,((CONCATENATE('Copy paste to Here'!G68," &amp; ",'Copy paste to Here'!D68,"  &amp;  ",'Copy paste to Here'!E68))),"Empty Cell")</f>
        <v xml:space="preserve">Pack of 10 pcs. of 3mm surgical steel half jewel balls with bezel set crystal with 1.2mm threading (16g) &amp; Crystal Color: Clear  &amp;  </v>
      </c>
      <c r="B64" s="57" t="str">
        <f>'Copy paste to Here'!C68</f>
        <v>XHJB3</v>
      </c>
      <c r="C64" s="57" t="s">
        <v>758</v>
      </c>
      <c r="D64" s="58">
        <f>Invoice!B68</f>
        <v>20</v>
      </c>
      <c r="E64" s="59">
        <f>'Shipping Invoice'!J68*$N$1</f>
        <v>3.57</v>
      </c>
      <c r="F64" s="59">
        <f t="shared" si="0"/>
        <v>71.399999999999991</v>
      </c>
      <c r="G64" s="60">
        <f t="shared" si="1"/>
        <v>135.01740000000001</v>
      </c>
      <c r="H64" s="63">
        <f t="shared" si="2"/>
        <v>2700.348</v>
      </c>
    </row>
    <row r="65" spans="1:8" s="62" customFormat="1" ht="24">
      <c r="A65" s="56" t="str">
        <f>IF((LEN('Copy paste to Here'!G69))&gt;5,((CONCATENATE('Copy paste to Here'!G69," &amp; ",'Copy paste to Here'!D69,"  &amp;  ",'Copy paste to Here'!E69))),"Empty Cell")</f>
        <v xml:space="preserve">Pack of 10 pcs. of 3mm surgical steel half jewel balls with bezel set crystal with 1.2mm threading (16g) &amp; Crystal Color: AB  &amp;  </v>
      </c>
      <c r="B65" s="57" t="str">
        <f>'Copy paste to Here'!C69</f>
        <v>XHJB3</v>
      </c>
      <c r="C65" s="57" t="s">
        <v>758</v>
      </c>
      <c r="D65" s="58">
        <f>Invoice!B69</f>
        <v>10</v>
      </c>
      <c r="E65" s="59">
        <f>'Shipping Invoice'!J69*$N$1</f>
        <v>3.57</v>
      </c>
      <c r="F65" s="59">
        <f t="shared" si="0"/>
        <v>35.699999999999996</v>
      </c>
      <c r="G65" s="60">
        <f t="shared" si="1"/>
        <v>135.01740000000001</v>
      </c>
      <c r="H65" s="63">
        <f t="shared" si="2"/>
        <v>1350.174</v>
      </c>
    </row>
    <row r="66" spans="1:8" s="62" customFormat="1" ht="36">
      <c r="A66" s="56" t="str">
        <f>IF((LEN('Copy paste to Here'!G70))&gt;5,((CONCATENATE('Copy paste to Here'!G70," &amp; ",'Copy paste to Here'!D70,"  &amp;  ",'Copy paste to Here'!E70))),"Empty Cell")</f>
        <v xml:space="preserve">Pack of 10 pcs. of 4mm high polished surgical steel balls with bezel set crystal and with 1.6mm (14g) threading &amp; Crystal Color: Clear  &amp;  </v>
      </c>
      <c r="B66" s="57" t="str">
        <f>'Copy paste to Here'!C70</f>
        <v>XJB4</v>
      </c>
      <c r="C66" s="57" t="s">
        <v>760</v>
      </c>
      <c r="D66" s="58">
        <f>Invoice!B70</f>
        <v>30</v>
      </c>
      <c r="E66" s="59">
        <f>'Shipping Invoice'!J70*$N$1</f>
        <v>2.31</v>
      </c>
      <c r="F66" s="59">
        <f t="shared" si="0"/>
        <v>69.3</v>
      </c>
      <c r="G66" s="60">
        <f t="shared" si="1"/>
        <v>87.364199999999997</v>
      </c>
      <c r="H66" s="63">
        <f t="shared" si="2"/>
        <v>2620.9259999999999</v>
      </c>
    </row>
    <row r="67" spans="1:8" s="62" customFormat="1" ht="36">
      <c r="A67" s="56" t="str">
        <f>IF((LEN('Copy paste to Here'!G71))&gt;5,((CONCATENATE('Copy paste to Here'!G71," &amp; ",'Copy paste to Here'!D71,"  &amp;  ",'Copy paste to Here'!E71))),"Empty Cell")</f>
        <v xml:space="preserve">Pack of 10 pcs. of 4mm high polished surgical steel balls with bezel set crystal and with 1.2mm (16g) threading &amp; Crystal Color: AB  &amp;  </v>
      </c>
      <c r="B67" s="57" t="str">
        <f>'Copy paste to Here'!C71</f>
        <v>XJB4S</v>
      </c>
      <c r="C67" s="57" t="s">
        <v>762</v>
      </c>
      <c r="D67" s="58">
        <f>Invoice!B71</f>
        <v>5</v>
      </c>
      <c r="E67" s="59">
        <f>'Shipping Invoice'!J71*$N$1</f>
        <v>2.31</v>
      </c>
      <c r="F67" s="59">
        <f t="shared" si="0"/>
        <v>11.55</v>
      </c>
      <c r="G67" s="60">
        <f t="shared" si="1"/>
        <v>87.364199999999997</v>
      </c>
      <c r="H67" s="63">
        <f t="shared" si="2"/>
        <v>436.82099999999997</v>
      </c>
    </row>
    <row r="68" spans="1:8" s="62" customFormat="1" ht="24">
      <c r="A68" s="56" t="str">
        <f>IF((LEN('Copy paste to Here'!G72))&gt;5,((CONCATENATE('Copy paste to Here'!G72," &amp; ",'Copy paste to Here'!D72,"  &amp;  ",'Copy paste to Here'!E72))),"Empty Cell")</f>
        <v>Pack of 10 pcs. of anodized 316L steel steel barbells posts - threading 1.6mm (14g) &amp; Length: 16mm  &amp;  Color: Rose-gold</v>
      </c>
      <c r="B68" s="57" t="str">
        <f>'Copy paste to Here'!C72</f>
        <v>XTBB14G</v>
      </c>
      <c r="C68" s="57" t="s">
        <v>764</v>
      </c>
      <c r="D68" s="58">
        <f>Invoice!B72</f>
        <v>2</v>
      </c>
      <c r="E68" s="59">
        <f>'Shipping Invoice'!J72*$N$1</f>
        <v>2.67</v>
      </c>
      <c r="F68" s="59">
        <f t="shared" si="0"/>
        <v>5.34</v>
      </c>
      <c r="G68" s="60">
        <f t="shared" si="1"/>
        <v>100.9794</v>
      </c>
      <c r="H68" s="63">
        <f t="shared" si="2"/>
        <v>201.9588</v>
      </c>
    </row>
    <row r="69" spans="1:8" s="62" customFormat="1" ht="36">
      <c r="A69" s="56" t="str">
        <f>IF((LEN('Copy paste to Here'!G73))&gt;5,((CONCATENATE('Copy paste to Here'!G73," &amp; ",'Copy paste to Here'!D73,"  &amp;  ",'Copy paste to Here'!E73))),"Empty Cell")</f>
        <v>Pack of 10 pcs. of anodized 316L steel eyebrow banana post - threading 1.2mm (16g) - length 6mm - 16mm &amp; Length: 6mm  &amp;  Color: Rose-gold</v>
      </c>
      <c r="B69" s="57" t="str">
        <f>'Copy paste to Here'!C73</f>
        <v>XTBN16G</v>
      </c>
      <c r="C69" s="57" t="s">
        <v>766</v>
      </c>
      <c r="D69" s="58">
        <f>Invoice!B73</f>
        <v>10</v>
      </c>
      <c r="E69" s="59">
        <f>'Shipping Invoice'!J73*$N$1</f>
        <v>2.64</v>
      </c>
      <c r="F69" s="59">
        <f t="shared" si="0"/>
        <v>26.400000000000002</v>
      </c>
      <c r="G69" s="60">
        <f t="shared" si="1"/>
        <v>99.844800000000006</v>
      </c>
      <c r="H69" s="63">
        <f t="shared" si="2"/>
        <v>998.44800000000009</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1416.7300000000002</v>
      </c>
      <c r="G1000" s="60"/>
      <c r="H1000" s="61">
        <f t="shared" ref="H1000:H1007" si="49">F1000*$E$14</f>
        <v>53580.728600000009</v>
      </c>
    </row>
    <row r="1001" spans="1:8" s="62" customFormat="1">
      <c r="A1001" s="56" t="str">
        <f>'[2]Copy paste to Here'!T2</f>
        <v>SHIPPING HANDLING</v>
      </c>
      <c r="B1001" s="75"/>
      <c r="C1001" s="75"/>
      <c r="D1001" s="76"/>
      <c r="E1001" s="67"/>
      <c r="F1001" s="59">
        <f>Invoice!J75</f>
        <v>-425.01900000000006</v>
      </c>
      <c r="G1001" s="60"/>
      <c r="H1001" s="61">
        <f t="shared" si="49"/>
        <v>-16074.218580000002</v>
      </c>
    </row>
    <row r="1002" spans="1:8" s="62" customFormat="1" outlineLevel="1">
      <c r="A1002" s="56" t="str">
        <f>'[2]Copy paste to Here'!T3</f>
        <v>DISCOUNT</v>
      </c>
      <c r="B1002" s="75"/>
      <c r="C1002" s="75"/>
      <c r="D1002" s="76"/>
      <c r="E1002" s="67"/>
      <c r="F1002" s="59">
        <f>Invoice!J76</f>
        <v>0</v>
      </c>
      <c r="G1002" s="60"/>
      <c r="H1002" s="61">
        <f t="shared" si="49"/>
        <v>0</v>
      </c>
    </row>
    <row r="1003" spans="1:8" s="62" customFormat="1">
      <c r="A1003" s="56" t="str">
        <f>'[2]Copy paste to Here'!T4</f>
        <v>Total:</v>
      </c>
      <c r="B1003" s="75"/>
      <c r="C1003" s="75"/>
      <c r="D1003" s="76"/>
      <c r="E1003" s="67"/>
      <c r="F1003" s="59">
        <f>SUM(F1000:F1002)</f>
        <v>991.71100000000024</v>
      </c>
      <c r="G1003" s="60"/>
      <c r="H1003" s="61">
        <f t="shared" si="49"/>
        <v>37506.510020000009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53580.728600000009</v>
      </c>
    </row>
    <row r="1010" spans="1:8" s="21" customFormat="1">
      <c r="A1010" s="22"/>
      <c r="E1010" s="21" t="s">
        <v>182</v>
      </c>
      <c r="H1010" s="84">
        <f>(SUMIF($A$1000:$A$1008,"Total:",$H$1000:$H$1008))</f>
        <v>37506.510020000009</v>
      </c>
    </row>
    <row r="1011" spans="1:8" s="21" customFormat="1">
      <c r="E1011" s="21" t="s">
        <v>183</v>
      </c>
      <c r="H1011" s="85">
        <f>H1013-H1012</f>
        <v>35052.810000000005</v>
      </c>
    </row>
    <row r="1012" spans="1:8" s="21" customFormat="1">
      <c r="E1012" s="21" t="s">
        <v>184</v>
      </c>
      <c r="H1012" s="85">
        <f>ROUND((H1013*7)/107,2)</f>
        <v>2453.6999999999998</v>
      </c>
    </row>
    <row r="1013" spans="1:8" s="21" customFormat="1">
      <c r="E1013" s="22" t="s">
        <v>185</v>
      </c>
      <c r="H1013" s="86">
        <f>ROUND((SUMIF($A$1000:$A$1008,"Total:",$H$1000:$H$1008)),2)</f>
        <v>37506.51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2"/>
  <sheetViews>
    <sheetView workbookViewId="0">
      <selection activeCell="A5" sqref="A5"/>
    </sheetView>
  </sheetViews>
  <sheetFormatPr defaultRowHeight="15"/>
  <sheetData>
    <row r="1" spans="1:1">
      <c r="A1" s="2" t="s">
        <v>768</v>
      </c>
    </row>
    <row r="2" spans="1:1">
      <c r="A2" s="2" t="s">
        <v>724</v>
      </c>
    </row>
    <row r="3" spans="1:1">
      <c r="A3" s="2" t="s">
        <v>662</v>
      </c>
    </row>
    <row r="4" spans="1:1">
      <c r="A4" s="2" t="s">
        <v>726</v>
      </c>
    </row>
    <row r="5" spans="1:1">
      <c r="A5" s="2" t="s">
        <v>726</v>
      </c>
    </row>
    <row r="6" spans="1:1">
      <c r="A6" s="2" t="s">
        <v>726</v>
      </c>
    </row>
    <row r="7" spans="1:1">
      <c r="A7" s="2" t="s">
        <v>728</v>
      </c>
    </row>
    <row r="8" spans="1:1">
      <c r="A8" s="2" t="s">
        <v>730</v>
      </c>
    </row>
    <row r="9" spans="1:1">
      <c r="A9" s="2" t="s">
        <v>730</v>
      </c>
    </row>
    <row r="10" spans="1:1">
      <c r="A10" s="2" t="s">
        <v>732</v>
      </c>
    </row>
    <row r="11" spans="1:1">
      <c r="A11" s="2" t="s">
        <v>732</v>
      </c>
    </row>
    <row r="12" spans="1:1">
      <c r="A12" s="2" t="s">
        <v>732</v>
      </c>
    </row>
    <row r="13" spans="1:1">
      <c r="A13" s="2" t="s">
        <v>732</v>
      </c>
    </row>
    <row r="14" spans="1:1">
      <c r="A14" s="2" t="s">
        <v>732</v>
      </c>
    </row>
    <row r="15" spans="1:1">
      <c r="A15" s="2" t="s">
        <v>732</v>
      </c>
    </row>
    <row r="16" spans="1:1">
      <c r="A16" s="2" t="s">
        <v>655</v>
      </c>
    </row>
    <row r="17" spans="1:1">
      <c r="A17" s="2" t="s">
        <v>655</v>
      </c>
    </row>
    <row r="18" spans="1:1">
      <c r="A18" s="2" t="s">
        <v>655</v>
      </c>
    </row>
    <row r="19" spans="1:1">
      <c r="A19" s="2" t="s">
        <v>655</v>
      </c>
    </row>
    <row r="20" spans="1:1">
      <c r="A20" s="2" t="s">
        <v>70</v>
      </c>
    </row>
    <row r="21" spans="1:1">
      <c r="A21" s="2" t="s">
        <v>735</v>
      </c>
    </row>
    <row r="22" spans="1:1">
      <c r="A22" s="2" t="s">
        <v>735</v>
      </c>
    </row>
    <row r="23" spans="1:1">
      <c r="A23" s="2" t="s">
        <v>735</v>
      </c>
    </row>
    <row r="24" spans="1:1">
      <c r="A24" s="2" t="s">
        <v>735</v>
      </c>
    </row>
    <row r="25" spans="1:1">
      <c r="A25" s="2" t="s">
        <v>73</v>
      </c>
    </row>
    <row r="26" spans="1:1">
      <c r="A26" s="2" t="s">
        <v>73</v>
      </c>
    </row>
    <row r="27" spans="1:1">
      <c r="A27" s="2" t="s">
        <v>73</v>
      </c>
    </row>
    <row r="28" spans="1:1">
      <c r="A28" s="2" t="s">
        <v>73</v>
      </c>
    </row>
    <row r="29" spans="1:1">
      <c r="A29" s="2" t="s">
        <v>73</v>
      </c>
    </row>
    <row r="30" spans="1:1">
      <c r="A30" s="2" t="s">
        <v>73</v>
      </c>
    </row>
    <row r="31" spans="1:1">
      <c r="A31" s="2" t="s">
        <v>73</v>
      </c>
    </row>
    <row r="32" spans="1:1">
      <c r="A32" s="2" t="s">
        <v>73</v>
      </c>
    </row>
    <row r="33" spans="1:1">
      <c r="A33" s="2" t="s">
        <v>769</v>
      </c>
    </row>
    <row r="34" spans="1:1">
      <c r="A34" s="2" t="s">
        <v>770</v>
      </c>
    </row>
    <row r="35" spans="1:1">
      <c r="A35" s="2" t="s">
        <v>771</v>
      </c>
    </row>
    <row r="36" spans="1:1">
      <c r="A36" s="2" t="s">
        <v>772</v>
      </c>
    </row>
    <row r="37" spans="1:1">
      <c r="A37" s="2" t="s">
        <v>746</v>
      </c>
    </row>
    <row r="38" spans="1:1">
      <c r="A38" s="2" t="s">
        <v>746</v>
      </c>
    </row>
    <row r="39" spans="1:1">
      <c r="A39" s="2" t="s">
        <v>746</v>
      </c>
    </row>
    <row r="40" spans="1:1">
      <c r="A40" s="2" t="s">
        <v>746</v>
      </c>
    </row>
    <row r="41" spans="1:1">
      <c r="A41" s="2" t="s">
        <v>748</v>
      </c>
    </row>
    <row r="42" spans="1:1">
      <c r="A42" s="2" t="s">
        <v>748</v>
      </c>
    </row>
    <row r="43" spans="1:1">
      <c r="A43" s="2" t="s">
        <v>750</v>
      </c>
    </row>
    <row r="44" spans="1:1">
      <c r="A44" s="2" t="s">
        <v>752</v>
      </c>
    </row>
    <row r="45" spans="1:1">
      <c r="A45" s="2" t="s">
        <v>754</v>
      </c>
    </row>
    <row r="46" spans="1:1">
      <c r="A46" s="2" t="s">
        <v>756</v>
      </c>
    </row>
    <row r="47" spans="1:1">
      <c r="A47" s="2" t="s">
        <v>758</v>
      </c>
    </row>
    <row r="48" spans="1:1">
      <c r="A48" s="2" t="s">
        <v>758</v>
      </c>
    </row>
    <row r="49" spans="1:1">
      <c r="A49" s="2" t="s">
        <v>760</v>
      </c>
    </row>
    <row r="50" spans="1:1">
      <c r="A50" s="2" t="s">
        <v>762</v>
      </c>
    </row>
    <row r="51" spans="1:1">
      <c r="A51" s="2" t="s">
        <v>764</v>
      </c>
    </row>
    <row r="52" spans="1:1">
      <c r="A52" s="2" t="s">
        <v>766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2023-09-05T03:08:50Z</cp:lastPrinted>
  <dcterms:created xsi:type="dcterms:W3CDTF">2009-06-02T18:56:54Z</dcterms:created>
  <dcterms:modified xsi:type="dcterms:W3CDTF">2023-09-05T03:08:53Z</dcterms:modified>
</cp:coreProperties>
</file>