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B71BDBA-F65D-4BF8-B718-3E261376E377}"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Invoice!$A$1:$K$75</definedName>
    <definedName name="_xlnm.Print_Area" localSheetId="2">'Shipping Invoice'!$A$1:$L$68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2" l="1"/>
  <c r="J65" i="2"/>
  <c r="K66" i="7" l="1"/>
  <c r="K65" i="7"/>
  <c r="E58" i="6"/>
  <c r="E57" i="6"/>
  <c r="E51" i="6"/>
  <c r="E50" i="6"/>
  <c r="E49" i="6"/>
  <c r="E48" i="6"/>
  <c r="E47" i="6"/>
  <c r="E42" i="6"/>
  <c r="E41" i="6"/>
  <c r="E35" i="6"/>
  <c r="E34" i="6"/>
  <c r="E33" i="6"/>
  <c r="E32" i="6"/>
  <c r="E31" i="6"/>
  <c r="E26" i="6"/>
  <c r="E25" i="6"/>
  <c r="E19" i="6"/>
  <c r="E18" i="6"/>
  <c r="K14" i="7"/>
  <c r="K17" i="7"/>
  <c r="K10" i="7"/>
  <c r="B61" i="7"/>
  <c r="I56" i="7"/>
  <c r="B53" i="7"/>
  <c r="B47" i="7"/>
  <c r="B45" i="7"/>
  <c r="B43" i="7"/>
  <c r="B32" i="7"/>
  <c r="B31" i="7"/>
  <c r="I31" i="7"/>
  <c r="I30" i="7"/>
  <c r="B29" i="7"/>
  <c r="B27" i="7"/>
  <c r="B25" i="7"/>
  <c r="B23" i="7"/>
  <c r="N1" i="7"/>
  <c r="I55" i="7" s="1"/>
  <c r="N1" i="6"/>
  <c r="E46" i="6" s="1"/>
  <c r="F1002" i="6"/>
  <c r="F1001" i="6"/>
  <c r="D59" i="6"/>
  <c r="B63" i="7" s="1"/>
  <c r="D58" i="6"/>
  <c r="B62" i="7" s="1"/>
  <c r="D57" i="6"/>
  <c r="D56" i="6"/>
  <c r="B60" i="7" s="1"/>
  <c r="D55" i="6"/>
  <c r="B59" i="7" s="1"/>
  <c r="D54" i="6"/>
  <c r="B58" i="7" s="1"/>
  <c r="D53" i="6"/>
  <c r="B57" i="7" s="1"/>
  <c r="D52" i="6"/>
  <c r="B56" i="7" s="1"/>
  <c r="D51" i="6"/>
  <c r="B55" i="7" s="1"/>
  <c r="D50" i="6"/>
  <c r="B54" i="7" s="1"/>
  <c r="D49" i="6"/>
  <c r="D48" i="6"/>
  <c r="B52" i="7" s="1"/>
  <c r="D47" i="6"/>
  <c r="B51" i="7" s="1"/>
  <c r="D46" i="6"/>
  <c r="B50" i="7" s="1"/>
  <c r="D45" i="6"/>
  <c r="B49" i="7" s="1"/>
  <c r="D44" i="6"/>
  <c r="B48" i="7" s="1"/>
  <c r="D43" i="6"/>
  <c r="D42" i="6"/>
  <c r="B46" i="7" s="1"/>
  <c r="D41" i="6"/>
  <c r="D40" i="6"/>
  <c r="B44" i="7" s="1"/>
  <c r="D39" i="6"/>
  <c r="D38" i="6"/>
  <c r="B42" i="7" s="1"/>
  <c r="D37" i="6"/>
  <c r="B41" i="7" s="1"/>
  <c r="D36" i="6"/>
  <c r="B40" i="7" s="1"/>
  <c r="D35" i="6"/>
  <c r="B39" i="7" s="1"/>
  <c r="D34" i="6"/>
  <c r="B38" i="7" s="1"/>
  <c r="D33" i="6"/>
  <c r="B37" i="7" s="1"/>
  <c r="D32" i="6"/>
  <c r="B36" i="7" s="1"/>
  <c r="D31" i="6"/>
  <c r="B35" i="7" s="1"/>
  <c r="D30" i="6"/>
  <c r="B34" i="7" s="1"/>
  <c r="D29" i="6"/>
  <c r="B33" i="7" s="1"/>
  <c r="D28" i="6"/>
  <c r="D27" i="6"/>
  <c r="D26" i="6"/>
  <c r="B30" i="7" s="1"/>
  <c r="D25" i="6"/>
  <c r="D24" i="6"/>
  <c r="B28" i="7" s="1"/>
  <c r="D23" i="6"/>
  <c r="D22" i="6"/>
  <c r="B26" i="7" s="1"/>
  <c r="D21" i="6"/>
  <c r="D20" i="6"/>
  <c r="B24" i="7" s="1"/>
  <c r="D19" i="6"/>
  <c r="D18" i="6"/>
  <c r="B22" i="7" s="1"/>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64" i="2" s="1"/>
  <c r="A1007" i="6"/>
  <c r="A1006" i="6"/>
  <c r="A1005" i="6"/>
  <c r="F1004" i="6"/>
  <c r="A1004" i="6"/>
  <c r="A1003" i="6"/>
  <c r="I44" i="7" l="1"/>
  <c r="I57" i="7"/>
  <c r="K45" i="7"/>
  <c r="I46" i="7"/>
  <c r="I60" i="7"/>
  <c r="K54" i="7"/>
  <c r="I33" i="7"/>
  <c r="K33" i="7" s="1"/>
  <c r="I47" i="7"/>
  <c r="I61" i="7"/>
  <c r="K61" i="7" s="1"/>
  <c r="K49" i="7"/>
  <c r="K51" i="7"/>
  <c r="I45" i="7"/>
  <c r="I22" i="7"/>
  <c r="I59" i="7"/>
  <c r="I23" i="7"/>
  <c r="K23" i="7" s="1"/>
  <c r="K38" i="7"/>
  <c r="K55" i="7"/>
  <c r="I24" i="7"/>
  <c r="I34" i="7"/>
  <c r="K34" i="7" s="1"/>
  <c r="K47" i="7"/>
  <c r="K24" i="7"/>
  <c r="K40" i="7"/>
  <c r="K56" i="7"/>
  <c r="I25" i="7"/>
  <c r="K25" i="7" s="1"/>
  <c r="I35" i="7"/>
  <c r="K35" i="7" s="1"/>
  <c r="I48" i="7"/>
  <c r="I58" i="7"/>
  <c r="K58" i="7"/>
  <c r="I37" i="7"/>
  <c r="K37" i="7" s="1"/>
  <c r="I63" i="7"/>
  <c r="K63" i="7" s="1"/>
  <c r="K44" i="7"/>
  <c r="K60" i="7"/>
  <c r="I27" i="7"/>
  <c r="K27" i="7" s="1"/>
  <c r="I39" i="7"/>
  <c r="K39" i="7" s="1"/>
  <c r="I52" i="7"/>
  <c r="K53" i="7"/>
  <c r="I29" i="7"/>
  <c r="I42" i="7"/>
  <c r="I54" i="7"/>
  <c r="K31" i="7"/>
  <c r="K52" i="7"/>
  <c r="I32" i="7"/>
  <c r="K32" i="7" s="1"/>
  <c r="K57" i="7"/>
  <c r="I36" i="7"/>
  <c r="K36" i="7" s="1"/>
  <c r="I49" i="7"/>
  <c r="I62" i="7"/>
  <c r="K62" i="7" s="1"/>
  <c r="K42" i="7"/>
  <c r="I50" i="7"/>
  <c r="K50" i="7" s="1"/>
  <c r="K59" i="7"/>
  <c r="I26" i="7"/>
  <c r="K26" i="7" s="1"/>
  <c r="I38" i="7"/>
  <c r="I51" i="7"/>
  <c r="I40" i="7"/>
  <c r="I53" i="7"/>
  <c r="K30" i="7"/>
  <c r="K46" i="7"/>
  <c r="I28" i="7"/>
  <c r="K28" i="7" s="1"/>
  <c r="I41" i="7"/>
  <c r="K41" i="7" s="1"/>
  <c r="K48" i="7"/>
  <c r="K29" i="7"/>
  <c r="I43" i="7"/>
  <c r="K43" i="7" s="1"/>
  <c r="E52" i="6"/>
  <c r="E21" i="6"/>
  <c r="E37" i="6"/>
  <c r="E53" i="6"/>
  <c r="E36" i="6"/>
  <c r="E22" i="6"/>
  <c r="E38" i="6"/>
  <c r="E54" i="6"/>
  <c r="E20" i="6"/>
  <c r="E23" i="6"/>
  <c r="E39" i="6"/>
  <c r="E55" i="6"/>
  <c r="E24" i="6"/>
  <c r="E40" i="6"/>
  <c r="E56" i="6"/>
  <c r="E27" i="6"/>
  <c r="E43" i="6"/>
  <c r="E59" i="6"/>
  <c r="E28" i="6"/>
  <c r="E44" i="6"/>
  <c r="E29" i="6"/>
  <c r="E45" i="6"/>
  <c r="E30" i="6"/>
  <c r="K22" i="7"/>
  <c r="B64" i="7"/>
  <c r="M11" i="6"/>
  <c r="I71" i="2" s="1"/>
  <c r="K64" i="7" l="1"/>
  <c r="K6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0" i="2" s="1"/>
  <c r="I75"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73" i="2" l="1"/>
  <c r="I74" i="2"/>
  <c r="I72" i="2" s="1"/>
  <c r="H1013" i="6"/>
  <c r="H1010" i="6"/>
  <c r="H1009" i="6"/>
  <c r="H1012" i="6" l="1"/>
  <c r="H1011" i="6" s="1"/>
</calcChain>
</file>

<file path=xl/sharedStrings.xml><?xml version="1.0" encoding="utf-8"?>
<sst xmlns="http://schemas.openxmlformats.org/spreadsheetml/2006/main" count="2509" uniqueCount="790">
  <si>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</si>
  <si>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</si>
  <si>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</si>
  <si>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</si>
  <si>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</si>
  <si>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</si>
  <si>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</si>
  <si>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</si>
  <si>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</si>
  <si>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</si>
  <si>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</si>
  <si>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</si>
  <si>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</si>
  <si>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</si>
  <si>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</si>
  <si>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</si>
  <si>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</si>
  <si>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</si>
  <si>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</si>
  <si>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</si>
  <si>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</si>
  <si>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</si>
  <si>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</si>
  <si>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</si>
  <si>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</si>
  <si>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</si>
  <si>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</si>
  <si>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</si>
  <si>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</si>
  <si>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</si>
  <si>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</si>
  <si>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</si>
  <si>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</si>
  <si>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</si>
  <si>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</si>
  <si>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</si>
  <si>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</si>
  <si>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</si>
  <si>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</si>
  <si>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</si>
  <si>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</si>
  <si>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</si>
  <si>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</si>
  <si>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</si>
  <si>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</si>
  <si>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</si>
  <si>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</si>
  <si>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</si>
  <si>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</si>
  <si>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</si>
  <si>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</si>
  <si>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</si>
  <si>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</si>
  <si>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</si>
  <si>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</si>
  <si>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</si>
  <si>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</si>
  <si>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</si>
  <si>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</si>
  <si>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</si>
  <si>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</si>
  <si>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</si>
  <si>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</si>
  <si>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</si>
  <si>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</si>
  <si>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</si>
  <si>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</si>
  <si>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</si>
  <si>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</si>
  <si>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</si>
  <si>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</si>
  <si>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</si>
  <si>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</si>
  <si>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</si>
  <si>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</si>
  <si>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</si>
  <si>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</si>
  <si>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</si>
  <si>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</si>
  <si>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</si>
  <si>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</si>
  <si>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</si>
  <si>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</si>
  <si>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</si>
  <si>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</si>
  <si>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</si>
  <si>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</si>
  <si>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</si>
  <si>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</si>
  <si>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</si>
  <si>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</si>
  <si>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</si>
  <si>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</si>
  <si>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</si>
  <si>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</si>
  <si>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</si>
  <si>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</si>
  <si>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</si>
  <si>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</si>
  <si>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</si>
  <si>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</si>
  <si>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</si>
  <si>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</si>
  <si>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</si>
  <si>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</si>
  <si>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</si>
  <si>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</si>
  <si>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</si>
  <si>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</si>
  <si>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</si>
  <si>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</si>
  <si>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</si>
  <si>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</si>
  <si>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</si>
  <si>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</si>
  <si>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</si>
  <si>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</si>
  <si>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</si>
  <si>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</si>
  <si>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</si>
  <si>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</si>
  <si>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</si>
  <si>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</si>
  <si>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</si>
  <si>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</si>
  <si>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</si>
  <si>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</si>
  <si>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</si>
  <si>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</si>
  <si>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</si>
  <si>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</si>
  <si>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</si>
  <si>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</si>
  <si>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</si>
  <si>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</si>
  <si>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</si>
  <si>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</si>
  <si>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</si>
  <si>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</si>
  <si>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</si>
  <si>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</si>
  <si>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</si>
  <si>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</si>
  <si>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</si>
  <si>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</si>
  <si>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</si>
  <si>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</si>
  <si>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</si>
  <si>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</si>
  <si>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</si>
  <si>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</si>
  <si>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</si>
  <si>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</si>
  <si>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</si>
  <si>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</si>
  <si>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</si>
  <si>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</si>
  <si>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</si>
  <si>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</si>
  <si>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</si>
  <si>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</si>
  <si>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</si>
  <si>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</si>
  <si>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</si>
  <si>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</si>
  <si>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</si>
  <si>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</si>
  <si>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</si>
  <si>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</si>
  <si>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</si>
  <si>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</si>
  <si>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</si>
  <si>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</si>
  <si>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</si>
  <si>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</si>
  <si>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</si>
  <si>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</si>
  <si>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</si>
  <si>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</si>
  <si>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</si>
  <si>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</si>
  <si>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</si>
  <si>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</si>
  <si>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</si>
  <si>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</si>
  <si>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</si>
  <si>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</si>
  <si>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</si>
  <si>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</si>
  <si>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</si>
  <si>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</si>
  <si>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</si>
  <si>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</si>
  <si>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</si>
  <si>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</si>
  <si>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</si>
  <si>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</si>
  <si>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</si>
  <si>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</si>
  <si>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</si>
  <si>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</si>
  <si>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</si>
  <si>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</si>
  <si>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</si>
  <si>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</si>
  <si>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</si>
  <si>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</si>
  <si>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</si>
  <si>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</si>
  <si>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</si>
  <si>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</si>
  <si>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</si>
  <si>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</si>
  <si>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</si>
  <si>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</si>
  <si>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</si>
  <si>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</si>
  <si>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</si>
  <si>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</si>
  <si>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</si>
  <si>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</si>
  <si>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</si>
  <si>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</si>
  <si>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</si>
  <si>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</si>
  <si>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</si>
  <si>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</si>
  <si>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</si>
  <si>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</si>
  <si>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</si>
  <si>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</si>
  <si>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</si>
  <si>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</si>
  <si>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</si>
  <si>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</si>
  <si>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</si>
  <si>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</si>
  <si>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</si>
  <si>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</si>
  <si>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</si>
  <si>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</si>
  <si>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</si>
  <si>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</si>
  <si>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</si>
  <si>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</si>
  <si>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</si>
  <si>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</si>
  <si>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</si>
  <si>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</si>
  <si>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</si>
  <si>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</si>
  <si>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</si>
  <si>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</si>
  <si>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</si>
  <si>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</si>
  <si>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</si>
  <si>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</si>
  <si>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</si>
  <si>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</si>
  <si>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</si>
  <si>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</si>
  <si>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</si>
  <si>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</si>
  <si>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</si>
  <si>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</si>
  <si>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</si>
  <si>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</si>
  <si>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</si>
  <si>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</si>
  <si>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</si>
  <si>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</si>
  <si>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</si>
  <si>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</si>
  <si>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</si>
  <si>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</si>
  <si>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</si>
  <si>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</si>
  <si>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</si>
  <si>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</si>
  <si>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</si>
  <si>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</si>
  <si>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</si>
  <si>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</si>
  <si>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</si>
  <si>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</si>
  <si>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</si>
  <si>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</si>
  <si>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</si>
  <si>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</si>
  <si>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</si>
  <si>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</si>
  <si>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</si>
  <si>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</si>
  <si>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</si>
  <si>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</si>
  <si>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</si>
  <si>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</si>
  <si>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</si>
  <si>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</si>
  <si>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</si>
  <si>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</si>
  <si>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</si>
  <si>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</si>
  <si>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</si>
  <si>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</si>
  <si>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</si>
  <si>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</si>
  <si>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</si>
  <si>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</si>
  <si>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</si>
  <si>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</si>
  <si>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</si>
  <si>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</si>
  <si>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</si>
  <si>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</si>
  <si>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</si>
  <si>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</si>
  <si>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</si>
  <si>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</si>
  <si>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</si>
  <si>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</si>
  <si>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</si>
  <si>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</si>
  <si>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</si>
  <si>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</si>
  <si>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</si>
  <si>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</si>
  <si>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</si>
  <si>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</si>
  <si>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</si>
  <si>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</si>
  <si>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</si>
  <si>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</si>
  <si>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</si>
  <si>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</si>
  <si>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</si>
  <si>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</si>
  <si>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</si>
  <si>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</si>
  <si>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</si>
  <si>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</si>
  <si>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</si>
  <si>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</si>
  <si>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</si>
  <si>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</si>
  <si>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</si>
  <si>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</si>
  <si>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</si>
  <si>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</si>
  <si>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</si>
  <si>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</si>
  <si>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</si>
  <si>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</si>
  <si>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</si>
  <si>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</si>
  <si>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</si>
  <si>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</si>
  <si>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</si>
  <si>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</si>
  <si>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</si>
  <si>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</si>
  <si>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</si>
  <si>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</si>
  <si>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</si>
  <si>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</si>
  <si>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</si>
  <si>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</si>
  <si>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</si>
  <si>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</si>
  <si>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</si>
  <si>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</si>
  <si>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</si>
  <si>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</si>
  <si>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</si>
  <si>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</si>
  <si>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</si>
  <si>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</si>
  <si>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</si>
  <si>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</si>
  <si>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</si>
  <si>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</si>
  <si>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</si>
  <si>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</si>
  <si>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</si>
  <si>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</si>
  <si>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</si>
  <si>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</si>
  <si>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</si>
  <si>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</si>
  <si>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</si>
  <si>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</si>
  <si>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</si>
  <si>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</si>
  <si>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</si>
  <si>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</si>
  <si>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</si>
  <si>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</si>
  <si>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</si>
  <si>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</si>
  <si>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</si>
  <si>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</si>
  <si>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</si>
  <si>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</si>
  <si>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</si>
  <si>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</si>
  <si>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</si>
  <si>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</si>
  <si>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</si>
  <si>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</si>
  <si>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</si>
  <si>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</si>
  <si>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</si>
  <si>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</si>
  <si>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</si>
  <si>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</si>
  <si>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</si>
  <si>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</si>
  <si>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</si>
  <si>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</si>
  <si>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</si>
  <si>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</si>
  <si>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</si>
  <si>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</si>
  <si>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</si>
  <si>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</si>
  <si>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</si>
  <si>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</si>
  <si>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</si>
  <si>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</si>
  <si>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</si>
  <si>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</si>
  <si>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</si>
  <si>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</si>
  <si>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</si>
  <si>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</si>
  <si>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</si>
  <si>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</si>
  <si>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</si>
  <si>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</si>
  <si>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</si>
  <si>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</si>
  <si>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</si>
  <si>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</si>
  <si>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</si>
  <si>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</si>
  <si>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</si>
  <si>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</si>
  <si>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</si>
  <si>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</si>
  <si>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</si>
  <si>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</si>
  <si>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</si>
  <si>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</si>
  <si>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</si>
  <si>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</si>
  <si>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</si>
  <si>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</si>
  <si>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</si>
  <si>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</si>
  <si>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</si>
  <si>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</si>
  <si>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</si>
  <si>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</si>
  <si>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</si>
  <si>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</si>
  <si>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</si>
  <si>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</si>
  <si>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</si>
  <si>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</si>
  <si>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</si>
  <si>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</si>
  <si>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</si>
  <si>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</si>
  <si>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</si>
  <si>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</si>
  <si>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</si>
  <si>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</si>
  <si>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</si>
  <si>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</si>
  <si>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</si>
  <si>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</si>
  <si>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</si>
  <si>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</si>
  <si>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</si>
  <si>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</si>
  <si>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</si>
  <si>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</si>
  <si>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</si>
  <si>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</si>
  <si>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</si>
  <si>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</si>
  <si>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</si>
  <si>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</si>
  <si>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</si>
  <si>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</si>
  <si>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</si>
  <si>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</si>
  <si>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</si>
  <si>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</si>
  <si>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</si>
  <si>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</si>
  <si>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</si>
  <si>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</si>
  <si>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</si>
  <si>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</si>
  <si>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</si>
  <si>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</si>
  <si>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</si>
  <si>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</si>
  <si>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</si>
  <si>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</si>
  <si>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</si>
  <si>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</si>
  <si>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</si>
  <si>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</si>
  <si>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</si>
  <si>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</si>
  <si>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</si>
  <si>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</si>
  <si>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</si>
  <si>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</si>
  <si>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</si>
  <si>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</si>
  <si>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</si>
  <si>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</si>
  <si>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</si>
  <si>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</si>
  <si>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</si>
  <si>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</si>
  <si>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</si>
  <si>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</si>
  <si>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</si>
  <si>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</si>
  <si>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</si>
  <si>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</si>
  <si>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</si>
  <si>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</si>
  <si>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</si>
  <si>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</si>
  <si>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</si>
  <si>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</si>
  <si>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</si>
  <si>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</si>
  <si>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</si>
  <si>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</si>
  <si>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</si>
  <si>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</si>
  <si>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</si>
  <si>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</si>
  <si>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</si>
  <si>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</si>
  <si>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</si>
  <si>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</si>
  <si>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</si>
  <si>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</si>
  <si>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</si>
  <si>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</si>
  <si>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</si>
  <si>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</si>
  <si>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</si>
  <si>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</si>
  <si>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</si>
  <si>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</si>
  <si>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</si>
  <si>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</si>
  <si>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</si>
  <si>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</si>
  <si>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</si>
  <si>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</si>
  <si>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</si>
  <si>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</si>
  <si>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</si>
  <si>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</si>
  <si>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</si>
  <si>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</si>
  <si>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</si>
  <si>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</si>
  <si>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</si>
  <si>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</si>
  <si>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</si>
  <si>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</si>
  <si>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</si>
  <si>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</si>
  <si>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</si>
  <si>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</si>
  <si>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</si>
  <si>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</si>
  <si>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</si>
  <si>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</si>
  <si>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</si>
  <si>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</si>
  <si>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</si>
  <si>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</si>
  <si>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</si>
  <si>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</si>
  <si>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</si>
  <si>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</si>
  <si>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</si>
  <si>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</si>
  <si>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</si>
  <si>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</si>
  <si>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</si>
  <si>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</si>
  <si>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</si>
  <si>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</si>
  <si>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</si>
  <si>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</si>
  <si>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</si>
  <si>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</si>
  <si>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</si>
  <si>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</si>
  <si>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</si>
  <si>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</si>
  <si>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</si>
  <si>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</si>
  <si>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</si>
  <si>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</si>
  <si>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</si>
  <si>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</si>
  <si>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</si>
  <si>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</si>
  <si>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</si>
  <si>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</si>
  <si>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</si>
  <si>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</si>
  <si>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</si>
  <si>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</si>
  <si>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</si>
  <si>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</si>
  <si>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</si>
  <si>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</si>
  <si>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</si>
  <si>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</si>
  <si>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</si>
  <si>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</si>
  <si>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</si>
  <si>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</si>
  <si>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</si>
  <si>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</si>
  <si>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</si>
  <si>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</si>
  <si>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</si>
  <si>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</si>
  <si>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</si>
  <si>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</si>
  <si>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</si>
  <si>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</si>
  <si>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</si>
  <si>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</si>
  <si>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</si>
  <si>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</si>
  <si>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</si>
  <si>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</si>
  <si>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</si>
  <si>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</si>
  <si>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</si>
  <si>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</si>
  <si>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</si>
  <si>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</si>
  <si>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</si>
  <si>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</si>
  <si>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</si>
  <si>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</si>
  <si>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</si>
  <si>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</si>
  <si>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</si>
  <si>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</si>
  <si>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</si>
  <si>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</si>
  <si>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</si>
  <si>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</si>
  <si>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</si>
  <si>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</si>
  <si>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</si>
  <si>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</si>
  <si>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</si>
  <si>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</si>
  <si>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</si>
  <si>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</si>
  <si>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</si>
  <si>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</si>
  <si>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</si>
  <si>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</si>
  <si>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</si>
  <si>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</si>
  <si>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</si>
  <si>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</si>
  <si>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</si>
  <si>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</si>
  <si>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</si>
  <si>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</si>
  <si>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</si>
  <si>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</si>
  <si>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</si>
  <si>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</si>
  <si>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</si>
  <si>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</si>
  <si>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</si>
  <si>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</si>
  <si>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</si>
  <si>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</si>
  <si>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</si>
  <si>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</si>
  <si>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</si>
  <si>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</si>
  <si>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</si>
  <si>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</si>
  <si>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</si>
  <si>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</si>
  <si>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</si>
  <si>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Gail Kilgour</t>
  </si>
  <si>
    <t>21 Parkdale Court</t>
  </si>
  <si>
    <t>4214 Parkwood</t>
  </si>
  <si>
    <t>Australia</t>
  </si>
  <si>
    <t>Tel: +61 0755949210</t>
  </si>
  <si>
    <t>Email: gkilgour@bigpond.net.au</t>
  </si>
  <si>
    <t>18SP6XC</t>
  </si>
  <si>
    <t>Display box with 52 pcs. of 925 sterling silver nose studs, 22g (0.6mm) with 18k gold plating and tiny 1.3mm round prong set clear crystals (in standard packing or in vacuum sealed packing to prevent tarnishing)</t>
  </si>
  <si>
    <t>BILRG</t>
  </si>
  <si>
    <t>Length: 6mm with 1.5mm top part</t>
  </si>
  <si>
    <t>Clear bio-flexible labret, 1.2mm (16g) with a 18k gold plated 925 silver threadless push pin top with 1.5 - 3mm colored crystal</t>
  </si>
  <si>
    <t>BLK464</t>
  </si>
  <si>
    <t>Wholesale silver nose piercing bulk of 1000, 500, 250 or 100 pcs. of 925 sterling silver nose stud, 22g (0.6mm) with a 1.5mm round crystal top</t>
  </si>
  <si>
    <t>BLK529</t>
  </si>
  <si>
    <t>Wholesale silver nose piercing bulk of 1000, 500, 250 or 100 pcs.of 925 sterling silver nose studs, 22g (0.6mm) with 2.5mm round prong set crystal</t>
  </si>
  <si>
    <t>G10END</t>
  </si>
  <si>
    <t>Solid 10k gold endless nose hoop, 22g (0.6mm) with an outer diameter</t>
  </si>
  <si>
    <t>G9LBZ</t>
  </si>
  <si>
    <t>Length: 6mm with 2mm top part</t>
  </si>
  <si>
    <t>9k gold labret, 1.2mm (16g) threadless push pin top prong set 2mm-3mm round clear Cubic Zirconia (CZ) stone</t>
  </si>
  <si>
    <t>G9SRD</t>
  </si>
  <si>
    <t>9 kt. gold nose screw, 22g (0.6mm) with 2mm plain gold round top</t>
  </si>
  <si>
    <t>LBIRC</t>
  </si>
  <si>
    <t>Surgical steel internally threaded labret, 16g (1.2mm) with bezel set jewel flat head sized 1.5mm to 4mm for triple tragus piercings</t>
  </si>
  <si>
    <t>Length: 8mm with 1.5mm top part</t>
  </si>
  <si>
    <t>NYSV2BX</t>
  </si>
  <si>
    <t>NYSVBX</t>
  </si>
  <si>
    <t>SEGH10</t>
  </si>
  <si>
    <t>High polished surgical steel hinged segment ring, 10g (2.5mm)</t>
  </si>
  <si>
    <t>SEGHT10</t>
  </si>
  <si>
    <t>PVD plated 316L steel hinged segment ring, 2.5mm (10g)</t>
  </si>
  <si>
    <t>SIPG</t>
  </si>
  <si>
    <t>Gauge: 8mm</t>
  </si>
  <si>
    <t>Silicone double flared solid plug retainer</t>
  </si>
  <si>
    <t>Gauge: 20mm</t>
  </si>
  <si>
    <t>TLBB25</t>
  </si>
  <si>
    <t>Length: 4mm</t>
  </si>
  <si>
    <t xml:space="preserve">316L steel Tragus Labret, 16g (1.2mm) with a tiny 2.5mm round base plate suitable for tragus piercings and a 2.5mm ball </t>
  </si>
  <si>
    <t>TLBIRC</t>
  </si>
  <si>
    <t>Length: 5mm with 3mm top part</t>
  </si>
  <si>
    <t>316L steel internally threaded tragus labret, 16g (1.2mm) with bezel set jewel flat head sized 1.5mm to 4mm for triple tragus piercings</t>
  </si>
  <si>
    <t>Length: 4mm with 1.5mm top part</t>
  </si>
  <si>
    <t>Length: 4mm with 2mm top part</t>
  </si>
  <si>
    <t>Length: 4mm with 3mm top part</t>
  </si>
  <si>
    <t>USEGHT</t>
  </si>
  <si>
    <t>Gauge: 1.2mm - 6mm length</t>
  </si>
  <si>
    <t>Anodized titanium G23 hinged segment ring, 1.2mm (16g), 1mm (18g), and 0.8mm (20g)</t>
  </si>
  <si>
    <t>Gauge: 1mm - 6mm length</t>
  </si>
  <si>
    <t>Gauge: 1mm - 7mm length</t>
  </si>
  <si>
    <t>Gauge: 1mm - 8mm length</t>
  </si>
  <si>
    <t>Color: Green</t>
  </si>
  <si>
    <t>Gauge: 0.8mm - 9mm length</t>
  </si>
  <si>
    <t>Color: Purple</t>
  </si>
  <si>
    <t>BILR15G</t>
  </si>
  <si>
    <t>BLK464A</t>
  </si>
  <si>
    <t>BLK529B</t>
  </si>
  <si>
    <t>G10END12</t>
  </si>
  <si>
    <t>G9LBZ2A</t>
  </si>
  <si>
    <t>LBIRC15</t>
  </si>
  <si>
    <t>LBIRC2</t>
  </si>
  <si>
    <t>LBIRC3</t>
  </si>
  <si>
    <t>LBIRC4</t>
  </si>
  <si>
    <t>SIPG0</t>
  </si>
  <si>
    <t>SIPG13/16</t>
  </si>
  <si>
    <t>TLBIRC3</t>
  </si>
  <si>
    <t>TLBIRC15</t>
  </si>
  <si>
    <t>TLBIRC2</t>
  </si>
  <si>
    <t>USEGHT16</t>
  </si>
  <si>
    <t>USEGHT18</t>
  </si>
  <si>
    <t>USEGHT20</t>
  </si>
  <si>
    <t>One Thousand Fifty Two and 87 cents AUD</t>
  </si>
  <si>
    <t>Display box with 52 pcs. of 925 sterling silver ''Bend it yourself'' nose studs, 22g (0.6mm) with 2mm ball shaped tops (in standard packing or in vacuum sealed packing to prevent tarnishing)</t>
  </si>
  <si>
    <t>Display box with 52 pcs. of 925 sterling silver ''Bend it yourself'' nose studs, 22g (0.6mm) with 1.5mm ball shaped tops (in standard packing or in vacuum sealed packing to prevent tarnishing)</t>
  </si>
  <si>
    <t>Exchange Rate AUD-THB</t>
  </si>
  <si>
    <t>Didi</t>
  </si>
  <si>
    <r>
      <t xml:space="preserve">Discount 20% as per </t>
    </r>
    <r>
      <rPr>
        <b/>
        <sz val="10"/>
        <color indexed="8"/>
        <rFont val="Arial"/>
        <family val="2"/>
      </rPr>
      <t>Silver Membership</t>
    </r>
    <r>
      <rPr>
        <sz val="10"/>
        <color indexed="8"/>
        <rFont val="Arial"/>
        <family val="2"/>
      </rPr>
      <t xml:space="preserve">: </t>
    </r>
  </si>
  <si>
    <t>Free Shipping to Australia via DHL due to order over 350 USD:</t>
  </si>
  <si>
    <t>Eight Hundred Forty Two and 30 cents AUD</t>
  </si>
  <si>
    <t xml:space="preserve">Discount 20% as per Silver Membership: </t>
  </si>
  <si>
    <t>Discount 20% as per Silver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</si>
</sst>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4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2" borderId="14"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0">
    <cellStyle name="Comma 2" xfId="7" xr:uid="{4C8D23E9-D3D4-48A2-874E-23AA994A170A}"/>
    <cellStyle name="Comma 2 2" xfId="4430" xr:uid="{2E6C0C43-B1C8-4152-858A-233A550F53D4}"/>
    <cellStyle name="Comma 2 2 2" xfId="4755" xr:uid="{9EB5EF4E-9B5A-4211-987F-012886E1C63D}"/>
    <cellStyle name="Comma 2 2 2 2" xfId="5326" xr:uid="{D4B8BE49-10F1-49CD-9A60-BCFFDF8B27B5}"/>
    <cellStyle name="Comma 2 2 3" xfId="4591" xr:uid="{C0749804-18B4-49A7-87E3-D45057BCCBE3}"/>
    <cellStyle name="Comma 3" xfId="4318" xr:uid="{F4C1943B-9DEA-4916-AF08-342AAADA3188}"/>
    <cellStyle name="Comma 3 2" xfId="4432" xr:uid="{2364CD6D-FFCE-47D2-A724-B517C94A295F}"/>
    <cellStyle name="Comma 3 2 2" xfId="4756" xr:uid="{9551CC11-4CFA-4949-BBAC-505F310DAE49}"/>
    <cellStyle name="Comma 3 2 2 2" xfId="5327" xr:uid="{642564C9-E7A0-4925-A063-1EBE0E2D4EF3}"/>
    <cellStyle name="Comma 3 2 3" xfId="5325" xr:uid="{5BF05A95-56BD-477E-AA91-6E0454504893}"/>
    <cellStyle name="Currency 10" xfId="8" xr:uid="{63D48C14-5F0F-4ECB-8202-9AAA41BD165E}"/>
    <cellStyle name="Currency 10 2" xfId="9" xr:uid="{0A21AE90-EF9A-4F0F-BEE3-91B53CF090C5}"/>
    <cellStyle name="Currency 10 2 2" xfId="203" xr:uid="{C26B24CC-7137-4EF8-844C-1BAE02D58E90}"/>
    <cellStyle name="Currency 10 2 2 2" xfId="4616" xr:uid="{6EBFDD2C-B02D-4E87-940D-E35D1F8EAFAB}"/>
    <cellStyle name="Currency 10 2 3" xfId="4511" xr:uid="{F6F3BA79-F75C-4388-972B-4651BB1A581E}"/>
    <cellStyle name="Currency 10 3" xfId="10" xr:uid="{9DD8F18A-F965-4FA6-A9C7-BDCF5A3F5EC9}"/>
    <cellStyle name="Currency 10 3 2" xfId="204" xr:uid="{234B3C4F-A86F-4BF0-B7CB-32CC6A291621}"/>
    <cellStyle name="Currency 10 3 2 2" xfId="4617" xr:uid="{0C852D1B-7758-40FE-B3DA-A4E4D3B14D2C}"/>
    <cellStyle name="Currency 10 3 3" xfId="4512" xr:uid="{4B0E0AEC-0A52-4266-B194-566463E0942A}"/>
    <cellStyle name="Currency 10 4" xfId="205" xr:uid="{9174982D-5F6D-487A-9A2D-BC0BBA819D62}"/>
    <cellStyle name="Currency 10 4 2" xfId="4618" xr:uid="{D72F6C95-EC6D-4572-9AE4-119465481AAE}"/>
    <cellStyle name="Currency 10 5" xfId="4437" xr:uid="{A13DAEE5-D0D7-4754-9EF8-3E8A70C56C0D}"/>
    <cellStyle name="Currency 10 6" xfId="4510" xr:uid="{720E3679-E45F-49B3-8159-96812B22EEA6}"/>
    <cellStyle name="Currency 11" xfId="11" xr:uid="{74CF2533-6E95-43CD-A6BE-5D64BE12A78A}"/>
    <cellStyle name="Currency 11 2" xfId="12" xr:uid="{1C9F75C7-0D8F-4291-8835-4552153F27FC}"/>
    <cellStyle name="Currency 11 2 2" xfId="206" xr:uid="{5585B64F-AA9B-484F-8552-F325B52BDB36}"/>
    <cellStyle name="Currency 11 2 2 2" xfId="4619" xr:uid="{A7401E12-F072-4A05-AB15-11C90E6FE58C}"/>
    <cellStyle name="Currency 11 2 3" xfId="4514" xr:uid="{D33004D5-4FB1-469D-AC10-5589531B7B25}"/>
    <cellStyle name="Currency 11 3" xfId="13" xr:uid="{B30F6337-47ED-44E3-B7CE-9DE3FF9DBC4D}"/>
    <cellStyle name="Currency 11 3 2" xfId="207" xr:uid="{5CAEEBC5-1206-4D10-B229-4F61815869F1}"/>
    <cellStyle name="Currency 11 3 2 2" xfId="4620" xr:uid="{240B0921-80FD-4996-AE0F-028EB164438A}"/>
    <cellStyle name="Currency 11 3 3" xfId="4515" xr:uid="{07E12C88-954A-468C-99AD-52CEAF02B3BD}"/>
    <cellStyle name="Currency 11 4" xfId="208" xr:uid="{AE713ACD-FBD6-4D3E-8C4F-905C4BB717F9}"/>
    <cellStyle name="Currency 11 4 2" xfId="4621" xr:uid="{39D21998-CB81-4861-B138-06879FF13200}"/>
    <cellStyle name="Currency 11 5" xfId="4319" xr:uid="{C7F943AA-C81D-472D-AD7F-C9D61DC14456}"/>
    <cellStyle name="Currency 11 5 2" xfId="4438" xr:uid="{BCBD384D-C914-47C6-88B7-6CFD83B410C4}"/>
    <cellStyle name="Currency 11 5 3" xfId="4720" xr:uid="{F85EAE90-F8DD-4179-BDDE-8A7D66E49655}"/>
    <cellStyle name="Currency 11 5 3 2" xfId="5315" xr:uid="{08AC062B-F172-42E4-9D77-3F32C5176A18}"/>
    <cellStyle name="Currency 11 5 3 3" xfId="4757" xr:uid="{892CA3E6-66EE-42AE-9F48-B3A15EE3CDB1}"/>
    <cellStyle name="Currency 11 5 4" xfId="4697" xr:uid="{85458BDD-F93D-4AB2-8B30-2C0D85BA88BC}"/>
    <cellStyle name="Currency 11 6" xfId="4513" xr:uid="{5E10F77B-4F96-4209-A405-3E5CE73537BE}"/>
    <cellStyle name="Currency 12" xfId="14" xr:uid="{850451BD-D07C-48B3-9922-372FA4F4F5AC}"/>
    <cellStyle name="Currency 12 2" xfId="15" xr:uid="{87D0C55C-BF9F-4FFB-865C-A9443B93A1AB}"/>
    <cellStyle name="Currency 12 2 2" xfId="209" xr:uid="{ED68DD15-6FA2-459B-B35F-D1ECAFFD93FB}"/>
    <cellStyle name="Currency 12 2 2 2" xfId="4622" xr:uid="{44E58E1F-D037-49D6-85AB-FAA87EC8CA17}"/>
    <cellStyle name="Currency 12 2 3" xfId="4517" xr:uid="{AE554C85-83DD-4B36-BCB7-9B3A32E33FD9}"/>
    <cellStyle name="Currency 12 3" xfId="210" xr:uid="{9151348D-2E3A-4FB1-A08F-6738392AF2D6}"/>
    <cellStyle name="Currency 12 3 2" xfId="4623" xr:uid="{10E4689D-CBA7-4EC1-9A65-6E9A207E440F}"/>
    <cellStyle name="Currency 12 4" xfId="4516" xr:uid="{53743AEC-18CF-4139-ABB5-E5C124D4F299}"/>
    <cellStyle name="Currency 13" xfId="16" xr:uid="{9AEC5D34-C378-440E-ADB6-E5480685145E}"/>
    <cellStyle name="Currency 13 2" xfId="4321" xr:uid="{21A8AE93-BDF6-4EDF-91D0-4FF7CA9A4A83}"/>
    <cellStyle name="Currency 13 3" xfId="4322" xr:uid="{B31C2E60-124F-4801-A509-7DA118A52C15}"/>
    <cellStyle name="Currency 13 3 2" xfId="4759" xr:uid="{82A511F1-8E65-4D38-AFB5-287E426E48A0}"/>
    <cellStyle name="Currency 13 4" xfId="4320" xr:uid="{9A03C634-CD4B-44A6-8805-681BEE2CD6C4}"/>
    <cellStyle name="Currency 13 5" xfId="4758" xr:uid="{5960E25C-4A67-4173-B071-FEFDAC5871EE}"/>
    <cellStyle name="Currency 14" xfId="17" xr:uid="{1D2E456B-03F8-44D3-A9A4-943B070799A8}"/>
    <cellStyle name="Currency 14 2" xfId="211" xr:uid="{CA5B9135-5DD9-4CDB-BA50-C288B8B2482D}"/>
    <cellStyle name="Currency 14 2 2" xfId="4624" xr:uid="{4676C5C8-8DE8-45EB-BB7E-84B725F6F233}"/>
    <cellStyle name="Currency 14 3" xfId="4518" xr:uid="{4D9EAEAB-10C1-4F58-99E9-AB55C93E616E}"/>
    <cellStyle name="Currency 15" xfId="4414" xr:uid="{4A511926-0473-437F-96F7-C4B5C5C9FBA5}"/>
    <cellStyle name="Currency 17" xfId="4323" xr:uid="{D1338846-FE38-4ADC-A6E5-72DA65959D50}"/>
    <cellStyle name="Currency 2" xfId="18" xr:uid="{9ED1693E-04EA-4989-94A9-68629A0CFEBC}"/>
    <cellStyle name="Currency 2 2" xfId="19" xr:uid="{75E86D02-F898-4954-A6C4-F9A57F7CF11F}"/>
    <cellStyle name="Currency 2 2 2" xfId="20" xr:uid="{C19B4ABE-B2DA-4983-B4E3-8EF52BEAB1B4}"/>
    <cellStyle name="Currency 2 2 2 2" xfId="21" xr:uid="{21253B15-1575-4BC4-9005-4AA212AF5370}"/>
    <cellStyle name="Currency 2 2 2 2 2" xfId="4760" xr:uid="{A16AB439-9A13-4434-A27F-12EF6556AF1A}"/>
    <cellStyle name="Currency 2 2 2 3" xfId="22" xr:uid="{AE634335-649C-4E28-B3DF-7031A4FB7B39}"/>
    <cellStyle name="Currency 2 2 2 3 2" xfId="212" xr:uid="{9C34DD11-D703-41D1-9F4D-9BB0EBB4D3ED}"/>
    <cellStyle name="Currency 2 2 2 3 2 2" xfId="4625" xr:uid="{2DF4488D-B2D3-4F3C-9542-9404563AD95B}"/>
    <cellStyle name="Currency 2 2 2 3 3" xfId="4521" xr:uid="{10C1ACAA-B34B-4EFB-91F8-6B7B711EF005}"/>
    <cellStyle name="Currency 2 2 2 4" xfId="213" xr:uid="{FC2F61EB-5E8A-4EEC-89C5-6F2A9CD2D807}"/>
    <cellStyle name="Currency 2 2 2 4 2" xfId="4626" xr:uid="{B02B5C67-4521-4A8F-BA24-9E11D4928FD6}"/>
    <cellStyle name="Currency 2 2 2 5" xfId="4520" xr:uid="{F29221C9-C163-4B8A-8718-C4FF8195F987}"/>
    <cellStyle name="Currency 2 2 3" xfId="214" xr:uid="{EA8C3191-A21B-4F28-A7A1-39A430838B34}"/>
    <cellStyle name="Currency 2 2 3 2" xfId="4627" xr:uid="{DB706F01-7584-4517-92F2-E9DD17919B2A}"/>
    <cellStyle name="Currency 2 2 4" xfId="4519" xr:uid="{57138832-5975-43E1-A009-3820F8B4B7DC}"/>
    <cellStyle name="Currency 2 3" xfId="23" xr:uid="{73D32C7F-D117-41E9-AD7D-4200F4CDDB64}"/>
    <cellStyle name="Currency 2 3 2" xfId="215" xr:uid="{DAFC35FC-34D3-41B3-9D13-757CAF5A87DB}"/>
    <cellStyle name="Currency 2 3 2 2" xfId="4628" xr:uid="{1EB6B7AA-846D-48E5-9AF4-70BA1E6A75E7}"/>
    <cellStyle name="Currency 2 3 3" xfId="4522" xr:uid="{09707857-568B-42FC-8BE5-7812FBBD9EDA}"/>
    <cellStyle name="Currency 2 4" xfId="216" xr:uid="{6BBEC14C-E6FE-4E6F-891A-5F992808C93F}"/>
    <cellStyle name="Currency 2 4 2" xfId="217" xr:uid="{C1FC7E4E-51EE-4E53-BE16-E2D4DF121C55}"/>
    <cellStyle name="Currency 2 5" xfId="218" xr:uid="{D405385D-1BC5-4C90-8C49-A0F613C69366}"/>
    <cellStyle name="Currency 2 5 2" xfId="219" xr:uid="{4454D65C-8895-400A-8661-36CD52FE9BB7}"/>
    <cellStyle name="Currency 2 6" xfId="220" xr:uid="{A6FB3A74-D544-4563-B0AA-63F647949738}"/>
    <cellStyle name="Currency 3" xfId="24" xr:uid="{6EE2A31A-9721-491B-B829-A7B11DCBF5B6}"/>
    <cellStyle name="Currency 3 2" xfId="25" xr:uid="{0FA7AE67-6AD1-4A04-A746-4E1A7B5C6FD6}"/>
    <cellStyle name="Currency 3 2 2" xfId="221" xr:uid="{15E00973-E6B4-4AC8-815B-F4882DD2BDFF}"/>
    <cellStyle name="Currency 3 2 2 2" xfId="4629" xr:uid="{AE4D3393-0090-4B64-90F4-7794D823D755}"/>
    <cellStyle name="Currency 3 2 3" xfId="4524" xr:uid="{4A6DFEE2-88A6-4438-85E1-4A17F5EADBE3}"/>
    <cellStyle name="Currency 3 3" xfId="26" xr:uid="{CB382F0E-E974-4E8A-A462-644526143CD3}"/>
    <cellStyle name="Currency 3 3 2" xfId="222" xr:uid="{4007B8DB-395C-4A31-A7D1-0A3514888DDD}"/>
    <cellStyle name="Currency 3 3 2 2" xfId="4630" xr:uid="{0BD1EF7C-F00F-4080-8425-9C3434171E2F}"/>
    <cellStyle name="Currency 3 3 3" xfId="4525" xr:uid="{A246E9E5-E67D-4DF3-926F-0837DCA981CF}"/>
    <cellStyle name="Currency 3 4" xfId="27" xr:uid="{4D0A79DA-861E-458A-9556-C65BA656A775}"/>
    <cellStyle name="Currency 3 4 2" xfId="223" xr:uid="{D5D60E38-A8BD-4DEA-95A1-EE2F4629F90C}"/>
    <cellStyle name="Currency 3 4 2 2" xfId="4631" xr:uid="{AB422CE2-0846-4842-815B-8AA079A77FAE}"/>
    <cellStyle name="Currency 3 4 3" xfId="4526" xr:uid="{4A41F1BB-AEAE-460A-81E2-664083D51BEC}"/>
    <cellStyle name="Currency 3 5" xfId="224" xr:uid="{AD86FA28-F48F-4899-BD10-0E5A240DF6E0}"/>
    <cellStyle name="Currency 3 5 2" xfId="4632" xr:uid="{27E61130-315D-46B9-8BEF-659DE933325C}"/>
    <cellStyle name="Currency 3 6" xfId="4523" xr:uid="{651BABBB-6836-4FBF-83E7-6DB038C984A1}"/>
    <cellStyle name="Currency 4" xfId="28" xr:uid="{D8FB7565-B441-4203-A0F3-41994C197565}"/>
    <cellStyle name="Currency 4 2" xfId="29" xr:uid="{84E1548C-19A0-48E2-931D-EEA14C18014A}"/>
    <cellStyle name="Currency 4 2 2" xfId="225" xr:uid="{F883D2E3-0EC6-4A20-AA10-ADF461479A33}"/>
    <cellStyle name="Currency 4 2 2 2" xfId="4633" xr:uid="{1194E5E9-BCAF-4BD8-AF45-57B3F964D8CF}"/>
    <cellStyle name="Currency 4 2 3" xfId="4528" xr:uid="{3A9F82FD-4A49-4D77-826C-08971F3B43E5}"/>
    <cellStyle name="Currency 4 3" xfId="30" xr:uid="{88997BCC-6ED3-4AB0-B0EA-D312B83656FC}"/>
    <cellStyle name="Currency 4 3 2" xfId="226" xr:uid="{273C6E1F-0DE0-4DA8-9277-3D064DA4CC96}"/>
    <cellStyle name="Currency 4 3 2 2" xfId="4634" xr:uid="{B3FB1665-C54B-4046-AF21-771F03432D3D}"/>
    <cellStyle name="Currency 4 3 3" xfId="4529" xr:uid="{B232A52C-7C2B-46C8-91BA-D96A6E098702}"/>
    <cellStyle name="Currency 4 4" xfId="227" xr:uid="{A6ACCCBC-9DD9-4B3B-A39E-CDDF1E20696A}"/>
    <cellStyle name="Currency 4 4 2" xfId="4635" xr:uid="{B33DBD29-D265-4B2F-94A2-B1B69FD6B1AA}"/>
    <cellStyle name="Currency 4 5" xfId="4324" xr:uid="{547303FF-0826-4962-A947-DC5D6BD102FF}"/>
    <cellStyle name="Currency 4 5 2" xfId="4439" xr:uid="{96C079D1-1651-4E2A-9D00-83AA435A6FB7}"/>
    <cellStyle name="Currency 4 5 3" xfId="4721" xr:uid="{07CE12BD-5ADE-4FE7-B860-CCB10CB0BB4A}"/>
    <cellStyle name="Currency 4 5 3 2" xfId="5316" xr:uid="{911D361B-1897-411B-9ADE-1DF6085FE60B}"/>
    <cellStyle name="Currency 4 5 3 3" xfId="4761" xr:uid="{A56A7628-7271-472F-BA3C-469FF84F07E8}"/>
    <cellStyle name="Currency 4 5 4" xfId="4698" xr:uid="{06556239-7C47-45D0-8A9B-CAF039436BB0}"/>
    <cellStyle name="Currency 4 6" xfId="4527" xr:uid="{47932874-CD79-46B0-9CF9-96343D859928}"/>
    <cellStyle name="Currency 5" xfId="31" xr:uid="{2A1B2F7E-1C45-477F-B3B6-31EF7D923377}"/>
    <cellStyle name="Currency 5 2" xfId="32" xr:uid="{BE598648-0EDE-4594-AD07-543BC14F4FB2}"/>
    <cellStyle name="Currency 5 2 2" xfId="228" xr:uid="{6A44BE6A-103D-4379-8DA0-BFDED19E8759}"/>
    <cellStyle name="Currency 5 2 2 2" xfId="4636" xr:uid="{8ED480B5-0914-45A0-B2F5-2156DA9072CF}"/>
    <cellStyle name="Currency 5 2 3" xfId="4530" xr:uid="{BCAB5549-8F01-461F-A8BB-2BD50582141D}"/>
    <cellStyle name="Currency 5 3" xfId="4325" xr:uid="{9CD53BDD-F1D1-4E41-BB23-ED582CFE6D70}"/>
    <cellStyle name="Currency 5 3 2" xfId="4440" xr:uid="{11A4E897-17A5-41BC-AF0F-452B99C210E8}"/>
    <cellStyle name="Currency 5 3 2 2" xfId="5306" xr:uid="{CE658375-817F-4C64-8F29-DD27220AA6DA}"/>
    <cellStyle name="Currency 5 3 2 3" xfId="4763" xr:uid="{4E635130-67FE-4BA0-A536-1D3C8AC21CCA}"/>
    <cellStyle name="Currency 5 4" xfId="4762" xr:uid="{FFA92D59-E957-4050-A502-6F57CD3EA175}"/>
    <cellStyle name="Currency 6" xfId="33" xr:uid="{16252687-908F-4347-AC69-146065DD9649}"/>
    <cellStyle name="Currency 6 2" xfId="229" xr:uid="{DB5BCB3D-E11C-4313-B46C-8563F01AC06D}"/>
    <cellStyle name="Currency 6 2 2" xfId="4637" xr:uid="{733A92DB-5EC7-460F-AD53-78899B05BCF0}"/>
    <cellStyle name="Currency 6 3" xfId="4326" xr:uid="{A2637364-668C-4EC8-8B6E-BB302EECF354}"/>
    <cellStyle name="Currency 6 3 2" xfId="4441" xr:uid="{2B1AB52B-10B5-4F86-A7F1-83C0EBE2AFC2}"/>
    <cellStyle name="Currency 6 3 3" xfId="4722" xr:uid="{A4DF132D-B8C4-4C3D-9CC6-F629054FB3C3}"/>
    <cellStyle name="Currency 6 3 3 2" xfId="5317" xr:uid="{859CBD0C-F907-4681-8963-B3E7E3BB1D63}"/>
    <cellStyle name="Currency 6 3 3 3" xfId="4764" xr:uid="{A06C086B-9B76-4708-A869-62ADC8CC4561}"/>
    <cellStyle name="Currency 6 3 4" xfId="4699" xr:uid="{AB60FDA7-C874-493A-9A21-F201B7D3D722}"/>
    <cellStyle name="Currency 6 4" xfId="4531" xr:uid="{38A8823C-73C3-468C-B697-17594C6D5114}"/>
    <cellStyle name="Currency 7" xfId="34" xr:uid="{E3F58715-790A-4A6A-AB35-DD40FC74595D}"/>
    <cellStyle name="Currency 7 2" xfId="35" xr:uid="{67757EB5-41E6-40FC-87C4-8F7892372CAD}"/>
    <cellStyle name="Currency 7 2 2" xfId="250" xr:uid="{627782EF-2D5A-42DF-9479-D9F06F72488B}"/>
    <cellStyle name="Currency 7 2 2 2" xfId="4638" xr:uid="{17DFE779-6859-4392-92A2-1D47281F5746}"/>
    <cellStyle name="Currency 7 2 3" xfId="4533" xr:uid="{E76EC115-CF65-4277-9302-33EF27BA0181}"/>
    <cellStyle name="Currency 7 3" xfId="230" xr:uid="{02DE8DD4-406F-4392-A753-658B7FE1436F}"/>
    <cellStyle name="Currency 7 3 2" xfId="4639" xr:uid="{D30586D1-7985-44C2-A383-5D734FFC8700}"/>
    <cellStyle name="Currency 7 4" xfId="4442" xr:uid="{0740C52A-7DB7-4621-9C2C-39D73278EF19}"/>
    <cellStyle name="Currency 7 5" xfId="4532" xr:uid="{2CB9C45A-7641-4CBD-AE40-9DE2410DDD1F}"/>
    <cellStyle name="Currency 8" xfId="36" xr:uid="{CA4D9DE5-5CFC-4D72-8255-9A4B5448CAE7}"/>
    <cellStyle name="Currency 8 2" xfId="37" xr:uid="{C2DF4E73-8CC9-436B-A719-5EF95854FBA8}"/>
    <cellStyle name="Currency 8 2 2" xfId="231" xr:uid="{4A61E2D9-2837-41C2-8A42-D6E1BF68DF24}"/>
    <cellStyle name="Currency 8 2 2 2" xfId="4640" xr:uid="{02F1A92A-F479-4C22-A0E3-FF25BEFD0BB6}"/>
    <cellStyle name="Currency 8 2 3" xfId="4535" xr:uid="{AF9F74F2-0946-4CD2-A12E-B91F88DA9A63}"/>
    <cellStyle name="Currency 8 3" xfId="38" xr:uid="{77A11E66-CAC9-4159-895E-66EE1E8E9A11}"/>
    <cellStyle name="Currency 8 3 2" xfId="232" xr:uid="{B7BED948-7C2C-41FF-8C45-69FEE90B6B64}"/>
    <cellStyle name="Currency 8 3 2 2" xfId="4641" xr:uid="{5E699201-92DA-476B-B0E3-98EF9020473F}"/>
    <cellStyle name="Currency 8 3 3" xfId="4536" xr:uid="{9CC09BEB-F715-4079-86FF-9E7CA684B8DA}"/>
    <cellStyle name="Currency 8 4" xfId="39" xr:uid="{40D4846F-06BD-41DF-88B8-D9747511793B}"/>
    <cellStyle name="Currency 8 4 2" xfId="233" xr:uid="{D927FABC-922B-4841-8C20-EA6EA2BCE73B}"/>
    <cellStyle name="Currency 8 4 2 2" xfId="4642" xr:uid="{1EE0BE49-06BE-43AE-933B-144ADF3873B4}"/>
    <cellStyle name="Currency 8 4 3" xfId="4537" xr:uid="{C089579A-1948-49BB-9120-CCEA3353C167}"/>
    <cellStyle name="Currency 8 5" xfId="234" xr:uid="{C791240D-077E-4C90-9C4A-2D5CB35F1181}"/>
    <cellStyle name="Currency 8 5 2" xfId="4643" xr:uid="{79BA96FB-9F6B-4821-8F76-7D934FF01DD3}"/>
    <cellStyle name="Currency 8 6" xfId="4443" xr:uid="{83368677-F1EA-4085-ADAC-C751275C5705}"/>
    <cellStyle name="Currency 8 7" xfId="4534" xr:uid="{76EBA9E0-2E86-4D5D-B288-0097C3CD2FCE}"/>
    <cellStyle name="Currency 9" xfId="40" xr:uid="{5EA4FB21-4EBD-4AF1-90AB-6D431D1C07DB}"/>
    <cellStyle name="Currency 9 2" xfId="41" xr:uid="{E748A07C-81EA-4D5F-B060-A4095E347668}"/>
    <cellStyle name="Currency 9 2 2" xfId="235" xr:uid="{EB398549-521F-4504-B668-68A5D5E3FC2A}"/>
    <cellStyle name="Currency 9 2 2 2" xfId="4644" xr:uid="{967C87B0-4C6A-4FC7-BF9D-5BF7DDC45807}"/>
    <cellStyle name="Currency 9 2 3" xfId="4539" xr:uid="{0714CF29-DB4D-4CA3-B655-7509011A7E29}"/>
    <cellStyle name="Currency 9 3" xfId="42" xr:uid="{7644B818-9E2A-4340-98AB-8AF29E44A121}"/>
    <cellStyle name="Currency 9 3 2" xfId="236" xr:uid="{BCB18C4C-A83F-4C9D-86AB-8625B56A5191}"/>
    <cellStyle name="Currency 9 3 2 2" xfId="4645" xr:uid="{B18D7FA7-78CA-4B44-BA2B-90259CC0C1C7}"/>
    <cellStyle name="Currency 9 3 3" xfId="4540" xr:uid="{234C2502-7FB4-44BD-8288-2CCE53BB0B08}"/>
    <cellStyle name="Currency 9 4" xfId="237" xr:uid="{31D5F8C5-BCBC-4DEA-B2E4-D4A5F3F873A6}"/>
    <cellStyle name="Currency 9 4 2" xfId="4646" xr:uid="{10AC0C6B-2AC0-4A22-B734-EFA82F2B7C32}"/>
    <cellStyle name="Currency 9 5" xfId="4327" xr:uid="{B9473D0D-7FE2-4884-858E-8F2BA168CD75}"/>
    <cellStyle name="Currency 9 5 2" xfId="4444" xr:uid="{906B59DB-9316-4673-8E77-5EB1CA4713D8}"/>
    <cellStyle name="Currency 9 5 3" xfId="4723" xr:uid="{9484DC56-AA17-451E-8758-7E241C84E0D7}"/>
    <cellStyle name="Currency 9 5 4" xfId="4700" xr:uid="{70190DDB-0BDA-48DF-8A7F-15CD619EEE84}"/>
    <cellStyle name="Currency 9 6" xfId="4538" xr:uid="{C5B18F25-96AA-47EE-BF42-7F4306DC7E74}"/>
    <cellStyle name="Hyperlink 2" xfId="6" xr:uid="{6CFFD761-E1C4-4FFC-9C82-FDD569F38491}"/>
    <cellStyle name="Hyperlink 3" xfId="202" xr:uid="{997A778C-B08C-4618-AF86-DA8D7989B9E8}"/>
    <cellStyle name="Hyperlink 3 2" xfId="4415" xr:uid="{7D3905A8-E609-40B0-805E-526BF0CDA22A}"/>
    <cellStyle name="Hyperlink 3 3" xfId="4328" xr:uid="{375C384F-6B4E-4175-9C8A-8CDF1AAE1D54}"/>
    <cellStyle name="Hyperlink 4" xfId="4329" xr:uid="{B1EF91B0-99D7-4EF8-91A3-98E73D4C5CD9}"/>
    <cellStyle name="Normal" xfId="0" builtinId="0"/>
    <cellStyle name="Normal 10" xfId="43" xr:uid="{48CE2EB6-347F-4FFE-B301-5DB9165C7A79}"/>
    <cellStyle name="Normal 10 10" xfId="903" xr:uid="{146C98A9-A6FC-447C-80B5-F79C9C324F28}"/>
    <cellStyle name="Normal 10 10 2" xfId="2508" xr:uid="{040DB368-93B1-49CA-A960-9AF2119AE83E}"/>
    <cellStyle name="Normal 10 10 2 2" xfId="4331" xr:uid="{88A1FFA4-F29E-4EF6-B519-D578C4552555}"/>
    <cellStyle name="Normal 10 10 2 3" xfId="4675" xr:uid="{30AFFF7A-413A-4CC6-AC45-6794B1BE53DD}"/>
    <cellStyle name="Normal 10 10 3" xfId="2509" xr:uid="{A7549E7F-2445-4DAD-B630-28630D58D8A8}"/>
    <cellStyle name="Normal 10 10 4" xfId="2510" xr:uid="{A915FDC2-A85B-4233-8D05-710031B22C5F}"/>
    <cellStyle name="Normal 10 11" xfId="2511" xr:uid="{DB7BE9C9-6CDB-4402-9B62-ED5510BE6565}"/>
    <cellStyle name="Normal 10 11 2" xfId="2512" xr:uid="{6C134167-A27B-4F87-88F3-4B20622BD26C}"/>
    <cellStyle name="Normal 10 11 3" xfId="2513" xr:uid="{1BC849DA-B0B7-4669-8D5E-3DF63C774C20}"/>
    <cellStyle name="Normal 10 11 4" xfId="2514" xr:uid="{226BAEFF-7BD1-4844-B6A5-D6BDFFBBEEF6}"/>
    <cellStyle name="Normal 10 12" xfId="2515" xr:uid="{414A4C97-D3DF-4AFC-9C7E-24FFB17CA6BC}"/>
    <cellStyle name="Normal 10 12 2" xfId="2516" xr:uid="{4D49C83E-CE7C-4F03-9336-2FF807F9074C}"/>
    <cellStyle name="Normal 10 13" xfId="2517" xr:uid="{29860F37-3DAC-4B36-9774-2383F7AFBB9C}"/>
    <cellStyle name="Normal 10 14" xfId="2518" xr:uid="{0BF599B2-D338-4053-8846-1FBA092B8F3F}"/>
    <cellStyle name="Normal 10 15" xfId="2519" xr:uid="{32F57DFD-7A26-4022-9D84-7FC32E057617}"/>
    <cellStyle name="Normal 10 2" xfId="44" xr:uid="{024B607E-6C62-4DCF-AA04-74A946AC9537}"/>
    <cellStyle name="Normal 10 2 10" xfId="2520" xr:uid="{BA6BFEBC-2F4F-4355-A043-AA42A2B8EC1F}"/>
    <cellStyle name="Normal 10 2 11" xfId="2521" xr:uid="{7121A5EF-DE20-422C-8431-D9C8A92F047F}"/>
    <cellStyle name="Normal 10 2 2" xfId="45" xr:uid="{1E0CCB36-6484-4A62-A17E-21BA06FA5E01}"/>
    <cellStyle name="Normal 10 2 2 2" xfId="46" xr:uid="{FD477159-BAA8-42A1-A905-7647B327D33F}"/>
    <cellStyle name="Normal 10 2 2 2 2" xfId="238" xr:uid="{E1481E7E-83B6-4BC4-B759-F916625FA4EA}"/>
    <cellStyle name="Normal 10 2 2 2 2 2" xfId="454" xr:uid="{B595D3E4-7F9A-4AD8-B7EA-A64533101022}"/>
    <cellStyle name="Normal 10 2 2 2 2 2 2" xfId="455" xr:uid="{4C7E4B9D-D484-48E1-8D4E-B9475623CEC4}"/>
    <cellStyle name="Normal 10 2 2 2 2 2 2 2" xfId="904" xr:uid="{BD86DA18-B63B-45EE-8DD5-84515DFE52CB}"/>
    <cellStyle name="Normal 10 2 2 2 2 2 2 2 2" xfId="905" xr:uid="{54BA515A-5D07-4D88-BDD9-40109D809425}"/>
    <cellStyle name="Normal 10 2 2 2 2 2 2 3" xfId="906" xr:uid="{BCAD08E4-5093-46B3-9A55-85F6AD9E67FD}"/>
    <cellStyle name="Normal 10 2 2 2 2 2 3" xfId="907" xr:uid="{17017FE6-6E9D-4074-AD14-820D0F97B32B}"/>
    <cellStyle name="Normal 10 2 2 2 2 2 3 2" xfId="908" xr:uid="{339BF2B5-4CBC-4891-82F7-EB2FA864B640}"/>
    <cellStyle name="Normal 10 2 2 2 2 2 4" xfId="909" xr:uid="{F26F9DEA-3D50-4FB5-8BE4-EEE626BE2395}"/>
    <cellStyle name="Normal 10 2 2 2 2 3" xfId="456" xr:uid="{05864294-3C8C-41D5-90FF-41BBA7E36666}"/>
    <cellStyle name="Normal 10 2 2 2 2 3 2" xfId="910" xr:uid="{CC71843D-5A3C-4E9C-91BB-4EBF8383493C}"/>
    <cellStyle name="Normal 10 2 2 2 2 3 2 2" xfId="911" xr:uid="{38C676A3-C887-408D-92A0-356C5E290D60}"/>
    <cellStyle name="Normal 10 2 2 2 2 3 3" xfId="912" xr:uid="{A859DCDE-A7CC-498A-8A4C-E46427F641F3}"/>
    <cellStyle name="Normal 10 2 2 2 2 3 4" xfId="2522" xr:uid="{FB2BB926-98D0-4B81-A42C-7E9C3AF6F0D4}"/>
    <cellStyle name="Normal 10 2 2 2 2 4" xfId="913" xr:uid="{C09DF0A6-FEF0-45BE-A82B-B065F2C27EDB}"/>
    <cellStyle name="Normal 10 2 2 2 2 4 2" xfId="914" xr:uid="{30EA5BB8-449E-4B35-9CCA-74AAB4A58490}"/>
    <cellStyle name="Normal 10 2 2 2 2 5" xfId="915" xr:uid="{8A1C3262-CC81-4D3E-978B-7F465BD2C1C0}"/>
    <cellStyle name="Normal 10 2 2 2 2 6" xfId="2523" xr:uid="{7EA58AA0-31E8-4F2D-9585-FB63E4D70834}"/>
    <cellStyle name="Normal 10 2 2 2 3" xfId="239" xr:uid="{DD36D5FF-ED50-475E-AFFD-E92B051F8E97}"/>
    <cellStyle name="Normal 10 2 2 2 3 2" xfId="457" xr:uid="{8C24961C-4D87-4A14-9439-32F225738405}"/>
    <cellStyle name="Normal 10 2 2 2 3 2 2" xfId="458" xr:uid="{775AD0EC-9555-49F8-9E59-B2623CC425B0}"/>
    <cellStyle name="Normal 10 2 2 2 3 2 2 2" xfId="916" xr:uid="{9588BB29-AEB7-4D5D-BACE-6CB8FC1857D3}"/>
    <cellStyle name="Normal 10 2 2 2 3 2 2 2 2" xfId="917" xr:uid="{E49B12B7-3415-4EA6-8D49-19FA1315BEA2}"/>
    <cellStyle name="Normal 10 2 2 2 3 2 2 3" xfId="918" xr:uid="{6D43796E-E6DE-4D56-9963-96AF05098162}"/>
    <cellStyle name="Normal 10 2 2 2 3 2 3" xfId="919" xr:uid="{69BAD1FA-7815-4FDD-8733-634B9829D607}"/>
    <cellStyle name="Normal 10 2 2 2 3 2 3 2" xfId="920" xr:uid="{FD9B936F-3770-4CB7-8AB8-F26DE92CA695}"/>
    <cellStyle name="Normal 10 2 2 2 3 2 4" xfId="921" xr:uid="{131344E9-B27F-4721-8B81-B164AECFD6CF}"/>
    <cellStyle name="Normal 10 2 2 2 3 3" xfId="459" xr:uid="{C7B58EE9-6599-4CCE-9BBB-003F2325827A}"/>
    <cellStyle name="Normal 10 2 2 2 3 3 2" xfId="922" xr:uid="{51978C0F-DE03-41D1-9115-B86AF70F8E9A}"/>
    <cellStyle name="Normal 10 2 2 2 3 3 2 2" xfId="923" xr:uid="{051CB635-6157-40EA-BB90-2A5A635F438A}"/>
    <cellStyle name="Normal 10 2 2 2 3 3 3" xfId="924" xr:uid="{77D8DF87-A6AF-4DCA-85F9-3E404CF5CE0C}"/>
    <cellStyle name="Normal 10 2 2 2 3 4" xfId="925" xr:uid="{625E9DCF-7205-4B3A-996A-E60F66843A73}"/>
    <cellStyle name="Normal 10 2 2 2 3 4 2" xfId="926" xr:uid="{342E3B71-656C-4DF2-9A68-1378B75D2299}"/>
    <cellStyle name="Normal 10 2 2 2 3 5" xfId="927" xr:uid="{E44E6ED2-BAB8-4812-BF27-37393E3B031E}"/>
    <cellStyle name="Normal 10 2 2 2 4" xfId="460" xr:uid="{263A66A3-DC34-484E-8676-E62B0F82911E}"/>
    <cellStyle name="Normal 10 2 2 2 4 2" xfId="461" xr:uid="{B704D71A-4CD9-4C9D-BFAB-D86C879E7F39}"/>
    <cellStyle name="Normal 10 2 2 2 4 2 2" xfId="928" xr:uid="{EF4D3FAD-5358-4997-823C-7EA08586FCEB}"/>
    <cellStyle name="Normal 10 2 2 2 4 2 2 2" xfId="929" xr:uid="{E361D3C8-3FED-4BBA-9511-3004C62D2673}"/>
    <cellStyle name="Normal 10 2 2 2 4 2 3" xfId="930" xr:uid="{9C907B84-1857-405F-92FD-5C5127E92256}"/>
    <cellStyle name="Normal 10 2 2 2 4 3" xfId="931" xr:uid="{4447823D-63D6-4651-B5F4-7E7B429BADAD}"/>
    <cellStyle name="Normal 10 2 2 2 4 3 2" xfId="932" xr:uid="{014A2A08-DC55-491E-95CE-BA9EBFF2D855}"/>
    <cellStyle name="Normal 10 2 2 2 4 4" xfId="933" xr:uid="{60823809-5C57-4883-AED2-7BFF3FECBD39}"/>
    <cellStyle name="Normal 10 2 2 2 5" xfId="462" xr:uid="{7D45CC78-B695-48A5-9226-F03A70CBD346}"/>
    <cellStyle name="Normal 10 2 2 2 5 2" xfId="934" xr:uid="{8DA4F872-C141-4017-9895-0BC21B061BB7}"/>
    <cellStyle name="Normal 10 2 2 2 5 2 2" xfId="935" xr:uid="{9DF8178F-1DD0-48E9-83AB-4F13EA960B84}"/>
    <cellStyle name="Normal 10 2 2 2 5 3" xfId="936" xr:uid="{B9F2DEDE-A8A2-4816-8F66-859B9EEA6FB0}"/>
    <cellStyle name="Normal 10 2 2 2 5 4" xfId="2524" xr:uid="{87153D16-67FD-4776-A93A-3165CBEE7431}"/>
    <cellStyle name="Normal 10 2 2 2 6" xfId="937" xr:uid="{3A0598C6-75C6-4F28-81E6-B83263619599}"/>
    <cellStyle name="Normal 10 2 2 2 6 2" xfId="938" xr:uid="{DD415DF1-B2FF-4335-9F83-92381418ACE4}"/>
    <cellStyle name="Normal 10 2 2 2 7" xfId="939" xr:uid="{59A837FE-F1DF-4B57-A0A9-075E02055E28}"/>
    <cellStyle name="Normal 10 2 2 2 8" xfId="2525" xr:uid="{A9AF6511-6BC2-408A-9673-721B45127395}"/>
    <cellStyle name="Normal 10 2 2 3" xfId="240" xr:uid="{474A4B5F-FF35-48E9-B229-6019D07BAE1F}"/>
    <cellStyle name="Normal 10 2 2 3 2" xfId="463" xr:uid="{0E4E3C16-70AB-4F36-ABFE-0C1BBE31BE64}"/>
    <cellStyle name="Normal 10 2 2 3 2 2" xfId="464" xr:uid="{3FD2F22B-6DEA-44D2-9983-F0D7058F1735}"/>
    <cellStyle name="Normal 10 2 2 3 2 2 2" xfId="940" xr:uid="{924FC7CF-659D-4A11-96A9-539DAB617D7B}"/>
    <cellStyle name="Normal 10 2 2 3 2 2 2 2" xfId="941" xr:uid="{4098081C-9BD5-429F-8F76-C9BDEE0E01D3}"/>
    <cellStyle name="Normal 10 2 2 3 2 2 3" xfId="942" xr:uid="{2FDB94C2-92CF-4D9F-9263-AC7CD9479C85}"/>
    <cellStyle name="Normal 10 2 2 3 2 3" xfId="943" xr:uid="{90A9E5B3-ED58-4193-903A-4F1C32BE615E}"/>
    <cellStyle name="Normal 10 2 2 3 2 3 2" xfId="944" xr:uid="{4446E8A1-DCFE-437B-B8C1-2C8CBE4C4886}"/>
    <cellStyle name="Normal 10 2 2 3 2 4" xfId="945" xr:uid="{D2B28CD7-D68D-4C8E-9562-1556E642F875}"/>
    <cellStyle name="Normal 10 2 2 3 3" xfId="465" xr:uid="{C8D946AF-7B38-4FB2-B6A9-F8128FCD474E}"/>
    <cellStyle name="Normal 10 2 2 3 3 2" xfId="946" xr:uid="{0EA03D7B-61B1-4DB3-A31C-A9080A4BD7D9}"/>
    <cellStyle name="Normal 10 2 2 3 3 2 2" xfId="947" xr:uid="{0F09E7D1-D157-4D05-A15D-A46FC8A08DFE}"/>
    <cellStyle name="Normal 10 2 2 3 3 3" xfId="948" xr:uid="{9A76C3E1-1319-4BE3-9119-BDE0261D2DA7}"/>
    <cellStyle name="Normal 10 2 2 3 3 4" xfId="2526" xr:uid="{6B222486-01AB-428E-BCEA-4F98EB60375F}"/>
    <cellStyle name="Normal 10 2 2 3 4" xfId="949" xr:uid="{0759F5B5-EECE-4937-A243-C7C39A792F4D}"/>
    <cellStyle name="Normal 10 2 2 3 4 2" xfId="950" xr:uid="{908BDE50-25A8-46C2-B06A-433EF9F1EC68}"/>
    <cellStyle name="Normal 10 2 2 3 5" xfId="951" xr:uid="{49EF6557-E217-4AFB-ABDC-4BDB15F3CAAF}"/>
    <cellStyle name="Normal 10 2 2 3 6" xfId="2527" xr:uid="{E84B895E-CA77-43A6-BA15-0CF62854B363}"/>
    <cellStyle name="Normal 10 2 2 4" xfId="241" xr:uid="{5C9F639D-C37C-4886-9577-A31AEF67D508}"/>
    <cellStyle name="Normal 10 2 2 4 2" xfId="466" xr:uid="{AB48236A-0BC2-407A-A76A-9C67F3936832}"/>
    <cellStyle name="Normal 10 2 2 4 2 2" xfId="467" xr:uid="{8BA881E1-DE1D-4D88-A00E-0184016A8B70}"/>
    <cellStyle name="Normal 10 2 2 4 2 2 2" xfId="952" xr:uid="{1CCD12F6-E173-4A25-9053-AC3B5C0FE678}"/>
    <cellStyle name="Normal 10 2 2 4 2 2 2 2" xfId="953" xr:uid="{9C99326C-E045-4F61-80ED-ED1EFA130187}"/>
    <cellStyle name="Normal 10 2 2 4 2 2 3" xfId="954" xr:uid="{3A9A308C-4A5C-4499-93C5-2D1142791F32}"/>
    <cellStyle name="Normal 10 2 2 4 2 3" xfId="955" xr:uid="{DFCA1A37-F2E9-4E17-AFF8-AC51B7656D96}"/>
    <cellStyle name="Normal 10 2 2 4 2 3 2" xfId="956" xr:uid="{5EE430EE-921A-467B-ABE4-63712161AB13}"/>
    <cellStyle name="Normal 10 2 2 4 2 4" xfId="957" xr:uid="{D369B4B7-05E2-4162-8299-EBE42076B0CD}"/>
    <cellStyle name="Normal 10 2 2 4 3" xfId="468" xr:uid="{EB4C9380-60F7-4F3B-8C34-E99BBFA2465C}"/>
    <cellStyle name="Normal 10 2 2 4 3 2" xfId="958" xr:uid="{53B2DF7C-A1C7-4D7D-9F21-4F46A611E8E7}"/>
    <cellStyle name="Normal 10 2 2 4 3 2 2" xfId="959" xr:uid="{56476CDD-2B63-45E7-B3CC-054E5D59FCC1}"/>
    <cellStyle name="Normal 10 2 2 4 3 3" xfId="960" xr:uid="{18E940B7-A29E-46DF-90EB-156DE06BDD4A}"/>
    <cellStyle name="Normal 10 2 2 4 4" xfId="961" xr:uid="{406DB118-E096-4E49-9418-46622182050E}"/>
    <cellStyle name="Normal 10 2 2 4 4 2" xfId="962" xr:uid="{27B5A116-E2B3-43D3-90B6-8E619B5E3E55}"/>
    <cellStyle name="Normal 10 2 2 4 5" xfId="963" xr:uid="{265E36F7-5C03-4651-80CC-6020A6BBD321}"/>
    <cellStyle name="Normal 10 2 2 5" xfId="242" xr:uid="{674C2337-5E4E-408D-BE89-1E12059F2DC6}"/>
    <cellStyle name="Normal 10 2 2 5 2" xfId="469" xr:uid="{A1E9CD09-1A32-4DCF-8B8B-F3844B0D726A}"/>
    <cellStyle name="Normal 10 2 2 5 2 2" xfId="964" xr:uid="{87A7D111-0FC7-4384-87A0-034041284AA8}"/>
    <cellStyle name="Normal 10 2 2 5 2 2 2" xfId="965" xr:uid="{6A1CC993-ECB9-4D0F-A193-CC375F81A297}"/>
    <cellStyle name="Normal 10 2 2 5 2 3" xfId="966" xr:uid="{D0E2102C-F5C0-4534-99E7-AF0B7858D406}"/>
    <cellStyle name="Normal 10 2 2 5 3" xfId="967" xr:uid="{2D3933EF-B7C5-49A5-A819-11120B9CB8BF}"/>
    <cellStyle name="Normal 10 2 2 5 3 2" xfId="968" xr:uid="{40CEBD25-8FE8-4172-ABF2-0A096DC0DAE4}"/>
    <cellStyle name="Normal 10 2 2 5 4" xfId="969" xr:uid="{4521A0A6-D32A-47A6-9A32-0919A160D505}"/>
    <cellStyle name="Normal 10 2 2 6" xfId="470" xr:uid="{4338EFBA-99B4-4D22-A57B-996B11BF4679}"/>
    <cellStyle name="Normal 10 2 2 6 2" xfId="970" xr:uid="{A997529A-8246-41DB-B463-F80552AC38A1}"/>
    <cellStyle name="Normal 10 2 2 6 2 2" xfId="971" xr:uid="{6E0193C1-5591-45E4-B47C-1D73847E2C61}"/>
    <cellStyle name="Normal 10 2 2 6 2 3" xfId="4333" xr:uid="{FF528512-93CD-4025-AFCA-C335EA6B1F5E}"/>
    <cellStyle name="Normal 10 2 2 6 3" xfId="972" xr:uid="{B79AD955-B38A-4482-ADD5-75145CF03290}"/>
    <cellStyle name="Normal 10 2 2 6 4" xfId="2528" xr:uid="{44BCD6F1-97A3-4CC6-8343-39669E9A92C4}"/>
    <cellStyle name="Normal 10 2 2 6 4 2" xfId="4564" xr:uid="{FE14E789-CB33-45F2-86AE-CFD92A2747CC}"/>
    <cellStyle name="Normal 10 2 2 6 4 3" xfId="4676" xr:uid="{87D089C4-FCB0-4A30-95A5-85737DB59B68}"/>
    <cellStyle name="Normal 10 2 2 6 4 4" xfId="4602" xr:uid="{EDE55AD9-55D7-4DBF-BB21-5368E60E3304}"/>
    <cellStyle name="Normal 10 2 2 7" xfId="973" xr:uid="{54FA9A20-7AAF-4203-AEFC-3C85F1749155}"/>
    <cellStyle name="Normal 10 2 2 7 2" xfId="974" xr:uid="{3297A6F2-0AA4-437B-999F-FF1E604D1904}"/>
    <cellStyle name="Normal 10 2 2 8" xfId="975" xr:uid="{79AD4BD0-DA18-45A9-B093-F7E45F9CAAD1}"/>
    <cellStyle name="Normal 10 2 2 9" xfId="2529" xr:uid="{BEBF5282-CBAF-460D-9B6D-8A1267ECE2B0}"/>
    <cellStyle name="Normal 10 2 3" xfId="47" xr:uid="{20963242-A82E-40B1-A71D-3F80CF26C76B}"/>
    <cellStyle name="Normal 10 2 3 2" xfId="48" xr:uid="{8769E7B2-9D51-4DA8-B180-D12450E92AD6}"/>
    <cellStyle name="Normal 10 2 3 2 2" xfId="471" xr:uid="{E5513ADB-366C-4E4C-B352-B29D1B2F2BA5}"/>
    <cellStyle name="Normal 10 2 3 2 2 2" xfId="472" xr:uid="{DFC429A0-653D-4314-B767-E63C6E86BB30}"/>
    <cellStyle name="Normal 10 2 3 2 2 2 2" xfId="976" xr:uid="{F9ECB641-47F1-4CBC-A05D-321EE18025C6}"/>
    <cellStyle name="Normal 10 2 3 2 2 2 2 2" xfId="977" xr:uid="{E9E1AA53-9BD3-424A-8D16-04B22FD7609D}"/>
    <cellStyle name="Normal 10 2 3 2 2 2 3" xfId="978" xr:uid="{0C9504A2-B7FD-4395-A593-672DDEAB0602}"/>
    <cellStyle name="Normal 10 2 3 2 2 3" xfId="979" xr:uid="{C6473E40-33F3-4416-B397-352657CE3C36}"/>
    <cellStyle name="Normal 10 2 3 2 2 3 2" xfId="980" xr:uid="{79ACE10B-7EF5-48CA-B8C9-5E35D724A49C}"/>
    <cellStyle name="Normal 10 2 3 2 2 4" xfId="981" xr:uid="{0FC8F142-4B21-4321-BD1C-A9722F07EFC4}"/>
    <cellStyle name="Normal 10 2 3 2 3" xfId="473" xr:uid="{41F9C2E9-C765-4532-9B4E-3BBDE70D9BE3}"/>
    <cellStyle name="Normal 10 2 3 2 3 2" xfId="982" xr:uid="{586C3AD8-83D3-4D9C-8A06-41B10A304CB5}"/>
    <cellStyle name="Normal 10 2 3 2 3 2 2" xfId="983" xr:uid="{0CD525A8-F4E2-4BAB-92E9-83FEF891C1DF}"/>
    <cellStyle name="Normal 10 2 3 2 3 3" xfId="984" xr:uid="{21D1BAED-5CDC-4B6C-B466-A91A700EB9FF}"/>
    <cellStyle name="Normal 10 2 3 2 3 4" xfId="2530" xr:uid="{67ECBBF7-1612-4456-A391-E0B8DA1900DF}"/>
    <cellStyle name="Normal 10 2 3 2 4" xfId="985" xr:uid="{4170A373-EEB6-4EA0-ABDA-9B62B2A6E35F}"/>
    <cellStyle name="Normal 10 2 3 2 4 2" xfId="986" xr:uid="{8A46C1F6-CA46-4D23-9DFB-874F69D8C6B9}"/>
    <cellStyle name="Normal 10 2 3 2 5" xfId="987" xr:uid="{B3134C6A-FFEC-470F-9024-4716EDD144DE}"/>
    <cellStyle name="Normal 10 2 3 2 6" xfId="2531" xr:uid="{C1399CDC-44BC-4BAE-B873-A33D433EC62F}"/>
    <cellStyle name="Normal 10 2 3 3" xfId="243" xr:uid="{BE61979E-3AEA-44AD-9AD5-D620AC8B2AEE}"/>
    <cellStyle name="Normal 10 2 3 3 2" xfId="474" xr:uid="{A2576C10-6D0F-4BFD-9FC0-30DFAEDE1852}"/>
    <cellStyle name="Normal 10 2 3 3 2 2" xfId="475" xr:uid="{9F586C37-06BA-43AC-B744-79A33A43F7CB}"/>
    <cellStyle name="Normal 10 2 3 3 2 2 2" xfId="988" xr:uid="{F29EC62B-DB40-48C3-BE7D-4A5E14D65C37}"/>
    <cellStyle name="Normal 10 2 3 3 2 2 2 2" xfId="989" xr:uid="{0294AEB3-71AB-407B-8518-4B05ED56F7F6}"/>
    <cellStyle name="Normal 10 2 3 3 2 2 3" xfId="990" xr:uid="{2EE6EA0E-1F24-4676-9F3A-7D770F2E69C0}"/>
    <cellStyle name="Normal 10 2 3 3 2 3" xfId="991" xr:uid="{8BC23536-6EC9-4D7B-B7DF-26D456A7BCC9}"/>
    <cellStyle name="Normal 10 2 3 3 2 3 2" xfId="992" xr:uid="{086AD2A9-1C26-43D0-BDAA-3BC015FCDE18}"/>
    <cellStyle name="Normal 10 2 3 3 2 4" xfId="993" xr:uid="{30C5FFC3-845E-422E-A430-4F7511C7527A}"/>
    <cellStyle name="Normal 10 2 3 3 3" xfId="476" xr:uid="{97C0205F-6CEA-4BBF-AEF2-481119370499}"/>
    <cellStyle name="Normal 10 2 3 3 3 2" xfId="994" xr:uid="{ACCA1C3B-DA2B-48FE-AAA8-72AB165D51CE}"/>
    <cellStyle name="Normal 10 2 3 3 3 2 2" xfId="995" xr:uid="{64DEC040-E438-4CAE-9F4C-14C731510D72}"/>
    <cellStyle name="Normal 10 2 3 3 3 3" xfId="996" xr:uid="{63A94444-174A-4F93-A1A8-12C3838F65F3}"/>
    <cellStyle name="Normal 10 2 3 3 4" xfId="997" xr:uid="{86520C8E-F5E2-42DC-8852-AD48EDE7256E}"/>
    <cellStyle name="Normal 10 2 3 3 4 2" xfId="998" xr:uid="{07BBD2FE-9162-4F45-ABB4-015D7CEAC970}"/>
    <cellStyle name="Normal 10 2 3 3 5" xfId="999" xr:uid="{0F216C91-130F-4ABF-81A8-2BAA7922243E}"/>
    <cellStyle name="Normal 10 2 3 4" xfId="244" xr:uid="{595D8E21-123E-4547-AA46-1A070E3FB260}"/>
    <cellStyle name="Normal 10 2 3 4 2" xfId="477" xr:uid="{253DD0FD-3BCE-40F2-AF5B-F8AE4514AB2F}"/>
    <cellStyle name="Normal 10 2 3 4 2 2" xfId="1000" xr:uid="{2D676926-A155-47C1-BB4B-7F52664BDBC0}"/>
    <cellStyle name="Normal 10 2 3 4 2 2 2" xfId="1001" xr:uid="{AAC3FB94-05BC-408E-BE48-0446FC2FCB65}"/>
    <cellStyle name="Normal 10 2 3 4 2 3" xfId="1002" xr:uid="{F1D11604-C5A0-4580-BAE4-374DAE2AF296}"/>
    <cellStyle name="Normal 10 2 3 4 3" xfId="1003" xr:uid="{CA2D34F4-BF8A-49E6-A037-41EECA1533AA}"/>
    <cellStyle name="Normal 10 2 3 4 3 2" xfId="1004" xr:uid="{CDEEBB3B-4CFC-4573-BC6B-29D7E1243450}"/>
    <cellStyle name="Normal 10 2 3 4 4" xfId="1005" xr:uid="{477D8CCF-82C1-4E53-B824-5F9A8E216D4B}"/>
    <cellStyle name="Normal 10 2 3 5" xfId="478" xr:uid="{C69BA5F0-B449-49DB-BD17-949E436E15FE}"/>
    <cellStyle name="Normal 10 2 3 5 2" xfId="1006" xr:uid="{08361391-424D-4BEC-9A8A-1097E06739ED}"/>
    <cellStyle name="Normal 10 2 3 5 2 2" xfId="1007" xr:uid="{46585430-AA79-4AF9-B2B0-34AE0CFB891D}"/>
    <cellStyle name="Normal 10 2 3 5 2 3" xfId="4334" xr:uid="{59665F9B-3EAA-4D53-88A1-9FAB450DD849}"/>
    <cellStyle name="Normal 10 2 3 5 3" xfId="1008" xr:uid="{5D016D93-4D00-4ACF-A231-5B60ACE77075}"/>
    <cellStyle name="Normal 10 2 3 5 4" xfId="2532" xr:uid="{28BC9F5F-7A47-4BC7-99CD-1A0FEB88C99C}"/>
    <cellStyle name="Normal 10 2 3 5 4 2" xfId="4565" xr:uid="{3AB62153-2644-4038-8C4A-48DAFA03CBF7}"/>
    <cellStyle name="Normal 10 2 3 5 4 3" xfId="4677" xr:uid="{A5DE4791-5CCF-4267-9FBB-1C2EA22D875D}"/>
    <cellStyle name="Normal 10 2 3 5 4 4" xfId="4603" xr:uid="{105370B8-116D-4763-B980-4297F806F186}"/>
    <cellStyle name="Normal 10 2 3 6" xfId="1009" xr:uid="{A4F87042-FB62-4ED2-B2ED-3CACE22554BC}"/>
    <cellStyle name="Normal 10 2 3 6 2" xfId="1010" xr:uid="{AEA152C9-EC46-4C70-AC80-C3F7D875DFFF}"/>
    <cellStyle name="Normal 10 2 3 7" xfId="1011" xr:uid="{E02FFF04-C404-4A3B-A75E-8E63ABC0A39A}"/>
    <cellStyle name="Normal 10 2 3 8" xfId="2533" xr:uid="{C3734B7B-59EE-4C13-A8C4-DD08AE7C66C8}"/>
    <cellStyle name="Normal 10 2 4" xfId="49" xr:uid="{CFA84621-9672-4CE1-9C62-BCDB2D839E36}"/>
    <cellStyle name="Normal 10 2 4 2" xfId="429" xr:uid="{204EBFCA-A2FE-47EE-B753-95CEFACAA554}"/>
    <cellStyle name="Normal 10 2 4 2 2" xfId="479" xr:uid="{8F1D99C0-B220-4A74-B667-677A120147BA}"/>
    <cellStyle name="Normal 10 2 4 2 2 2" xfId="1012" xr:uid="{7AD642E5-B6F1-4C8F-80BF-0400E716E0CC}"/>
    <cellStyle name="Normal 10 2 4 2 2 2 2" xfId="1013" xr:uid="{6ACD0BF6-878B-48B0-8FAD-7CA01D88EEEB}"/>
    <cellStyle name="Normal 10 2 4 2 2 3" xfId="1014" xr:uid="{CA797EFE-3D74-49C9-9702-687AFC7A5ABD}"/>
    <cellStyle name="Normal 10 2 4 2 2 4" xfId="2534" xr:uid="{1C97ADD1-3815-487E-BA9C-75D8133CB9CF}"/>
    <cellStyle name="Normal 10 2 4 2 3" xfId="1015" xr:uid="{8D7E497A-FC03-4AF3-8590-64D43DAC6B8B}"/>
    <cellStyle name="Normal 10 2 4 2 3 2" xfId="1016" xr:uid="{D9313FB6-73C6-41EC-B07D-F8AED15A1689}"/>
    <cellStyle name="Normal 10 2 4 2 4" xfId="1017" xr:uid="{F169C8E8-A383-4BB8-8F20-7E35B65D8AF9}"/>
    <cellStyle name="Normal 10 2 4 2 5" xfId="2535" xr:uid="{003362E2-A3E6-4EFD-85B9-3CE26CF0D0A0}"/>
    <cellStyle name="Normal 10 2 4 3" xfId="480" xr:uid="{96FD9066-6A6F-4A01-A3F0-2A20BC6D77B0}"/>
    <cellStyle name="Normal 10 2 4 3 2" xfId="1018" xr:uid="{5F706DAA-5E2A-47BC-BF6D-4D3427847F68}"/>
    <cellStyle name="Normal 10 2 4 3 2 2" xfId="1019" xr:uid="{6D9C3917-8172-401F-81EE-0DA8CE14A918}"/>
    <cellStyle name="Normal 10 2 4 3 3" xfId="1020" xr:uid="{EA02EAD6-CACB-443F-9286-9CC317023D3B}"/>
    <cellStyle name="Normal 10 2 4 3 4" xfId="2536" xr:uid="{511781AE-5A56-4ADA-8B1A-504443A10E97}"/>
    <cellStyle name="Normal 10 2 4 4" xfId="1021" xr:uid="{71E6795C-8CBD-4058-8CB0-3EB165465D28}"/>
    <cellStyle name="Normal 10 2 4 4 2" xfId="1022" xr:uid="{A690D16C-009D-492B-93E0-1FFEE269A757}"/>
    <cellStyle name="Normal 10 2 4 4 3" xfId="2537" xr:uid="{FF41AE7A-E5E5-441C-BB25-E63E70734652}"/>
    <cellStyle name="Normal 10 2 4 4 4" xfId="2538" xr:uid="{C179D08D-F891-4F36-95D1-0C659AC63AD5}"/>
    <cellStyle name="Normal 10 2 4 5" xfId="1023" xr:uid="{29735C5F-F879-4A87-A345-CEA2115BD300}"/>
    <cellStyle name="Normal 10 2 4 6" xfId="2539" xr:uid="{80B92D04-0511-40DB-BE64-2F19A9F825BF}"/>
    <cellStyle name="Normal 10 2 4 7" xfId="2540" xr:uid="{88EBF2DC-38AD-41E8-BD8D-919C626F6F82}"/>
    <cellStyle name="Normal 10 2 5" xfId="245" xr:uid="{F08F764E-3EC1-44B4-9C8D-9F1A90861AA8}"/>
    <cellStyle name="Normal 10 2 5 2" xfId="481" xr:uid="{D7098E84-8F44-4768-BEAC-4E714B34A306}"/>
    <cellStyle name="Normal 10 2 5 2 2" xfId="482" xr:uid="{8A678AE8-5957-4ECF-99F8-F24D2514E5A1}"/>
    <cellStyle name="Normal 10 2 5 2 2 2" xfId="1024" xr:uid="{880AEA17-7AD5-4261-9ACA-36B7309D6B8E}"/>
    <cellStyle name="Normal 10 2 5 2 2 2 2" xfId="1025" xr:uid="{6E2D5454-ABEE-4F09-A4E7-C100121B49CE}"/>
    <cellStyle name="Normal 10 2 5 2 2 3" xfId="1026" xr:uid="{273C9030-21EE-4D7A-A83F-3992791D60DA}"/>
    <cellStyle name="Normal 10 2 5 2 3" xfId="1027" xr:uid="{7F00B546-1902-45A5-BA53-E65D42C98B24}"/>
    <cellStyle name="Normal 10 2 5 2 3 2" xfId="1028" xr:uid="{F9D2E74C-4321-4C69-9B06-24DA9B6E7523}"/>
    <cellStyle name="Normal 10 2 5 2 4" xfId="1029" xr:uid="{51EFE713-DB15-4CEB-B221-66936295D919}"/>
    <cellStyle name="Normal 10 2 5 3" xfId="483" xr:uid="{6F4281AD-AEE4-45D4-9C52-59BDDCACCD45}"/>
    <cellStyle name="Normal 10 2 5 3 2" xfId="1030" xr:uid="{CB767504-5AAB-430B-9D75-2EFC52F3FE83}"/>
    <cellStyle name="Normal 10 2 5 3 2 2" xfId="1031" xr:uid="{604D0504-5C74-4110-800A-AA7E4538C0D8}"/>
    <cellStyle name="Normal 10 2 5 3 3" xfId="1032" xr:uid="{AE960F70-833E-412E-A28D-467B3BFF1A8F}"/>
    <cellStyle name="Normal 10 2 5 3 4" xfId="2541" xr:uid="{0F68406B-FB09-42BA-BEA1-14D5ED44953D}"/>
    <cellStyle name="Normal 10 2 5 4" xfId="1033" xr:uid="{A12F5EC1-FC11-45F7-9EA5-822F1DE0A074}"/>
    <cellStyle name="Normal 10 2 5 4 2" xfId="1034" xr:uid="{51B1EC3B-B794-48AF-81F6-3EF8C6D62995}"/>
    <cellStyle name="Normal 10 2 5 5" xfId="1035" xr:uid="{DD1B74D9-C926-43C2-9B2F-8C17D12E1512}"/>
    <cellStyle name="Normal 10 2 5 6" xfId="2542" xr:uid="{BFEE7CAC-E8F4-4130-B4B7-434A8B766D76}"/>
    <cellStyle name="Normal 10 2 6" xfId="246" xr:uid="{0F511B5F-B7AA-4FB2-967D-0393C4897A92}"/>
    <cellStyle name="Normal 10 2 6 2" xfId="484" xr:uid="{1D6EACED-232D-427A-BA45-6072776249D3}"/>
    <cellStyle name="Normal 10 2 6 2 2" xfId="1036" xr:uid="{3AA3130F-C744-45FE-B583-6E79D643E0F8}"/>
    <cellStyle name="Normal 10 2 6 2 2 2" xfId="1037" xr:uid="{5860D53F-7FFF-478F-B2CD-58544276298D}"/>
    <cellStyle name="Normal 10 2 6 2 3" xfId="1038" xr:uid="{20BF77FA-C33F-48EF-BD31-35F4533F61FD}"/>
    <cellStyle name="Normal 10 2 6 2 4" xfId="2543" xr:uid="{6EB2E799-0DCF-4460-A26F-99130DA3D8CC}"/>
    <cellStyle name="Normal 10 2 6 3" xfId="1039" xr:uid="{30E7EDBE-1F90-4450-8E1E-A095C0E903D3}"/>
    <cellStyle name="Normal 10 2 6 3 2" xfId="1040" xr:uid="{9B5ED504-43C5-4E76-8307-7B5BD1D29AE7}"/>
    <cellStyle name="Normal 10 2 6 4" xfId="1041" xr:uid="{7A7835DD-9C19-4164-98DB-65F9E573420F}"/>
    <cellStyle name="Normal 10 2 6 5" xfId="2544" xr:uid="{622B715F-461E-4121-BB12-88665881D4B0}"/>
    <cellStyle name="Normal 10 2 7" xfId="485" xr:uid="{B752758F-78C8-451F-A922-3FB4D0E63753}"/>
    <cellStyle name="Normal 10 2 7 2" xfId="1042" xr:uid="{2CDD3D21-1528-439E-9CF9-F11D7859A205}"/>
    <cellStyle name="Normal 10 2 7 2 2" xfId="1043" xr:uid="{42219D2D-FDFE-441E-B40D-7204F529B64A}"/>
    <cellStyle name="Normal 10 2 7 2 3" xfId="4332" xr:uid="{5D33CFB5-AB66-4598-AC35-BC866F8502D4}"/>
    <cellStyle name="Normal 10 2 7 3" xfId="1044" xr:uid="{1D82E06F-F903-4C28-B582-646497FF953F}"/>
    <cellStyle name="Normal 10 2 7 4" xfId="2545" xr:uid="{40278F5F-113D-42A6-8E88-156F9C75D9D4}"/>
    <cellStyle name="Normal 10 2 7 4 2" xfId="4563" xr:uid="{9445946C-DDAF-4B70-A51B-418B8F50E505}"/>
    <cellStyle name="Normal 10 2 7 4 3" xfId="4678" xr:uid="{AE5DFADC-2E48-4E53-B78B-BCD3E8C2A8F3}"/>
    <cellStyle name="Normal 10 2 7 4 4" xfId="4601" xr:uid="{5028C480-ED69-4747-AE02-15AF6417A476}"/>
    <cellStyle name="Normal 10 2 8" xfId="1045" xr:uid="{39C485F0-BA57-47E6-AA33-99B762A778E7}"/>
    <cellStyle name="Normal 10 2 8 2" xfId="1046" xr:uid="{76543CD9-F7D5-44E7-9959-47CA3D4DF05D}"/>
    <cellStyle name="Normal 10 2 8 3" xfId="2546" xr:uid="{8318E601-2595-421B-91FD-01DF256A925F}"/>
    <cellStyle name="Normal 10 2 8 4" xfId="2547" xr:uid="{9D4F136E-0855-4AE6-925E-625B74CCF8C3}"/>
    <cellStyle name="Normal 10 2 9" xfId="1047" xr:uid="{9071B6A8-3D8F-4103-B206-15245E1E20C0}"/>
    <cellStyle name="Normal 10 3" xfId="50" xr:uid="{E08A01B5-B8C7-4C38-800B-550FB04F6C15}"/>
    <cellStyle name="Normal 10 3 10" xfId="2548" xr:uid="{97CBAD5E-562E-4FA1-AF1A-8FEE0462BC2D}"/>
    <cellStyle name="Normal 10 3 11" xfId="2549" xr:uid="{28D2167E-5295-4DC6-8809-2FE4C08D331D}"/>
    <cellStyle name="Normal 10 3 2" xfId="51" xr:uid="{5DFAEEA9-C462-4475-8803-B8B8EA3C229C}"/>
    <cellStyle name="Normal 10 3 2 2" xfId="52" xr:uid="{EC2C0A1F-7DA4-43F6-A28D-EB72EE3899B9}"/>
    <cellStyle name="Normal 10 3 2 2 2" xfId="247" xr:uid="{9B39CC99-97F7-4943-B564-2FE568F11807}"/>
    <cellStyle name="Normal 10 3 2 2 2 2" xfId="486" xr:uid="{B50D6D39-8A04-41D0-A357-D0EFD52369BA}"/>
    <cellStyle name="Normal 10 3 2 2 2 2 2" xfId="1048" xr:uid="{4E0665BC-8685-4D98-8EA5-A2346782BB4D}"/>
    <cellStyle name="Normal 10 3 2 2 2 2 2 2" xfId="1049" xr:uid="{3EB7EE36-E33A-4502-8E17-BE503A2E94A5}"/>
    <cellStyle name="Normal 10 3 2 2 2 2 3" xfId="1050" xr:uid="{D4681CE5-522F-4BC3-BA7E-82E1B00631F6}"/>
    <cellStyle name="Normal 10 3 2 2 2 2 4" xfId="2550" xr:uid="{DC18417D-5628-472D-85F3-B7293E613E3E}"/>
    <cellStyle name="Normal 10 3 2 2 2 3" xfId="1051" xr:uid="{C300F1C6-2D84-4174-AC7B-9D1BCA168709}"/>
    <cellStyle name="Normal 10 3 2 2 2 3 2" xfId="1052" xr:uid="{FFF67ED9-C655-462A-9346-B7CCC24F8C52}"/>
    <cellStyle name="Normal 10 3 2 2 2 3 3" xfId="2551" xr:uid="{5A7BBE4F-316C-4566-A9A3-518443E9C78A}"/>
    <cellStyle name="Normal 10 3 2 2 2 3 4" xfId="2552" xr:uid="{17464EF9-77D1-4953-8B2B-C97BB911DC69}"/>
    <cellStyle name="Normal 10 3 2 2 2 4" xfId="1053" xr:uid="{947CECFD-BBBC-4176-9DD1-D3F85A7AB857}"/>
    <cellStyle name="Normal 10 3 2 2 2 5" xfId="2553" xr:uid="{338B87A9-E42D-4489-BE16-6D92CEE31476}"/>
    <cellStyle name="Normal 10 3 2 2 2 6" xfId="2554" xr:uid="{3F9583CF-1E39-4BD9-B84E-22657B363F61}"/>
    <cellStyle name="Normal 10 3 2 2 3" xfId="487" xr:uid="{7CE76436-63FD-4690-B26C-AFB9AE74BFF8}"/>
    <cellStyle name="Normal 10 3 2 2 3 2" xfId="1054" xr:uid="{041F0CE6-FFC5-40C6-A73C-1AF804C09096}"/>
    <cellStyle name="Normal 10 3 2 2 3 2 2" xfId="1055" xr:uid="{1D50A630-3998-4A73-BB1D-4C65842704A1}"/>
    <cellStyle name="Normal 10 3 2 2 3 2 3" xfId="2555" xr:uid="{856EE2F4-EF21-4394-BFB5-748A613C8477}"/>
    <cellStyle name="Normal 10 3 2 2 3 2 4" xfId="2556" xr:uid="{D90D064C-B380-48CF-B516-4F4B931DA2A2}"/>
    <cellStyle name="Normal 10 3 2 2 3 3" xfId="1056" xr:uid="{FD41B849-758B-4D9B-89D4-CBB01F388269}"/>
    <cellStyle name="Normal 10 3 2 2 3 4" xfId="2557" xr:uid="{89FB95BE-426D-4AD7-A484-F9E317C47F43}"/>
    <cellStyle name="Normal 10 3 2 2 3 5" xfId="2558" xr:uid="{890DD5EE-C23F-4C7F-A84C-0F3678E3BF3D}"/>
    <cellStyle name="Normal 10 3 2 2 4" xfId="1057" xr:uid="{038A9D96-C7F9-42F4-860F-99FB1768034E}"/>
    <cellStyle name="Normal 10 3 2 2 4 2" xfId="1058" xr:uid="{359A643D-19ED-4665-9911-B05FEEE0ABE4}"/>
    <cellStyle name="Normal 10 3 2 2 4 3" xfId="2559" xr:uid="{FFE1175D-04AC-4AC4-9BFB-62A1C710A76E}"/>
    <cellStyle name="Normal 10 3 2 2 4 4" xfId="2560" xr:uid="{00B8CD68-5ACB-4B6D-AC2C-3C33F6086675}"/>
    <cellStyle name="Normal 10 3 2 2 5" xfId="1059" xr:uid="{23E4F2BF-7709-4B00-86C5-2108D17EF23F}"/>
    <cellStyle name="Normal 10 3 2 2 5 2" xfId="2561" xr:uid="{E3C0F5F7-C571-4366-8EC7-D40D2DB59B9D}"/>
    <cellStyle name="Normal 10 3 2 2 5 3" xfId="2562" xr:uid="{BD13D275-67F3-4721-A46A-8136A33231B6}"/>
    <cellStyle name="Normal 10 3 2 2 5 4" xfId="2563" xr:uid="{D3F521BE-F56D-4A78-A792-851ECB81739E}"/>
    <cellStyle name="Normal 10 3 2 2 6" xfId="2564" xr:uid="{AE3C7939-705D-4EE4-9E5B-7DD206060878}"/>
    <cellStyle name="Normal 10 3 2 2 7" xfId="2565" xr:uid="{469FDF82-6D5E-46A8-94D5-5D87EC255697}"/>
    <cellStyle name="Normal 10 3 2 2 8" xfId="2566" xr:uid="{BF3EAACA-04C7-4E17-AD6F-C18B38C4B405}"/>
    <cellStyle name="Normal 10 3 2 3" xfId="248" xr:uid="{120F6349-EB23-4121-9748-BF7B6ED3EED0}"/>
    <cellStyle name="Normal 10 3 2 3 2" xfId="488" xr:uid="{E07D8EE5-630D-4F36-A75D-6E247D6687BD}"/>
    <cellStyle name="Normal 10 3 2 3 2 2" xfId="489" xr:uid="{4DE12B6F-A486-4DD7-ABC2-F9ACE20455C0}"/>
    <cellStyle name="Normal 10 3 2 3 2 2 2" xfId="1060" xr:uid="{8E590137-7BAC-4361-ACC0-4D32919C2B1A}"/>
    <cellStyle name="Normal 10 3 2 3 2 2 2 2" xfId="1061" xr:uid="{22D4C7DD-8935-4971-A187-28216DBA6237}"/>
    <cellStyle name="Normal 10 3 2 3 2 2 3" xfId="1062" xr:uid="{75B9B6D1-53FD-4DDC-A797-A9D5BE7D0A88}"/>
    <cellStyle name="Normal 10 3 2 3 2 3" xfId="1063" xr:uid="{80463369-16A0-4302-A65A-3F253831F08B}"/>
    <cellStyle name="Normal 10 3 2 3 2 3 2" xfId="1064" xr:uid="{0545ADFF-6404-408C-A708-AAF0260931E7}"/>
    <cellStyle name="Normal 10 3 2 3 2 4" xfId="1065" xr:uid="{41322BB6-0A54-45C3-B0B3-2DE533814A58}"/>
    <cellStyle name="Normal 10 3 2 3 3" xfId="490" xr:uid="{C44F6B11-DA29-434A-8E95-C89EC8B098FA}"/>
    <cellStyle name="Normal 10 3 2 3 3 2" xfId="1066" xr:uid="{B789C2D7-1EFB-4DE9-B1F3-365D56D5E282}"/>
    <cellStyle name="Normal 10 3 2 3 3 2 2" xfId="1067" xr:uid="{7803B9E1-269F-4CBD-B7B7-5CE22D77CE21}"/>
    <cellStyle name="Normal 10 3 2 3 3 3" xfId="1068" xr:uid="{9D583E62-91C7-4235-ADDE-1A701F4CD848}"/>
    <cellStyle name="Normal 10 3 2 3 3 4" xfId="2567" xr:uid="{B8FD320A-FC9F-436F-8C1D-7DB6E40534A0}"/>
    <cellStyle name="Normal 10 3 2 3 4" xfId="1069" xr:uid="{FDBD9EE4-193E-4C82-B7D2-5A8B5D25A61B}"/>
    <cellStyle name="Normal 10 3 2 3 4 2" xfId="1070" xr:uid="{E72AE0A8-8AA7-45C1-9471-1E7F770B7CDF}"/>
    <cellStyle name="Normal 10 3 2 3 5" xfId="1071" xr:uid="{7D0991AD-2741-443C-BFF4-31E890AC1388}"/>
    <cellStyle name="Normal 10 3 2 3 6" xfId="2568" xr:uid="{34383A26-2543-4C97-B25B-005F60202A03}"/>
    <cellStyle name="Normal 10 3 2 4" xfId="249" xr:uid="{F23D6B1E-FD30-4522-B214-3A4458A3C0B0}"/>
    <cellStyle name="Normal 10 3 2 4 2" xfId="491" xr:uid="{02FEC0A1-A3FB-4A13-832E-760FEC6EC26C}"/>
    <cellStyle name="Normal 10 3 2 4 2 2" xfId="1072" xr:uid="{1C9CA4BE-05DD-40CB-8403-B0A033E758B5}"/>
    <cellStyle name="Normal 10 3 2 4 2 2 2" xfId="1073" xr:uid="{73E6A88B-00C9-48D5-A293-51B328F34C7D}"/>
    <cellStyle name="Normal 10 3 2 4 2 3" xfId="1074" xr:uid="{537525CE-E137-43D9-8EAF-FC793CA42F9A}"/>
    <cellStyle name="Normal 10 3 2 4 2 4" xfId="2569" xr:uid="{1A06732A-BA05-4757-B095-925A3CBCA259}"/>
    <cellStyle name="Normal 10 3 2 4 3" xfId="1075" xr:uid="{11548171-1E1E-45E4-99FA-97FF9CBBE6BA}"/>
    <cellStyle name="Normal 10 3 2 4 3 2" xfId="1076" xr:uid="{53736FF4-7308-47EE-966A-C2A8E44DB01B}"/>
    <cellStyle name="Normal 10 3 2 4 4" xfId="1077" xr:uid="{78D01FF5-D3F1-4BBE-8F8A-165D7730AD9F}"/>
    <cellStyle name="Normal 10 3 2 4 5" xfId="2570" xr:uid="{67626E35-A723-4F89-937F-60ACD80DC8C7}"/>
    <cellStyle name="Normal 10 3 2 5" xfId="251" xr:uid="{D5ACFBC6-6361-4211-A217-B8724E8FBEB3}"/>
    <cellStyle name="Normal 10 3 2 5 2" xfId="1078" xr:uid="{8BD4B85A-0683-4284-AAB5-5E19E211A884}"/>
    <cellStyle name="Normal 10 3 2 5 2 2" xfId="1079" xr:uid="{4FC5A352-5078-485C-AB50-02AA3E37B455}"/>
    <cellStyle name="Normal 10 3 2 5 3" xfId="1080" xr:uid="{2BE7B73C-FF5E-469E-AC59-41019840F216}"/>
    <cellStyle name="Normal 10 3 2 5 4" xfId="2571" xr:uid="{59B5CE2F-9971-45CF-B2E3-97760E5B39F1}"/>
    <cellStyle name="Normal 10 3 2 6" xfId="1081" xr:uid="{9B3DCC99-AD94-4A73-AB02-4EF2EBEA92A8}"/>
    <cellStyle name="Normal 10 3 2 6 2" xfId="1082" xr:uid="{20770410-99DA-47A0-ACE3-E55245C06E16}"/>
    <cellStyle name="Normal 10 3 2 6 3" xfId="2572" xr:uid="{D9F91112-CBAA-4B13-97E4-3D9AC7D62CF8}"/>
    <cellStyle name="Normal 10 3 2 6 4" xfId="2573" xr:uid="{50AA00F6-D6CD-4F7F-96C3-A7032A1125EC}"/>
    <cellStyle name="Normal 10 3 2 7" xfId="1083" xr:uid="{9C3B71B7-1286-4108-A8AF-F9E26D4D2096}"/>
    <cellStyle name="Normal 10 3 2 8" xfId="2574" xr:uid="{B955D60D-DD8F-4224-8A61-F5FFAC6E17C2}"/>
    <cellStyle name="Normal 10 3 2 9" xfId="2575" xr:uid="{03FE2CBB-0108-44AE-A112-0977A0BDFFE7}"/>
    <cellStyle name="Normal 10 3 3" xfId="53" xr:uid="{B62CD1D6-D18D-4FEF-AE57-AEC5F6A4BABC}"/>
    <cellStyle name="Normal 10 3 3 2" xfId="54" xr:uid="{3B479BEB-4592-4204-8A1A-B362E12D6D14}"/>
    <cellStyle name="Normal 10 3 3 2 2" xfId="492" xr:uid="{6FCC282D-553F-42EA-896E-38BE1490C45A}"/>
    <cellStyle name="Normal 10 3 3 2 2 2" xfId="1084" xr:uid="{8D166EAC-C10E-4F8E-952A-91027910DAB1}"/>
    <cellStyle name="Normal 10 3 3 2 2 2 2" xfId="1085" xr:uid="{9915F177-7B48-4A30-AC59-0D24809EAB5E}"/>
    <cellStyle name="Normal 10 3 3 2 2 2 2 2" xfId="4445" xr:uid="{11B5F0CE-9B20-4AAE-9871-2CA74340C701}"/>
    <cellStyle name="Normal 10 3 3 2 2 2 3" xfId="4446" xr:uid="{FEA8EB5B-2D5E-403F-98F1-4724AF551CBB}"/>
    <cellStyle name="Normal 10 3 3 2 2 3" xfId="1086" xr:uid="{B8A55A74-408C-4FEB-A7B4-DF57C6738588}"/>
    <cellStyle name="Normal 10 3 3 2 2 3 2" xfId="4447" xr:uid="{831087DB-D8D0-4106-8E1E-53BD0EC05DDF}"/>
    <cellStyle name="Normal 10 3 3 2 2 4" xfId="2576" xr:uid="{14E5AB4C-75B0-4945-ABCF-24A2033EFA9D}"/>
    <cellStyle name="Normal 10 3 3 2 3" xfId="1087" xr:uid="{28B4082F-43B1-47A6-8CFA-D00B259B44B7}"/>
    <cellStyle name="Normal 10 3 3 2 3 2" xfId="1088" xr:uid="{4D112BB3-6EB0-443B-8F05-A5EA1C840606}"/>
    <cellStyle name="Normal 10 3 3 2 3 2 2" xfId="4448" xr:uid="{5259BA8B-1E3F-49EE-A2B3-EA90FABF8237}"/>
    <cellStyle name="Normal 10 3 3 2 3 3" xfId="2577" xr:uid="{054BB2B5-D012-45E4-BB36-4F6F45A94CDC}"/>
    <cellStyle name="Normal 10 3 3 2 3 4" xfId="2578" xr:uid="{0443A506-7C88-4CA8-BB5C-BF435A0C83CC}"/>
    <cellStyle name="Normal 10 3 3 2 4" xfId="1089" xr:uid="{04D1AEFA-2FE9-4D55-A3D7-9364B19FB74A}"/>
    <cellStyle name="Normal 10 3 3 2 4 2" xfId="4449" xr:uid="{B158023B-641B-4A5D-9DC1-A805ECC385BD}"/>
    <cellStyle name="Normal 10 3 3 2 5" xfId="2579" xr:uid="{04FA1877-6E30-4616-B161-91105A97D7F4}"/>
    <cellStyle name="Normal 10 3 3 2 6" xfId="2580" xr:uid="{1E32E376-6D78-4097-ABF7-28FEFDE4E1D6}"/>
    <cellStyle name="Normal 10 3 3 3" xfId="252" xr:uid="{4C90463B-D7B5-4B08-AFDA-C1B172A36B3A}"/>
    <cellStyle name="Normal 10 3 3 3 2" xfId="1090" xr:uid="{4C235206-CDB5-4090-9793-27C39F96F42D}"/>
    <cellStyle name="Normal 10 3 3 3 2 2" xfId="1091" xr:uid="{A0030C73-02C0-4FC6-9162-6C2E9401B24B}"/>
    <cellStyle name="Normal 10 3 3 3 2 2 2" xfId="4450" xr:uid="{FF3ABA41-2A22-45D6-9707-79F40004E983}"/>
    <cellStyle name="Normal 10 3 3 3 2 3" xfId="2581" xr:uid="{0F573FA2-B40F-4F33-8257-38145BA1FD7F}"/>
    <cellStyle name="Normal 10 3 3 3 2 4" xfId="2582" xr:uid="{B8A1E2C6-F506-4753-8B79-A73E04264128}"/>
    <cellStyle name="Normal 10 3 3 3 3" xfId="1092" xr:uid="{515C70D9-B722-4727-90D5-926D0864DBF2}"/>
    <cellStyle name="Normal 10 3 3 3 3 2" xfId="4451" xr:uid="{2E176F13-187C-4EEA-8B33-FEFA5439BE50}"/>
    <cellStyle name="Normal 10 3 3 3 4" xfId="2583" xr:uid="{CE7CF59B-DC3E-42BF-A029-3F730FA9529A}"/>
    <cellStyle name="Normal 10 3 3 3 5" xfId="2584" xr:uid="{6AEEC43E-91C1-43FE-A2E2-6C487FA53522}"/>
    <cellStyle name="Normal 10 3 3 4" xfId="1093" xr:uid="{EF2A280C-AED8-4F5B-BCBD-681EB311E798}"/>
    <cellStyle name="Normal 10 3 3 4 2" xfId="1094" xr:uid="{EBE4B062-365E-446F-8D84-D5827DB3416C}"/>
    <cellStyle name="Normal 10 3 3 4 2 2" xfId="4452" xr:uid="{7D4A6EBA-9081-42BF-9A65-DB584251D3E7}"/>
    <cellStyle name="Normal 10 3 3 4 3" xfId="2585" xr:uid="{E16ADA41-1867-4D4E-A561-92AA7DD06ACC}"/>
    <cellStyle name="Normal 10 3 3 4 4" xfId="2586" xr:uid="{592E0AB0-FC12-48AA-92F5-CE47AD465E9B}"/>
    <cellStyle name="Normal 10 3 3 5" xfId="1095" xr:uid="{7310D154-A8F8-4A02-A03C-658835262080}"/>
    <cellStyle name="Normal 10 3 3 5 2" xfId="2587" xr:uid="{85BF5B33-1438-4EA9-AC76-264788D25141}"/>
    <cellStyle name="Normal 10 3 3 5 3" xfId="2588" xr:uid="{B1744B94-218B-4E35-B07E-59A9C3E9362A}"/>
    <cellStyle name="Normal 10 3 3 5 4" xfId="2589" xr:uid="{C58B8A82-18C7-4640-8AFD-243D8A941883}"/>
    <cellStyle name="Normal 10 3 3 6" xfId="2590" xr:uid="{8FF3CAB9-7E0B-47AA-A190-E3857AFDF3C8}"/>
    <cellStyle name="Normal 10 3 3 7" xfId="2591" xr:uid="{30111F83-3305-44D1-9EE7-11A81FF42DA6}"/>
    <cellStyle name="Normal 10 3 3 8" xfId="2592" xr:uid="{257EA1D7-ECB1-4587-B51E-265466EF84DC}"/>
    <cellStyle name="Normal 10 3 4" xfId="55" xr:uid="{FE29BC21-DE76-4E9F-A689-80AFA229E710}"/>
    <cellStyle name="Normal 10 3 4 2" xfId="493" xr:uid="{5DA61F1D-E618-480C-8078-247731BD678C}"/>
    <cellStyle name="Normal 10 3 4 2 2" xfId="494" xr:uid="{C328123E-D92B-4E6A-9C19-3BD8E8B3C255}"/>
    <cellStyle name="Normal 10 3 4 2 2 2" xfId="1096" xr:uid="{DA3308E3-8019-4AF1-BF78-EF250732A537}"/>
    <cellStyle name="Normal 10 3 4 2 2 2 2" xfId="1097" xr:uid="{EFF53FCC-77C6-4EF7-BCD8-1CB4B44315A0}"/>
    <cellStyle name="Normal 10 3 4 2 2 3" xfId="1098" xr:uid="{1E6074B6-2F67-4874-B339-CD827350CE4E}"/>
    <cellStyle name="Normal 10 3 4 2 2 4" xfId="2593" xr:uid="{676BA7AF-4985-472C-B57A-A667A140B027}"/>
    <cellStyle name="Normal 10 3 4 2 3" xfId="1099" xr:uid="{1051B8EB-185A-4D32-87AC-E9A576E13E9F}"/>
    <cellStyle name="Normal 10 3 4 2 3 2" xfId="1100" xr:uid="{C1C5666F-484E-4F37-9AEF-E054551A130E}"/>
    <cellStyle name="Normal 10 3 4 2 4" xfId="1101" xr:uid="{08DCE394-F5B6-4814-952C-BE0B4173C1F8}"/>
    <cellStyle name="Normal 10 3 4 2 5" xfId="2594" xr:uid="{2A6AA0F6-66AC-4CC9-8241-0040B1F854A6}"/>
    <cellStyle name="Normal 10 3 4 3" xfId="495" xr:uid="{774E4399-CD1D-40B4-AF49-A6267B3D6254}"/>
    <cellStyle name="Normal 10 3 4 3 2" xfId="1102" xr:uid="{3D682CE9-05DB-4CB1-A375-F3011376562E}"/>
    <cellStyle name="Normal 10 3 4 3 2 2" xfId="1103" xr:uid="{6240BE59-0A0C-4C16-AE91-CCDDE3C54820}"/>
    <cellStyle name="Normal 10 3 4 3 3" xfId="1104" xr:uid="{C0A3FA02-4922-4C9C-930F-C9DB06F200CE}"/>
    <cellStyle name="Normal 10 3 4 3 4" xfId="2595" xr:uid="{B71A1773-901C-4E0E-9A1F-919F110BD2A0}"/>
    <cellStyle name="Normal 10 3 4 4" xfId="1105" xr:uid="{C5A288D7-539F-4DB4-AA79-C60D3AACF85B}"/>
    <cellStyle name="Normal 10 3 4 4 2" xfId="1106" xr:uid="{523617A6-D3E7-44EF-B41B-846AE4CF3758}"/>
    <cellStyle name="Normal 10 3 4 4 3" xfId="2596" xr:uid="{A63F78A1-84BA-4E44-9BC5-1FC47BA52098}"/>
    <cellStyle name="Normal 10 3 4 4 4" xfId="2597" xr:uid="{BC989A11-60EC-42DC-A6E3-493D6E81D8F7}"/>
    <cellStyle name="Normal 10 3 4 5" xfId="1107" xr:uid="{CA957436-E6C6-4B99-9CAC-8BEDB29DD16E}"/>
    <cellStyle name="Normal 10 3 4 6" xfId="2598" xr:uid="{3387DB6B-1A0C-4715-997F-1F0AC4CC67A4}"/>
    <cellStyle name="Normal 10 3 4 7" xfId="2599" xr:uid="{ED3F4FBB-BFC6-4581-ACFD-5DDC56766CC5}"/>
    <cellStyle name="Normal 10 3 5" xfId="253" xr:uid="{BB48E214-5B97-4234-86A7-09A6AACE239E}"/>
    <cellStyle name="Normal 10 3 5 2" xfId="496" xr:uid="{2EE5FFDC-2887-4343-BE86-028034197DD7}"/>
    <cellStyle name="Normal 10 3 5 2 2" xfId="1108" xr:uid="{D4A648B5-39C6-4B3D-B000-9537221AFE56}"/>
    <cellStyle name="Normal 10 3 5 2 2 2" xfId="1109" xr:uid="{39B571BC-2A13-419B-83C4-92C9DFCB7D0E}"/>
    <cellStyle name="Normal 10 3 5 2 3" xfId="1110" xr:uid="{623AE43E-4287-42CA-ADCC-0507451D1488}"/>
    <cellStyle name="Normal 10 3 5 2 4" xfId="2600" xr:uid="{7AF26AF0-96B0-4797-9D07-2594B7236515}"/>
    <cellStyle name="Normal 10 3 5 3" xfId="1111" xr:uid="{D3260F88-CC85-4265-9883-927D5830145F}"/>
    <cellStyle name="Normal 10 3 5 3 2" xfId="1112" xr:uid="{BE2B16C4-2B00-43A4-BF5A-8F3560FE39A8}"/>
    <cellStyle name="Normal 10 3 5 3 3" xfId="2601" xr:uid="{857F23DF-B112-46F3-901D-78F0A18D63A3}"/>
    <cellStyle name="Normal 10 3 5 3 4" xfId="2602" xr:uid="{932BC895-62DD-468A-9E4D-02607231CF0E}"/>
    <cellStyle name="Normal 10 3 5 4" xfId="1113" xr:uid="{80790221-DDFD-4778-954B-9F0017F3BE8D}"/>
    <cellStyle name="Normal 10 3 5 5" xfId="2603" xr:uid="{3EDC4428-0A01-4822-A10F-E618AA8B622D}"/>
    <cellStyle name="Normal 10 3 5 6" xfId="2604" xr:uid="{D38A008F-66B5-4DBE-A684-4B8A24BCADCC}"/>
    <cellStyle name="Normal 10 3 6" xfId="254" xr:uid="{1C23B5E7-315C-47D5-97A4-E5D7C6C59A38}"/>
    <cellStyle name="Normal 10 3 6 2" xfId="1114" xr:uid="{06E9A856-32CE-4B87-B3D7-CF8909599217}"/>
    <cellStyle name="Normal 10 3 6 2 2" xfId="1115" xr:uid="{E6F0C831-C0A5-4876-9F4A-1AEEFF284345}"/>
    <cellStyle name="Normal 10 3 6 2 3" xfId="2605" xr:uid="{AB602771-5E1C-4CA9-989A-589CC97A09C2}"/>
    <cellStyle name="Normal 10 3 6 2 4" xfId="2606" xr:uid="{FC8933EB-AC7A-4FED-8044-C9DC766A4CDB}"/>
    <cellStyle name="Normal 10 3 6 3" xfId="1116" xr:uid="{250DD5BE-E828-4ACF-B4A0-21BD5ED394D9}"/>
    <cellStyle name="Normal 10 3 6 4" xfId="2607" xr:uid="{E5692F67-E444-4AFA-ACA5-8DC494E2C7A6}"/>
    <cellStyle name="Normal 10 3 6 5" xfId="2608" xr:uid="{D400DB45-C028-4271-9933-C5FE02DB7720}"/>
    <cellStyle name="Normal 10 3 7" xfId="1117" xr:uid="{7663AAAE-80C5-42C6-B917-60216A1D0082}"/>
    <cellStyle name="Normal 10 3 7 2" xfId="1118" xr:uid="{EFCDA1DB-17D3-4378-8F7E-A979B6BFD2B7}"/>
    <cellStyle name="Normal 10 3 7 3" xfId="2609" xr:uid="{8C029397-1F10-4256-966F-5AD53E3B32B4}"/>
    <cellStyle name="Normal 10 3 7 4" xfId="2610" xr:uid="{55FE74DF-6206-4F18-AE3A-D0DB7D262851}"/>
    <cellStyle name="Normal 10 3 8" xfId="1119" xr:uid="{79015184-B72E-4529-A139-432DD3F46FEE}"/>
    <cellStyle name="Normal 10 3 8 2" xfId="2611" xr:uid="{F8A96B39-0295-4C93-83D6-BAB1EA8BE3D5}"/>
    <cellStyle name="Normal 10 3 8 3" xfId="2612" xr:uid="{C55B6896-EC5F-4734-AA23-93742F453788}"/>
    <cellStyle name="Normal 10 3 8 4" xfId="2613" xr:uid="{C828CFE9-FCF1-4395-A50F-61740EFC2F84}"/>
    <cellStyle name="Normal 10 3 9" xfId="2614" xr:uid="{7933C2A7-C4D9-440B-9499-700C5B887863}"/>
    <cellStyle name="Normal 10 4" xfId="56" xr:uid="{5D9D7419-423E-45D7-A5E6-B84C812F7C8D}"/>
    <cellStyle name="Normal 10 4 10" xfId="2615" xr:uid="{0C163FBE-68FE-4A1B-9D97-FA15106E00F4}"/>
    <cellStyle name="Normal 10 4 11" xfId="2616" xr:uid="{C42A465E-DDB6-40ED-81CF-77E5E7311D11}"/>
    <cellStyle name="Normal 10 4 2" xfId="57" xr:uid="{0C12464A-0C0F-4480-8816-01769C8644FD}"/>
    <cellStyle name="Normal 10 4 2 2" xfId="255" xr:uid="{C411FEDC-B2EB-4B4E-B95B-096EA6228C5A}"/>
    <cellStyle name="Normal 10 4 2 2 2" xfId="497" xr:uid="{D3DC7627-6A04-4CC5-A0D6-4E7D0756BAF8}"/>
    <cellStyle name="Normal 10 4 2 2 2 2" xfId="498" xr:uid="{40CEDE79-7917-4D32-889B-5CFF47D7EE05}"/>
    <cellStyle name="Normal 10 4 2 2 2 2 2" xfId="1120" xr:uid="{5F1887B1-938E-4341-BF92-E134F42A7FC6}"/>
    <cellStyle name="Normal 10 4 2 2 2 2 3" xfId="2617" xr:uid="{FB9F5FC3-A01E-4772-8054-7220245669F4}"/>
    <cellStyle name="Normal 10 4 2 2 2 2 4" xfId="2618" xr:uid="{CBBD2996-3FEA-4E47-A0EE-8298EC953CFB}"/>
    <cellStyle name="Normal 10 4 2 2 2 3" xfId="1121" xr:uid="{3E9118C9-DD31-46BE-9756-DD63D1E6410E}"/>
    <cellStyle name="Normal 10 4 2 2 2 3 2" xfId="2619" xr:uid="{CB05F5C1-064D-4B77-8C39-83BF91EDEAF6}"/>
    <cellStyle name="Normal 10 4 2 2 2 3 3" xfId="2620" xr:uid="{3B911585-6C58-4B65-BCDF-D91123D1816B}"/>
    <cellStyle name="Normal 10 4 2 2 2 3 4" xfId="2621" xr:uid="{7787BC9A-285B-4775-BDE6-1967993AD9C7}"/>
    <cellStyle name="Normal 10 4 2 2 2 4" xfId="2622" xr:uid="{8BEF3A0A-BCA4-4E4C-A132-4A2D5E705140}"/>
    <cellStyle name="Normal 10 4 2 2 2 5" xfId="2623" xr:uid="{0BD8CA2C-E7DB-47A9-AF9F-321E174D364E}"/>
    <cellStyle name="Normal 10 4 2 2 2 6" xfId="2624" xr:uid="{3B8533B2-30F2-48B4-986C-8D34E3F5E438}"/>
    <cellStyle name="Normal 10 4 2 2 3" xfId="499" xr:uid="{3496D8A9-F662-4360-ACFE-2A7081735F05}"/>
    <cellStyle name="Normal 10 4 2 2 3 2" xfId="1122" xr:uid="{E8393767-9A01-4FFF-B160-60F4C05034D6}"/>
    <cellStyle name="Normal 10 4 2 2 3 2 2" xfId="2625" xr:uid="{3AAF1367-6ED0-46E6-8C71-B2FFDEAD373C}"/>
    <cellStyle name="Normal 10 4 2 2 3 2 3" xfId="2626" xr:uid="{E701DB44-AF88-4F69-91D4-7E5DBD9A9221}"/>
    <cellStyle name="Normal 10 4 2 2 3 2 4" xfId="2627" xr:uid="{0B14DC02-A129-4587-BDAC-469DF9A2E412}"/>
    <cellStyle name="Normal 10 4 2 2 3 3" xfId="2628" xr:uid="{48BF1D18-6A2A-4D19-91AC-DAC1C70A5064}"/>
    <cellStyle name="Normal 10 4 2 2 3 4" xfId="2629" xr:uid="{E86020A7-1D5B-4A29-AB0D-EFA2AB034655}"/>
    <cellStyle name="Normal 10 4 2 2 3 5" xfId="2630" xr:uid="{55D2F8F0-DA9C-43B4-8922-9C59F573608A}"/>
    <cellStyle name="Normal 10 4 2 2 4" xfId="1123" xr:uid="{1FDFC6D9-C48E-4410-9D5F-032EF9613EE4}"/>
    <cellStyle name="Normal 10 4 2 2 4 2" xfId="2631" xr:uid="{AEBC6C66-F884-43D3-8222-45CDF8E729B1}"/>
    <cellStyle name="Normal 10 4 2 2 4 3" xfId="2632" xr:uid="{626CC91A-B606-4E65-9B83-727D4DF5AC79}"/>
    <cellStyle name="Normal 10 4 2 2 4 4" xfId="2633" xr:uid="{A24E3373-738F-48C9-BEC0-3DC14045EA09}"/>
    <cellStyle name="Normal 10 4 2 2 5" xfId="2634" xr:uid="{D9BEEAE2-F22A-48F7-9752-75B37B7D5B19}"/>
    <cellStyle name="Normal 10 4 2 2 5 2" xfId="2635" xr:uid="{185F37CB-FD98-4080-BB1D-743B6156D570}"/>
    <cellStyle name="Normal 10 4 2 2 5 3" xfId="2636" xr:uid="{86D219F6-E7BF-4F0B-8C48-BEB333856CA0}"/>
    <cellStyle name="Normal 10 4 2 2 5 4" xfId="2637" xr:uid="{93FA7B2F-5505-49F7-9DE2-DCF95BBFF949}"/>
    <cellStyle name="Normal 10 4 2 2 6" xfId="2638" xr:uid="{3ED555D4-EC37-4487-9954-ABB5DCAFB7C5}"/>
    <cellStyle name="Normal 10 4 2 2 7" xfId="2639" xr:uid="{881EC4CB-5330-45B9-B4A2-6676984FE4EC}"/>
    <cellStyle name="Normal 10 4 2 2 8" xfId="2640" xr:uid="{21396B19-85FD-4D5B-A636-36C299CC0391}"/>
    <cellStyle name="Normal 10 4 2 3" xfId="500" xr:uid="{FA9EDE1A-ADE0-4985-888C-48F5F497C0D3}"/>
    <cellStyle name="Normal 10 4 2 3 2" xfId="501" xr:uid="{3E92C727-3367-45C8-9F73-0DA0042B5B28}"/>
    <cellStyle name="Normal 10 4 2 3 2 2" xfId="502" xr:uid="{D9E9D7B2-05FF-485C-AAF1-BAE043A52838}"/>
    <cellStyle name="Normal 10 4 2 3 2 3" xfId="2641" xr:uid="{8688BB15-DDA4-4F71-8FDC-2810A74C7AAD}"/>
    <cellStyle name="Normal 10 4 2 3 2 4" xfId="2642" xr:uid="{90132461-3E5F-421B-BCEB-6D5192E1EC31}"/>
    <cellStyle name="Normal 10 4 2 3 3" xfId="503" xr:uid="{30D52D6B-D515-400C-801D-4433BA4A78B9}"/>
    <cellStyle name="Normal 10 4 2 3 3 2" xfId="2643" xr:uid="{55B2CDE8-981A-4812-83FC-32F95A3C6D3A}"/>
    <cellStyle name="Normal 10 4 2 3 3 3" xfId="2644" xr:uid="{C532522B-9782-4876-A93B-153F4BC5A0C6}"/>
    <cellStyle name="Normal 10 4 2 3 3 4" xfId="2645" xr:uid="{88353684-0978-4703-B7FA-D540BC3ABF79}"/>
    <cellStyle name="Normal 10 4 2 3 4" xfId="2646" xr:uid="{226517D8-C87E-4C40-B3D1-06348684E43B}"/>
    <cellStyle name="Normal 10 4 2 3 5" xfId="2647" xr:uid="{D5783654-BCEC-4B58-AFC8-0A5C4B6C0AA5}"/>
    <cellStyle name="Normal 10 4 2 3 6" xfId="2648" xr:uid="{50807670-47F0-4964-A365-DB7BD09A9C65}"/>
    <cellStyle name="Normal 10 4 2 4" xfId="504" xr:uid="{069DBCF7-089B-4BBE-BA67-B292201FFB81}"/>
    <cellStyle name="Normal 10 4 2 4 2" xfId="505" xr:uid="{B61B5CC5-76FE-426D-9693-4397FA537010}"/>
    <cellStyle name="Normal 10 4 2 4 2 2" xfId="2649" xr:uid="{78830FDA-5967-463B-8124-8EFE573D83DA}"/>
    <cellStyle name="Normal 10 4 2 4 2 3" xfId="2650" xr:uid="{1EDB0109-4331-442D-9517-145278AA799C}"/>
    <cellStyle name="Normal 10 4 2 4 2 4" xfId="2651" xr:uid="{A11E1BD3-63C9-456F-8CE1-3B2E2EE5898A}"/>
    <cellStyle name="Normal 10 4 2 4 3" xfId="2652" xr:uid="{730BB9C3-E952-4417-9D51-A2EC7EA92D36}"/>
    <cellStyle name="Normal 10 4 2 4 4" xfId="2653" xr:uid="{5C8E2A45-CE53-4A18-9D22-BC3442E3362D}"/>
    <cellStyle name="Normal 10 4 2 4 5" xfId="2654" xr:uid="{E09E5244-C102-4B44-A9B5-0034060202F3}"/>
    <cellStyle name="Normal 10 4 2 5" xfId="506" xr:uid="{A8A35DBE-1392-4EDA-9F1A-3BF3FF27FA08}"/>
    <cellStyle name="Normal 10 4 2 5 2" xfId="2655" xr:uid="{C583D637-CD99-4BA2-BED3-9499D20DCD2D}"/>
    <cellStyle name="Normal 10 4 2 5 3" xfId="2656" xr:uid="{13422467-E759-4673-8B1B-39C60CED6D15}"/>
    <cellStyle name="Normal 10 4 2 5 4" xfId="2657" xr:uid="{3A91375D-2BB8-48D9-8640-0356B1F74B18}"/>
    <cellStyle name="Normal 10 4 2 6" xfId="2658" xr:uid="{43CFA182-EFE1-493F-AAE2-B55B0877E196}"/>
    <cellStyle name="Normal 10 4 2 6 2" xfId="2659" xr:uid="{F0118A3A-1D2A-4BF3-8870-597E55BB3DA0}"/>
    <cellStyle name="Normal 10 4 2 6 3" xfId="2660" xr:uid="{A3583ADE-072D-4FE1-B26D-5D0B0FB454E1}"/>
    <cellStyle name="Normal 10 4 2 6 4" xfId="2661" xr:uid="{BC8B2A3A-EA94-4209-B38F-AF512B7E7AC9}"/>
    <cellStyle name="Normal 10 4 2 7" xfId="2662" xr:uid="{A6BF6F06-8E48-4D2F-8911-8D0500811AC8}"/>
    <cellStyle name="Normal 10 4 2 8" xfId="2663" xr:uid="{28ADF0A1-9921-4B6C-BD96-B221ED3D9548}"/>
    <cellStyle name="Normal 10 4 2 9" xfId="2664" xr:uid="{10FD0FF8-FF5C-4E9A-A147-9A1B54138D75}"/>
    <cellStyle name="Normal 10 4 3" xfId="256" xr:uid="{344D76A9-34F3-4DCC-BA42-6B6306A22D7F}"/>
    <cellStyle name="Normal 10 4 3 2" xfId="507" xr:uid="{D3766B23-1A33-456D-84A3-DD65C4953A1F}"/>
    <cellStyle name="Normal 10 4 3 2 2" xfId="508" xr:uid="{0405FA13-68E1-437A-8EB3-D80903D2405D}"/>
    <cellStyle name="Normal 10 4 3 2 2 2" xfId="1124" xr:uid="{818724A4-3CF9-4437-948E-7167AE03048E}"/>
    <cellStyle name="Normal 10 4 3 2 2 2 2" xfId="1125" xr:uid="{251C5EE7-9F0A-4095-9E7C-20767C063C18}"/>
    <cellStyle name="Normal 10 4 3 2 2 3" xfId="1126" xr:uid="{1DAD0C53-F050-498E-B902-719A515442D0}"/>
    <cellStyle name="Normal 10 4 3 2 2 4" xfId="2665" xr:uid="{57493B57-7D0B-41EF-B687-5C015BDB9196}"/>
    <cellStyle name="Normal 10 4 3 2 3" xfId="1127" xr:uid="{2BDE456C-388F-49C5-9F5F-51DB97D61849}"/>
    <cellStyle name="Normal 10 4 3 2 3 2" xfId="1128" xr:uid="{381D3489-2133-4698-AD6D-9954A7C30E0E}"/>
    <cellStyle name="Normal 10 4 3 2 3 3" xfId="2666" xr:uid="{58CE3B7A-5779-40B4-9593-48A5358C07CC}"/>
    <cellStyle name="Normal 10 4 3 2 3 4" xfId="2667" xr:uid="{C6F27400-7A66-4BCC-8B6A-45BC7B42F73E}"/>
    <cellStyle name="Normal 10 4 3 2 4" xfId="1129" xr:uid="{ECADF86D-1A65-4133-BC67-50287E5DED05}"/>
    <cellStyle name="Normal 10 4 3 2 5" xfId="2668" xr:uid="{4D27692A-8211-446F-AAE1-67F6106ABBD2}"/>
    <cellStyle name="Normal 10 4 3 2 6" xfId="2669" xr:uid="{741242F4-16D8-4017-B77E-B04C4EE62263}"/>
    <cellStyle name="Normal 10 4 3 3" xfId="509" xr:uid="{79123E09-5D42-4404-82EE-CD10E0A3C917}"/>
    <cellStyle name="Normal 10 4 3 3 2" xfId="1130" xr:uid="{DFF292D8-9CEC-47E1-96DA-AFBD7D47F682}"/>
    <cellStyle name="Normal 10 4 3 3 2 2" xfId="1131" xr:uid="{A3F882EB-921D-4481-B24D-25A0884A0754}"/>
    <cellStyle name="Normal 10 4 3 3 2 3" xfId="2670" xr:uid="{2514AFC6-AE1D-4FFA-B699-DE7F545B5550}"/>
    <cellStyle name="Normal 10 4 3 3 2 4" xfId="2671" xr:uid="{FD130168-70EA-4B6B-9900-1E2A9C7AF7BA}"/>
    <cellStyle name="Normal 10 4 3 3 3" xfId="1132" xr:uid="{6346FCBC-B45E-4EB6-8337-17889D7CA345}"/>
    <cellStyle name="Normal 10 4 3 3 4" xfId="2672" xr:uid="{33B0FAA8-14D9-4B5D-8932-1E7ECED0EA36}"/>
    <cellStyle name="Normal 10 4 3 3 5" xfId="2673" xr:uid="{1F2BC6E3-761E-4633-BAE4-C940A254D6E2}"/>
    <cellStyle name="Normal 10 4 3 4" xfId="1133" xr:uid="{D50C9E3E-CD9B-4A3E-BB13-9F5F1D35F925}"/>
    <cellStyle name="Normal 10 4 3 4 2" xfId="1134" xr:uid="{EC8504E2-4C6A-4BE8-8FDA-D422323D69ED}"/>
    <cellStyle name="Normal 10 4 3 4 3" xfId="2674" xr:uid="{040661A9-6F67-4BEC-B8FE-137B95DD1A50}"/>
    <cellStyle name="Normal 10 4 3 4 4" xfId="2675" xr:uid="{E7CA7386-1057-4420-8502-BFCCB63C7222}"/>
    <cellStyle name="Normal 10 4 3 5" xfId="1135" xr:uid="{3E949DC4-0A70-49F1-B9A7-82CCE9C1344C}"/>
    <cellStyle name="Normal 10 4 3 5 2" xfId="2676" xr:uid="{4AC0CBF0-C1FD-4E65-9DDB-51BD3717B329}"/>
    <cellStyle name="Normal 10 4 3 5 3" xfId="2677" xr:uid="{CE88E054-86AB-473E-9CBD-76B08FA380F5}"/>
    <cellStyle name="Normal 10 4 3 5 4" xfId="2678" xr:uid="{948CF6E1-87BC-4460-AE12-69F6017EBBF0}"/>
    <cellStyle name="Normal 10 4 3 6" xfId="2679" xr:uid="{B2E82494-81BB-4D8C-894B-FE615EA04912}"/>
    <cellStyle name="Normal 10 4 3 7" xfId="2680" xr:uid="{A47D2B72-8442-4281-BFB9-20B69722BAFF}"/>
    <cellStyle name="Normal 10 4 3 8" xfId="2681" xr:uid="{B33F286A-9C0E-4E4C-91C2-DAF2CAAE87C6}"/>
    <cellStyle name="Normal 10 4 4" xfId="257" xr:uid="{4BBA6D69-93F4-4789-A857-139A5DCCA149}"/>
    <cellStyle name="Normal 10 4 4 2" xfId="510" xr:uid="{D9959C44-34E8-497F-9552-165C08B4AD50}"/>
    <cellStyle name="Normal 10 4 4 2 2" xfId="511" xr:uid="{77F14A76-2563-46EB-AB80-FFC7EF5621CB}"/>
    <cellStyle name="Normal 10 4 4 2 2 2" xfId="1136" xr:uid="{EC67F623-BC3A-4A96-BCBB-1D981A2F8224}"/>
    <cellStyle name="Normal 10 4 4 2 2 3" xfId="2682" xr:uid="{4F587465-90AE-43A9-9AE0-D279D9B62E4A}"/>
    <cellStyle name="Normal 10 4 4 2 2 4" xfId="2683" xr:uid="{0F862D82-26B4-4BCB-832D-213E2BB1C603}"/>
    <cellStyle name="Normal 10 4 4 2 3" xfId="1137" xr:uid="{87D2426C-1CA3-4356-921A-4DC3952AC828}"/>
    <cellStyle name="Normal 10 4 4 2 4" xfId="2684" xr:uid="{1910EE4E-6CFC-4A6F-AD2C-C0C538C93633}"/>
    <cellStyle name="Normal 10 4 4 2 5" xfId="2685" xr:uid="{DCCFC590-66D9-40FD-91E1-4CDCD52FC372}"/>
    <cellStyle name="Normal 10 4 4 3" xfId="512" xr:uid="{5A515B1F-8588-48F7-8BAE-4011FEA0B22A}"/>
    <cellStyle name="Normal 10 4 4 3 2" xfId="1138" xr:uid="{E4F21001-D19B-49B0-8994-65F0D2EB3C26}"/>
    <cellStyle name="Normal 10 4 4 3 3" xfId="2686" xr:uid="{B137AE52-31AE-4C5A-A170-095F33C0721B}"/>
    <cellStyle name="Normal 10 4 4 3 4" xfId="2687" xr:uid="{FF901B63-06B9-4FDA-8845-3E729B96CDBD}"/>
    <cellStyle name="Normal 10 4 4 4" xfId="1139" xr:uid="{2475FA8A-DB77-4362-BFBB-1B1C9A0C31A6}"/>
    <cellStyle name="Normal 10 4 4 4 2" xfId="2688" xr:uid="{15840AAB-E768-482B-A0C9-761701639F3F}"/>
    <cellStyle name="Normal 10 4 4 4 3" xfId="2689" xr:uid="{40F139DF-C118-4013-9786-F3BB82806F90}"/>
    <cellStyle name="Normal 10 4 4 4 4" xfId="2690" xr:uid="{10023217-2080-4218-A3B9-1544DF165D95}"/>
    <cellStyle name="Normal 10 4 4 5" xfId="2691" xr:uid="{E85915AF-82AD-492F-B6AE-E41D2E43050B}"/>
    <cellStyle name="Normal 10 4 4 6" xfId="2692" xr:uid="{AB42E1A1-2F80-4820-83B8-9221C8237C12}"/>
    <cellStyle name="Normal 10 4 4 7" xfId="2693" xr:uid="{D1D8620F-2836-4CEA-99FA-8401825A3916}"/>
    <cellStyle name="Normal 10 4 5" xfId="258" xr:uid="{BBB61EB8-C305-4364-B76B-0C1E95EBDA33}"/>
    <cellStyle name="Normal 10 4 5 2" xfId="513" xr:uid="{21E07CFC-96DC-4C3D-8F7E-2D269B008182}"/>
    <cellStyle name="Normal 10 4 5 2 2" xfId="1140" xr:uid="{7CC65DAB-8A84-4A27-A968-FF2CDC08365D}"/>
    <cellStyle name="Normal 10 4 5 2 3" xfId="2694" xr:uid="{EAC50BF7-9752-4488-B137-2C1238A86A2B}"/>
    <cellStyle name="Normal 10 4 5 2 4" xfId="2695" xr:uid="{DE363F09-572F-4414-B158-2ABA8304D48B}"/>
    <cellStyle name="Normal 10 4 5 3" xfId="1141" xr:uid="{FA87639D-3EF1-49CC-BD23-1C26B5F3D8EE}"/>
    <cellStyle name="Normal 10 4 5 3 2" xfId="2696" xr:uid="{8CE8A877-FBCA-4D05-812C-318D13028ED9}"/>
    <cellStyle name="Normal 10 4 5 3 3" xfId="2697" xr:uid="{76778C24-C099-446E-AA34-BEA279059828}"/>
    <cellStyle name="Normal 10 4 5 3 4" xfId="2698" xr:uid="{C95C3D88-A770-4B56-BC45-58B61A26D133}"/>
    <cellStyle name="Normal 10 4 5 4" xfId="2699" xr:uid="{FCFCA125-6012-4F52-BBDD-3A45AD89E168}"/>
    <cellStyle name="Normal 10 4 5 5" xfId="2700" xr:uid="{02971355-FBDA-4A27-9438-AA45BBB707A8}"/>
    <cellStyle name="Normal 10 4 5 6" xfId="2701" xr:uid="{3B896D0A-9434-4A52-9F67-9065DC2CF4EF}"/>
    <cellStyle name="Normal 10 4 6" xfId="514" xr:uid="{4F50733E-4889-490B-894E-2B2345520999}"/>
    <cellStyle name="Normal 10 4 6 2" xfId="1142" xr:uid="{884843BC-42EA-41D4-A5D2-80EE9332B437}"/>
    <cellStyle name="Normal 10 4 6 2 2" xfId="2702" xr:uid="{CBD58A41-A524-4E1E-BCD2-DC173C72AA9F}"/>
    <cellStyle name="Normal 10 4 6 2 3" xfId="2703" xr:uid="{A558C7A9-3B3C-4D4D-A581-1C6C226484B7}"/>
    <cellStyle name="Normal 10 4 6 2 4" xfId="2704" xr:uid="{FA744CA7-3C75-4D13-9FDA-59227284322E}"/>
    <cellStyle name="Normal 10 4 6 3" xfId="2705" xr:uid="{F693AC33-BAFF-417D-9A8A-E59DDA8732AD}"/>
    <cellStyle name="Normal 10 4 6 4" xfId="2706" xr:uid="{343D1FAC-1218-4E76-94D1-27408B36F63D}"/>
    <cellStyle name="Normal 10 4 6 5" xfId="2707" xr:uid="{8B07AB43-B704-4103-A810-26EC4BCABF9B}"/>
    <cellStyle name="Normal 10 4 7" xfId="1143" xr:uid="{402D34E3-EC10-459F-8110-6D84B281861F}"/>
    <cellStyle name="Normal 10 4 7 2" xfId="2708" xr:uid="{5024A960-F118-4A63-B6CC-26BFE81F70AB}"/>
    <cellStyle name="Normal 10 4 7 3" xfId="2709" xr:uid="{389B293A-405E-49CE-9317-EA4B20488BEC}"/>
    <cellStyle name="Normal 10 4 7 4" xfId="2710" xr:uid="{C80E1C00-001A-4118-AE1D-E54056F03D77}"/>
    <cellStyle name="Normal 10 4 8" xfId="2711" xr:uid="{905287D8-9CFF-4DEF-AB5D-1C69AA6BDA76}"/>
    <cellStyle name="Normal 10 4 8 2" xfId="2712" xr:uid="{3EC0F352-6668-455E-816F-4CEC4F50A481}"/>
    <cellStyle name="Normal 10 4 8 3" xfId="2713" xr:uid="{7D0DD74F-61D2-4AF9-86AF-2F9334D7DF5B}"/>
    <cellStyle name="Normal 10 4 8 4" xfId="2714" xr:uid="{80A34DB7-2042-4A19-8742-371693505051}"/>
    <cellStyle name="Normal 10 4 9" xfId="2715" xr:uid="{CCE8E089-BDB5-4319-A14E-669BD8BE8241}"/>
    <cellStyle name="Normal 10 5" xfId="58" xr:uid="{F09D1109-EC0A-438C-A205-19A30B4E3875}"/>
    <cellStyle name="Normal 10 5 2" xfId="59" xr:uid="{E4359C3F-21C7-4BDA-9D04-6F1D49A6AE40}"/>
    <cellStyle name="Normal 10 5 2 2" xfId="259" xr:uid="{E2C47789-C439-4B2F-B24B-6D6FFEA10D30}"/>
    <cellStyle name="Normal 10 5 2 2 2" xfId="515" xr:uid="{3EA02315-BE9D-42F2-A5A9-2E8166F08E5B}"/>
    <cellStyle name="Normal 10 5 2 2 2 2" xfId="1144" xr:uid="{27483748-82D9-41D3-981F-974EB85B7F05}"/>
    <cellStyle name="Normal 10 5 2 2 2 3" xfId="2716" xr:uid="{DB282856-5B3F-471D-8B4D-91365B56CCC2}"/>
    <cellStyle name="Normal 10 5 2 2 2 4" xfId="2717" xr:uid="{A88D4005-BE79-4C38-B856-659DE35873CC}"/>
    <cellStyle name="Normal 10 5 2 2 3" xfId="1145" xr:uid="{E379EC9C-F751-41F0-A69F-D97A5E4F7F4A}"/>
    <cellStyle name="Normal 10 5 2 2 3 2" xfId="2718" xr:uid="{86410C73-93D1-428D-913C-21CED617316B}"/>
    <cellStyle name="Normal 10 5 2 2 3 3" xfId="2719" xr:uid="{E9AEC39F-198B-4448-9F6E-F3CA2D2EA7C1}"/>
    <cellStyle name="Normal 10 5 2 2 3 4" xfId="2720" xr:uid="{CF7997EE-F718-4648-9D25-84C1B4DCC2D5}"/>
    <cellStyle name="Normal 10 5 2 2 4" xfId="2721" xr:uid="{CCACDC6C-2ABD-4E80-9AA2-ADD64A250EFE}"/>
    <cellStyle name="Normal 10 5 2 2 5" xfId="2722" xr:uid="{022DC0AC-8883-4411-9705-4BB5D7584429}"/>
    <cellStyle name="Normal 10 5 2 2 6" xfId="2723" xr:uid="{C300E31C-D63C-41F1-BDB2-AE3AB8DCCCCF}"/>
    <cellStyle name="Normal 10 5 2 3" xfId="516" xr:uid="{0A7EBB8A-B864-48D1-9B21-C1C1DE631ED2}"/>
    <cellStyle name="Normal 10 5 2 3 2" xfId="1146" xr:uid="{5B6C75AC-E804-46F8-BD7B-F318E11CB0E1}"/>
    <cellStyle name="Normal 10 5 2 3 2 2" xfId="2724" xr:uid="{26D38FAF-BAEE-47B8-ADB0-C8C58386C928}"/>
    <cellStyle name="Normal 10 5 2 3 2 3" xfId="2725" xr:uid="{6FE16FF5-F866-47BB-84E1-C97F3D948FFD}"/>
    <cellStyle name="Normal 10 5 2 3 2 4" xfId="2726" xr:uid="{AAC65665-2A88-4E1A-A820-6B7ADEBE375D}"/>
    <cellStyle name="Normal 10 5 2 3 3" xfId="2727" xr:uid="{BA70A10C-828D-4F8F-8D63-AC6411D7E342}"/>
    <cellStyle name="Normal 10 5 2 3 4" xfId="2728" xr:uid="{BF7F9F51-11FC-484F-96A9-CFCF83E99B23}"/>
    <cellStyle name="Normal 10 5 2 3 5" xfId="2729" xr:uid="{110BC12F-27C8-4EB3-B363-20F00EEA1A0C}"/>
    <cellStyle name="Normal 10 5 2 4" xfId="1147" xr:uid="{AC1CD9DA-B431-4E75-B549-5A8940C6C0C4}"/>
    <cellStyle name="Normal 10 5 2 4 2" xfId="2730" xr:uid="{F56AC282-2B24-4719-8642-F4CA188C9280}"/>
    <cellStyle name="Normal 10 5 2 4 3" xfId="2731" xr:uid="{1759452E-3C17-4E56-828C-B347AC062F35}"/>
    <cellStyle name="Normal 10 5 2 4 4" xfId="2732" xr:uid="{A1FD30C4-596C-47D5-AC54-C9FC79D3C920}"/>
    <cellStyle name="Normal 10 5 2 5" xfId="2733" xr:uid="{48E3E9D1-B549-4C06-9530-F3E60A9E2650}"/>
    <cellStyle name="Normal 10 5 2 5 2" xfId="2734" xr:uid="{8036AC93-2606-42FE-8836-478CA4514383}"/>
    <cellStyle name="Normal 10 5 2 5 3" xfId="2735" xr:uid="{FACA910E-52B6-4AE0-993E-E0F894EA1D52}"/>
    <cellStyle name="Normal 10 5 2 5 4" xfId="2736" xr:uid="{D2E1AE81-9F72-4CB7-8DD3-99C846D9A538}"/>
    <cellStyle name="Normal 10 5 2 6" xfId="2737" xr:uid="{81241824-2DA2-44D5-BC9A-A1380C2E99EA}"/>
    <cellStyle name="Normal 10 5 2 7" xfId="2738" xr:uid="{8A1D49EE-8483-4C9E-8B13-CE37F90C82E9}"/>
    <cellStyle name="Normal 10 5 2 8" xfId="2739" xr:uid="{A3EA5C48-BA74-437C-8C44-F33A90A1EE66}"/>
    <cellStyle name="Normal 10 5 3" xfId="260" xr:uid="{8FA7EE66-33C0-4A0D-9830-7A51E5AFCA83}"/>
    <cellStyle name="Normal 10 5 3 2" xfId="517" xr:uid="{99A5C8EB-4005-4A41-A35F-CC0CB2627686}"/>
    <cellStyle name="Normal 10 5 3 2 2" xfId="518" xr:uid="{2DC23117-59BA-422B-BF11-419C1C57FCD6}"/>
    <cellStyle name="Normal 10 5 3 2 3" xfId="2740" xr:uid="{F198C132-6BC7-4A6D-892F-9E5036EF2973}"/>
    <cellStyle name="Normal 10 5 3 2 4" xfId="2741" xr:uid="{B4C970C6-D0DB-4DB6-9D48-6193070C4685}"/>
    <cellStyle name="Normal 10 5 3 3" xfId="519" xr:uid="{61D909BA-0BE6-4D4E-8306-AE2359FCF8CD}"/>
    <cellStyle name="Normal 10 5 3 3 2" xfId="2742" xr:uid="{3D83515A-E229-4237-9752-BF5DB25595A1}"/>
    <cellStyle name="Normal 10 5 3 3 3" xfId="2743" xr:uid="{40C530EF-2287-48FA-BEE4-1AE6D164575A}"/>
    <cellStyle name="Normal 10 5 3 3 4" xfId="2744" xr:uid="{8496DE75-047B-4471-B416-B74DD4FAFD4C}"/>
    <cellStyle name="Normal 10 5 3 4" xfId="2745" xr:uid="{0CA074E5-D13F-4F99-ABE9-2357C5AA4273}"/>
    <cellStyle name="Normal 10 5 3 5" xfId="2746" xr:uid="{AAE8DCD6-1687-4102-AAA0-A9D8694C8ABA}"/>
    <cellStyle name="Normal 10 5 3 6" xfId="2747" xr:uid="{95F987EF-C559-495A-BA96-395FB22457D8}"/>
    <cellStyle name="Normal 10 5 4" xfId="261" xr:uid="{1E63E682-7D1F-4349-AA28-D3C6087056E8}"/>
    <cellStyle name="Normal 10 5 4 2" xfId="520" xr:uid="{D7144B49-11B0-405F-81C5-0408FD821C61}"/>
    <cellStyle name="Normal 10 5 4 2 2" xfId="2748" xr:uid="{73897254-E2BE-4D37-9503-A0A4AEE3E9AD}"/>
    <cellStyle name="Normal 10 5 4 2 3" xfId="2749" xr:uid="{51CA703C-F661-432E-9024-52DDA269D8EE}"/>
    <cellStyle name="Normal 10 5 4 2 4" xfId="2750" xr:uid="{68D7619F-E14A-4785-8F46-63B49F8D43E7}"/>
    <cellStyle name="Normal 10 5 4 3" xfId="2751" xr:uid="{A1D89304-6EA0-4648-93FF-7CFB0E3D3C14}"/>
    <cellStyle name="Normal 10 5 4 4" xfId="2752" xr:uid="{1799D305-C6B8-48A2-B762-8640856660BF}"/>
    <cellStyle name="Normal 10 5 4 5" xfId="2753" xr:uid="{69302AC5-3614-4A25-B397-2FEC34CCEF95}"/>
    <cellStyle name="Normal 10 5 5" xfId="521" xr:uid="{5DB1839D-9A79-47CE-8C29-972B1A5F1341}"/>
    <cellStyle name="Normal 10 5 5 2" xfId="2754" xr:uid="{CE003546-E870-4B4B-ABE0-BB2F5F60B653}"/>
    <cellStyle name="Normal 10 5 5 3" xfId="2755" xr:uid="{B63C6C4E-D318-4A8D-BCB7-8A62332FA2D1}"/>
    <cellStyle name="Normal 10 5 5 4" xfId="2756" xr:uid="{7F2FFBD8-7CE9-43BE-B70B-E169C472A5C8}"/>
    <cellStyle name="Normal 10 5 6" xfId="2757" xr:uid="{0200E437-671A-4A92-90BE-5DEF8AFC9472}"/>
    <cellStyle name="Normal 10 5 6 2" xfId="2758" xr:uid="{4A0411A0-A741-4A44-92EC-8F1CECD5FE2F}"/>
    <cellStyle name="Normal 10 5 6 3" xfId="2759" xr:uid="{345DB745-4338-4217-8B41-E2DA58A2FA3B}"/>
    <cellStyle name="Normal 10 5 6 4" xfId="2760" xr:uid="{F08F6DF9-A628-4000-92A3-67CCC9C9DFD6}"/>
    <cellStyle name="Normal 10 5 7" xfId="2761" xr:uid="{1C89F28A-5567-48E6-A8EB-E9807C4B057A}"/>
    <cellStyle name="Normal 10 5 8" xfId="2762" xr:uid="{B2195721-F724-49FE-BF13-2B69E59C5AE4}"/>
    <cellStyle name="Normal 10 5 9" xfId="2763" xr:uid="{D54E1B69-8AF2-43DE-85B8-A97FDE1BDCFD}"/>
    <cellStyle name="Normal 10 6" xfId="60" xr:uid="{2DE4A94C-D9BA-45F5-84AD-F206EDA1E396}"/>
    <cellStyle name="Normal 10 6 2" xfId="262" xr:uid="{75E08728-8CC8-4D81-9BE6-F04DA9C60259}"/>
    <cellStyle name="Normal 10 6 2 2" xfId="522" xr:uid="{AC1D145C-1D29-4CA9-8410-B97689675604}"/>
    <cellStyle name="Normal 10 6 2 2 2" xfId="1148" xr:uid="{A53E7486-DB41-4C06-AC9F-421266B2579E}"/>
    <cellStyle name="Normal 10 6 2 2 2 2" xfId="1149" xr:uid="{940DBECB-19B2-46BA-B915-A39C18D6D986}"/>
    <cellStyle name="Normal 10 6 2 2 3" xfId="1150" xr:uid="{76773260-B7B6-4E06-97E4-06EA20336104}"/>
    <cellStyle name="Normal 10 6 2 2 4" xfId="2764" xr:uid="{4913D6E4-0497-4020-A147-9ACA295ABF15}"/>
    <cellStyle name="Normal 10 6 2 3" xfId="1151" xr:uid="{AEEFDD8F-A87F-4584-9729-BB380C8157F7}"/>
    <cellStyle name="Normal 10 6 2 3 2" xfId="1152" xr:uid="{501126AD-E238-4A03-B234-A9B3A0C24EC9}"/>
    <cellStyle name="Normal 10 6 2 3 3" xfId="2765" xr:uid="{8F60AE5F-A389-4695-A89D-27EE80B00A47}"/>
    <cellStyle name="Normal 10 6 2 3 4" xfId="2766" xr:uid="{34AA8703-ACB9-4E56-8F84-BF526E12BF4B}"/>
    <cellStyle name="Normal 10 6 2 4" xfId="1153" xr:uid="{930D721C-65D5-40F4-B43D-81AFF7E65166}"/>
    <cellStyle name="Normal 10 6 2 5" xfId="2767" xr:uid="{158F9D55-C685-46CF-A98B-5B2967803669}"/>
    <cellStyle name="Normal 10 6 2 6" xfId="2768" xr:uid="{9FB93A27-C9F3-4241-B304-72AA25A20033}"/>
    <cellStyle name="Normal 10 6 3" xfId="523" xr:uid="{EE5EB2A5-AB9B-4612-9B83-357BB1FBEA36}"/>
    <cellStyle name="Normal 10 6 3 2" xfId="1154" xr:uid="{1ECC14B9-707E-4760-9F0C-209EB62B8A15}"/>
    <cellStyle name="Normal 10 6 3 2 2" xfId="1155" xr:uid="{0342511D-7045-4308-9C5D-800F025636B0}"/>
    <cellStyle name="Normal 10 6 3 2 3" xfId="2769" xr:uid="{12FF142E-ED3A-4935-B058-0883F9E48F0F}"/>
    <cellStyle name="Normal 10 6 3 2 4" xfId="2770" xr:uid="{5867C744-35F0-4C09-92C9-D1493E5DA5FD}"/>
    <cellStyle name="Normal 10 6 3 3" xfId="1156" xr:uid="{3836BC5F-14DE-4046-9111-AD96C209501D}"/>
    <cellStyle name="Normal 10 6 3 4" xfId="2771" xr:uid="{4F09EFF9-BA46-4C27-AA2C-7BD53C04EB62}"/>
    <cellStyle name="Normal 10 6 3 5" xfId="2772" xr:uid="{450ED538-2AA6-4EB0-81EF-9AD0EB81562F}"/>
    <cellStyle name="Normal 10 6 4" xfId="1157" xr:uid="{160244B4-D27E-40EB-B6B3-00C2C5DD526E}"/>
    <cellStyle name="Normal 10 6 4 2" xfId="1158" xr:uid="{D9E97569-5C06-4789-A2DC-846C51780E40}"/>
    <cellStyle name="Normal 10 6 4 3" xfId="2773" xr:uid="{56C4CBA7-4656-4603-94E5-FD7402042675}"/>
    <cellStyle name="Normal 10 6 4 4" xfId="2774" xr:uid="{5258F032-C5D3-40E7-A8F9-21D18159B9B8}"/>
    <cellStyle name="Normal 10 6 5" xfId="1159" xr:uid="{00573B0B-CAEB-47D6-89E3-C2E9A56C8056}"/>
    <cellStyle name="Normal 10 6 5 2" xfId="2775" xr:uid="{D10872E4-B26F-49EA-A582-8EAC4104D539}"/>
    <cellStyle name="Normal 10 6 5 3" xfId="2776" xr:uid="{6F96646C-60AB-4CC0-AA7F-BF3EF4B6C34F}"/>
    <cellStyle name="Normal 10 6 5 4" xfId="2777" xr:uid="{C64D423E-4FFD-406C-BF22-34C12A7227CC}"/>
    <cellStyle name="Normal 10 6 6" xfId="2778" xr:uid="{5778CF2C-F36D-4F2B-A3C9-7D27073575D6}"/>
    <cellStyle name="Normal 10 6 7" xfId="2779" xr:uid="{77EB4523-606A-4392-8F99-99D104AAC621}"/>
    <cellStyle name="Normal 10 6 8" xfId="2780" xr:uid="{6031AB08-7AF6-46B5-A54A-BD205778568E}"/>
    <cellStyle name="Normal 10 7" xfId="263" xr:uid="{5C706742-E9E8-42BB-AFF0-9293F471074C}"/>
    <cellStyle name="Normal 10 7 2" xfId="524" xr:uid="{A23BDD47-1CF9-4FC6-BC7B-A423012FB518}"/>
    <cellStyle name="Normal 10 7 2 2" xfId="525" xr:uid="{880E16C3-70BF-4B4F-8D2D-EBEC97E38073}"/>
    <cellStyle name="Normal 10 7 2 2 2" xfId="1160" xr:uid="{5C02BF77-A22A-428B-AF94-A2AEF9A5C34C}"/>
    <cellStyle name="Normal 10 7 2 2 3" xfId="2781" xr:uid="{A0722359-A44D-4BB8-93A3-5AA137A2D1B7}"/>
    <cellStyle name="Normal 10 7 2 2 4" xfId="2782" xr:uid="{ADB033C3-22DE-444D-A0D7-E654D0929DC1}"/>
    <cellStyle name="Normal 10 7 2 3" xfId="1161" xr:uid="{1210D166-56F0-4504-B811-74C81076456C}"/>
    <cellStyle name="Normal 10 7 2 4" xfId="2783" xr:uid="{23DE313B-DB60-41B5-8291-473AE030EDBD}"/>
    <cellStyle name="Normal 10 7 2 5" xfId="2784" xr:uid="{A08415EF-172B-40A1-B955-77FE2DA266CB}"/>
    <cellStyle name="Normal 10 7 3" xfId="526" xr:uid="{77B3C846-B79D-424C-A337-ED89B79A9583}"/>
    <cellStyle name="Normal 10 7 3 2" xfId="1162" xr:uid="{A60455F5-1EFD-4D55-AE22-512B88070180}"/>
    <cellStyle name="Normal 10 7 3 3" xfId="2785" xr:uid="{EEE1949A-AF7D-402F-BCF2-39301E807310}"/>
    <cellStyle name="Normal 10 7 3 4" xfId="2786" xr:uid="{CEBA914F-9601-4C9C-BB84-BC773D6F4D52}"/>
    <cellStyle name="Normal 10 7 4" xfId="1163" xr:uid="{28516E70-D152-482D-9943-817CD0337F5F}"/>
    <cellStyle name="Normal 10 7 4 2" xfId="2787" xr:uid="{3910CE24-3BD6-4307-9EF1-6ACADB162042}"/>
    <cellStyle name="Normal 10 7 4 3" xfId="2788" xr:uid="{2A562580-D8DC-4CDE-9383-D1F55F0738C5}"/>
    <cellStyle name="Normal 10 7 4 4" xfId="2789" xr:uid="{77A81313-E4BF-4A0E-BAA7-993C2B5A19CA}"/>
    <cellStyle name="Normal 10 7 5" xfId="2790" xr:uid="{F149B8AC-9185-4B0F-9B45-C5A91776FEFF}"/>
    <cellStyle name="Normal 10 7 6" xfId="2791" xr:uid="{1520F52B-FDCF-40AB-AFFB-514EBB64F0CF}"/>
    <cellStyle name="Normal 10 7 7" xfId="2792" xr:uid="{99C61C1C-82F3-4765-A0BA-1409668830E3}"/>
    <cellStyle name="Normal 10 8" xfId="264" xr:uid="{6136C0EB-380C-43E5-BF3C-D903C333295D}"/>
    <cellStyle name="Normal 10 8 2" xfId="527" xr:uid="{95D626DA-B8D8-4BAE-82CD-3BB9C997FD7D}"/>
    <cellStyle name="Normal 10 8 2 2" xfId="1164" xr:uid="{7F1E9624-B420-43E5-B458-82F29F1BCC16}"/>
    <cellStyle name="Normal 10 8 2 3" xfId="2793" xr:uid="{70E3CF74-9B5E-4F37-A56D-7F518C89B02E}"/>
    <cellStyle name="Normal 10 8 2 4" xfId="2794" xr:uid="{3E7A523A-1961-4158-BDA7-24CEED5C1200}"/>
    <cellStyle name="Normal 10 8 3" xfId="1165" xr:uid="{980E31A0-31C4-465A-A1D3-9E604CE8854D}"/>
    <cellStyle name="Normal 10 8 3 2" xfId="2795" xr:uid="{57AFF468-F4ED-4C90-A826-0657042A2FBD}"/>
    <cellStyle name="Normal 10 8 3 3" xfId="2796" xr:uid="{BA5E7460-9F4B-482E-84A1-0F09C485DBDD}"/>
    <cellStyle name="Normal 10 8 3 4" xfId="2797" xr:uid="{8DE6DF63-4827-4A05-9BBC-31B3673A315C}"/>
    <cellStyle name="Normal 10 8 4" xfId="2798" xr:uid="{D8A1FDF5-B6A5-4012-AA47-466A131D89A7}"/>
    <cellStyle name="Normal 10 8 5" xfId="2799" xr:uid="{8A67E64A-570B-4892-87E0-A9194EDA1F37}"/>
    <cellStyle name="Normal 10 8 6" xfId="2800" xr:uid="{9DE3F490-4125-43ED-96B5-7E6954C35572}"/>
    <cellStyle name="Normal 10 9" xfId="265" xr:uid="{58D2F74E-626C-4197-B89E-CDB32BB4AFEA}"/>
    <cellStyle name="Normal 10 9 2" xfId="1166" xr:uid="{B195AC8C-F38A-445F-8710-C63143DF6C9C}"/>
    <cellStyle name="Normal 10 9 2 2" xfId="2801" xr:uid="{9BFDA913-FDE5-4268-A264-A003E5B3569F}"/>
    <cellStyle name="Normal 10 9 2 2 2" xfId="4330" xr:uid="{E00F3C77-5F7A-4FC3-AFE3-F543DE65A3C7}"/>
    <cellStyle name="Normal 10 9 2 2 3" xfId="4679" xr:uid="{D99F32DC-E180-4D0A-A829-84BB87D60D34}"/>
    <cellStyle name="Normal 10 9 2 3" xfId="2802" xr:uid="{5AEDF5C4-1BD5-4D5C-BE94-223929173E15}"/>
    <cellStyle name="Normal 10 9 2 4" xfId="2803" xr:uid="{1FB5AA61-7D9A-4C6F-A1C2-FD4ECB01807C}"/>
    <cellStyle name="Normal 10 9 3" xfId="2804" xr:uid="{94149A63-A1D3-4F08-B280-82F2198968FE}"/>
    <cellStyle name="Normal 10 9 4" xfId="2805" xr:uid="{D3EA58FF-D487-4599-BD85-1D37EB2D696A}"/>
    <cellStyle name="Normal 10 9 4 2" xfId="4562" xr:uid="{18CB08F1-44F3-4CFC-8471-C6BCD40F60A9}"/>
    <cellStyle name="Normal 10 9 4 3" xfId="4680" xr:uid="{0C857145-8625-40AE-A1ED-41BFCDE5711C}"/>
    <cellStyle name="Normal 10 9 4 4" xfId="4600" xr:uid="{8F50F55B-B1D7-4BD2-ADF6-A96495AF9434}"/>
    <cellStyle name="Normal 10 9 5" xfId="2806" xr:uid="{E81543CF-008D-45C9-9899-D4017F53D11B}"/>
    <cellStyle name="Normal 11" xfId="61" xr:uid="{41D0E124-3E6E-424B-821B-7B6EB2AE275C}"/>
    <cellStyle name="Normal 11 2" xfId="266" xr:uid="{D7949197-7408-4D4F-A4D5-A4439C321430}"/>
    <cellStyle name="Normal 11 2 2" xfId="4647" xr:uid="{21613921-1EAC-4FEB-9E62-0CB655D1B463}"/>
    <cellStyle name="Normal 11 3" xfId="4335" xr:uid="{39829AC4-DAF3-4E79-A147-BE596AED0D68}"/>
    <cellStyle name="Normal 11 3 2" xfId="4541" xr:uid="{86CD2DD3-4D4A-43C3-BFF4-667018D704C0}"/>
    <cellStyle name="Normal 11 3 3" xfId="4724" xr:uid="{4EB17F1A-1FC0-448F-ADF4-217104AB044A}"/>
    <cellStyle name="Normal 11 3 4" xfId="4701" xr:uid="{27C0C922-15DD-475F-9C40-62A2CA33EC84}"/>
    <cellStyle name="Normal 12" xfId="62" xr:uid="{60662EAA-AFA9-46C9-B1F8-0F402D449BDB}"/>
    <cellStyle name="Normal 12 2" xfId="267" xr:uid="{C9119436-2517-4F50-A180-DBBFE30F2CC9}"/>
    <cellStyle name="Normal 12 2 2" xfId="4648" xr:uid="{AF556736-C06A-4976-B033-9DD2B0CFB5D7}"/>
    <cellStyle name="Normal 12 3" xfId="4542" xr:uid="{2AFCF85F-C68C-47FD-9F6C-59C16A73DCB2}"/>
    <cellStyle name="Normal 13" xfId="63" xr:uid="{A15BF015-A7C3-4D33-A54A-D249710D9804}"/>
    <cellStyle name="Normal 13 2" xfId="64" xr:uid="{496F6DDB-05C7-4FCA-890B-48FF3D929DF8}"/>
    <cellStyle name="Normal 13 2 2" xfId="268" xr:uid="{0C458298-C92B-47DE-B5ED-06D05A7AA614}"/>
    <cellStyle name="Normal 13 2 2 2" xfId="4649" xr:uid="{2F611E38-4D8B-4032-ACDC-A5AC55E59D27}"/>
    <cellStyle name="Normal 13 2 3" xfId="4337" xr:uid="{85C10335-676E-41B5-8749-C6DCE7E42EB4}"/>
    <cellStyle name="Normal 13 2 3 2" xfId="4543" xr:uid="{94993855-0AC4-4290-A54D-71E2B57C062E}"/>
    <cellStyle name="Normal 13 2 3 3" xfId="4725" xr:uid="{DFF94D3C-9BCF-4138-8477-44F27BE0BD61}"/>
    <cellStyle name="Normal 13 2 3 4" xfId="4702" xr:uid="{409832C0-17B0-4648-98F6-04E2CBA49759}"/>
    <cellStyle name="Normal 13 3" xfId="269" xr:uid="{491E6F7B-5028-4988-AEEF-736290E62449}"/>
    <cellStyle name="Normal 13 3 2" xfId="4421" xr:uid="{F0D1304C-E8DE-46C2-A277-5C825E48A907}"/>
    <cellStyle name="Normal 13 3 3" xfId="4338" xr:uid="{E12BB5CC-A199-4812-A247-F1279C9DB4CA}"/>
    <cellStyle name="Normal 13 3 4" xfId="4566" xr:uid="{4AAFD241-6F33-42E2-8C9B-1D86AB2242A9}"/>
    <cellStyle name="Normal 13 3 5" xfId="4726" xr:uid="{F4D1B003-82B1-434F-9FAD-5C135D35FDCB}"/>
    <cellStyle name="Normal 13 4" xfId="4339" xr:uid="{1017E3F3-F98B-4D07-891E-671D795EC833}"/>
    <cellStyle name="Normal 13 5" xfId="4336" xr:uid="{2B7246E2-39AA-4C22-98C1-C9332417BB00}"/>
    <cellStyle name="Normal 14" xfId="65" xr:uid="{3AA76314-F893-423C-9415-3501479EDEC2}"/>
    <cellStyle name="Normal 14 18" xfId="4341" xr:uid="{C14FAD27-F0B3-4BEC-B105-BF43CFA26CCE}"/>
    <cellStyle name="Normal 14 2" xfId="270" xr:uid="{77B5EF95-7F91-419C-ADB4-2ED303D3A2FB}"/>
    <cellStyle name="Normal 14 2 2" xfId="430" xr:uid="{0DE8C86D-2E0D-4192-829C-C6267C42CB24}"/>
    <cellStyle name="Normal 14 2 2 2" xfId="431" xr:uid="{3D4B0630-4181-45A3-88AD-BE53A18A32A7}"/>
    <cellStyle name="Normal 14 2 3" xfId="432" xr:uid="{130956CC-C27B-4442-BDBC-9AB8B2B8155F}"/>
    <cellStyle name="Normal 14 3" xfId="433" xr:uid="{494B3D28-1F8E-4EDE-BEBD-C5F0CC8074C5}"/>
    <cellStyle name="Normal 14 3 2" xfId="4650" xr:uid="{0257BA15-5B8D-4CC7-B9B2-837436C3ED6B}"/>
    <cellStyle name="Normal 14 4" xfId="4340" xr:uid="{EA9DF12D-8B10-4968-86A5-7BF175F9C442}"/>
    <cellStyle name="Normal 14 4 2" xfId="4544" xr:uid="{E50E8C6F-770A-4CAC-87EB-AD70AAD482B7}"/>
    <cellStyle name="Normal 14 4 3" xfId="4727" xr:uid="{03F3ADE6-99BB-4D12-A910-FF153E582356}"/>
    <cellStyle name="Normal 14 4 4" xfId="4703" xr:uid="{D2C00DD2-9BE3-47EA-A379-EB7C6CE81C78}"/>
    <cellStyle name="Normal 15" xfId="66" xr:uid="{F9898C31-3A54-4BEE-907B-9E04769A357B}"/>
    <cellStyle name="Normal 15 2" xfId="67" xr:uid="{0FB62641-F239-4E27-9E6A-35AC7A138BA7}"/>
    <cellStyle name="Normal 15 2 2" xfId="271" xr:uid="{AFE1389B-0F1B-42D7-A904-D18DEAF72F42}"/>
    <cellStyle name="Normal 15 2 2 2" xfId="4453" xr:uid="{29910B6D-3CB0-41BD-B15C-8F1F60A7BA1D}"/>
    <cellStyle name="Normal 15 2 3" xfId="4546" xr:uid="{5F5804CE-B9DA-459B-BF40-4F8154FEA227}"/>
    <cellStyle name="Normal 15 3" xfId="272" xr:uid="{802FB71B-0125-48A5-80AF-C3D70C333AE2}"/>
    <cellStyle name="Normal 15 3 2" xfId="4422" xr:uid="{179E8E8E-A596-4F78-9CAB-C47180E821C1}"/>
    <cellStyle name="Normal 15 3 3" xfId="4343" xr:uid="{8E3B4CF3-3505-41BD-9E10-AB85B833F766}"/>
    <cellStyle name="Normal 15 3 4" xfId="4567" xr:uid="{8903DAA3-7381-4A6F-B0EB-2CEA949DCAAA}"/>
    <cellStyle name="Normal 15 3 5" xfId="4729" xr:uid="{9DB096E5-80E3-4F09-8610-76E62CA925D3}"/>
    <cellStyle name="Normal 15 4" xfId="4342" xr:uid="{63A9C04B-8916-4BD1-B702-33393A3F962B}"/>
    <cellStyle name="Normal 15 4 2" xfId="4545" xr:uid="{58B18D60-34A1-41ED-9C5D-E36771E86C79}"/>
    <cellStyle name="Normal 15 4 3" xfId="4728" xr:uid="{DBF017E3-B817-44D9-ABB5-6768A1EDF9BD}"/>
    <cellStyle name="Normal 15 4 4" xfId="4704" xr:uid="{FF0C6445-9172-42D0-AE76-8DFC77826DD5}"/>
    <cellStyle name="Normal 16" xfId="68" xr:uid="{0B37AE73-165B-4A53-87A9-313ADF9C86A8}"/>
    <cellStyle name="Normal 16 2" xfId="273" xr:uid="{FF857FA0-AD4A-4DD9-B18F-DEDD82A6EE03}"/>
    <cellStyle name="Normal 16 2 2" xfId="4423" xr:uid="{86F0E5DF-6757-431F-A603-69796ED8829B}"/>
    <cellStyle name="Normal 16 2 3" xfId="4344" xr:uid="{08719142-4DEA-4F78-82C8-B7A3A074EC72}"/>
    <cellStyle name="Normal 16 2 4" xfId="4568" xr:uid="{D63B6981-D518-49C6-8F7C-CE07E292E220}"/>
    <cellStyle name="Normal 16 2 5" xfId="4730" xr:uid="{5A29704E-FC44-46FC-9083-577A47F836E7}"/>
    <cellStyle name="Normal 16 3" xfId="274" xr:uid="{B73838BD-7BD1-4D31-9665-53388E5F8C0B}"/>
    <cellStyle name="Normal 17" xfId="69" xr:uid="{930E66B2-1C58-4D15-AB74-8E7EA77F12BC}"/>
    <cellStyle name="Normal 17 2" xfId="275" xr:uid="{F033534E-603D-4044-BF61-1C2ABF10071A}"/>
    <cellStyle name="Normal 17 2 2" xfId="4424" xr:uid="{10A21445-829C-4255-B0AD-4883ACEEA749}"/>
    <cellStyle name="Normal 17 2 3" xfId="4346" xr:uid="{B094C9CD-D95D-4246-8D11-015381B5B145}"/>
    <cellStyle name="Normal 17 2 4" xfId="4569" xr:uid="{C8D5048D-A49A-4998-AF83-CCAEFA1FEDB3}"/>
    <cellStyle name="Normal 17 2 5" xfId="4731" xr:uid="{4E5978F5-5F07-491A-BE41-5F1C15320704}"/>
    <cellStyle name="Normal 17 3" xfId="4347" xr:uid="{4084878B-C866-4EF1-A4F7-D999CE6ED1E2}"/>
    <cellStyle name="Normal 17 4" xfId="4345" xr:uid="{B0A8EA6F-B822-4A77-9C3C-314DE8813F98}"/>
    <cellStyle name="Normal 18" xfId="70" xr:uid="{D0302825-02D5-4ACD-8E1F-58CD56310AC5}"/>
    <cellStyle name="Normal 18 2" xfId="276" xr:uid="{0F955E62-8B11-42F3-A749-E6601A4E9D2B}"/>
    <cellStyle name="Normal 18 2 2" xfId="4454" xr:uid="{656E9CC6-A931-4825-B094-A8A78139CE15}"/>
    <cellStyle name="Normal 18 3" xfId="4348" xr:uid="{DDE6CF05-1E11-45EE-94DA-1EC82EA4654D}"/>
    <cellStyle name="Normal 18 3 2" xfId="4547" xr:uid="{25B11743-AEA0-4EA5-BC65-FA91238B7C55}"/>
    <cellStyle name="Normal 18 3 3" xfId="4732" xr:uid="{53811318-A7EB-4895-8DAB-FAD37D628D07}"/>
    <cellStyle name="Normal 18 3 4" xfId="4705" xr:uid="{A8C09610-2D15-4B44-ACC8-D6111AC828F0}"/>
    <cellStyle name="Normal 19" xfId="71" xr:uid="{AE437933-4361-4B14-93B9-FC37AD797B76}"/>
    <cellStyle name="Normal 19 2" xfId="72" xr:uid="{1F6EFB53-C3BD-4269-A8DD-47A5212B04EB}"/>
    <cellStyle name="Normal 19 2 2" xfId="277" xr:uid="{21E8E4A7-5BCC-4C34-9EA2-6BD5CFF18196}"/>
    <cellStyle name="Normal 19 2 2 2" xfId="4651" xr:uid="{23987064-DEA9-4661-B842-9C181109077E}"/>
    <cellStyle name="Normal 19 2 3" xfId="4549" xr:uid="{94322651-2407-4019-BCAF-791F18E4C3E8}"/>
    <cellStyle name="Normal 19 3" xfId="278" xr:uid="{73385974-C037-43E9-A9DC-0763E959F7FA}"/>
    <cellStyle name="Normal 19 3 2" xfId="4652" xr:uid="{B0E7D04F-B769-4F36-A00C-2103673CE822}"/>
    <cellStyle name="Normal 19 4" xfId="4548" xr:uid="{2EA5DEE6-60DE-4A56-BFED-D2BC0813B3B0}"/>
    <cellStyle name="Normal 2" xfId="3" xr:uid="{0035700C-F3A5-4A6F-B63A-5CE25669DEE2}"/>
    <cellStyle name="Normal 2 2" xfId="73" xr:uid="{C51A5748-3948-4AD2-B704-A1F67DC7694C}"/>
    <cellStyle name="Normal 2 2 2" xfId="74" xr:uid="{16BA3D51-647C-4866-A061-2F119D2EEB21}"/>
    <cellStyle name="Normal 2 2 2 2" xfId="279" xr:uid="{DE9A7983-7EEB-4CEA-BC72-63AF440C66C4}"/>
    <cellStyle name="Normal 2 2 2 2 2" xfId="4655" xr:uid="{A1C8B61C-63A0-4601-BB69-901938C2B20B}"/>
    <cellStyle name="Normal 2 2 2 3" xfId="4551" xr:uid="{3007FE22-4DF3-4AF8-A243-6813EB46E49A}"/>
    <cellStyle name="Normal 2 2 3" xfId="280" xr:uid="{39873B4B-32EE-448A-A87D-994AB4C0648C}"/>
    <cellStyle name="Normal 2 2 3 2" xfId="4455" xr:uid="{3D6E7790-B2E9-4221-8931-0FB45F760F58}"/>
    <cellStyle name="Normal 2 2 3 2 2" xfId="4585" xr:uid="{4E8A9887-A33D-4F18-8F9C-D088EE6D33F4}"/>
    <cellStyle name="Normal 2 2 3 2 2 2" xfId="4656" xr:uid="{31FBF377-B1C9-446C-A287-A8B76927386B}"/>
    <cellStyle name="Normal 2 2 3 2 3" xfId="4750" xr:uid="{82637179-AE87-4F4E-B76E-029C3DE73F3A}"/>
    <cellStyle name="Normal 2 2 3 2 4" xfId="5305" xr:uid="{B206C911-86D0-4F72-9455-DFAB92D80223}"/>
    <cellStyle name="Normal 2 2 3 3" xfId="4435" xr:uid="{6ADFC542-D4A4-4E8A-AA82-6F66D11224E1}"/>
    <cellStyle name="Normal 2 2 3 4" xfId="4706" xr:uid="{FDA79C37-D102-419A-B751-942D13C423D5}"/>
    <cellStyle name="Normal 2 2 3 5" xfId="4695" xr:uid="{A1A66827-9D8C-4CC4-97AE-36DDF1883306}"/>
    <cellStyle name="Normal 2 2 4" xfId="4349" xr:uid="{193A8022-3B9F-41D3-9FD2-A1765E6D80DF}"/>
    <cellStyle name="Normal 2 2 4 2" xfId="4550" xr:uid="{539F4327-BCFD-416C-A6B6-F23FFAAEBDBF}"/>
    <cellStyle name="Normal 2 2 4 3" xfId="4733" xr:uid="{25C2D9F7-E656-4D7A-8E05-E37CA3ED563D}"/>
    <cellStyle name="Normal 2 2 4 4" xfId="4707" xr:uid="{F18685BC-3F34-40B7-89C5-20FF63C989E2}"/>
    <cellStyle name="Normal 2 2 5" xfId="4654" xr:uid="{E36A83F3-54B3-42C2-86D8-07F7FDCE8170}"/>
    <cellStyle name="Normal 2 2 6" xfId="4753" xr:uid="{75276FFA-73DB-4FDA-8B53-881AAA1751F4}"/>
    <cellStyle name="Normal 2 3" xfId="75" xr:uid="{4EE2F209-5818-4008-BFD8-7C02267EA985}"/>
    <cellStyle name="Normal 2 3 2" xfId="76" xr:uid="{8FFED918-6A53-4F2F-8A23-25D4105974F1}"/>
    <cellStyle name="Normal 2 3 2 2" xfId="281" xr:uid="{B66188CE-0CDC-426B-BDEB-1D67A84ECCE8}"/>
    <cellStyle name="Normal 2 3 2 2 2" xfId="4657" xr:uid="{9F0BC595-F5A1-4941-AFA9-F8232EC971F0}"/>
    <cellStyle name="Normal 2 3 2 3" xfId="4351" xr:uid="{D5B38A4F-49AC-4685-B000-F7AF8A504EC9}"/>
    <cellStyle name="Normal 2 3 2 3 2" xfId="4553" xr:uid="{93588B5E-CDDE-44DC-B40C-17B2418B5AAA}"/>
    <cellStyle name="Normal 2 3 2 3 3" xfId="4735" xr:uid="{8A809E97-7861-44CA-91E2-07C599FECCB7}"/>
    <cellStyle name="Normal 2 3 2 3 4" xfId="4708" xr:uid="{25908F17-9760-42AA-9AF4-9343B3AB240E}"/>
    <cellStyle name="Normal 2 3 3" xfId="77" xr:uid="{6666D270-1C5B-447A-B225-7C1870F68CB8}"/>
    <cellStyle name="Normal 2 3 4" xfId="78" xr:uid="{4D62BB80-EA3B-4921-B59A-0A17D04E81BD}"/>
    <cellStyle name="Normal 2 3 5" xfId="185" xr:uid="{1C952C7C-CE58-41FC-B11D-37C4EFAFCAE2}"/>
    <cellStyle name="Normal 2 3 5 2" xfId="4658" xr:uid="{84E39EE2-2DAD-4B62-AE41-1773D8A168CF}"/>
    <cellStyle name="Normal 2 3 6" xfId="4350" xr:uid="{AD401C45-27FF-4E5E-911C-EF95A6226DCB}"/>
    <cellStyle name="Normal 2 3 6 2" xfId="4552" xr:uid="{788FEE84-D802-46A4-A9A7-458D8C11C364}"/>
    <cellStyle name="Normal 2 3 6 3" xfId="4734" xr:uid="{3FD4FC98-200B-4F8E-854B-A63FCEDA0C4A}"/>
    <cellStyle name="Normal 2 3 6 4" xfId="4709" xr:uid="{5AB4A6B3-5354-4CCE-B1A2-B417612B40D9}"/>
    <cellStyle name="Normal 2 3 7" xfId="5318" xr:uid="{7CC72C8F-36CB-4034-88A2-B187BEE68078}"/>
    <cellStyle name="Normal 2 4" xfId="79" xr:uid="{91260940-AEB9-4A90-AD4B-BDD79B688AB5}"/>
    <cellStyle name="Normal 2 4 2" xfId="80" xr:uid="{DEF57638-2C03-4720-A52D-D793F2E20F4B}"/>
    <cellStyle name="Normal 2 4 3" xfId="282" xr:uid="{822BDF36-44E3-4CFC-9003-A968BC298426}"/>
    <cellStyle name="Normal 2 4 3 2" xfId="4659" xr:uid="{BF865B5D-D163-4A7F-9FEB-FA3ED33ED33B}"/>
    <cellStyle name="Normal 2 4 3 3" xfId="4673" xr:uid="{73183D91-194A-4190-B422-77D310CE5896}"/>
    <cellStyle name="Normal 2 4 4" xfId="4554" xr:uid="{7186A0E4-2CA7-40BF-872D-3195BC7EEE72}"/>
    <cellStyle name="Normal 2 4 5" xfId="4754" xr:uid="{5C4A32AF-1A51-4CF6-9CE4-F50AC8B5A0E8}"/>
    <cellStyle name="Normal 2 4 6" xfId="4752" xr:uid="{CD29EA44-C87E-409F-B3C3-6B56628EEEDF}"/>
    <cellStyle name="Normal 2 5" xfId="184" xr:uid="{48750385-74F5-4D7D-8E32-E91956965155}"/>
    <cellStyle name="Normal 2 5 2" xfId="284" xr:uid="{E5DDE32F-613F-499D-9C74-F18156AFCB50}"/>
    <cellStyle name="Normal 2 5 2 2" xfId="2505" xr:uid="{9CC401A0-3AED-4A0C-920C-F39CCB70A4D3}"/>
    <cellStyle name="Normal 2 5 3" xfId="283" xr:uid="{15587B80-C331-4C22-A55E-7013F7E8E460}"/>
    <cellStyle name="Normal 2 5 3 2" xfId="4586" xr:uid="{D97BF5DF-B24E-4AF7-A03C-EA7ADC14A570}"/>
    <cellStyle name="Normal 2 5 3 3" xfId="4746" xr:uid="{3E964760-E7BA-41D0-8446-2D7602EBA666}"/>
    <cellStyle name="Normal 2 5 3 4" xfId="5302" xr:uid="{2057E0EB-1080-4FDA-AF78-25DF652154A0}"/>
    <cellStyle name="Normal 2 5 4" xfId="4660" xr:uid="{62B90048-BEE3-4788-A2BE-110F39D5CD4F}"/>
    <cellStyle name="Normal 2 5 5" xfId="4615" xr:uid="{700D2BB8-788D-44BE-BEAF-8E5CAFEB56A9}"/>
    <cellStyle name="Normal 2 5 6" xfId="4614" xr:uid="{6F858FD1-7E0B-4972-8D2F-C6A5B10E9371}"/>
    <cellStyle name="Normal 2 5 7" xfId="4749" xr:uid="{30A9790D-9794-45B1-A7F2-56D3421D3E9D}"/>
    <cellStyle name="Normal 2 5 8" xfId="4719" xr:uid="{504D5E3E-F2AD-421A-AFE4-0459C4456AAE}"/>
    <cellStyle name="Normal 2 6" xfId="285" xr:uid="{052AB03E-DFCB-4BB3-8B4A-2CB2B2B4F76B}"/>
    <cellStyle name="Normal 2 6 2" xfId="286" xr:uid="{79F995E8-295A-4154-8A54-34C532B2F525}"/>
    <cellStyle name="Normal 2 6 3" xfId="452" xr:uid="{764CBEA8-40C7-42F7-A244-59C533C373E5}"/>
    <cellStyle name="Normal 2 6 3 2" xfId="5335" xr:uid="{712EDD98-B079-481A-8E74-374748226787}"/>
    <cellStyle name="Normal 2 6 4" xfId="4661" xr:uid="{ED8FFA44-EF4F-4755-8536-499662CFBF95}"/>
    <cellStyle name="Normal 2 6 5" xfId="4612" xr:uid="{71DD985C-6428-413C-BA43-2AA4174A4527}"/>
    <cellStyle name="Normal 2 6 5 2" xfId="4710" xr:uid="{76BDD17A-165F-4E7A-9EF7-EE3CF01E7153}"/>
    <cellStyle name="Normal 2 6 6" xfId="4598" xr:uid="{CDCFC634-5682-4F19-8708-D7E1532EFFB7}"/>
    <cellStyle name="Normal 2 6 7" xfId="5322" xr:uid="{A8E053F3-3BD9-4F67-8F8E-300EA21B3F42}"/>
    <cellStyle name="Normal 2 6 8" xfId="5331" xr:uid="{747D483F-D858-42D9-AEB6-4430195BBA42}"/>
    <cellStyle name="Normal 2 7" xfId="287" xr:uid="{BFA1180F-2AFF-4096-B38E-A9A362B9EA02}"/>
    <cellStyle name="Normal 2 7 2" xfId="4456" xr:uid="{39C81D3F-9A5F-40E7-A9D0-45CAACE3AE03}"/>
    <cellStyle name="Normal 2 7 3" xfId="4662" xr:uid="{CFF3957E-F30C-4453-B8F8-F6D399BE1B05}"/>
    <cellStyle name="Normal 2 7 4" xfId="5303" xr:uid="{49F1ECFC-1B45-4E34-B610-76EA57B59997}"/>
    <cellStyle name="Normal 2 8" xfId="4508" xr:uid="{59B10307-49BC-4D71-A278-75677718CCA8}"/>
    <cellStyle name="Normal 2 9" xfId="4653" xr:uid="{02609D2C-5E4F-4E90-BBDF-52B1C8853E77}"/>
    <cellStyle name="Normal 20" xfId="434" xr:uid="{A2658533-4841-4446-81C3-49F5691A38B9}"/>
    <cellStyle name="Normal 20 2" xfId="435" xr:uid="{0477C455-E9FE-49DC-ADA6-7581A48B09DB}"/>
    <cellStyle name="Normal 20 2 2" xfId="436" xr:uid="{482335A8-EB71-408C-83C1-A96A395A8E76}"/>
    <cellStyle name="Normal 20 2 2 2" xfId="4425" xr:uid="{F56F99D5-2518-48DF-93BA-72F5DCDC0D97}"/>
    <cellStyle name="Normal 20 2 2 3" xfId="4417" xr:uid="{8376FC3D-4534-4822-A364-B37A8100EB31}"/>
    <cellStyle name="Normal 20 2 2 4" xfId="4582" xr:uid="{A9910E8D-9975-41AC-AC66-B32ADD14D976}"/>
    <cellStyle name="Normal 20 2 2 5" xfId="4744" xr:uid="{0A7C7CC2-8205-48B8-A39B-3FA3376D866A}"/>
    <cellStyle name="Normal 20 2 3" xfId="4420" xr:uid="{6B78431C-20EF-4117-B5B4-80C5A93F9834}"/>
    <cellStyle name="Normal 20 2 4" xfId="4416" xr:uid="{2EF3EF53-6CA0-43D4-8AAE-0EE335D6CC77}"/>
    <cellStyle name="Normal 20 2 5" xfId="4581" xr:uid="{64B46CA1-FFCC-409E-A773-76F219A7AB3F}"/>
    <cellStyle name="Normal 20 2 6" xfId="4743" xr:uid="{88E6A127-30E8-4F9D-856D-775EA9B87F99}"/>
    <cellStyle name="Normal 20 3" xfId="1167" xr:uid="{8922E71D-D314-45AA-9A67-E71171858D54}"/>
    <cellStyle name="Normal 20 3 2" xfId="4457" xr:uid="{297CFAAD-2E98-431D-AD7F-FE42F1439BAF}"/>
    <cellStyle name="Normal 20 4" xfId="4352" xr:uid="{EC1A1BF4-CB15-4C5F-A024-7319C5E3D1BE}"/>
    <cellStyle name="Normal 20 4 2" xfId="4555" xr:uid="{8D64B360-6144-4D69-AEAF-7181E610CC08}"/>
    <cellStyle name="Normal 20 4 3" xfId="4736" xr:uid="{6D8D2D1A-11B7-4481-A078-5FE207271143}"/>
    <cellStyle name="Normal 20 4 4" xfId="4711" xr:uid="{7DC673C9-0463-4A3D-A573-F077609CA9DD}"/>
    <cellStyle name="Normal 20 5" xfId="4433" xr:uid="{4BABE586-99D4-4A22-94BC-A7AF21CF13C4}"/>
    <cellStyle name="Normal 20 5 2" xfId="5328" xr:uid="{5DED01EA-14B1-4B71-B5E2-4A66314F8D27}"/>
    <cellStyle name="Normal 20 6" xfId="4587" xr:uid="{082606C5-834D-4F89-9590-0336D47788B4}"/>
    <cellStyle name="Normal 20 7" xfId="4696" xr:uid="{46CA651A-BEF0-4354-8AC3-14AF92268EBB}"/>
    <cellStyle name="Normal 20 8" xfId="4717" xr:uid="{ADA06D5F-340E-4BFA-BDB7-34AD4120C5B5}"/>
    <cellStyle name="Normal 20 9" xfId="4716" xr:uid="{856CBBEE-9235-45C4-AC39-ADFCD36717F6}"/>
    <cellStyle name="Normal 21" xfId="437" xr:uid="{E3D27F64-0689-4C54-AA60-BADB8D0F357A}"/>
    <cellStyle name="Normal 21 2" xfId="438" xr:uid="{20C4CD18-41E4-4BDB-B963-B132F6BAC822}"/>
    <cellStyle name="Normal 21 2 2" xfId="439" xr:uid="{77E5EE54-66E7-4450-B85C-59A398EEB7CA}"/>
    <cellStyle name="Normal 21 3" xfId="4353" xr:uid="{FAC69D60-4EDF-4694-B430-CD80647DF999}"/>
    <cellStyle name="Normal 21 3 2" xfId="4459" xr:uid="{9D54CF64-3ED6-4721-BD2A-1E87A3A883BB}"/>
    <cellStyle name="Normal 21 3 3" xfId="4458" xr:uid="{EA832F44-6BF5-4EBB-94A8-A60D887B2453}"/>
    <cellStyle name="Normal 21 4" xfId="4570" xr:uid="{3CFBB8F9-C875-4871-9E21-03F59219ECA8}"/>
    <cellStyle name="Normal 21 5" xfId="4737" xr:uid="{606302F6-E356-4725-97E3-307ACFC0A046}"/>
    <cellStyle name="Normal 22" xfId="440" xr:uid="{A64CD7F3-F389-4122-AB14-40FE6A35A07E}"/>
    <cellStyle name="Normal 22 2" xfId="441" xr:uid="{7BA04158-6828-4580-912E-306984E109D0}"/>
    <cellStyle name="Normal 22 3" xfId="4310" xr:uid="{E712FD82-FF84-4E65-A770-E6E466DAFDA9}"/>
    <cellStyle name="Normal 22 3 2" xfId="4354" xr:uid="{086364C5-6E4F-4FB4-800C-FC09B6941A6F}"/>
    <cellStyle name="Normal 22 3 2 2" xfId="4461" xr:uid="{7D116102-6B32-498D-B676-B512D018A59F}"/>
    <cellStyle name="Normal 22 3 3" xfId="4460" xr:uid="{A363B9C6-FBFE-49A5-8A84-C2B4324D418A}"/>
    <cellStyle name="Normal 22 3 4" xfId="4691" xr:uid="{F711BEC6-64BE-4480-9D32-DBCC97FF7107}"/>
    <cellStyle name="Normal 22 4" xfId="4313" xr:uid="{EC154751-9834-4B4A-97AC-0AA80698E0DD}"/>
    <cellStyle name="Normal 22 4 2" xfId="4431" xr:uid="{032B61EE-F039-409F-8725-4B21824155EB}"/>
    <cellStyle name="Normal 22 4 3" xfId="4571" xr:uid="{685EFEB2-AEB4-45DB-89D0-82C474F0F024}"/>
    <cellStyle name="Normal 22 4 3 2" xfId="4590" xr:uid="{3943EBA1-92C2-4F07-951A-6F37A0A634E7}"/>
    <cellStyle name="Normal 22 4 3 3" xfId="4748" xr:uid="{8CB13703-149C-4398-8945-45F2CC26C2BB}"/>
    <cellStyle name="Normal 22 4 3 4" xfId="5338" xr:uid="{0F2F82CC-3D34-4D60-937F-EFD845F85137}"/>
    <cellStyle name="Normal 22 4 3 5" xfId="5334" xr:uid="{461E9AD0-AC82-498F-94A5-69D4F05D39D6}"/>
    <cellStyle name="Normal 22 4 4" xfId="4692" xr:uid="{0DF03A27-C385-4735-97A5-521C3FAECF35}"/>
    <cellStyle name="Normal 22 4 5" xfId="4604" xr:uid="{FE87CA77-7F53-49B5-8953-DBA00839B11F}"/>
    <cellStyle name="Normal 22 4 6" xfId="4595" xr:uid="{531BBFFD-1199-4FA3-BEEB-4886A8E6ADDE}"/>
    <cellStyle name="Normal 22 4 7" xfId="4594" xr:uid="{ED0C1D41-A512-4C12-B513-F47BEEF64E52}"/>
    <cellStyle name="Normal 22 4 8" xfId="4593" xr:uid="{B83559EA-50ED-4D2B-B945-666E229D43DF}"/>
    <cellStyle name="Normal 22 4 9" xfId="4592" xr:uid="{7DFFD22C-528A-41C9-B8A0-7C38DB11AA8B}"/>
    <cellStyle name="Normal 22 5" xfId="4738" xr:uid="{AE65F22C-53F6-4023-BF13-C02CFB20AD6F}"/>
    <cellStyle name="Normal 23" xfId="442" xr:uid="{356ED856-D79F-47A8-B8E4-E99E1A8B4389}"/>
    <cellStyle name="Normal 23 2" xfId="2500" xr:uid="{D5CCB41C-B948-4FD0-814A-21089C4BD883}"/>
    <cellStyle name="Normal 23 2 2" xfId="4356" xr:uid="{F322DEA4-EAA3-4279-AC41-954D8F09EE3F}"/>
    <cellStyle name="Normal 23 2 2 2" xfId="4751" xr:uid="{73E7745B-C742-4C73-9BAB-A52230FAE521}"/>
    <cellStyle name="Normal 23 2 2 3" xfId="4693" xr:uid="{C96843F1-35AD-43A4-9B03-D28A6DCB5932}"/>
    <cellStyle name="Normal 23 2 2 4" xfId="4663" xr:uid="{572FF3B8-4561-4029-857C-ACFED0C604F6}"/>
    <cellStyle name="Normal 23 2 3" xfId="4605" xr:uid="{6993785A-7BCC-4C2C-99E0-B34B86B54061}"/>
    <cellStyle name="Normal 23 2 4" xfId="4712" xr:uid="{E8C240AA-3D6B-4336-9045-7525BD5F5336}"/>
    <cellStyle name="Normal 23 3" xfId="4426" xr:uid="{DF1E4C03-6532-47F8-9C05-1D004002AE42}"/>
    <cellStyle name="Normal 23 4" xfId="4355" xr:uid="{BEF786EB-03A6-4932-B246-DEE7F3FB2EB9}"/>
    <cellStyle name="Normal 23 5" xfId="4572" xr:uid="{FC2EE98A-9F73-43AB-9E19-32531AA4C7EB}"/>
    <cellStyle name="Normal 23 6" xfId="4739" xr:uid="{B3F0853E-B3A9-4DFD-9CF8-C917E85EE4AD}"/>
    <cellStyle name="Normal 24" xfId="443" xr:uid="{95F24EDC-FEAB-4599-A848-6CE27A82535C}"/>
    <cellStyle name="Normal 24 2" xfId="444" xr:uid="{D736116E-D2AD-45FA-A16B-683E1696835D}"/>
    <cellStyle name="Normal 24 2 2" xfId="4428" xr:uid="{50028A48-B076-4B79-8076-48B1ACBEC6A6}"/>
    <cellStyle name="Normal 24 2 3" xfId="4358" xr:uid="{4CC2375C-2B37-477E-AE42-B0D2D61B7345}"/>
    <cellStyle name="Normal 24 2 4" xfId="4574" xr:uid="{C91F0D9E-923B-48BE-9E49-73B0BA996235}"/>
    <cellStyle name="Normal 24 2 5" xfId="4741" xr:uid="{EA893176-6AE5-4171-9E4C-36BA5D3DFA9E}"/>
    <cellStyle name="Normal 24 3" xfId="4427" xr:uid="{05A6C142-069D-44DF-B2DE-D6A15C06E31A}"/>
    <cellStyle name="Normal 24 4" xfId="4357" xr:uid="{C3BFB9A3-EB3F-4E51-8DFE-A0AEAE4E4EA6}"/>
    <cellStyle name="Normal 24 5" xfId="4573" xr:uid="{AD49E449-7BAC-4DDE-A527-DD2403E83C3D}"/>
    <cellStyle name="Normal 24 6" xfId="4740" xr:uid="{0FDB4BC1-1152-4630-B177-F89E70B999C4}"/>
    <cellStyle name="Normal 25" xfId="451" xr:uid="{3637FF45-B90C-4EB9-A0A2-4E809A568177}"/>
    <cellStyle name="Normal 25 2" xfId="4360" xr:uid="{D2747CE9-0B84-4176-AEE8-5EA9421D12FC}"/>
    <cellStyle name="Normal 25 2 2" xfId="5337" xr:uid="{83BDC542-1DE2-4927-91AD-CB5321275A27}"/>
    <cellStyle name="Normal 25 3" xfId="4429" xr:uid="{1614E847-D7BA-4D12-BCEC-821C91A62ABA}"/>
    <cellStyle name="Normal 25 4" xfId="4359" xr:uid="{5D234348-E046-4B14-9A0E-AFEC00CEADB9}"/>
    <cellStyle name="Normal 25 5" xfId="4575" xr:uid="{886B341D-D8D1-403C-8808-627204D40F8A}"/>
    <cellStyle name="Normal 26" xfId="2498" xr:uid="{E3CD0D58-D5ED-4ABE-BB60-73E540347B79}"/>
    <cellStyle name="Normal 26 2" xfId="2499" xr:uid="{77614534-2720-4DC3-8D18-CF7F86A53116}"/>
    <cellStyle name="Normal 26 2 2" xfId="4362" xr:uid="{7A66676F-24BD-4D27-BDB8-F3A7E18AC86A}"/>
    <cellStyle name="Normal 26 3" xfId="4361" xr:uid="{D529020A-15D6-43C7-B02A-861C3B20FF8F}"/>
    <cellStyle name="Normal 26 3 2" xfId="4436" xr:uid="{3992A992-DD25-4B27-9B69-5C5D09DB13F3}"/>
    <cellStyle name="Normal 27" xfId="2507" xr:uid="{8FED116D-C531-407B-B42F-866949A8F40F}"/>
    <cellStyle name="Normal 27 2" xfId="4364" xr:uid="{8091403A-E1BC-4631-80B1-2C0977383547}"/>
    <cellStyle name="Normal 27 3" xfId="4363" xr:uid="{09428D7A-1EAC-4F32-95C5-4E61011144CF}"/>
    <cellStyle name="Normal 27 4" xfId="4599" xr:uid="{BE8EB28F-F455-420C-835E-1FAEC13A5BCA}"/>
    <cellStyle name="Normal 27 5" xfId="5320" xr:uid="{E248E5A5-0786-46A0-B8AE-0D17B699C788}"/>
    <cellStyle name="Normal 27 6" xfId="4589" xr:uid="{66DD016E-1AAF-4270-9E96-8E7F103BA2AE}"/>
    <cellStyle name="Normal 27 7" xfId="5332" xr:uid="{0C4E8481-B79B-41AD-8ECA-449C701A394A}"/>
    <cellStyle name="Normal 28" xfId="4365" xr:uid="{10ADE9AB-E9F1-4545-8CCA-8C0FAF6058E6}"/>
    <cellStyle name="Normal 28 2" xfId="4366" xr:uid="{6AF5BD2B-D03D-43FA-9AEA-39466F966E76}"/>
    <cellStyle name="Normal 28 3" xfId="4367" xr:uid="{B62EAE56-A645-4148-8DF7-846F1793AD58}"/>
    <cellStyle name="Normal 29" xfId="4368" xr:uid="{24CDC45F-56B3-439F-9FB4-FDA3875F7350}"/>
    <cellStyle name="Normal 29 2" xfId="4369" xr:uid="{F699A75D-3C1A-45D8-8259-8F9C79C0B93D}"/>
    <cellStyle name="Normal 3" xfId="2" xr:uid="{665067A7-73F8-4B7E-BFD2-7BB3B9468366}"/>
    <cellStyle name="Normal 3 2" xfId="81" xr:uid="{865C20F2-FD16-4243-BC60-E61A948E2B42}"/>
    <cellStyle name="Normal 3 2 2" xfId="82" xr:uid="{46DE3092-1CB5-4CAA-BA76-0F7FD3BEFE4A}"/>
    <cellStyle name="Normal 3 2 2 2" xfId="288" xr:uid="{1BC05433-86EE-4009-A5B7-A71EC5409459}"/>
    <cellStyle name="Normal 3 2 2 2 2" xfId="4665" xr:uid="{186EE4B4-B18A-4C9A-AE26-7AF5160A4B10}"/>
    <cellStyle name="Normal 3 2 2 3" xfId="4556" xr:uid="{CCDE796A-08C8-46FA-8382-39BE1243CB5A}"/>
    <cellStyle name="Normal 3 2 3" xfId="83" xr:uid="{186CB7B4-E835-4243-8691-BB41EE73CD7B}"/>
    <cellStyle name="Normal 3 2 4" xfId="289" xr:uid="{F4DE9786-25F5-4C14-8773-6015BE16E894}"/>
    <cellStyle name="Normal 3 2 4 2" xfId="4666" xr:uid="{9ED60795-9351-4290-902F-116800C14D8F}"/>
    <cellStyle name="Normal 3 2 5" xfId="2506" xr:uid="{9096ECB7-574D-4033-96E9-2AD7C3CD97E7}"/>
    <cellStyle name="Normal 3 2 5 2" xfId="4509" xr:uid="{11E844F4-FEEA-4ADB-9BA4-D7FA39DEEC2F}"/>
    <cellStyle name="Normal 3 2 5 3" xfId="5304" xr:uid="{A9AA75C3-7E64-41F4-87D2-4BCCD9224D26}"/>
    <cellStyle name="Normal 3 3" xfId="84" xr:uid="{D587E0AC-EF33-48A0-B413-118E64B17D51}"/>
    <cellStyle name="Normal 3 3 2" xfId="290" xr:uid="{DC7C11A1-3F1C-427E-9100-7EED9B5CF86B}"/>
    <cellStyle name="Normal 3 3 2 2" xfId="4667" xr:uid="{4CDD7D29-019E-408A-ACAE-0B6478880F0D}"/>
    <cellStyle name="Normal 3 3 3" xfId="4557" xr:uid="{293832D8-329D-486F-8221-B6FBEBC25638}"/>
    <cellStyle name="Normal 3 4" xfId="85" xr:uid="{28A63878-3F97-42A8-9082-C5E01A1D5D95}"/>
    <cellStyle name="Normal 3 4 2" xfId="2502" xr:uid="{00FF531F-6AF4-4B6B-B865-4E2E046B6E23}"/>
    <cellStyle name="Normal 3 4 2 2" xfId="4668" xr:uid="{749236A4-E937-433F-870E-FCEB61980501}"/>
    <cellStyle name="Normal 3 5" xfId="2501" xr:uid="{27304494-785C-467B-9248-92D7CA705E45}"/>
    <cellStyle name="Normal 3 5 2" xfId="4669" xr:uid="{F306E475-8D43-407D-80FC-0C99D71BBFD6}"/>
    <cellStyle name="Normal 3 5 3" xfId="4745" xr:uid="{9B826672-0C0A-4365-803E-F1BCC5AECC90}"/>
    <cellStyle name="Normal 3 5 4" xfId="4713" xr:uid="{67811247-73AF-48DE-827F-D08C9F515CD7}"/>
    <cellStyle name="Normal 3 6" xfId="4664" xr:uid="{28AC4AE3-C49F-406C-9834-019E58C792EF}"/>
    <cellStyle name="Normal 3 6 2" xfId="5336" xr:uid="{0402F6E3-2BB6-41B2-B8D1-F79F5561B170}"/>
    <cellStyle name="Normal 3 6 2 2" xfId="5333" xr:uid="{FC8D9864-BB8C-44D7-97C0-DD97CF9198A6}"/>
    <cellStyle name="Normal 30" xfId="4370" xr:uid="{D4E7E46F-3FE4-4001-A53F-48B8515216BE}"/>
    <cellStyle name="Normal 30 2" xfId="4371" xr:uid="{B25264A9-9367-46AB-9294-1E4FA0A8A9DC}"/>
    <cellStyle name="Normal 31" xfId="4372" xr:uid="{9D8791E1-C4DE-449F-80C5-DEBF513C9777}"/>
    <cellStyle name="Normal 31 2" xfId="4373" xr:uid="{F001DECD-6D7B-48BE-8D65-D80E798FFAAB}"/>
    <cellStyle name="Normal 32" xfId="4374" xr:uid="{AFB7BEFD-ADDB-4147-8D2D-2D89CCF501A9}"/>
    <cellStyle name="Normal 33" xfId="4375" xr:uid="{079F6B3D-17D7-488D-A078-763AE30CF73B}"/>
    <cellStyle name="Normal 33 2" xfId="4376" xr:uid="{A1BD45C7-B610-4D68-B5BD-69651976BA95}"/>
    <cellStyle name="Normal 34" xfId="4377" xr:uid="{561AAE7B-3F06-446E-802C-892C8D8902F7}"/>
    <cellStyle name="Normal 34 2" xfId="4378" xr:uid="{5D9C77DD-094D-4BE5-A4E1-A329C246FE06}"/>
    <cellStyle name="Normal 35" xfId="4379" xr:uid="{585CA1B0-08C8-4D21-B10D-AB68B4D51208}"/>
    <cellStyle name="Normal 35 2" xfId="4380" xr:uid="{A5F415B2-F2D3-40CE-917A-B05C6192EFAC}"/>
    <cellStyle name="Normal 36" xfId="4381" xr:uid="{CF1AED25-17CD-4B71-BBC8-591DA6D528CD}"/>
    <cellStyle name="Normal 36 2" xfId="4382" xr:uid="{7C40B0D9-19CF-4D77-A3C0-536B32D82C2D}"/>
    <cellStyle name="Normal 37" xfId="4383" xr:uid="{A441BDB7-EF0D-418D-8438-2F48F550C3FA}"/>
    <cellStyle name="Normal 37 2" xfId="4384" xr:uid="{2FD805FE-BDE0-468D-8AE0-9BD80F34BCA9}"/>
    <cellStyle name="Normal 38" xfId="4385" xr:uid="{7973966F-1762-45BD-AE56-2412EB36384A}"/>
    <cellStyle name="Normal 38 2" xfId="4386" xr:uid="{D954DAD8-67A6-4556-B594-15A7DD0DEAC5}"/>
    <cellStyle name="Normal 39" xfId="4387" xr:uid="{192CE497-BD50-480E-BABF-E3D162B21C1A}"/>
    <cellStyle name="Normal 39 2" xfId="4388" xr:uid="{3E9E7FF9-BD12-42B3-B5B6-13E753A0A643}"/>
    <cellStyle name="Normal 39 2 2" xfId="4389" xr:uid="{12759080-632B-4E9E-AD55-ADB67F5B3071}"/>
    <cellStyle name="Normal 39 3" xfId="4390" xr:uid="{6B962D23-B06B-40E2-B423-FE7E26902A69}"/>
    <cellStyle name="Normal 4" xfId="86" xr:uid="{7710AED8-F394-4131-8003-805486BE568D}"/>
    <cellStyle name="Normal 4 2" xfId="87" xr:uid="{E01310C2-27D8-40F1-AF44-7A84411223B7}"/>
    <cellStyle name="Normal 4 2 2" xfId="88" xr:uid="{2EDADA1E-788B-4FE8-B977-C480E9AEAED9}"/>
    <cellStyle name="Normal 4 2 2 2" xfId="445" xr:uid="{2B7E60F2-8811-40EE-9070-D59D070EF764}"/>
    <cellStyle name="Normal 4 2 2 3" xfId="2807" xr:uid="{D3C2B228-AB36-4C43-A500-9C0B75D1F5B6}"/>
    <cellStyle name="Normal 4 2 2 4" xfId="2808" xr:uid="{D8B38E1A-E8E2-476F-9397-D7A3ED12B02A}"/>
    <cellStyle name="Normal 4 2 2 4 2" xfId="2809" xr:uid="{3C76F9B6-B31B-4615-8B76-46E8C621B725}"/>
    <cellStyle name="Normal 4 2 2 4 3" xfId="2810" xr:uid="{0A3C5819-FFC7-4F23-A7C6-E78A7F1312A1}"/>
    <cellStyle name="Normal 4 2 2 4 3 2" xfId="2811" xr:uid="{909268A0-7482-46C5-BD8A-B0D4C5D658E6}"/>
    <cellStyle name="Normal 4 2 2 4 3 3" xfId="4312" xr:uid="{145D3AB1-F7E5-4791-A959-95949E90490C}"/>
    <cellStyle name="Normal 4 2 3" xfId="2493" xr:uid="{1F8DF801-CA3A-4448-9E22-AB05A157A98C}"/>
    <cellStyle name="Normal 4 2 3 2" xfId="2504" xr:uid="{C33D5CDB-72F2-4EBA-BE41-C7604566C237}"/>
    <cellStyle name="Normal 4 2 3 2 2" xfId="4462" xr:uid="{7C6BB2E3-45EA-4A98-B512-76E9B89249BD}"/>
    <cellStyle name="Normal 4 2 3 3" xfId="4463" xr:uid="{782C1226-C4F2-4D34-BEB8-2777C8382298}"/>
    <cellStyle name="Normal 4 2 3 3 2" xfId="4464" xr:uid="{6CAA2D64-F62F-44DD-A2B0-BEFE9A707271}"/>
    <cellStyle name="Normal 4 2 3 4" xfId="4465" xr:uid="{B105B6AB-ABCE-4475-A6A1-274A3DFD0248}"/>
    <cellStyle name="Normal 4 2 3 5" xfId="4466" xr:uid="{D1CE90C8-597C-40A3-9B62-950F79358A52}"/>
    <cellStyle name="Normal 4 2 4" xfId="2494" xr:uid="{C3B3CA76-3FF9-42D9-A416-B8C4B7A1B689}"/>
    <cellStyle name="Normal 4 2 4 2" xfId="4392" xr:uid="{07922C3F-F19D-4D1C-B25D-23AE572D32E6}"/>
    <cellStyle name="Normal 4 2 4 2 2" xfId="4467" xr:uid="{C4FD6104-898A-469A-8E3A-C3F3CB177FCE}"/>
    <cellStyle name="Normal 4 2 4 2 3" xfId="4694" xr:uid="{117221B0-9850-4ACF-91D2-80E56F48418B}"/>
    <cellStyle name="Normal 4 2 4 2 4" xfId="4613" xr:uid="{E75EBEEF-55C0-4B05-8632-DD317A337B1F}"/>
    <cellStyle name="Normal 4 2 4 3" xfId="4576" xr:uid="{B3C822A0-D614-47AE-ABDC-3E32BDBFD896}"/>
    <cellStyle name="Normal 4 2 4 4" xfId="4714" xr:uid="{0C58EB9D-E478-4B87-873F-B492212BDD31}"/>
    <cellStyle name="Normal 4 2 5" xfId="1168" xr:uid="{834A1589-B4AD-439A-8662-DA5793D6386A}"/>
    <cellStyle name="Normal 4 2 6" xfId="4558" xr:uid="{2CA54CB3-BAB3-4888-A75D-846DD408B3F3}"/>
    <cellStyle name="Normal 4 3" xfId="528" xr:uid="{7AD72294-CA7C-4D7B-BC9A-3FC70415BEF1}"/>
    <cellStyle name="Normal 4 3 2" xfId="1170" xr:uid="{C134ACCE-C4A5-493F-897A-65AC212F9750}"/>
    <cellStyle name="Normal 4 3 2 2" xfId="1171" xr:uid="{2CCD258B-3798-48E8-94AA-C7815BF38475}"/>
    <cellStyle name="Normal 4 3 2 3" xfId="1172" xr:uid="{B7DF3E30-F364-471C-BAC2-2720E1853EB2}"/>
    <cellStyle name="Normal 4 3 3" xfId="1169" xr:uid="{67D3A32F-EE00-4166-BFC6-4588BE558500}"/>
    <cellStyle name="Normal 4 3 3 2" xfId="4434" xr:uid="{ECBCA1C4-F2B5-48BD-B5AF-680FFF9819A8}"/>
    <cellStyle name="Normal 4 3 4" xfId="2812" xr:uid="{4EFA9013-1CF3-413B-AC9A-48E35CF47C9A}"/>
    <cellStyle name="Normal 4 3 5" xfId="2813" xr:uid="{1DB5CCA6-A3A2-4C60-9023-24982612D64A}"/>
    <cellStyle name="Normal 4 3 5 2" xfId="2814" xr:uid="{3EFCCB13-6A3D-4135-AFED-EB2D7E6E45A8}"/>
    <cellStyle name="Normal 4 3 5 3" xfId="2815" xr:uid="{BBC44AF8-656F-40CE-9E21-1233A9317CB1}"/>
    <cellStyle name="Normal 4 3 5 3 2" xfId="2816" xr:uid="{46A9C6E3-0BEE-43FE-95D2-183E02CC3894}"/>
    <cellStyle name="Normal 4 3 5 3 3" xfId="4311" xr:uid="{2C6CD690-4B0E-4971-BBB4-2E656E92316A}"/>
    <cellStyle name="Normal 4 3 6" xfId="4314" xr:uid="{3ACDD93F-1792-45C1-AB62-295D35621B30}"/>
    <cellStyle name="Normal 4 4" xfId="453" xr:uid="{F069E9C0-2A97-465F-B4A0-AA5CCC971DD9}"/>
    <cellStyle name="Normal 4 4 2" xfId="2495" xr:uid="{AE2386C0-15C2-421E-8E4D-8D39AE3FE408}"/>
    <cellStyle name="Normal 4 4 2 2" xfId="5339" xr:uid="{346ED9DF-FC4E-4497-ABAF-F778170A20A8}"/>
    <cellStyle name="Normal 4 4 3" xfId="2503" xr:uid="{D69EFED6-E31D-4D1E-9565-8BDD873C92C3}"/>
    <cellStyle name="Normal 4 4 3 2" xfId="4317" xr:uid="{C3450A8F-E568-4F00-A5A6-47CBE1C6FB5A}"/>
    <cellStyle name="Normal 4 4 3 3" xfId="4316" xr:uid="{54E24C9E-12B7-4D9D-8C9A-BD1095C27E08}"/>
    <cellStyle name="Normal 4 4 4" xfId="4747" xr:uid="{FEB2F604-BFC1-4D12-93EB-34167FBED448}"/>
    <cellStyle name="Normal 4 5" xfId="2496" xr:uid="{0B6C5023-D769-485A-926E-3C98503E2A51}"/>
    <cellStyle name="Normal 4 5 2" xfId="4391" xr:uid="{42321AB8-0FB8-4864-9652-8F6DFE8B923D}"/>
    <cellStyle name="Normal 4 6" xfId="2497" xr:uid="{282A8D88-A33A-4C56-B5A1-120BA2F6D57B}"/>
    <cellStyle name="Normal 4 7" xfId="900" xr:uid="{DCBA13CC-719A-4781-B01D-A9E74623ECF0}"/>
    <cellStyle name="Normal 40" xfId="4393" xr:uid="{CFFB72ED-2F5B-404B-ADE4-955D41D552D8}"/>
    <cellStyle name="Normal 40 2" xfId="4394" xr:uid="{1E1F8549-3B69-47A0-AA16-B206C2E0ABFE}"/>
    <cellStyle name="Normal 40 2 2" xfId="4395" xr:uid="{DC84D01A-F923-496A-AAD7-345C2574E6D7}"/>
    <cellStyle name="Normal 40 3" xfId="4396" xr:uid="{BB5676CB-2474-4D12-9CD7-F07AAA3FF386}"/>
    <cellStyle name="Normal 41" xfId="4397" xr:uid="{55B51FCF-AF6A-4DFC-843A-AD05133F1A9E}"/>
    <cellStyle name="Normal 41 2" xfId="4398" xr:uid="{B6933802-EF95-4782-8FF4-F2DF20667577}"/>
    <cellStyle name="Normal 42" xfId="4399" xr:uid="{B165E817-1E8F-4221-A39A-D99464726C1B}"/>
    <cellStyle name="Normal 42 2" xfId="4400" xr:uid="{5D7B376C-1AE6-431A-B98A-EDBB32DD6562}"/>
    <cellStyle name="Normal 43" xfId="4401" xr:uid="{CA764C18-E5C7-4422-AC05-1203DC56A257}"/>
    <cellStyle name="Normal 43 2" xfId="4402" xr:uid="{C07A13CE-97EA-4EDE-8A8F-A5E0673AA238}"/>
    <cellStyle name="Normal 44" xfId="4412" xr:uid="{A2DA41D7-33DF-45D9-A77A-49CC6CA8BD2B}"/>
    <cellStyle name="Normal 44 2" xfId="4413" xr:uid="{F5922279-E53D-4616-B15D-F86FB137F051}"/>
    <cellStyle name="Normal 45" xfId="4674" xr:uid="{A0C52B67-3EEC-45BE-816D-92C38CCC4EB1}"/>
    <cellStyle name="Normal 45 2" xfId="5324" xr:uid="{15F9045D-C4D5-4A77-A93E-E7966BC2C689}"/>
    <cellStyle name="Normal 45 3" xfId="5323" xr:uid="{C43C23E2-29EA-49A0-8542-59F2B09E4357}"/>
    <cellStyle name="Normal 5" xfId="89" xr:uid="{DDA0B409-BCE6-48C4-95FB-E7D8A3DDBD3B}"/>
    <cellStyle name="Normal 5 10" xfId="291" xr:uid="{F9B7AC9D-FEEE-4DCA-818F-564DB024ED09}"/>
    <cellStyle name="Normal 5 10 2" xfId="529" xr:uid="{8E76249D-8F51-46E1-836B-E4092E8D27DE}"/>
    <cellStyle name="Normal 5 10 2 2" xfId="1173" xr:uid="{9F7E2019-0C52-46A4-B987-AE492C3CD21D}"/>
    <cellStyle name="Normal 5 10 2 3" xfId="2817" xr:uid="{1B539765-CA4E-48AD-8561-FBD115D70171}"/>
    <cellStyle name="Normal 5 10 2 4" xfId="2818" xr:uid="{C6F3A575-088F-431F-9316-CB14FA999A59}"/>
    <cellStyle name="Normal 5 10 3" xfId="1174" xr:uid="{1612EE98-82DD-4474-9E07-6ADA1349DD0D}"/>
    <cellStyle name="Normal 5 10 3 2" xfId="2819" xr:uid="{B2A44823-EE06-4768-9FFF-FE23E1520B73}"/>
    <cellStyle name="Normal 5 10 3 3" xfId="2820" xr:uid="{613137B8-9726-4DCA-BB1A-E89375ED578F}"/>
    <cellStyle name="Normal 5 10 3 4" xfId="2821" xr:uid="{EEC499B1-393F-4EA1-AA6A-9CC9B173FDE1}"/>
    <cellStyle name="Normal 5 10 4" xfId="2822" xr:uid="{80E14DE9-9AE2-41AD-B377-08D754B7A340}"/>
    <cellStyle name="Normal 5 10 5" xfId="2823" xr:uid="{6909333C-4A3C-4537-A1E0-6F14E5480293}"/>
    <cellStyle name="Normal 5 10 6" xfId="2824" xr:uid="{D6C32FCC-3B9D-4EDC-BBF2-1E6B4F4085CA}"/>
    <cellStyle name="Normal 5 11" xfId="292" xr:uid="{FD32511B-8642-4DF4-9251-A0FA4D514456}"/>
    <cellStyle name="Normal 5 11 2" xfId="1175" xr:uid="{DB83ADB1-950B-4026-8E94-E5A69300E265}"/>
    <cellStyle name="Normal 5 11 2 2" xfId="2825" xr:uid="{F01920A4-9DD4-4FEB-9852-8FBDC8FE626F}"/>
    <cellStyle name="Normal 5 11 2 2 2" xfId="4403" xr:uid="{AC5A3EA4-F997-4B60-869F-EB5E1F25EFDF}"/>
    <cellStyle name="Normal 5 11 2 2 3" xfId="4681" xr:uid="{EAFA7C55-C735-49A3-AB29-ABC5D71736C3}"/>
    <cellStyle name="Normal 5 11 2 3" xfId="2826" xr:uid="{8BF5010C-7F39-49DB-B79D-505D44052C1C}"/>
    <cellStyle name="Normal 5 11 2 4" xfId="2827" xr:uid="{A2CAEF7D-8A7A-42C1-A31C-6DC4A8174AEC}"/>
    <cellStyle name="Normal 5 11 3" xfId="2828" xr:uid="{7455D1E2-433E-4D2B-8041-C83C5724ACE0}"/>
    <cellStyle name="Normal 5 11 4" xfId="2829" xr:uid="{44117A01-D23A-4713-B59C-B62EA70A5AB6}"/>
    <cellStyle name="Normal 5 11 4 2" xfId="4577" xr:uid="{86ABA2CF-5D5E-4E03-9F28-CB15AE33CE2F}"/>
    <cellStyle name="Normal 5 11 4 3" xfId="4682" xr:uid="{B9983C65-8832-4ECB-8DE6-31ADF72ED45E}"/>
    <cellStyle name="Normal 5 11 4 4" xfId="4606" xr:uid="{AEC132C8-E123-4E9A-B7A5-F85E1ADA0E4C}"/>
    <cellStyle name="Normal 5 11 5" xfId="2830" xr:uid="{6EE7361C-48FB-4236-ABBB-F94F57FC59C6}"/>
    <cellStyle name="Normal 5 12" xfId="1176" xr:uid="{197DB1A3-E49F-40A8-A508-AFD4A713A13A}"/>
    <cellStyle name="Normal 5 12 2" xfId="2831" xr:uid="{C314FCBB-2810-4F18-94A3-DD6F8863325B}"/>
    <cellStyle name="Normal 5 12 3" xfId="2832" xr:uid="{D1F8B87F-B157-4CA8-9356-F831C61D5772}"/>
    <cellStyle name="Normal 5 12 4" xfId="2833" xr:uid="{C429D9C1-64E4-4EF3-B877-4B73005B10F6}"/>
    <cellStyle name="Normal 5 13" xfId="901" xr:uid="{C252AA5F-4AA3-47EA-B6E1-AF6BC0610EE6}"/>
    <cellStyle name="Normal 5 13 2" xfId="2834" xr:uid="{311886B3-86F9-4BF9-9F2C-FB15BD3F3E69}"/>
    <cellStyle name="Normal 5 13 3" xfId="2835" xr:uid="{E007B69A-F3DB-4DCD-96BF-BFB65320029A}"/>
    <cellStyle name="Normal 5 13 4" xfId="2836" xr:uid="{6A58DDAA-BFC9-4E1B-8435-7BEAF667A13A}"/>
    <cellStyle name="Normal 5 14" xfId="2837" xr:uid="{0A32BF4C-4056-4E4F-9CEB-03F1F0931527}"/>
    <cellStyle name="Normal 5 14 2" xfId="2838" xr:uid="{8636BE49-8C8E-496E-A90C-1618F0F8B7A7}"/>
    <cellStyle name="Normal 5 15" xfId="2839" xr:uid="{F5C30AC1-4D87-4197-B300-2FA1E8A74F7C}"/>
    <cellStyle name="Normal 5 16" xfId="2840" xr:uid="{BD50F54F-97AB-464B-A99F-6FD245A05B12}"/>
    <cellStyle name="Normal 5 17" xfId="2841" xr:uid="{10148988-7433-4035-A54F-6A0C52A3E62A}"/>
    <cellStyle name="Normal 5 2" xfId="90" xr:uid="{3E7D3BDC-562B-415F-B10D-D1CDD03A520F}"/>
    <cellStyle name="Normal 5 2 2" xfId="187" xr:uid="{CC65BA46-AD7D-44B2-A69A-3E479BBD1A31}"/>
    <cellStyle name="Normal 5 2 2 2" xfId="188" xr:uid="{904C33E5-D814-42A8-9D0E-F7C5D7F8D025}"/>
    <cellStyle name="Normal 5 2 2 2 2" xfId="189" xr:uid="{9BED7BB8-1712-40E2-839A-D00B39820292}"/>
    <cellStyle name="Normal 5 2 2 2 2 2" xfId="190" xr:uid="{EE48A3C6-D79A-407E-A4EE-3E44B666FCA5}"/>
    <cellStyle name="Normal 5 2 2 2 3" xfId="191" xr:uid="{8DF33DDE-07A8-45D7-96E8-0F0E057A8E74}"/>
    <cellStyle name="Normal 5 2 2 2 4" xfId="4670" xr:uid="{832C11F7-DB42-4B67-A89A-38C83B1C20FB}"/>
    <cellStyle name="Normal 5 2 2 2 5" xfId="5300" xr:uid="{34D4B693-C5A7-4A5B-A8D7-6F361905D6A2}"/>
    <cellStyle name="Normal 5 2 2 3" xfId="192" xr:uid="{FB5D2ADD-37AD-4C4B-9A01-4F8111A344F2}"/>
    <cellStyle name="Normal 5 2 2 3 2" xfId="193" xr:uid="{E535C073-AE9D-4995-B4D7-7D45F5004BEF}"/>
    <cellStyle name="Normal 5 2 2 4" xfId="194" xr:uid="{D9431B75-B87A-4589-83D6-52E75890FB56}"/>
    <cellStyle name="Normal 5 2 2 5" xfId="293" xr:uid="{7004D195-F938-498D-8A73-D7DF3C238244}"/>
    <cellStyle name="Normal 5 2 2 6" xfId="4596" xr:uid="{93B7C4B3-117D-4FF2-A584-1563A1ABC2D7}"/>
    <cellStyle name="Normal 5 2 2 7" xfId="5329" xr:uid="{F0C81C6B-052A-4623-B74F-4E4DBDFCAB97}"/>
    <cellStyle name="Normal 5 2 3" xfId="195" xr:uid="{A4ECBEA9-912A-4069-BA69-1B8D276E5473}"/>
    <cellStyle name="Normal 5 2 3 2" xfId="196" xr:uid="{BD0031C0-7EC2-4DC1-9C22-357120712D9F}"/>
    <cellStyle name="Normal 5 2 3 2 2" xfId="197" xr:uid="{77483836-A0D1-4182-A339-6C2EBE55C7FB}"/>
    <cellStyle name="Normal 5 2 3 2 3" xfId="4559" xr:uid="{3C0B5E97-5404-4BE5-BA79-75E8476BC1C0}"/>
    <cellStyle name="Normal 5 2 3 2 4" xfId="5301" xr:uid="{B56D0C3D-9652-488C-9D6E-C14BE8E8313F}"/>
    <cellStyle name="Normal 5 2 3 3" xfId="198" xr:uid="{BBDF5EC4-E189-4930-9E54-0FB63CD49A4B}"/>
    <cellStyle name="Normal 5 2 3 3 2" xfId="4742" xr:uid="{6929C29E-D233-4496-AEF3-716596A3ECD3}"/>
    <cellStyle name="Normal 5 2 3 4" xfId="4404" xr:uid="{0C2D3B47-40DF-4197-A8EB-7A5325AA5F12}"/>
    <cellStyle name="Normal 5 2 3 4 2" xfId="4715" xr:uid="{45DA0580-9A3C-4500-A898-6A45882AC33E}"/>
    <cellStyle name="Normal 5 2 3 5" xfId="4597" xr:uid="{1A512208-F134-4D66-8325-9D8B3548ED47}"/>
    <cellStyle name="Normal 5 2 3 6" xfId="5321" xr:uid="{1E4A00AC-FB31-4E58-9511-D45D4C0949E1}"/>
    <cellStyle name="Normal 5 2 3 7" xfId="5330" xr:uid="{BF28DB76-3635-422A-ACE8-2DF8CE0AC7F5}"/>
    <cellStyle name="Normal 5 2 4" xfId="199" xr:uid="{66F2F11F-8418-416B-9932-C708CE3E4959}"/>
    <cellStyle name="Normal 5 2 4 2" xfId="200" xr:uid="{3E70A3FD-BF9C-4359-A798-8B151BC1629D}"/>
    <cellStyle name="Normal 5 2 5" xfId="201" xr:uid="{5CE3B120-0F09-437C-8FCD-8EB5D9731A73}"/>
    <cellStyle name="Normal 5 2 6" xfId="186" xr:uid="{168506DB-1383-45ED-95AD-44B3BB172BBC}"/>
    <cellStyle name="Normal 5 3" xfId="91" xr:uid="{BF184B47-DADC-4E8E-8068-CE33E366AE4D}"/>
    <cellStyle name="Normal 5 3 2" xfId="4406" xr:uid="{B3D60DF7-06CA-48F2-AC80-129B6095A448}"/>
    <cellStyle name="Normal 5 3 3" xfId="4405" xr:uid="{3A8B4FB1-1BE0-45BE-9F63-AC96F0B1FB89}"/>
    <cellStyle name="Normal 5 4" xfId="92" xr:uid="{E2116F5D-3A6B-485F-AF96-4E3BA307620C}"/>
    <cellStyle name="Normal 5 4 10" xfId="2842" xr:uid="{619A4B7B-A480-46B1-9540-2AEC1FC4FF41}"/>
    <cellStyle name="Normal 5 4 11" xfId="2843" xr:uid="{9ADACC83-0EFD-4FBB-862D-672677BA6ADF}"/>
    <cellStyle name="Normal 5 4 2" xfId="93" xr:uid="{184D143D-2A4B-43C1-BFFF-8BC5ECD57D70}"/>
    <cellStyle name="Normal 5 4 2 2" xfId="94" xr:uid="{D502F14D-2FAF-4FDD-8A96-8D04ECD54BE5}"/>
    <cellStyle name="Normal 5 4 2 2 2" xfId="294" xr:uid="{BCE34BBC-FF29-49A9-9702-3A146F8D1E90}"/>
    <cellStyle name="Normal 5 4 2 2 2 2" xfId="530" xr:uid="{034B77FA-3FCD-492D-B7B6-6025C285484E}"/>
    <cellStyle name="Normal 5 4 2 2 2 2 2" xfId="531" xr:uid="{FD77CDF4-A593-435F-BE94-3110D25F46BB}"/>
    <cellStyle name="Normal 5 4 2 2 2 2 2 2" xfId="1177" xr:uid="{F68D2736-4DA9-4888-B599-5CEF255A8250}"/>
    <cellStyle name="Normal 5 4 2 2 2 2 2 2 2" xfId="1178" xr:uid="{68027CB8-7190-464A-AC9D-70860578A171}"/>
    <cellStyle name="Normal 5 4 2 2 2 2 2 3" xfId="1179" xr:uid="{EA962F72-290E-41D6-ABB9-7A5E1E7D088E}"/>
    <cellStyle name="Normal 5 4 2 2 2 2 3" xfId="1180" xr:uid="{C8C98F22-C9B6-47FC-AF02-5FB21F916F2F}"/>
    <cellStyle name="Normal 5 4 2 2 2 2 3 2" xfId="1181" xr:uid="{E2F79B1B-5DD6-40A3-83F4-0F82292016C4}"/>
    <cellStyle name="Normal 5 4 2 2 2 2 4" xfId="1182" xr:uid="{85EA7991-4EE5-477D-8CEA-3918CB4AC7DD}"/>
    <cellStyle name="Normal 5 4 2 2 2 3" xfId="532" xr:uid="{3583E10F-3732-44D3-92A3-223C70E265B2}"/>
    <cellStyle name="Normal 5 4 2 2 2 3 2" xfId="1183" xr:uid="{6B1081CD-C20B-494A-A7BF-221D5479006F}"/>
    <cellStyle name="Normal 5 4 2 2 2 3 2 2" xfId="1184" xr:uid="{1C641FB1-9F20-4EF8-BFB6-65884A70750E}"/>
    <cellStyle name="Normal 5 4 2 2 2 3 3" xfId="1185" xr:uid="{068F992C-DB7A-4949-BC9A-3DBFCC9CC852}"/>
    <cellStyle name="Normal 5 4 2 2 2 3 4" xfId="2844" xr:uid="{FC51B0BB-A58F-4A07-9365-80E73FE2EA96}"/>
    <cellStyle name="Normal 5 4 2 2 2 4" xfId="1186" xr:uid="{AC526825-DB7B-4B60-851B-464CDAE4C595}"/>
    <cellStyle name="Normal 5 4 2 2 2 4 2" xfId="1187" xr:uid="{13220A56-0F58-42CC-A289-592A36A17D27}"/>
    <cellStyle name="Normal 5 4 2 2 2 5" xfId="1188" xr:uid="{2EAC31D9-9F65-46AC-95AF-5D155ABDC291}"/>
    <cellStyle name="Normal 5 4 2 2 2 6" xfId="2845" xr:uid="{B4BE9D94-821D-49FD-BB2C-BA3048504F1D}"/>
    <cellStyle name="Normal 5 4 2 2 3" xfId="295" xr:uid="{BBF3312D-2C32-4603-8556-EBEBA57C1DC1}"/>
    <cellStyle name="Normal 5 4 2 2 3 2" xfId="533" xr:uid="{5631ACFF-5882-4D37-A676-A21321E78810}"/>
    <cellStyle name="Normal 5 4 2 2 3 2 2" xfId="534" xr:uid="{631FA8BA-C62E-4ACB-B3F2-050099E76670}"/>
    <cellStyle name="Normal 5 4 2 2 3 2 2 2" xfId="1189" xr:uid="{89E1BF0D-E92D-4E9E-B09E-488D1CD92E95}"/>
    <cellStyle name="Normal 5 4 2 2 3 2 2 2 2" xfId="1190" xr:uid="{ED0C1F7F-B3DC-4DB9-8B39-8FBC6A5C7029}"/>
    <cellStyle name="Normal 5 4 2 2 3 2 2 3" xfId="1191" xr:uid="{31E75111-B289-42EE-8C5F-9A82887B1DED}"/>
    <cellStyle name="Normal 5 4 2 2 3 2 3" xfId="1192" xr:uid="{B61ACC37-4848-4833-9B08-603CFA629FA5}"/>
    <cellStyle name="Normal 5 4 2 2 3 2 3 2" xfId="1193" xr:uid="{11241DE7-B935-4455-858A-7C899F619733}"/>
    <cellStyle name="Normal 5 4 2 2 3 2 4" xfId="1194" xr:uid="{94BAD82E-F3B3-4E1D-A2F0-4DD63F622E6D}"/>
    <cellStyle name="Normal 5 4 2 2 3 3" xfId="535" xr:uid="{7D0055B7-7AEF-4514-87F9-ED2D0E29EAE9}"/>
    <cellStyle name="Normal 5 4 2 2 3 3 2" xfId="1195" xr:uid="{24ADF183-38ED-46FA-90BD-8AD1497029EB}"/>
    <cellStyle name="Normal 5 4 2 2 3 3 2 2" xfId="1196" xr:uid="{3959C200-C363-47EA-A0B3-370C7ED8E5A8}"/>
    <cellStyle name="Normal 5 4 2 2 3 3 3" xfId="1197" xr:uid="{8C6DD216-2473-44FA-B601-ED5D9E12312B}"/>
    <cellStyle name="Normal 5 4 2 2 3 4" xfId="1198" xr:uid="{687B5413-FC62-433D-8F10-BCB7E7DE5DA2}"/>
    <cellStyle name="Normal 5 4 2 2 3 4 2" xfId="1199" xr:uid="{D5FE0229-806F-4253-B30A-32689AFD52A0}"/>
    <cellStyle name="Normal 5 4 2 2 3 5" xfId="1200" xr:uid="{76226CF3-8526-4D93-A084-F928D16FFD25}"/>
    <cellStyle name="Normal 5 4 2 2 4" xfId="536" xr:uid="{1BFB5DC7-9F3F-4495-B615-5372646F4218}"/>
    <cellStyle name="Normal 5 4 2 2 4 2" xfId="537" xr:uid="{EF9196CA-70EA-44A7-B03E-6FED27B8F71D}"/>
    <cellStyle name="Normal 5 4 2 2 4 2 2" xfId="1201" xr:uid="{311E611D-4FF3-4ECC-8BB2-F13773EE8D32}"/>
    <cellStyle name="Normal 5 4 2 2 4 2 2 2" xfId="1202" xr:uid="{D3E7A15A-A6F4-4443-A2BE-CE00B8AE79B8}"/>
    <cellStyle name="Normal 5 4 2 2 4 2 3" xfId="1203" xr:uid="{2A138AD5-F25C-409A-A07A-CFE9ACE316C0}"/>
    <cellStyle name="Normal 5 4 2 2 4 3" xfId="1204" xr:uid="{0DCDB90E-C282-4B08-9221-5A8B4D43F926}"/>
    <cellStyle name="Normal 5 4 2 2 4 3 2" xfId="1205" xr:uid="{CF180E1A-9E3E-40B4-84E0-BC92F83B1107}"/>
    <cellStyle name="Normal 5 4 2 2 4 4" xfId="1206" xr:uid="{BBDBF25E-ECE6-4EEC-850C-822BE290A7AD}"/>
    <cellStyle name="Normal 5 4 2 2 5" xfId="538" xr:uid="{66EC38FD-95D7-45DD-B670-16241FE61246}"/>
    <cellStyle name="Normal 5 4 2 2 5 2" xfId="1207" xr:uid="{A7F385C4-EFEB-4CB2-AB3D-551BE758CD3D}"/>
    <cellStyle name="Normal 5 4 2 2 5 2 2" xfId="1208" xr:uid="{08B8E41A-9CAF-4483-92D5-4DAD88BCB03A}"/>
    <cellStyle name="Normal 5 4 2 2 5 3" xfId="1209" xr:uid="{D219C0F2-E57E-4EC7-9DCB-7F4CF6D715AC}"/>
    <cellStyle name="Normal 5 4 2 2 5 4" xfId="2846" xr:uid="{2710A378-791E-4B21-9EC0-8214A875C184}"/>
    <cellStyle name="Normal 5 4 2 2 6" xfId="1210" xr:uid="{9918E4F1-42D2-4D6A-9B00-21C4993BC2EE}"/>
    <cellStyle name="Normal 5 4 2 2 6 2" xfId="1211" xr:uid="{2735881A-20FF-40D3-8873-37C01CF3AEF6}"/>
    <cellStyle name="Normal 5 4 2 2 7" xfId="1212" xr:uid="{156A997B-CA97-4A3C-8C3B-EEFC2BB906B6}"/>
    <cellStyle name="Normal 5 4 2 2 8" xfId="2847" xr:uid="{F3055C2C-38E1-4CB4-BF8B-99C48F1AFDC6}"/>
    <cellStyle name="Normal 5 4 2 3" xfId="296" xr:uid="{924E3D18-670B-48AF-B828-A8FA013FBA07}"/>
    <cellStyle name="Normal 5 4 2 3 2" xfId="539" xr:uid="{EE47D999-8EF9-4FFF-BC95-A5B64700A3F9}"/>
    <cellStyle name="Normal 5 4 2 3 2 2" xfId="540" xr:uid="{DCA498ED-2D99-4C74-97AC-9F2CE997990A}"/>
    <cellStyle name="Normal 5 4 2 3 2 2 2" xfId="1213" xr:uid="{83D18E61-6D35-4FAA-B7F2-5CD5544654CD}"/>
    <cellStyle name="Normal 5 4 2 3 2 2 2 2" xfId="1214" xr:uid="{F79987E2-E073-4098-8152-3B1AEE45B3FF}"/>
    <cellStyle name="Normal 5 4 2 3 2 2 3" xfId="1215" xr:uid="{7320B422-A3CB-4418-AF0F-B8AC754143AD}"/>
    <cellStyle name="Normal 5 4 2 3 2 3" xfId="1216" xr:uid="{2AA6BD85-5E6C-405B-AD46-EEC8BAE1D535}"/>
    <cellStyle name="Normal 5 4 2 3 2 3 2" xfId="1217" xr:uid="{08D98667-BE62-42A0-A77D-254D6FD81F3F}"/>
    <cellStyle name="Normal 5 4 2 3 2 4" xfId="1218" xr:uid="{47E0DE78-8DDE-4689-BF5E-76D029FCDBDD}"/>
    <cellStyle name="Normal 5 4 2 3 3" xfId="541" xr:uid="{455F4C6F-2B68-4288-B2DC-17E05A18C2B5}"/>
    <cellStyle name="Normal 5 4 2 3 3 2" xfId="1219" xr:uid="{4971611F-0181-4EAF-8FE9-AB2FC9AF7772}"/>
    <cellStyle name="Normal 5 4 2 3 3 2 2" xfId="1220" xr:uid="{F0F2A64D-F712-4843-951F-5248DBC46FFD}"/>
    <cellStyle name="Normal 5 4 2 3 3 3" xfId="1221" xr:uid="{090709F9-D4F1-4496-B690-10A36A14498C}"/>
    <cellStyle name="Normal 5 4 2 3 3 4" xfId="2848" xr:uid="{7DB7A0E4-E57F-4CE5-AABB-CEE0170F45DB}"/>
    <cellStyle name="Normal 5 4 2 3 4" xfId="1222" xr:uid="{C6F3A54C-F3E6-475E-8935-8F7BD33FB356}"/>
    <cellStyle name="Normal 5 4 2 3 4 2" xfId="1223" xr:uid="{77F16675-4CBA-4194-B27F-C774DBD6C272}"/>
    <cellStyle name="Normal 5 4 2 3 5" xfId="1224" xr:uid="{E1BA29B4-2B33-42DA-A2D0-F714AD7C6229}"/>
    <cellStyle name="Normal 5 4 2 3 6" xfId="2849" xr:uid="{D77C9CFE-1036-4F87-A87F-413F1DCB9757}"/>
    <cellStyle name="Normal 5 4 2 4" xfId="297" xr:uid="{683105CA-0BFA-46D3-A6B0-DA2F6A017475}"/>
    <cellStyle name="Normal 5 4 2 4 2" xfId="542" xr:uid="{8EB60D82-EAA0-41D5-B62D-5FB00A069563}"/>
    <cellStyle name="Normal 5 4 2 4 2 2" xfId="543" xr:uid="{2075668A-F202-466A-B139-60F706E66B20}"/>
    <cellStyle name="Normal 5 4 2 4 2 2 2" xfId="1225" xr:uid="{EF888F44-986F-4181-9BC9-AB1077D4E0A6}"/>
    <cellStyle name="Normal 5 4 2 4 2 2 2 2" xfId="1226" xr:uid="{AE497123-7A29-48B3-8E18-4F101B486710}"/>
    <cellStyle name="Normal 5 4 2 4 2 2 3" xfId="1227" xr:uid="{72DF09C2-08FA-4762-97B7-2715CDA42DFB}"/>
    <cellStyle name="Normal 5 4 2 4 2 3" xfId="1228" xr:uid="{4AE858D1-0E96-489A-9C5B-BC25249C1F9B}"/>
    <cellStyle name="Normal 5 4 2 4 2 3 2" xfId="1229" xr:uid="{6EEED390-C7C5-4763-94A1-C82D69FA4FA0}"/>
    <cellStyle name="Normal 5 4 2 4 2 4" xfId="1230" xr:uid="{94D02815-5A9A-4D0D-8E2E-2608C4576C59}"/>
    <cellStyle name="Normal 5 4 2 4 3" xfId="544" xr:uid="{B2D04A7F-5D16-4835-926D-CE3529199207}"/>
    <cellStyle name="Normal 5 4 2 4 3 2" xfId="1231" xr:uid="{CF0992F7-8300-4D96-8D07-462A6BF9DACB}"/>
    <cellStyle name="Normal 5 4 2 4 3 2 2" xfId="1232" xr:uid="{5A9521C6-8EEA-4373-AA77-105B849D8E39}"/>
    <cellStyle name="Normal 5 4 2 4 3 3" xfId="1233" xr:uid="{579E070B-3F21-4D37-84DC-087B16744F2E}"/>
    <cellStyle name="Normal 5 4 2 4 4" xfId="1234" xr:uid="{9D1FCF7A-EFB7-4FFA-AF53-E51930A0164F}"/>
    <cellStyle name="Normal 5 4 2 4 4 2" xfId="1235" xr:uid="{AF64BC8C-91EE-4CC5-A763-39013585E5C9}"/>
    <cellStyle name="Normal 5 4 2 4 5" xfId="1236" xr:uid="{3EE5577D-E0C4-4ED5-A9B8-02CCB986D3F8}"/>
    <cellStyle name="Normal 5 4 2 5" xfId="298" xr:uid="{D7EBAA7F-B2B6-4FA3-9333-383C33F85A14}"/>
    <cellStyle name="Normal 5 4 2 5 2" xfId="545" xr:uid="{BBFC3F3A-FA74-46B7-B27E-A3F7BA35D59E}"/>
    <cellStyle name="Normal 5 4 2 5 2 2" xfId="1237" xr:uid="{FA701287-72CB-48B3-8E27-110943901FC4}"/>
    <cellStyle name="Normal 5 4 2 5 2 2 2" xfId="1238" xr:uid="{CA222DA9-BA44-42AE-BBAC-6272A03126B0}"/>
    <cellStyle name="Normal 5 4 2 5 2 3" xfId="1239" xr:uid="{CB2B7D9B-CBFC-4C29-836F-95DBA5E4F6EB}"/>
    <cellStyle name="Normal 5 4 2 5 3" xfId="1240" xr:uid="{8C57C03B-2C68-45C4-A08F-5A43F6CBE156}"/>
    <cellStyle name="Normal 5 4 2 5 3 2" xfId="1241" xr:uid="{1415B092-AE4F-4A2C-B72D-806D7ACE0F1E}"/>
    <cellStyle name="Normal 5 4 2 5 4" xfId="1242" xr:uid="{D4C48954-B38C-4ADA-B6F2-1BDAA79398B9}"/>
    <cellStyle name="Normal 5 4 2 6" xfId="546" xr:uid="{8938D2D3-E543-47A9-BE69-13A1A6C6B8DC}"/>
    <cellStyle name="Normal 5 4 2 6 2" xfId="1243" xr:uid="{1991CF81-19C4-44E6-AFAE-60FAE3611329}"/>
    <cellStyle name="Normal 5 4 2 6 2 2" xfId="1244" xr:uid="{497A5D7A-0526-4FE6-9F49-619E3940980F}"/>
    <cellStyle name="Normal 5 4 2 6 2 3" xfId="4419" xr:uid="{657D1A5E-6D1C-4111-B4EB-D482904486F6}"/>
    <cellStyle name="Normal 5 4 2 6 3" xfId="1245" xr:uid="{0913A41A-5736-48F6-AE47-D5C25817857C}"/>
    <cellStyle name="Normal 5 4 2 6 4" xfId="2850" xr:uid="{C3386107-D5EC-4764-A796-F4AC3D33D239}"/>
    <cellStyle name="Normal 5 4 2 6 4 2" xfId="4584" xr:uid="{915C0A2E-80C4-454A-AC64-90B1EF8037EC}"/>
    <cellStyle name="Normal 5 4 2 6 4 3" xfId="4683" xr:uid="{D2CB70E7-2B6D-4428-A37C-5B0571D03CDE}"/>
    <cellStyle name="Normal 5 4 2 6 4 4" xfId="4611" xr:uid="{439185FD-A4E4-493E-9B89-7B6E1907BB12}"/>
    <cellStyle name="Normal 5 4 2 7" xfId="1246" xr:uid="{AA5CCE13-0AB8-421D-953E-5D5F0A3B6F0A}"/>
    <cellStyle name="Normal 5 4 2 7 2" xfId="1247" xr:uid="{32DD6A68-85BD-4EDD-B827-9A4A391F5EEE}"/>
    <cellStyle name="Normal 5 4 2 8" xfId="1248" xr:uid="{673A0359-71D1-4AD0-BAD7-397F7D8CB62B}"/>
    <cellStyle name="Normal 5 4 2 9" xfId="2851" xr:uid="{34206E5A-63FE-40C1-A454-95D15A4432F1}"/>
    <cellStyle name="Normal 5 4 3" xfId="95" xr:uid="{B46F3FE9-33AF-4749-A3AB-3DE9204E63F0}"/>
    <cellStyle name="Normal 5 4 3 2" xfId="96" xr:uid="{800DCD4D-BB24-4400-97FF-CFED716C43BC}"/>
    <cellStyle name="Normal 5 4 3 2 2" xfId="547" xr:uid="{2DD782DC-2949-4623-A780-9905704AAA77}"/>
    <cellStyle name="Normal 5 4 3 2 2 2" xfId="548" xr:uid="{21CE7C87-2DF9-4E0B-A0DA-560D6F42E902}"/>
    <cellStyle name="Normal 5 4 3 2 2 2 2" xfId="1249" xr:uid="{E88638E2-A125-498F-94C1-29AB8FE61C1E}"/>
    <cellStyle name="Normal 5 4 3 2 2 2 2 2" xfId="1250" xr:uid="{866B9941-3B27-4C9D-BCD6-51BA98CEBCC1}"/>
    <cellStyle name="Normal 5 4 3 2 2 2 3" xfId="1251" xr:uid="{B096768F-4D14-44DE-A886-718FCE922BA3}"/>
    <cellStyle name="Normal 5 4 3 2 2 3" xfId="1252" xr:uid="{39428B9E-5E77-4651-9E5A-4F90EAA576C7}"/>
    <cellStyle name="Normal 5 4 3 2 2 3 2" xfId="1253" xr:uid="{B5CB6909-8450-4032-92E5-7F1259A35A99}"/>
    <cellStyle name="Normal 5 4 3 2 2 4" xfId="1254" xr:uid="{704C8212-8ABF-45D8-80CD-648312FF6AB3}"/>
    <cellStyle name="Normal 5 4 3 2 3" xfId="549" xr:uid="{E5C98ED6-49CA-4D6F-9A11-DD7D190D673E}"/>
    <cellStyle name="Normal 5 4 3 2 3 2" xfId="1255" xr:uid="{2D2D3040-F002-4C98-B64A-2167E96829FE}"/>
    <cellStyle name="Normal 5 4 3 2 3 2 2" xfId="1256" xr:uid="{B74583D8-13E6-46E4-813F-7E4373A350F8}"/>
    <cellStyle name="Normal 5 4 3 2 3 3" xfId="1257" xr:uid="{922BAA2A-EE67-4996-963D-4A5AE0440479}"/>
    <cellStyle name="Normal 5 4 3 2 3 4" xfId="2852" xr:uid="{A299BBA8-8062-4D21-98CB-3C9891ECA05A}"/>
    <cellStyle name="Normal 5 4 3 2 4" xfId="1258" xr:uid="{2F78132B-978A-4AA8-96D7-2843E8B5242F}"/>
    <cellStyle name="Normal 5 4 3 2 4 2" xfId="1259" xr:uid="{8FAFC09A-3776-47E9-B14D-B1C2535284C4}"/>
    <cellStyle name="Normal 5 4 3 2 5" xfId="1260" xr:uid="{1D6A71B0-8622-43A4-960A-C46DC2757C94}"/>
    <cellStyle name="Normal 5 4 3 2 6" xfId="2853" xr:uid="{AD18AB35-53F9-4FA1-92FB-540DF1870593}"/>
    <cellStyle name="Normal 5 4 3 3" xfId="299" xr:uid="{B47F7864-8A3C-44A3-8FF2-73D75ED9E225}"/>
    <cellStyle name="Normal 5 4 3 3 2" xfId="550" xr:uid="{9CB96729-F721-4225-815B-6C85F5C9889F}"/>
    <cellStyle name="Normal 5 4 3 3 2 2" xfId="551" xr:uid="{303AD163-9F9A-44FA-B7B2-359B2D2946F9}"/>
    <cellStyle name="Normal 5 4 3 3 2 2 2" xfId="1261" xr:uid="{0401141E-B8E9-47D7-9062-E9D42C1EAF9D}"/>
    <cellStyle name="Normal 5 4 3 3 2 2 2 2" xfId="1262" xr:uid="{AABE178E-1464-4CEA-AF9D-935168827AEE}"/>
    <cellStyle name="Normal 5 4 3 3 2 2 3" xfId="1263" xr:uid="{E223B339-B635-49B4-8C36-7A3DE383B051}"/>
    <cellStyle name="Normal 5 4 3 3 2 3" xfId="1264" xr:uid="{08908237-18EF-4485-90F0-2395A2663430}"/>
    <cellStyle name="Normal 5 4 3 3 2 3 2" xfId="1265" xr:uid="{16333EB9-86E3-4DD3-A562-A30FEEFAACB9}"/>
    <cellStyle name="Normal 5 4 3 3 2 4" xfId="1266" xr:uid="{BA5B3CC2-AAD7-45ED-873A-72A08E1437BC}"/>
    <cellStyle name="Normal 5 4 3 3 3" xfId="552" xr:uid="{93EDCE57-8C6E-4FD1-80D3-726DF32A2C99}"/>
    <cellStyle name="Normal 5 4 3 3 3 2" xfId="1267" xr:uid="{53F4E7DD-D59C-49CF-835C-2502AD13C542}"/>
    <cellStyle name="Normal 5 4 3 3 3 2 2" xfId="1268" xr:uid="{F0F88DEA-CF3F-4C7F-9F6A-0FEE05A9FCD4}"/>
    <cellStyle name="Normal 5 4 3 3 3 3" xfId="1269" xr:uid="{3841FEFE-86D5-44A9-82D3-AB00B8711EBC}"/>
    <cellStyle name="Normal 5 4 3 3 4" xfId="1270" xr:uid="{BAA6AB2C-60F3-4F76-9A37-F92F944E0D36}"/>
    <cellStyle name="Normal 5 4 3 3 4 2" xfId="1271" xr:uid="{868C3026-1DF6-46B2-AF6C-5FE99F4C67F2}"/>
    <cellStyle name="Normal 5 4 3 3 5" xfId="1272" xr:uid="{BC5B3E2C-373C-4C26-9F9E-13AE5F6CB9B5}"/>
    <cellStyle name="Normal 5 4 3 4" xfId="300" xr:uid="{A6A4CAED-82AD-4200-ACF3-D28289E771D5}"/>
    <cellStyle name="Normal 5 4 3 4 2" xfId="553" xr:uid="{358BC8A4-060E-4454-9A4F-DCDE9B2AAAA3}"/>
    <cellStyle name="Normal 5 4 3 4 2 2" xfId="1273" xr:uid="{08BB64BF-986A-46FD-BA81-87ED05E66C8A}"/>
    <cellStyle name="Normal 5 4 3 4 2 2 2" xfId="1274" xr:uid="{CEF7F530-3C32-47E4-B0E5-81A577B294CB}"/>
    <cellStyle name="Normal 5 4 3 4 2 3" xfId="1275" xr:uid="{9E988F06-D0F4-461C-817E-43412EBCCBA5}"/>
    <cellStyle name="Normal 5 4 3 4 3" xfId="1276" xr:uid="{4B6993E1-8A92-43D8-866A-B95881BC50FA}"/>
    <cellStyle name="Normal 5 4 3 4 3 2" xfId="1277" xr:uid="{232250E9-8F9E-4F2F-9E48-35BF4AFF4215}"/>
    <cellStyle name="Normal 5 4 3 4 4" xfId="1278" xr:uid="{E41808AD-C2BC-4BAF-917A-3BEE5B0BBF75}"/>
    <cellStyle name="Normal 5 4 3 5" xfId="554" xr:uid="{C4C5F4D6-DAFE-4653-9BF9-91B30C96E529}"/>
    <cellStyle name="Normal 5 4 3 5 2" xfId="1279" xr:uid="{A616A58D-FF16-46C2-9CC9-3E43F8EB303E}"/>
    <cellStyle name="Normal 5 4 3 5 2 2" xfId="1280" xr:uid="{F2289C88-D1BF-4602-91C2-7213DDC2F3E6}"/>
    <cellStyle name="Normal 5 4 3 5 3" xfId="1281" xr:uid="{12496DFC-56B2-486A-9540-5F19AEF62CA0}"/>
    <cellStyle name="Normal 5 4 3 5 4" xfId="2854" xr:uid="{75FC0DE2-7957-4A0C-B054-E3D1D1DC5C38}"/>
    <cellStyle name="Normal 5 4 3 6" xfId="1282" xr:uid="{F72068E3-64D6-488A-9AF4-7CFD3AB4DA83}"/>
    <cellStyle name="Normal 5 4 3 6 2" xfId="1283" xr:uid="{E31553BB-DAE6-4CA1-AF5C-27FCBD723D20}"/>
    <cellStyle name="Normal 5 4 3 7" xfId="1284" xr:uid="{E23B2F57-815C-481C-B16E-658B450D0912}"/>
    <cellStyle name="Normal 5 4 3 8" xfId="2855" xr:uid="{6F692A9E-0B5A-4DC1-A5A4-45959832913E}"/>
    <cellStyle name="Normal 5 4 4" xfId="97" xr:uid="{E80155D5-DEBD-4BFF-AFB6-EA67644647D7}"/>
    <cellStyle name="Normal 5 4 4 2" xfId="446" xr:uid="{FE3DE4FE-E509-466B-8059-934F0C4FB5A4}"/>
    <cellStyle name="Normal 5 4 4 2 2" xfId="555" xr:uid="{C46067DD-4771-425F-BC05-06F1E8CB4100}"/>
    <cellStyle name="Normal 5 4 4 2 2 2" xfId="1285" xr:uid="{EB562490-786C-4322-AB57-51E6C4361478}"/>
    <cellStyle name="Normal 5 4 4 2 2 2 2" xfId="1286" xr:uid="{5E802E0E-F1BE-4328-B0CE-1F1261D0D369}"/>
    <cellStyle name="Normal 5 4 4 2 2 3" xfId="1287" xr:uid="{0D513B4D-E042-4DFD-940A-5A8020CAAC83}"/>
    <cellStyle name="Normal 5 4 4 2 2 4" xfId="2856" xr:uid="{E52D9538-5C5A-445E-AB36-BA73A421B3DD}"/>
    <cellStyle name="Normal 5 4 4 2 3" xfId="1288" xr:uid="{9A7BF6B1-9CF3-44C9-82ED-D99C32DCDCB4}"/>
    <cellStyle name="Normal 5 4 4 2 3 2" xfId="1289" xr:uid="{4976843E-C6F2-476A-B41E-ECD96399A488}"/>
    <cellStyle name="Normal 5 4 4 2 4" xfId="1290" xr:uid="{17E34C39-ADE5-4AF5-91C9-A2BAA859E87E}"/>
    <cellStyle name="Normal 5 4 4 2 5" xfId="2857" xr:uid="{7797BC04-8A7F-4CA7-AFCF-C7417B0B0B7E}"/>
    <cellStyle name="Normal 5 4 4 3" xfId="556" xr:uid="{4D240B29-705B-4721-A61A-46CE06E819F3}"/>
    <cellStyle name="Normal 5 4 4 3 2" xfId="1291" xr:uid="{DB613599-234A-46A2-BDAD-270B33D86BAD}"/>
    <cellStyle name="Normal 5 4 4 3 2 2" xfId="1292" xr:uid="{7CCF4B49-FBE2-4EC2-9154-75F095FADAE4}"/>
    <cellStyle name="Normal 5 4 4 3 3" xfId="1293" xr:uid="{606A114A-6C6A-489C-A788-1758678EE5E9}"/>
    <cellStyle name="Normal 5 4 4 3 4" xfId="2858" xr:uid="{C4F08C27-FCFE-4878-8CC5-DD480EDB7529}"/>
    <cellStyle name="Normal 5 4 4 4" xfId="1294" xr:uid="{80967D15-8340-44C8-9F77-AB854366F90D}"/>
    <cellStyle name="Normal 5 4 4 4 2" xfId="1295" xr:uid="{E5B7776E-F601-4ED8-BE79-184E8C60D51A}"/>
    <cellStyle name="Normal 5 4 4 4 3" xfId="2859" xr:uid="{A3C300BB-CE0C-49B2-B70A-0002894586D2}"/>
    <cellStyle name="Normal 5 4 4 4 4" xfId="2860" xr:uid="{5D30EB1D-75B4-408A-A165-6DF1FD54F7BD}"/>
    <cellStyle name="Normal 5 4 4 5" xfId="1296" xr:uid="{19F95BC7-4B80-4E3A-95AB-3FB8F4515635}"/>
    <cellStyle name="Normal 5 4 4 6" xfId="2861" xr:uid="{6CE00257-B9C6-4202-BE52-B821ED1B30FB}"/>
    <cellStyle name="Normal 5 4 4 7" xfId="2862" xr:uid="{EFB90FEB-5194-4208-B685-453E220C470B}"/>
    <cellStyle name="Normal 5 4 5" xfId="301" xr:uid="{9F53222E-941F-4495-A30E-5E965F7D3A1B}"/>
    <cellStyle name="Normal 5 4 5 2" xfId="557" xr:uid="{C62BA2DA-9F07-4F33-9426-030191545179}"/>
    <cellStyle name="Normal 5 4 5 2 2" xfId="558" xr:uid="{04B9B6A5-F83B-41BE-8300-60D2D54BEE4D}"/>
    <cellStyle name="Normal 5 4 5 2 2 2" xfId="1297" xr:uid="{CD12401F-BAE5-42F8-97EC-0B1F061AF318}"/>
    <cellStyle name="Normal 5 4 5 2 2 2 2" xfId="1298" xr:uid="{36D98073-760D-4A8A-84B1-595396D14701}"/>
    <cellStyle name="Normal 5 4 5 2 2 3" xfId="1299" xr:uid="{66FC609F-36BD-440E-AF00-2A883F9F5717}"/>
    <cellStyle name="Normal 5 4 5 2 3" xfId="1300" xr:uid="{AB4E272F-4667-4A57-AAE0-B20F345F6C40}"/>
    <cellStyle name="Normal 5 4 5 2 3 2" xfId="1301" xr:uid="{C1EE80C1-F702-4960-9DA0-E1B7F2395A11}"/>
    <cellStyle name="Normal 5 4 5 2 4" xfId="1302" xr:uid="{7393383F-FED7-4FA5-A0E5-FC49278EB499}"/>
    <cellStyle name="Normal 5 4 5 3" xfId="559" xr:uid="{1AA0E218-D7B0-4CC3-AE62-B3C8DEC63ACA}"/>
    <cellStyle name="Normal 5 4 5 3 2" xfId="1303" xr:uid="{C17508B3-1AF7-43BF-895C-7CC85231B3A4}"/>
    <cellStyle name="Normal 5 4 5 3 2 2" xfId="1304" xr:uid="{7FC6A076-B459-4B53-A344-80FE93F780FD}"/>
    <cellStyle name="Normal 5 4 5 3 3" xfId="1305" xr:uid="{5D723571-C4BD-4134-9BFC-1BA65CA87109}"/>
    <cellStyle name="Normal 5 4 5 3 4" xfId="2863" xr:uid="{518192C4-6E26-4778-B453-1C39988D8E79}"/>
    <cellStyle name="Normal 5 4 5 4" xfId="1306" xr:uid="{0912FFBE-B8A4-430C-A10D-35CF9CF5F9AD}"/>
    <cellStyle name="Normal 5 4 5 4 2" xfId="1307" xr:uid="{20ADFCB2-62BA-4D82-BA9B-79B43D7C0324}"/>
    <cellStyle name="Normal 5 4 5 5" xfId="1308" xr:uid="{D27C8E6E-671D-4B48-AF0E-69ADEF92F34A}"/>
    <cellStyle name="Normal 5 4 5 6" xfId="2864" xr:uid="{9FE6F496-31C8-4E89-93C0-55391C6237CA}"/>
    <cellStyle name="Normal 5 4 6" xfId="302" xr:uid="{76AFAC95-586F-42A2-B115-FD05D8D18880}"/>
    <cellStyle name="Normal 5 4 6 2" xfId="560" xr:uid="{F6605C27-06AE-4CC1-92E7-C104F471D9D5}"/>
    <cellStyle name="Normal 5 4 6 2 2" xfId="1309" xr:uid="{44442A92-A7AF-4F52-A928-E47DA3E5DA9D}"/>
    <cellStyle name="Normal 5 4 6 2 2 2" xfId="1310" xr:uid="{D99F6A31-A044-4980-83C2-3617606D5723}"/>
    <cellStyle name="Normal 5 4 6 2 3" xfId="1311" xr:uid="{C71B0D2B-EBAD-4B7F-A826-1DF769214955}"/>
    <cellStyle name="Normal 5 4 6 2 4" xfId="2865" xr:uid="{BF154438-A379-4145-BA2E-295165D272B9}"/>
    <cellStyle name="Normal 5 4 6 3" xfId="1312" xr:uid="{04473F6B-515B-48D8-9669-9CFF75B7E6C5}"/>
    <cellStyle name="Normal 5 4 6 3 2" xfId="1313" xr:uid="{28708FD1-7BBD-4697-A6F0-014CB3226DA7}"/>
    <cellStyle name="Normal 5 4 6 4" xfId="1314" xr:uid="{E2B1A3DC-C371-426C-9AC1-EC1AD49304A7}"/>
    <cellStyle name="Normal 5 4 6 5" xfId="2866" xr:uid="{5E4B3229-260E-4120-9F72-2A6D4E4209DE}"/>
    <cellStyle name="Normal 5 4 7" xfId="561" xr:uid="{D7F98687-AABF-4381-A0A9-E8FFD3EA9477}"/>
    <cellStyle name="Normal 5 4 7 2" xfId="1315" xr:uid="{4E545FA9-C6F6-4376-BDA7-CCB38AF28935}"/>
    <cellStyle name="Normal 5 4 7 2 2" xfId="1316" xr:uid="{98D88BC9-029E-41D1-B6E4-AA2E93957E97}"/>
    <cellStyle name="Normal 5 4 7 2 3" xfId="4418" xr:uid="{4CABDD3D-5003-475A-B70C-832E73B0467B}"/>
    <cellStyle name="Normal 5 4 7 3" xfId="1317" xr:uid="{1409C4F4-38A6-4A23-904B-1645F43E52CB}"/>
    <cellStyle name="Normal 5 4 7 4" xfId="2867" xr:uid="{BFCF5F6B-44B3-4DA6-9A03-AE077C622DD8}"/>
    <cellStyle name="Normal 5 4 7 4 2" xfId="4583" xr:uid="{38A4AE99-0BD3-43D1-9E7B-57F6FFD79378}"/>
    <cellStyle name="Normal 5 4 7 4 3" xfId="4684" xr:uid="{05AFCD49-54A9-4A8F-87DF-045E3CDFBC98}"/>
    <cellStyle name="Normal 5 4 7 4 4" xfId="4610" xr:uid="{8BC1EAE2-9FD5-4837-AF42-0204E65DC9E4}"/>
    <cellStyle name="Normal 5 4 8" xfId="1318" xr:uid="{4D89A95A-8675-40B9-8574-257D5A7906BA}"/>
    <cellStyle name="Normal 5 4 8 2" xfId="1319" xr:uid="{3583267A-EA8A-4686-A0E1-F1D3F8389242}"/>
    <cellStyle name="Normal 5 4 8 3" xfId="2868" xr:uid="{89FFB8E0-A0BE-4294-970C-81964AFAC4A9}"/>
    <cellStyle name="Normal 5 4 8 4" xfId="2869" xr:uid="{43741142-C6D9-495F-B541-CA1B2887319C}"/>
    <cellStyle name="Normal 5 4 9" xfId="1320" xr:uid="{608A7ED9-A0BF-4A28-AA9F-7CE32CC9BCDA}"/>
    <cellStyle name="Normal 5 5" xfId="98" xr:uid="{23CF5D6D-73AA-41E3-81D2-B3273AF95D36}"/>
    <cellStyle name="Normal 5 5 10" xfId="2870" xr:uid="{373BFC18-7540-4935-9D21-D3A1DBD53600}"/>
    <cellStyle name="Normal 5 5 11" xfId="2871" xr:uid="{A9F6EFE8-3AB7-47C5-BB57-322FDE840CD4}"/>
    <cellStyle name="Normal 5 5 2" xfId="99" xr:uid="{2F5F6AB2-BDFD-4491-9958-9EABBAB36C62}"/>
    <cellStyle name="Normal 5 5 2 2" xfId="100" xr:uid="{3FA6C56E-4503-4FF2-B1C2-A3F750448E61}"/>
    <cellStyle name="Normal 5 5 2 2 2" xfId="303" xr:uid="{A4053D80-0F6F-4748-B8A4-BAEBE3A5699E}"/>
    <cellStyle name="Normal 5 5 2 2 2 2" xfId="562" xr:uid="{5F2CCB48-9353-42BF-B117-1B3006882E56}"/>
    <cellStyle name="Normal 5 5 2 2 2 2 2" xfId="1321" xr:uid="{33DCAED9-A4CA-48DD-A44A-D9DE784AEF4D}"/>
    <cellStyle name="Normal 5 5 2 2 2 2 2 2" xfId="1322" xr:uid="{20DFD3C0-9381-42E7-9E7D-D32A5B1DD2FF}"/>
    <cellStyle name="Normal 5 5 2 2 2 2 3" xfId="1323" xr:uid="{D87DE8C7-1E19-496D-AA47-17AE5749ED63}"/>
    <cellStyle name="Normal 5 5 2 2 2 2 4" xfId="2872" xr:uid="{16DD4A5F-D06E-4BC1-9EF1-07ACE50524A9}"/>
    <cellStyle name="Normal 5 5 2 2 2 3" xfId="1324" xr:uid="{705D1CCB-EC78-4591-B155-34BF4A963980}"/>
    <cellStyle name="Normal 5 5 2 2 2 3 2" xfId="1325" xr:uid="{0D73DC48-1A13-40F7-AFCA-F3CDEF957BC8}"/>
    <cellStyle name="Normal 5 5 2 2 2 3 3" xfId="2873" xr:uid="{EFD5D2E8-5E65-439C-A972-047248B40861}"/>
    <cellStyle name="Normal 5 5 2 2 2 3 4" xfId="2874" xr:uid="{23019795-B961-4EF6-A1AA-245C9BC368D9}"/>
    <cellStyle name="Normal 5 5 2 2 2 4" xfId="1326" xr:uid="{37869301-52A7-430E-9FBC-11562F1BFF5B}"/>
    <cellStyle name="Normal 5 5 2 2 2 5" xfId="2875" xr:uid="{F7D0120A-A082-4B6D-82EF-B9F26587B6F9}"/>
    <cellStyle name="Normal 5 5 2 2 2 6" xfId="2876" xr:uid="{C2979C10-D0AD-4984-ADE6-98C019A1B75D}"/>
    <cellStyle name="Normal 5 5 2 2 3" xfId="563" xr:uid="{6A64C731-1C6D-4135-BC59-9369C3C324B1}"/>
    <cellStyle name="Normal 5 5 2 2 3 2" xfId="1327" xr:uid="{DF4E170E-F5B0-4782-85E1-D06D7631431E}"/>
    <cellStyle name="Normal 5 5 2 2 3 2 2" xfId="1328" xr:uid="{26D725C6-5F08-4A27-959B-847481ABD2BC}"/>
    <cellStyle name="Normal 5 5 2 2 3 2 3" xfId="2877" xr:uid="{2BF21478-BD65-4A50-B221-66C7F875E418}"/>
    <cellStyle name="Normal 5 5 2 2 3 2 4" xfId="2878" xr:uid="{BFD6AFA9-A1E5-4357-9DD1-D03A72CDF832}"/>
    <cellStyle name="Normal 5 5 2 2 3 3" xfId="1329" xr:uid="{9EFDE44E-634D-4445-B604-1F0227346093}"/>
    <cellStyle name="Normal 5 5 2 2 3 4" xfId="2879" xr:uid="{8F86759E-FD71-4647-AF07-6B9EFFAB22ED}"/>
    <cellStyle name="Normal 5 5 2 2 3 5" xfId="2880" xr:uid="{87F3E5E6-70A6-46C6-81BC-9834F2BA8041}"/>
    <cellStyle name="Normal 5 5 2 2 4" xfId="1330" xr:uid="{A6A09957-094E-427A-ACC0-21D7BE705F3B}"/>
    <cellStyle name="Normal 5 5 2 2 4 2" xfId="1331" xr:uid="{9105F118-04F1-434D-B5B2-6D03CD09EF2F}"/>
    <cellStyle name="Normal 5 5 2 2 4 3" xfId="2881" xr:uid="{83FE6245-5F01-49BC-ABC7-59BED711132D}"/>
    <cellStyle name="Normal 5 5 2 2 4 4" xfId="2882" xr:uid="{9B29FAA9-0A7B-4A57-B640-BB4C0E1E3EAF}"/>
    <cellStyle name="Normal 5 5 2 2 5" xfId="1332" xr:uid="{D30B9814-E74D-4CBB-8652-68E9EB79A68A}"/>
    <cellStyle name="Normal 5 5 2 2 5 2" xfId="2883" xr:uid="{CA6E3D74-8372-4F05-8D6C-5D507738A4CA}"/>
    <cellStyle name="Normal 5 5 2 2 5 3" xfId="2884" xr:uid="{1BFA7F17-D17A-426E-A6EC-AFEC81FF9BB4}"/>
    <cellStyle name="Normal 5 5 2 2 5 4" xfId="2885" xr:uid="{12BF3C4E-8E4E-42C8-AB64-B73876D51C5E}"/>
    <cellStyle name="Normal 5 5 2 2 6" xfId="2886" xr:uid="{C34FEB38-AF14-4570-BAC6-23718D97FE39}"/>
    <cellStyle name="Normal 5 5 2 2 7" xfId="2887" xr:uid="{6B8A9557-DEB2-4E31-9B01-F17428DE2AA9}"/>
    <cellStyle name="Normal 5 5 2 2 8" xfId="2888" xr:uid="{B2C1CE77-817E-4055-BED9-3614BD316FAF}"/>
    <cellStyle name="Normal 5 5 2 3" xfId="304" xr:uid="{47095E8A-26CF-4C5D-B516-249A8763EBAD}"/>
    <cellStyle name="Normal 5 5 2 3 2" xfId="564" xr:uid="{6B2E9F1A-453C-4AAE-804A-96B413732440}"/>
    <cellStyle name="Normal 5 5 2 3 2 2" xfId="565" xr:uid="{98171BFA-1402-457B-9E52-ACE9B5ED7A3B}"/>
    <cellStyle name="Normal 5 5 2 3 2 2 2" xfId="1333" xr:uid="{9A1FDAE5-7DDD-47A1-AB53-0C14A4BE22FD}"/>
    <cellStyle name="Normal 5 5 2 3 2 2 2 2" xfId="1334" xr:uid="{F11B6E2F-56EA-4037-B84D-2A25C9332A3A}"/>
    <cellStyle name="Normal 5 5 2 3 2 2 3" xfId="1335" xr:uid="{9D81BCA3-FCCF-4801-B758-FFEBE552C61A}"/>
    <cellStyle name="Normal 5 5 2 3 2 3" xfId="1336" xr:uid="{C3FDF21E-A073-400B-A4FE-CA991473A7F6}"/>
    <cellStyle name="Normal 5 5 2 3 2 3 2" xfId="1337" xr:uid="{621134F0-59A7-4863-94B6-D32AE7015B50}"/>
    <cellStyle name="Normal 5 5 2 3 2 4" xfId="1338" xr:uid="{FBBB0047-AF9C-47D3-89FC-E76B474677D1}"/>
    <cellStyle name="Normal 5 5 2 3 3" xfId="566" xr:uid="{1B16836C-808F-4C92-8450-555C731E2F5C}"/>
    <cellStyle name="Normal 5 5 2 3 3 2" xfId="1339" xr:uid="{7680D7BB-2DBB-4CAD-9CB9-9DC95A910A3D}"/>
    <cellStyle name="Normal 5 5 2 3 3 2 2" xfId="1340" xr:uid="{CF8224DB-B798-4708-BEA8-3F95F153D41D}"/>
    <cellStyle name="Normal 5 5 2 3 3 3" xfId="1341" xr:uid="{5C2D1534-AEB4-4D3F-82C5-39FED3D792C3}"/>
    <cellStyle name="Normal 5 5 2 3 3 4" xfId="2889" xr:uid="{76220B97-1327-4B04-9290-6014F4CB3C49}"/>
    <cellStyle name="Normal 5 5 2 3 4" xfId="1342" xr:uid="{D74657E1-3B4A-4CC8-82B2-5C967C611AA0}"/>
    <cellStyle name="Normal 5 5 2 3 4 2" xfId="1343" xr:uid="{E68B68A8-3907-4950-A55F-3BC99F667FF2}"/>
    <cellStyle name="Normal 5 5 2 3 5" xfId="1344" xr:uid="{C11F3041-75C3-4E50-BCDA-9723F9BE3CF6}"/>
    <cellStyle name="Normal 5 5 2 3 6" xfId="2890" xr:uid="{054CE668-7C52-4DB4-89DE-9887AC476B90}"/>
    <cellStyle name="Normal 5 5 2 4" xfId="305" xr:uid="{D469F42A-22EC-4B0E-9CC5-1993D40A13EA}"/>
    <cellStyle name="Normal 5 5 2 4 2" xfId="567" xr:uid="{BFDA1880-AF1A-42E7-8BC3-3976FBC29ECE}"/>
    <cellStyle name="Normal 5 5 2 4 2 2" xfId="1345" xr:uid="{AAC75A1E-FFD0-4349-8581-43B7CC281818}"/>
    <cellStyle name="Normal 5 5 2 4 2 2 2" xfId="1346" xr:uid="{6BABAD9C-B42E-44AE-BB78-2919A2CEAD69}"/>
    <cellStyle name="Normal 5 5 2 4 2 3" xfId="1347" xr:uid="{D9DA2B3C-EAD5-4015-AD2F-8405B999C0F3}"/>
    <cellStyle name="Normal 5 5 2 4 2 4" xfId="2891" xr:uid="{4E1E467A-C1C3-406B-9374-A4044AD28BAF}"/>
    <cellStyle name="Normal 5 5 2 4 3" xfId="1348" xr:uid="{63D8CA9B-8826-45B9-91D2-9821CAC028C6}"/>
    <cellStyle name="Normal 5 5 2 4 3 2" xfId="1349" xr:uid="{E4829799-93A1-438D-A31E-4CE264EE9389}"/>
    <cellStyle name="Normal 5 5 2 4 4" xfId="1350" xr:uid="{DE9ED597-4973-4CEB-9365-E6C76ECDD8E9}"/>
    <cellStyle name="Normal 5 5 2 4 5" xfId="2892" xr:uid="{E5058CD9-FE86-4383-A850-DE86C58963CC}"/>
    <cellStyle name="Normal 5 5 2 5" xfId="306" xr:uid="{E4ACE7C4-59CB-4A73-AECC-F93AA2D2BF8E}"/>
    <cellStyle name="Normal 5 5 2 5 2" xfId="1351" xr:uid="{66241DDB-A67D-4A56-B4B6-6BD74927F6A9}"/>
    <cellStyle name="Normal 5 5 2 5 2 2" xfId="1352" xr:uid="{DAA30DB3-1B2A-4E1D-B918-EA9B59FF3BA9}"/>
    <cellStyle name="Normal 5 5 2 5 3" xfId="1353" xr:uid="{48B005A3-0908-4A3D-9A4D-A7568F5499C6}"/>
    <cellStyle name="Normal 5 5 2 5 4" xfId="2893" xr:uid="{FC0E1E6E-43A3-47DD-ABF8-1EF0F97193E2}"/>
    <cellStyle name="Normal 5 5 2 6" xfId="1354" xr:uid="{E6A0924B-8B66-4532-BC22-2122BFAB2D90}"/>
    <cellStyle name="Normal 5 5 2 6 2" xfId="1355" xr:uid="{56ADAB4F-6774-4323-BB52-70A62A37E734}"/>
    <cellStyle name="Normal 5 5 2 6 3" xfId="2894" xr:uid="{F4C7053A-05FC-4DA8-A428-54F6C939EF99}"/>
    <cellStyle name="Normal 5 5 2 6 4" xfId="2895" xr:uid="{DFAC1088-8097-45DC-B5D2-E3F95A33A8FC}"/>
    <cellStyle name="Normal 5 5 2 7" xfId="1356" xr:uid="{D1E1064F-17E8-48F3-B12B-462FE22D80E9}"/>
    <cellStyle name="Normal 5 5 2 8" xfId="2896" xr:uid="{FF17F98C-1B53-428A-BA59-9B73E42CBFA4}"/>
    <cellStyle name="Normal 5 5 2 9" xfId="2897" xr:uid="{7919DCBB-FFF1-4B35-9719-61CCFB9274CD}"/>
    <cellStyle name="Normal 5 5 3" xfId="101" xr:uid="{2FFA2895-EDF1-4F0C-AE71-28C3FA653CF7}"/>
    <cellStyle name="Normal 5 5 3 2" xfId="102" xr:uid="{992A7FBC-6B6B-4903-80B3-D2ABA0A71051}"/>
    <cellStyle name="Normal 5 5 3 2 2" xfId="568" xr:uid="{9C0AA25A-F3A1-4D1A-BB65-4A5B90E2EE12}"/>
    <cellStyle name="Normal 5 5 3 2 2 2" xfId="1357" xr:uid="{9A3CE4FF-266F-43B8-A2EA-604A9B19CDDE}"/>
    <cellStyle name="Normal 5 5 3 2 2 2 2" xfId="1358" xr:uid="{FD16517D-4593-44E2-888C-CF87E84612E5}"/>
    <cellStyle name="Normal 5 5 3 2 2 2 2 2" xfId="4468" xr:uid="{FA608067-3AE8-43AF-A8A5-C0DB8671D00F}"/>
    <cellStyle name="Normal 5 5 3 2 2 2 3" xfId="4469" xr:uid="{7CA52561-27A2-4BC2-8B5F-9F43E9F93258}"/>
    <cellStyle name="Normal 5 5 3 2 2 3" xfId="1359" xr:uid="{E2764BA1-DEB6-44A5-B327-BD0DB39B75DC}"/>
    <cellStyle name="Normal 5 5 3 2 2 3 2" xfId="4470" xr:uid="{F2F65385-C55E-47CB-A784-2CB80DAD3BDB}"/>
    <cellStyle name="Normal 5 5 3 2 2 4" xfId="2898" xr:uid="{E25D9996-5AB0-4338-ABC0-3352899FFDDF}"/>
    <cellStyle name="Normal 5 5 3 2 3" xfId="1360" xr:uid="{A36434BD-F145-4BD2-99B1-94683F707C8B}"/>
    <cellStyle name="Normal 5 5 3 2 3 2" xfId="1361" xr:uid="{080BE9E4-4E8D-4AA9-87B8-A6A6DC223BB8}"/>
    <cellStyle name="Normal 5 5 3 2 3 2 2" xfId="4471" xr:uid="{02E43949-489B-446D-8F8B-401CFE6255A9}"/>
    <cellStyle name="Normal 5 5 3 2 3 3" xfId="2899" xr:uid="{2F080447-C4F0-49D9-8A23-5CDD5BC073F1}"/>
    <cellStyle name="Normal 5 5 3 2 3 4" xfId="2900" xr:uid="{E829C6AB-C187-448C-B404-48CA2DDD37EE}"/>
    <cellStyle name="Normal 5 5 3 2 4" xfId="1362" xr:uid="{20BC97F7-0F55-49F3-B693-61E4156B1D21}"/>
    <cellStyle name="Normal 5 5 3 2 4 2" xfId="4472" xr:uid="{13E60413-A83A-423B-8AA6-4F439CB247F9}"/>
    <cellStyle name="Normal 5 5 3 2 5" xfId="2901" xr:uid="{1897333E-32F9-4284-94C7-688B3EE0490A}"/>
    <cellStyle name="Normal 5 5 3 2 6" xfId="2902" xr:uid="{3175C119-A68F-4BFB-82AF-2C94F4DF0EE5}"/>
    <cellStyle name="Normal 5 5 3 3" xfId="307" xr:uid="{DB87B6DB-1EE7-4D30-9CB5-69424923B389}"/>
    <cellStyle name="Normal 5 5 3 3 2" xfId="1363" xr:uid="{819AFD8E-2490-4899-AE57-B96BA0804BB0}"/>
    <cellStyle name="Normal 5 5 3 3 2 2" xfId="1364" xr:uid="{C4EA78D7-3F33-426B-A135-5EC79339047C}"/>
    <cellStyle name="Normal 5 5 3 3 2 2 2" xfId="4473" xr:uid="{432DBA6E-A570-486A-BDAC-9EA2FA02287F}"/>
    <cellStyle name="Normal 5 5 3 3 2 3" xfId="2903" xr:uid="{C16C4DE6-DA89-4E09-8B4C-5EFE6D23C170}"/>
    <cellStyle name="Normal 5 5 3 3 2 4" xfId="2904" xr:uid="{B2A42EA1-6223-4691-B0AA-9CC072F84709}"/>
    <cellStyle name="Normal 5 5 3 3 3" xfId="1365" xr:uid="{52084EB7-F972-4D4F-94A6-40897D81D719}"/>
    <cellStyle name="Normal 5 5 3 3 3 2" xfId="4474" xr:uid="{CCD4E856-E024-49D8-A8C6-93703FC8D453}"/>
    <cellStyle name="Normal 5 5 3 3 4" xfId="2905" xr:uid="{D9D2120D-C102-42B9-8D80-60FC0AD094A4}"/>
    <cellStyle name="Normal 5 5 3 3 5" xfId="2906" xr:uid="{984B9605-3A18-4C5F-84DD-310910542EF8}"/>
    <cellStyle name="Normal 5 5 3 4" xfId="1366" xr:uid="{BF4A8FF8-7663-439C-B314-9EFBE7D4CE7E}"/>
    <cellStyle name="Normal 5 5 3 4 2" xfId="1367" xr:uid="{1600ACD2-9E0F-45E3-AFDA-78F4C57C8A4C}"/>
    <cellStyle name="Normal 5 5 3 4 2 2" xfId="4475" xr:uid="{08E9CB9F-C6D5-4A46-A4EA-8DCEA5F39EC8}"/>
    <cellStyle name="Normal 5 5 3 4 3" xfId="2907" xr:uid="{7B10FAC1-8078-4358-83DB-6A8B3695102E}"/>
    <cellStyle name="Normal 5 5 3 4 4" xfId="2908" xr:uid="{D6D5AEA6-198A-477D-BF8D-701F7EAFCD72}"/>
    <cellStyle name="Normal 5 5 3 5" xfId="1368" xr:uid="{B4152E47-A29D-49E7-AF4B-52C1414D8D70}"/>
    <cellStyle name="Normal 5 5 3 5 2" xfId="2909" xr:uid="{29FBF296-1B92-4FB1-8558-2162DC9F0470}"/>
    <cellStyle name="Normal 5 5 3 5 3" xfId="2910" xr:uid="{0CC2552E-7E68-4C9C-BD7B-6B1107D79426}"/>
    <cellStyle name="Normal 5 5 3 5 4" xfId="2911" xr:uid="{A7B57EA3-81CD-42C5-85CA-15BC4E347D90}"/>
    <cellStyle name="Normal 5 5 3 6" xfId="2912" xr:uid="{6B1D1D18-A6DE-4FE4-A0D2-F1C0B68F44C7}"/>
    <cellStyle name="Normal 5 5 3 7" xfId="2913" xr:uid="{54452B0E-6822-4B29-82F3-1E1975584F36}"/>
    <cellStyle name="Normal 5 5 3 8" xfId="2914" xr:uid="{811BF885-1DD2-4B9B-8E6F-AB35F89213AC}"/>
    <cellStyle name="Normal 5 5 4" xfId="103" xr:uid="{A60125A5-DFA9-4667-B330-1D87B8EC5B98}"/>
    <cellStyle name="Normal 5 5 4 2" xfId="569" xr:uid="{934EAAA2-C658-4A40-9DA9-0C8C1EB5CBF8}"/>
    <cellStyle name="Normal 5 5 4 2 2" xfId="570" xr:uid="{EDA9427F-62AE-4EFF-8A6B-6D1E562D8E9D}"/>
    <cellStyle name="Normal 5 5 4 2 2 2" xfId="1369" xr:uid="{45B0647B-B854-4DFF-B22E-E081241DAF57}"/>
    <cellStyle name="Normal 5 5 4 2 2 2 2" xfId="1370" xr:uid="{57F23F9F-F6F7-43E0-B065-0AC5CC179E2F}"/>
    <cellStyle name="Normal 5 5 4 2 2 3" xfId="1371" xr:uid="{4355ADF1-D202-4A2F-9501-91A4CA00A0C0}"/>
    <cellStyle name="Normal 5 5 4 2 2 4" xfId="2915" xr:uid="{2E22581E-827B-4B7F-AA5B-7F1B93043F15}"/>
    <cellStyle name="Normal 5 5 4 2 3" xfId="1372" xr:uid="{025E5E7A-8ED5-4309-A166-907C7FB26DC3}"/>
    <cellStyle name="Normal 5 5 4 2 3 2" xfId="1373" xr:uid="{319F3138-4493-488C-BBCD-66E899254E84}"/>
    <cellStyle name="Normal 5 5 4 2 4" xfId="1374" xr:uid="{8950287A-C2FE-4F78-931B-9FA29E70D824}"/>
    <cellStyle name="Normal 5 5 4 2 5" xfId="2916" xr:uid="{065177CD-6DD7-4573-8F20-E74CADEFD3D8}"/>
    <cellStyle name="Normal 5 5 4 3" xfId="571" xr:uid="{D205E347-E05E-48C4-88D1-A269F56B80D0}"/>
    <cellStyle name="Normal 5 5 4 3 2" xfId="1375" xr:uid="{0ECD77F5-3F22-48E4-803A-B24D7AFD6B90}"/>
    <cellStyle name="Normal 5 5 4 3 2 2" xfId="1376" xr:uid="{C47E3DC9-3D32-4408-B1F6-B695B8EFCC08}"/>
    <cellStyle name="Normal 5 5 4 3 3" xfId="1377" xr:uid="{028D168A-B6D9-4193-AA90-967F67B40216}"/>
    <cellStyle name="Normal 5 5 4 3 4" xfId="2917" xr:uid="{6E085113-C133-48B8-86C5-1F875AAD8DE5}"/>
    <cellStyle name="Normal 5 5 4 4" xfId="1378" xr:uid="{44A11C93-6C53-4444-B33E-BB0FAA98FD80}"/>
    <cellStyle name="Normal 5 5 4 4 2" xfId="1379" xr:uid="{82529AD6-AE5F-4904-A298-B337B2B84FE0}"/>
    <cellStyle name="Normal 5 5 4 4 3" xfId="2918" xr:uid="{4605F5F6-6BC8-4D58-9615-46D74E38D84E}"/>
    <cellStyle name="Normal 5 5 4 4 4" xfId="2919" xr:uid="{2B31DF4A-8AB4-4018-967B-EF81C3C58196}"/>
    <cellStyle name="Normal 5 5 4 5" xfId="1380" xr:uid="{3FF62ED7-AD3D-4745-9051-8B948A65F721}"/>
    <cellStyle name="Normal 5 5 4 6" xfId="2920" xr:uid="{CFE227D9-A337-4517-8246-EA10B3A8642A}"/>
    <cellStyle name="Normal 5 5 4 7" xfId="2921" xr:uid="{AC40D494-72CA-476A-983B-9AEE393714D8}"/>
    <cellStyle name="Normal 5 5 5" xfId="308" xr:uid="{7C1918CD-148A-49EE-9AD3-BE8295279F49}"/>
    <cellStyle name="Normal 5 5 5 2" xfId="572" xr:uid="{1A4908B4-9465-48D3-ACF6-C97B5A71C6E4}"/>
    <cellStyle name="Normal 5 5 5 2 2" xfId="1381" xr:uid="{7232826A-CC5B-4575-A50E-98622E222413}"/>
    <cellStyle name="Normal 5 5 5 2 2 2" xfId="1382" xr:uid="{FCAB1AF5-4AB2-45A7-8695-1445963F1644}"/>
    <cellStyle name="Normal 5 5 5 2 3" xfId="1383" xr:uid="{F26CA8BB-9211-4554-9450-A9BB34CD761F}"/>
    <cellStyle name="Normal 5 5 5 2 4" xfId="2922" xr:uid="{24892BA7-AABE-48C4-8386-4EB9E2253AF6}"/>
    <cellStyle name="Normal 5 5 5 3" xfId="1384" xr:uid="{E67DBC58-E70B-4823-8E61-331B5815FD85}"/>
    <cellStyle name="Normal 5 5 5 3 2" xfId="1385" xr:uid="{5F6C4FCE-F76C-414B-9F9A-D57811002465}"/>
    <cellStyle name="Normal 5 5 5 3 3" xfId="2923" xr:uid="{B073DF77-B34C-4639-BAD8-05DB0DC261A0}"/>
    <cellStyle name="Normal 5 5 5 3 4" xfId="2924" xr:uid="{04DA4B54-27BE-47CB-B0C1-57C6A8A369BC}"/>
    <cellStyle name="Normal 5 5 5 4" xfId="1386" xr:uid="{D46CDBDD-7E7F-4349-AF89-7616CBC898C1}"/>
    <cellStyle name="Normal 5 5 5 5" xfId="2925" xr:uid="{C1838B78-B15B-43DE-BEBF-1A5005E76FDD}"/>
    <cellStyle name="Normal 5 5 5 6" xfId="2926" xr:uid="{8E7AF466-3875-47B5-8FE4-4648C1108FBB}"/>
    <cellStyle name="Normal 5 5 6" xfId="309" xr:uid="{E6178878-4708-421F-A242-B6B32B549918}"/>
    <cellStyle name="Normal 5 5 6 2" xfId="1387" xr:uid="{BE3FF76E-C774-43AE-9CA2-DC022FEEE419}"/>
    <cellStyle name="Normal 5 5 6 2 2" xfId="1388" xr:uid="{2DB6B78B-B20C-49B2-B9F2-3755DC7DBFAF}"/>
    <cellStyle name="Normal 5 5 6 2 3" xfId="2927" xr:uid="{1FA9E783-EA6C-46F4-97F2-F1369A91E9DA}"/>
    <cellStyle name="Normal 5 5 6 2 4" xfId="2928" xr:uid="{B56892AF-2789-4563-B3FB-CF367D0F55E7}"/>
    <cellStyle name="Normal 5 5 6 3" xfId="1389" xr:uid="{5314014C-048C-4044-A1F7-5BD65447213E}"/>
    <cellStyle name="Normal 5 5 6 4" xfId="2929" xr:uid="{5B1F9D51-8909-4F93-930C-E252722C06B8}"/>
    <cellStyle name="Normal 5 5 6 5" xfId="2930" xr:uid="{8E6D4CDB-3E10-47AF-81CB-D6429B457EE2}"/>
    <cellStyle name="Normal 5 5 7" xfId="1390" xr:uid="{E58F5B10-1C95-491C-BC29-36928DE55B4C}"/>
    <cellStyle name="Normal 5 5 7 2" xfId="1391" xr:uid="{19E76854-1B36-42C0-8AA6-8864F13E3E4D}"/>
    <cellStyle name="Normal 5 5 7 3" xfId="2931" xr:uid="{9D173207-BAA3-4ED6-8564-125F2F742E48}"/>
    <cellStyle name="Normal 5 5 7 4" xfId="2932" xr:uid="{F3FD06F5-A63E-4F92-9686-23B0F634AB6D}"/>
    <cellStyle name="Normal 5 5 8" xfId="1392" xr:uid="{772DE522-6226-4FFC-8432-E4C48F5AC89B}"/>
    <cellStyle name="Normal 5 5 8 2" xfId="2933" xr:uid="{E4D03B0D-7645-4623-AB5D-109CF32C24E1}"/>
    <cellStyle name="Normal 5 5 8 3" xfId="2934" xr:uid="{23A2C313-8720-4207-B6DC-F80A11D3734A}"/>
    <cellStyle name="Normal 5 5 8 4" xfId="2935" xr:uid="{A446F345-FD4D-4BE9-8D36-634ADB67AB40}"/>
    <cellStyle name="Normal 5 5 9" xfId="2936" xr:uid="{09EE246F-C307-483D-9F6F-2001E707E4C7}"/>
    <cellStyle name="Normal 5 6" xfId="104" xr:uid="{21DF7F13-2ECA-4E48-95C3-52F5866A293C}"/>
    <cellStyle name="Normal 5 6 10" xfId="2937" xr:uid="{5DA6B614-68D6-4CE6-9976-DD08680ED559}"/>
    <cellStyle name="Normal 5 6 11" xfId="2938" xr:uid="{B5D25A10-0927-466B-B573-D7C63A7D75B0}"/>
    <cellStyle name="Normal 5 6 2" xfId="105" xr:uid="{834CE666-8848-4BA3-8E47-7260C79327DB}"/>
    <cellStyle name="Normal 5 6 2 2" xfId="310" xr:uid="{D27A85ED-D082-499C-A9AB-1620B92E993D}"/>
    <cellStyle name="Normal 5 6 2 2 2" xfId="573" xr:uid="{0DF4D038-6830-4516-BB18-AAA3231A929F}"/>
    <cellStyle name="Normal 5 6 2 2 2 2" xfId="574" xr:uid="{9D4D506D-4043-4E9A-91D4-FCEC8D66AE6E}"/>
    <cellStyle name="Normal 5 6 2 2 2 2 2" xfId="1393" xr:uid="{09F7E744-822B-4E53-915C-C3F0ED988705}"/>
    <cellStyle name="Normal 5 6 2 2 2 2 3" xfId="2939" xr:uid="{28150604-6E15-4266-B16D-291E1ED80110}"/>
    <cellStyle name="Normal 5 6 2 2 2 2 4" xfId="2940" xr:uid="{E0E34AC3-5CE7-4557-8C7F-B713228312A9}"/>
    <cellStyle name="Normal 5 6 2 2 2 3" xfId="1394" xr:uid="{3C91E7D0-DA5A-475C-A5D6-041C5725E2B1}"/>
    <cellStyle name="Normal 5 6 2 2 2 3 2" xfId="2941" xr:uid="{2679E74A-F1C3-4044-951E-63C0F0189992}"/>
    <cellStyle name="Normal 5 6 2 2 2 3 3" xfId="2942" xr:uid="{D9189D70-89B5-44C1-8D89-57C96557CECE}"/>
    <cellStyle name="Normal 5 6 2 2 2 3 4" xfId="2943" xr:uid="{DC1E34E5-4D40-447C-A9F0-CD35F565C9C8}"/>
    <cellStyle name="Normal 5 6 2 2 2 4" xfId="2944" xr:uid="{A234B5B5-9508-4C25-BE55-29CEFE020708}"/>
    <cellStyle name="Normal 5 6 2 2 2 5" xfId="2945" xr:uid="{F2F14C07-AB63-44A3-A413-662D71E43FFD}"/>
    <cellStyle name="Normal 5 6 2 2 2 6" xfId="2946" xr:uid="{BCFA363A-E049-4892-BB54-9C4F5BF57BE3}"/>
    <cellStyle name="Normal 5 6 2 2 3" xfId="575" xr:uid="{ACD3C61D-337F-4626-8575-42D9BD71D5D6}"/>
    <cellStyle name="Normal 5 6 2 2 3 2" xfId="1395" xr:uid="{4E7D1075-9121-4777-8FEA-875F49CD6D4B}"/>
    <cellStyle name="Normal 5 6 2 2 3 2 2" xfId="2947" xr:uid="{0F6E9226-5F91-4D43-8C13-B119D4B82102}"/>
    <cellStyle name="Normal 5 6 2 2 3 2 3" xfId="2948" xr:uid="{F1FE909C-80C5-4CE0-A103-A80904F89156}"/>
    <cellStyle name="Normal 5 6 2 2 3 2 4" xfId="2949" xr:uid="{306AF095-2E8F-4559-BECD-2C19F852B220}"/>
    <cellStyle name="Normal 5 6 2 2 3 3" xfId="2950" xr:uid="{8B1296FB-4940-4BD1-A04D-C1E844ED5867}"/>
    <cellStyle name="Normal 5 6 2 2 3 4" xfId="2951" xr:uid="{076D23FF-0D83-40C2-ADB1-3C1E90BBF9CD}"/>
    <cellStyle name="Normal 5 6 2 2 3 5" xfId="2952" xr:uid="{CE6B6C77-0456-4BAE-B3FC-652365FBFB59}"/>
    <cellStyle name="Normal 5 6 2 2 4" xfId="1396" xr:uid="{770A55BC-EA97-4B36-9E26-65656325B137}"/>
    <cellStyle name="Normal 5 6 2 2 4 2" xfId="2953" xr:uid="{683DB61D-043B-4538-8D13-09E9C5F35639}"/>
    <cellStyle name="Normal 5 6 2 2 4 3" xfId="2954" xr:uid="{E7008CB7-5798-43ED-8397-E4D3D3548FA9}"/>
    <cellStyle name="Normal 5 6 2 2 4 4" xfId="2955" xr:uid="{70C15F66-D36F-46BD-8DB7-66D4E251DADD}"/>
    <cellStyle name="Normal 5 6 2 2 5" xfId="2956" xr:uid="{D8B1D6E4-0206-48FC-B452-FE39DCB046B1}"/>
    <cellStyle name="Normal 5 6 2 2 5 2" xfId="2957" xr:uid="{F0CD737A-3B14-4EF4-8265-32C0379BD34C}"/>
    <cellStyle name="Normal 5 6 2 2 5 3" xfId="2958" xr:uid="{C2A6D789-39F9-463A-99C1-477BAF0C212D}"/>
    <cellStyle name="Normal 5 6 2 2 5 4" xfId="2959" xr:uid="{EA6C6752-4D2F-4E86-AD2A-EABB803A65A0}"/>
    <cellStyle name="Normal 5 6 2 2 6" xfId="2960" xr:uid="{24B73D23-CC3D-4560-BD99-40C549A36157}"/>
    <cellStyle name="Normal 5 6 2 2 7" xfId="2961" xr:uid="{9B46EF36-D964-4D4B-A962-F3A426D0D1B9}"/>
    <cellStyle name="Normal 5 6 2 2 8" xfId="2962" xr:uid="{51EB0E5A-9F05-49BC-B5E8-20C2BD802FBB}"/>
    <cellStyle name="Normal 5 6 2 3" xfId="576" xr:uid="{A036BA0A-DBF6-455C-8B9A-DBFC3D9F4728}"/>
    <cellStyle name="Normal 5 6 2 3 2" xfId="577" xr:uid="{CB6B2290-456B-4EFA-9996-21E83F27DEE8}"/>
    <cellStyle name="Normal 5 6 2 3 2 2" xfId="578" xr:uid="{43EF3F6D-4928-4AE1-93D1-E6685B7B660C}"/>
    <cellStyle name="Normal 5 6 2 3 2 3" xfId="2963" xr:uid="{857DD325-9E2F-47A2-9EF9-834B3121BD36}"/>
    <cellStyle name="Normal 5 6 2 3 2 4" xfId="2964" xr:uid="{326E0354-24D8-47F7-B79D-390CDB54A5DA}"/>
    <cellStyle name="Normal 5 6 2 3 3" xfId="579" xr:uid="{69EEB9D4-63AB-44A0-9137-78F9B47BADB0}"/>
    <cellStyle name="Normal 5 6 2 3 3 2" xfId="2965" xr:uid="{9C16A2B5-A4ED-4572-8B62-7958975DEFB7}"/>
    <cellStyle name="Normal 5 6 2 3 3 3" xfId="2966" xr:uid="{B106A766-9849-47EE-B125-D858EBCF7F5A}"/>
    <cellStyle name="Normal 5 6 2 3 3 4" xfId="2967" xr:uid="{56699DC8-3821-4A07-B26F-522D4557FC07}"/>
    <cellStyle name="Normal 5 6 2 3 4" xfId="2968" xr:uid="{2980138F-FCB8-4FF4-B120-0CFC8E6CDFF8}"/>
    <cellStyle name="Normal 5 6 2 3 5" xfId="2969" xr:uid="{94CB0BA8-E639-4CF3-8EFC-E2777AA57126}"/>
    <cellStyle name="Normal 5 6 2 3 6" xfId="2970" xr:uid="{266674A0-7477-4067-98C0-EDF3CE17D047}"/>
    <cellStyle name="Normal 5 6 2 4" xfId="580" xr:uid="{5A36049B-4247-4A2F-8F6F-82CB00682FF1}"/>
    <cellStyle name="Normal 5 6 2 4 2" xfId="581" xr:uid="{F2901085-5A30-42E8-87CD-89AEBCEA8489}"/>
    <cellStyle name="Normal 5 6 2 4 2 2" xfId="2971" xr:uid="{14D0C320-FE3E-41C1-BC9E-618CF766ABB0}"/>
    <cellStyle name="Normal 5 6 2 4 2 3" xfId="2972" xr:uid="{56D44C1D-26B5-48F3-A878-977EE2A63900}"/>
    <cellStyle name="Normal 5 6 2 4 2 4" xfId="2973" xr:uid="{8F348FE7-64F5-4C9A-891A-39357FB4F81D}"/>
    <cellStyle name="Normal 5 6 2 4 3" xfId="2974" xr:uid="{22B8A945-60F2-4587-A608-5A1E8BDC9723}"/>
    <cellStyle name="Normal 5 6 2 4 4" xfId="2975" xr:uid="{BEB0A077-F53D-4D17-B572-5C0D952B307A}"/>
    <cellStyle name="Normal 5 6 2 4 5" xfId="2976" xr:uid="{D57F253E-7252-42CD-8BD7-74B27EB599C8}"/>
    <cellStyle name="Normal 5 6 2 5" xfId="582" xr:uid="{3EBCC174-52F8-4142-A937-26B103208029}"/>
    <cellStyle name="Normal 5 6 2 5 2" xfId="2977" xr:uid="{BB555C56-3D47-432D-A836-6BB62497FEF8}"/>
    <cellStyle name="Normal 5 6 2 5 3" xfId="2978" xr:uid="{930CCF4B-D65A-474E-A70E-A30F133059C7}"/>
    <cellStyle name="Normal 5 6 2 5 4" xfId="2979" xr:uid="{9D66CC80-C179-45AC-8DEF-F8D09BB44A13}"/>
    <cellStyle name="Normal 5 6 2 6" xfId="2980" xr:uid="{78CD6DFF-544C-4B30-A74F-28825F286849}"/>
    <cellStyle name="Normal 5 6 2 6 2" xfId="2981" xr:uid="{0F21DA6B-8678-4096-97C8-E6730F25E64F}"/>
    <cellStyle name="Normal 5 6 2 6 3" xfId="2982" xr:uid="{276DB97D-EA09-4BFD-879D-92D5C5F823FE}"/>
    <cellStyle name="Normal 5 6 2 6 4" xfId="2983" xr:uid="{2423746A-9FA1-4308-B9A2-C042D61F29F8}"/>
    <cellStyle name="Normal 5 6 2 7" xfId="2984" xr:uid="{7EEAFAB3-2F80-41BE-B3C5-855D2182052D}"/>
    <cellStyle name="Normal 5 6 2 8" xfId="2985" xr:uid="{040A3F62-1348-4EE5-BC16-B4CEBD4BA5F9}"/>
    <cellStyle name="Normal 5 6 2 9" xfId="2986" xr:uid="{15416608-4FA7-4A88-B6BD-F18941BAAF00}"/>
    <cellStyle name="Normal 5 6 3" xfId="311" xr:uid="{A5AA23A4-D7E3-4080-88DC-C98706CC9178}"/>
    <cellStyle name="Normal 5 6 3 2" xfId="583" xr:uid="{CBEC14BD-6892-4619-81F3-4CD323018EB7}"/>
    <cellStyle name="Normal 5 6 3 2 2" xfId="584" xr:uid="{E51A3F31-4C90-4286-BFE7-9F4598082BDE}"/>
    <cellStyle name="Normal 5 6 3 2 2 2" xfId="1397" xr:uid="{71C414C8-6096-40A0-A0C1-8858A6D6A1AE}"/>
    <cellStyle name="Normal 5 6 3 2 2 2 2" xfId="1398" xr:uid="{F7F12CAC-E0AB-4453-BA01-4901A7A413BE}"/>
    <cellStyle name="Normal 5 6 3 2 2 3" xfId="1399" xr:uid="{039F4394-64D9-4D9E-A040-63A7550190EE}"/>
    <cellStyle name="Normal 5 6 3 2 2 4" xfId="2987" xr:uid="{E8B25DBE-06D9-4680-BF0F-A790744F9CCC}"/>
    <cellStyle name="Normal 5 6 3 2 3" xfId="1400" xr:uid="{757795E9-EA91-4BB9-9566-EF33BEA62CE3}"/>
    <cellStyle name="Normal 5 6 3 2 3 2" xfId="1401" xr:uid="{CA710F10-63F0-4471-BB2D-81979F300ACB}"/>
    <cellStyle name="Normal 5 6 3 2 3 3" xfId="2988" xr:uid="{422835B7-4550-4EA6-8A92-5E3961AFA5D9}"/>
    <cellStyle name="Normal 5 6 3 2 3 4" xfId="2989" xr:uid="{79BEA3BA-E730-4C64-903F-CA6756BC8786}"/>
    <cellStyle name="Normal 5 6 3 2 4" xfId="1402" xr:uid="{7CC833FF-0518-40D5-8200-1E2AB1BEF42A}"/>
    <cellStyle name="Normal 5 6 3 2 5" xfId="2990" xr:uid="{5FFEADD9-22F1-4C3B-92D1-5B41AB41D93E}"/>
    <cellStyle name="Normal 5 6 3 2 6" xfId="2991" xr:uid="{DF6AC8E8-3B6E-4031-9BD1-EE2A7D4DBDE4}"/>
    <cellStyle name="Normal 5 6 3 3" xfId="585" xr:uid="{09F21FC9-9567-47FD-963A-A1DFFF378734}"/>
    <cellStyle name="Normal 5 6 3 3 2" xfId="1403" xr:uid="{B3A94079-B5AB-42CA-80CD-4AD6EB6F02C4}"/>
    <cellStyle name="Normal 5 6 3 3 2 2" xfId="1404" xr:uid="{426F22D9-2B87-4836-AC07-59D46F0D904C}"/>
    <cellStyle name="Normal 5 6 3 3 2 3" xfId="2992" xr:uid="{A186A8D2-C2F0-4E3C-A8A5-116FED2E2E2D}"/>
    <cellStyle name="Normal 5 6 3 3 2 4" xfId="2993" xr:uid="{1685FFB2-E3FD-41E1-8351-3769B959E99B}"/>
    <cellStyle name="Normal 5 6 3 3 3" xfId="1405" xr:uid="{21DEF58E-C7D6-4F2D-B940-F40DDD0D2ACD}"/>
    <cellStyle name="Normal 5 6 3 3 4" xfId="2994" xr:uid="{E0EBC354-5200-48BD-9ADA-2574CE445D30}"/>
    <cellStyle name="Normal 5 6 3 3 5" xfId="2995" xr:uid="{4E8CA85D-DC34-40E7-A770-C1CBB0EC2A97}"/>
    <cellStyle name="Normal 5 6 3 4" xfId="1406" xr:uid="{19162205-34EB-422D-95A2-4FAC789D763A}"/>
    <cellStyle name="Normal 5 6 3 4 2" xfId="1407" xr:uid="{1B780D9E-6A47-4605-B8E2-2FC493F70577}"/>
    <cellStyle name="Normal 5 6 3 4 3" xfId="2996" xr:uid="{C0C9895F-0C20-49AD-A6FE-C6A8DC86F6C3}"/>
    <cellStyle name="Normal 5 6 3 4 4" xfId="2997" xr:uid="{21F45D6C-3B45-4B4A-9A15-BA50D03F68D0}"/>
    <cellStyle name="Normal 5 6 3 5" xfId="1408" xr:uid="{30D2C277-A267-41DE-B12F-93D09C80789B}"/>
    <cellStyle name="Normal 5 6 3 5 2" xfId="2998" xr:uid="{DAD7453E-BCCC-4ED5-931D-ACBAA1BFB7D3}"/>
    <cellStyle name="Normal 5 6 3 5 3" xfId="2999" xr:uid="{A8D4863F-9574-4A0F-82E4-F5D22C64609A}"/>
    <cellStyle name="Normal 5 6 3 5 4" xfId="3000" xr:uid="{4FA89153-60E7-4C7D-A4AC-A7CAB61476AC}"/>
    <cellStyle name="Normal 5 6 3 6" xfId="3001" xr:uid="{8710B8BD-A6FF-42C3-BE0A-62D7772CFC5D}"/>
    <cellStyle name="Normal 5 6 3 7" xfId="3002" xr:uid="{4079533E-7512-403C-B5A5-C757EE300D9A}"/>
    <cellStyle name="Normal 5 6 3 8" xfId="3003" xr:uid="{6AEFD78D-80D3-4978-B0EF-A37AA670FCCD}"/>
    <cellStyle name="Normal 5 6 4" xfId="312" xr:uid="{9AB18026-78F5-4F77-A9FD-5DE1633A4407}"/>
    <cellStyle name="Normal 5 6 4 2" xfId="586" xr:uid="{7F2ABEA5-0975-4546-AC04-BD324B5F36CF}"/>
    <cellStyle name="Normal 5 6 4 2 2" xfId="587" xr:uid="{CE7D83C9-6D38-4117-A5C4-46A50B05E2C8}"/>
    <cellStyle name="Normal 5 6 4 2 2 2" xfId="1409" xr:uid="{5D9C5616-A2CA-4881-9DF6-DE6A50D2EA69}"/>
    <cellStyle name="Normal 5 6 4 2 2 3" xfId="3004" xr:uid="{5F4DE7F8-D7C1-4B76-9193-FCDBC0D2BBB5}"/>
    <cellStyle name="Normal 5 6 4 2 2 4" xfId="3005" xr:uid="{9821EFFF-3EBA-4F4B-8F31-A66C2ABF0314}"/>
    <cellStyle name="Normal 5 6 4 2 3" xfId="1410" xr:uid="{2B4404B8-0438-4BC0-9B29-01C70B8CAEA8}"/>
    <cellStyle name="Normal 5 6 4 2 4" xfId="3006" xr:uid="{00B9C12C-A88E-48C9-A2E4-151B927F3204}"/>
    <cellStyle name="Normal 5 6 4 2 5" xfId="3007" xr:uid="{8C643C19-21AA-4B0E-B922-03128D3BA776}"/>
    <cellStyle name="Normal 5 6 4 3" xfId="588" xr:uid="{3D32C7DC-707B-4619-8C6F-30AA29C85ECC}"/>
    <cellStyle name="Normal 5 6 4 3 2" xfId="1411" xr:uid="{B16AA13B-061D-4FB9-BCFC-492BC360C10A}"/>
    <cellStyle name="Normal 5 6 4 3 3" xfId="3008" xr:uid="{2B8B0E99-57D0-4C04-9C8F-CFAF1975AA18}"/>
    <cellStyle name="Normal 5 6 4 3 4" xfId="3009" xr:uid="{E732154F-B9A5-493E-9D78-AF77505F49AD}"/>
    <cellStyle name="Normal 5 6 4 4" xfId="1412" xr:uid="{C355488D-2D7D-4611-ABAA-C83BA14E5B0B}"/>
    <cellStyle name="Normal 5 6 4 4 2" xfId="3010" xr:uid="{7ACABA1F-D92D-4320-93B7-654EBE43C0C4}"/>
    <cellStyle name="Normal 5 6 4 4 3" xfId="3011" xr:uid="{96B6323C-F700-4A26-9B5F-7DD267D6C3DC}"/>
    <cellStyle name="Normal 5 6 4 4 4" xfId="3012" xr:uid="{E15D1813-BA80-41FF-BF6E-43B9D23441AC}"/>
    <cellStyle name="Normal 5 6 4 5" xfId="3013" xr:uid="{596E5406-C1F6-4B0A-BDB5-1A26DFE03C5F}"/>
    <cellStyle name="Normal 5 6 4 6" xfId="3014" xr:uid="{3AFE343A-7573-4810-A872-3722A19C2FCC}"/>
    <cellStyle name="Normal 5 6 4 7" xfId="3015" xr:uid="{EC363684-5365-460D-B026-0C41EDD594A8}"/>
    <cellStyle name="Normal 5 6 5" xfId="313" xr:uid="{8CD7C1D0-E562-4B37-8AFC-47C0526DE161}"/>
    <cellStyle name="Normal 5 6 5 2" xfId="589" xr:uid="{4BC64332-7B88-4835-A152-81984B2A6D43}"/>
    <cellStyle name="Normal 5 6 5 2 2" xfId="1413" xr:uid="{FF6AFBE2-FCA1-4F28-A860-DBEB6A22C7E1}"/>
    <cellStyle name="Normal 5 6 5 2 3" xfId="3016" xr:uid="{2C040823-1647-4BDD-8090-0906B8DA1CAF}"/>
    <cellStyle name="Normal 5 6 5 2 4" xfId="3017" xr:uid="{EFDC911C-2D01-46B7-82DC-96ECC7F80E16}"/>
    <cellStyle name="Normal 5 6 5 3" xfId="1414" xr:uid="{C14D9F98-7EC7-4B4F-A66C-BBCAD7971D1B}"/>
    <cellStyle name="Normal 5 6 5 3 2" xfId="3018" xr:uid="{84A950E8-8D30-4A89-AA76-CDC89423AD6E}"/>
    <cellStyle name="Normal 5 6 5 3 3" xfId="3019" xr:uid="{D70AD463-8FDC-4301-868D-9521DD161032}"/>
    <cellStyle name="Normal 5 6 5 3 4" xfId="3020" xr:uid="{B94012CC-C03A-4587-8F42-1954BFEFBB0F}"/>
    <cellStyle name="Normal 5 6 5 4" xfId="3021" xr:uid="{4E634D91-F780-4B80-8FB7-5CEEA89A01F9}"/>
    <cellStyle name="Normal 5 6 5 5" xfId="3022" xr:uid="{DA0C7D98-41DA-415F-B41F-67F429529952}"/>
    <cellStyle name="Normal 5 6 5 6" xfId="3023" xr:uid="{BE5E2FD0-D66D-43C0-8981-355FBA08218D}"/>
    <cellStyle name="Normal 5 6 6" xfId="590" xr:uid="{958E9117-B365-4B0B-9385-2E6CBA782EB4}"/>
    <cellStyle name="Normal 5 6 6 2" xfId="1415" xr:uid="{9BC5DC73-8278-4574-A399-BF0341D87166}"/>
    <cellStyle name="Normal 5 6 6 2 2" xfId="3024" xr:uid="{EBBBCDA0-0A4B-4E4A-AC85-DB4D77B4BFFD}"/>
    <cellStyle name="Normal 5 6 6 2 3" xfId="3025" xr:uid="{54316179-17EE-45BE-9087-26FDA893679A}"/>
    <cellStyle name="Normal 5 6 6 2 4" xfId="3026" xr:uid="{E813691B-EC53-4A42-BE6D-B7ECF79E72D8}"/>
    <cellStyle name="Normal 5 6 6 3" xfId="3027" xr:uid="{5740CF40-F700-40AD-84F6-7008F20881B2}"/>
    <cellStyle name="Normal 5 6 6 4" xfId="3028" xr:uid="{3CD21278-D484-46EB-9B8B-52E18C6B721A}"/>
    <cellStyle name="Normal 5 6 6 5" xfId="3029" xr:uid="{8A2C084B-9CD8-4D9B-B9FD-52E1AC4B6D3F}"/>
    <cellStyle name="Normal 5 6 7" xfId="1416" xr:uid="{BDA2F554-AB69-4A9A-AA17-B5B639388D43}"/>
    <cellStyle name="Normal 5 6 7 2" xfId="3030" xr:uid="{471259B9-CCAD-4F31-9A43-439026C53837}"/>
    <cellStyle name="Normal 5 6 7 3" xfId="3031" xr:uid="{4414FF3E-0C48-451A-BE1B-9DE84691ACE7}"/>
    <cellStyle name="Normal 5 6 7 4" xfId="3032" xr:uid="{82568319-5858-4A13-AC28-3744D65329C4}"/>
    <cellStyle name="Normal 5 6 8" xfId="3033" xr:uid="{1C513138-2D8E-4A76-82EB-A094D6D8BB36}"/>
    <cellStyle name="Normal 5 6 8 2" xfId="3034" xr:uid="{72016C1F-3BB4-4772-926B-CE290E1AA4E4}"/>
    <cellStyle name="Normal 5 6 8 3" xfId="3035" xr:uid="{863E7BBC-BE24-4E57-AA68-39E8D6D72D46}"/>
    <cellStyle name="Normal 5 6 8 4" xfId="3036" xr:uid="{601C9FE2-3774-4BD9-9223-50460CCF6BED}"/>
    <cellStyle name="Normal 5 6 9" xfId="3037" xr:uid="{DCF3C34D-A2BC-4AF7-ADD2-4E0E03DFD5B5}"/>
    <cellStyle name="Normal 5 7" xfId="106" xr:uid="{407FDCED-D41D-4BC6-BEE3-8248251954EC}"/>
    <cellStyle name="Normal 5 7 2" xfId="107" xr:uid="{A9F420AD-22C7-49F9-A3F6-5B41407E6788}"/>
    <cellStyle name="Normal 5 7 2 2" xfId="314" xr:uid="{723894D1-6010-4FA0-A0AC-72E88B08A284}"/>
    <cellStyle name="Normal 5 7 2 2 2" xfId="591" xr:uid="{68B13F2A-79CE-4079-9A9B-BD90450489AC}"/>
    <cellStyle name="Normal 5 7 2 2 2 2" xfId="1417" xr:uid="{5FDDAFDD-60E5-4235-A4DB-1E0A73BAD2CB}"/>
    <cellStyle name="Normal 5 7 2 2 2 3" xfId="3038" xr:uid="{ECB77626-FF56-4AB9-90AB-A48D38D688FB}"/>
    <cellStyle name="Normal 5 7 2 2 2 4" xfId="3039" xr:uid="{68712616-2F3C-4765-84D3-164ECC736D36}"/>
    <cellStyle name="Normal 5 7 2 2 3" xfId="1418" xr:uid="{86301090-8A9E-454B-AE9C-B1F28398E7D2}"/>
    <cellStyle name="Normal 5 7 2 2 3 2" xfId="3040" xr:uid="{872BC659-4091-41FD-BE77-162A81417B86}"/>
    <cellStyle name="Normal 5 7 2 2 3 3" xfId="3041" xr:uid="{700BD743-86C2-475B-AFAA-F97C0DE0E8C5}"/>
    <cellStyle name="Normal 5 7 2 2 3 4" xfId="3042" xr:uid="{A16BC01D-43D7-4C5A-97C3-8161A9A59295}"/>
    <cellStyle name="Normal 5 7 2 2 4" xfId="3043" xr:uid="{DA4FE4DE-8AB1-4BB0-B79F-E3BFD4A30EA8}"/>
    <cellStyle name="Normal 5 7 2 2 5" xfId="3044" xr:uid="{E17A9B9B-511F-404C-A4E8-FC6B3CD037AB}"/>
    <cellStyle name="Normal 5 7 2 2 6" xfId="3045" xr:uid="{AC0CE53C-9797-4074-AF23-B454F0C1D834}"/>
    <cellStyle name="Normal 5 7 2 3" xfId="592" xr:uid="{7977EFB3-1F49-452B-BD37-E49DF2C72639}"/>
    <cellStyle name="Normal 5 7 2 3 2" xfId="1419" xr:uid="{C60847C4-1F3D-4103-ACEC-6EC89A660381}"/>
    <cellStyle name="Normal 5 7 2 3 2 2" xfId="3046" xr:uid="{CA06B0FD-E2BD-42EF-92B9-3327982D544C}"/>
    <cellStyle name="Normal 5 7 2 3 2 3" xfId="3047" xr:uid="{0D0EE4C0-28E2-4E21-8F51-B897B751DA67}"/>
    <cellStyle name="Normal 5 7 2 3 2 4" xfId="3048" xr:uid="{613E93A6-851F-4ED5-83AB-B5823F88105C}"/>
    <cellStyle name="Normal 5 7 2 3 3" xfId="3049" xr:uid="{919CCE52-CB73-4FE9-94F0-2E139B9A4B6A}"/>
    <cellStyle name="Normal 5 7 2 3 4" xfId="3050" xr:uid="{57EAB0C8-8472-4221-8DFA-F365F371B6C5}"/>
    <cellStyle name="Normal 5 7 2 3 5" xfId="3051" xr:uid="{B3193E9B-E363-49C7-A3A9-22A8CA041EA5}"/>
    <cellStyle name="Normal 5 7 2 4" xfId="1420" xr:uid="{B9C50314-2775-434D-9B53-95F0DA9CD609}"/>
    <cellStyle name="Normal 5 7 2 4 2" xfId="3052" xr:uid="{73DFC1F5-BB82-4B8B-AC3E-FD627CF22C9E}"/>
    <cellStyle name="Normal 5 7 2 4 3" xfId="3053" xr:uid="{EBE22ED2-CCDE-4683-9CE2-E46B605CDAE5}"/>
    <cellStyle name="Normal 5 7 2 4 4" xfId="3054" xr:uid="{6FA5C1EB-0205-4B2B-AA3E-78303CDE5996}"/>
    <cellStyle name="Normal 5 7 2 5" xfId="3055" xr:uid="{2180CC26-FD03-4BA0-9F32-162422F4CB5D}"/>
    <cellStyle name="Normal 5 7 2 5 2" xfId="3056" xr:uid="{7A58A1EB-6207-4D6C-84E7-BAF6E7B64648}"/>
    <cellStyle name="Normal 5 7 2 5 3" xfId="3057" xr:uid="{090F105F-1F78-4D1B-A3F8-AABF19848CBA}"/>
    <cellStyle name="Normal 5 7 2 5 4" xfId="3058" xr:uid="{9503A781-9042-4D96-BA09-993642DA4D8A}"/>
    <cellStyle name="Normal 5 7 2 6" xfId="3059" xr:uid="{9FBDA6DA-FDCA-4053-95F3-232AE14830EF}"/>
    <cellStyle name="Normal 5 7 2 7" xfId="3060" xr:uid="{42808F1F-90D2-468C-9A90-2C00947B4533}"/>
    <cellStyle name="Normal 5 7 2 8" xfId="3061" xr:uid="{CA994E87-C0B3-4210-BA46-7E4FC0335622}"/>
    <cellStyle name="Normal 5 7 3" xfId="315" xr:uid="{5AB4BE53-CA48-4D20-8D0C-2EB21D30E367}"/>
    <cellStyle name="Normal 5 7 3 2" xfId="593" xr:uid="{515970FA-D569-4638-93A8-CB781EEB2C90}"/>
    <cellStyle name="Normal 5 7 3 2 2" xfId="594" xr:uid="{A15B9091-69DF-4869-A059-154EAE58DC91}"/>
    <cellStyle name="Normal 5 7 3 2 3" xfId="3062" xr:uid="{666E2029-99A8-43AA-8589-B7091163E958}"/>
    <cellStyle name="Normal 5 7 3 2 4" xfId="3063" xr:uid="{9F742A4B-3745-4C32-AAEC-4BD49CE89B94}"/>
    <cellStyle name="Normal 5 7 3 3" xfId="595" xr:uid="{4FD4E3B1-0709-4B2D-A8F5-D50966327291}"/>
    <cellStyle name="Normal 5 7 3 3 2" xfId="3064" xr:uid="{203DEF01-4396-4EEE-AA30-FF963255286A}"/>
    <cellStyle name="Normal 5 7 3 3 3" xfId="3065" xr:uid="{6EE3A22D-20AC-4854-8F8C-B1E08779FD85}"/>
    <cellStyle name="Normal 5 7 3 3 4" xfId="3066" xr:uid="{2690B95F-B5DA-411A-8884-35B0C7D597A7}"/>
    <cellStyle name="Normal 5 7 3 4" xfId="3067" xr:uid="{E2871110-3651-4E4D-86A3-048CBE2B03C9}"/>
    <cellStyle name="Normal 5 7 3 5" xfId="3068" xr:uid="{F14CDEFE-4580-4EDB-AA92-87AAA1965263}"/>
    <cellStyle name="Normal 5 7 3 6" xfId="3069" xr:uid="{11C59115-5F9C-4296-86AB-77AA71173973}"/>
    <cellStyle name="Normal 5 7 4" xfId="316" xr:uid="{7882A3AB-41A9-4448-912A-3F9E1452E3E7}"/>
    <cellStyle name="Normal 5 7 4 2" xfId="596" xr:uid="{61C003B8-64F6-4855-9018-519EBC16DEA7}"/>
    <cellStyle name="Normal 5 7 4 2 2" xfId="3070" xr:uid="{CF19A087-1842-460C-9BA9-A9252B7CF036}"/>
    <cellStyle name="Normal 5 7 4 2 3" xfId="3071" xr:uid="{69EB5139-2467-4F9A-8FE6-1FF2D959F71F}"/>
    <cellStyle name="Normal 5 7 4 2 4" xfId="3072" xr:uid="{ACB4CE1F-B774-4000-9274-A07DC9AC9D45}"/>
    <cellStyle name="Normal 5 7 4 3" xfId="3073" xr:uid="{A031445D-B663-48E7-B1F8-1D39869A8E29}"/>
    <cellStyle name="Normal 5 7 4 4" xfId="3074" xr:uid="{DC92719E-D80B-499A-B468-6BB717D19356}"/>
    <cellStyle name="Normal 5 7 4 5" xfId="3075" xr:uid="{A98FC2C1-E0AE-4D4B-9CE4-E967B5F2ECDC}"/>
    <cellStyle name="Normal 5 7 5" xfId="597" xr:uid="{3A61776B-2756-4027-A085-BC09D289C294}"/>
    <cellStyle name="Normal 5 7 5 2" xfId="3076" xr:uid="{67673ADE-D3FD-4D5D-8984-854B81C09637}"/>
    <cellStyle name="Normal 5 7 5 3" xfId="3077" xr:uid="{31837D38-D9B6-4A9B-8523-C0AED3F1B110}"/>
    <cellStyle name="Normal 5 7 5 4" xfId="3078" xr:uid="{BF037FF4-2AB4-40F5-A1C0-5C124BED74A8}"/>
    <cellStyle name="Normal 5 7 6" xfId="3079" xr:uid="{0A4EAF9C-5B37-435E-A939-FD6ECDAA7490}"/>
    <cellStyle name="Normal 5 7 6 2" xfId="3080" xr:uid="{78D8A289-E367-438D-9FE0-5DD01C5AB828}"/>
    <cellStyle name="Normal 5 7 6 3" xfId="3081" xr:uid="{D4456D55-F253-4180-87B4-434780959368}"/>
    <cellStyle name="Normal 5 7 6 4" xfId="3082" xr:uid="{D276C9CD-F7BB-4F0F-8391-4B56A90BF535}"/>
    <cellStyle name="Normal 5 7 7" xfId="3083" xr:uid="{9892E42C-58A7-4FFC-8355-D67D383076E4}"/>
    <cellStyle name="Normal 5 7 8" xfId="3084" xr:uid="{B6DBD868-EF0E-4D56-A63C-2DB4A0AF25DC}"/>
    <cellStyle name="Normal 5 7 9" xfId="3085" xr:uid="{1F6D3E3A-384F-400A-8546-94069EC36A95}"/>
    <cellStyle name="Normal 5 8" xfId="108" xr:uid="{8D3FF28B-C02C-4401-8F58-FE7FE0F9C261}"/>
    <cellStyle name="Normal 5 8 2" xfId="317" xr:uid="{08DEB3FB-3EC5-4AE9-8B43-B5DE09FE70D9}"/>
    <cellStyle name="Normal 5 8 2 2" xfId="598" xr:uid="{DA3A346B-5168-4453-9AF7-31E6AACA2DE0}"/>
    <cellStyle name="Normal 5 8 2 2 2" xfId="1421" xr:uid="{940C863D-3B59-430A-9FEA-F3F59F96041E}"/>
    <cellStyle name="Normal 5 8 2 2 2 2" xfId="1422" xr:uid="{6DF59474-D5A1-4607-9844-E480E3F47918}"/>
    <cellStyle name="Normal 5 8 2 2 3" xfId="1423" xr:uid="{FC267ABC-027A-46C5-A342-0056F2DDF379}"/>
    <cellStyle name="Normal 5 8 2 2 4" xfId="3086" xr:uid="{ADEAA449-DE46-4339-9E71-72AD1C4D3427}"/>
    <cellStyle name="Normal 5 8 2 3" xfId="1424" xr:uid="{B7C7EFEE-2BB7-4872-B11E-A33A765FCA24}"/>
    <cellStyle name="Normal 5 8 2 3 2" xfId="1425" xr:uid="{59CF3ACF-C830-478F-8D2F-282F8C644004}"/>
    <cellStyle name="Normal 5 8 2 3 3" xfId="3087" xr:uid="{71CB984C-78BD-473F-AFE1-DA5BD62B09B3}"/>
    <cellStyle name="Normal 5 8 2 3 4" xfId="3088" xr:uid="{26977F60-A747-4B90-8CB2-7C572C20B0B3}"/>
    <cellStyle name="Normal 5 8 2 4" xfId="1426" xr:uid="{D0CCD882-8D83-478F-8B23-3A59228196CF}"/>
    <cellStyle name="Normal 5 8 2 5" xfId="3089" xr:uid="{017FA0E4-B1FD-47D8-9E57-0604EB1CA47A}"/>
    <cellStyle name="Normal 5 8 2 6" xfId="3090" xr:uid="{D188FE8F-7E8C-492B-807B-4173D562BDE3}"/>
    <cellStyle name="Normal 5 8 3" xfId="599" xr:uid="{62EA037F-C8A5-410C-B32E-C61754A8B198}"/>
    <cellStyle name="Normal 5 8 3 2" xfId="1427" xr:uid="{5981146F-0704-4E91-BDD0-05A6CFDD02F1}"/>
    <cellStyle name="Normal 5 8 3 2 2" xfId="1428" xr:uid="{810692DE-1105-4EA2-807F-7128E91E25E1}"/>
    <cellStyle name="Normal 5 8 3 2 3" xfId="3091" xr:uid="{693577F0-F150-41FD-B599-936895CCFCC6}"/>
    <cellStyle name="Normal 5 8 3 2 4" xfId="3092" xr:uid="{3D2553C8-4D0D-4207-B56C-F54A753C3236}"/>
    <cellStyle name="Normal 5 8 3 3" xfId="1429" xr:uid="{5B404EB1-E560-42C7-96A8-FA1CD5F0B5DC}"/>
    <cellStyle name="Normal 5 8 3 4" xfId="3093" xr:uid="{F1550B61-2B09-4129-B591-6049E5D5743E}"/>
    <cellStyle name="Normal 5 8 3 5" xfId="3094" xr:uid="{3EDE886D-B234-47DB-ABCA-203BE599303D}"/>
    <cellStyle name="Normal 5 8 4" xfId="1430" xr:uid="{5977D6B4-0605-4F41-A76A-3D157CA33BD0}"/>
    <cellStyle name="Normal 5 8 4 2" xfId="1431" xr:uid="{AE454BC0-BF65-4FD8-B436-2DE6BC3F6348}"/>
    <cellStyle name="Normal 5 8 4 3" xfId="3095" xr:uid="{F64B5640-5739-4016-9B99-256313BFEF03}"/>
    <cellStyle name="Normal 5 8 4 4" xfId="3096" xr:uid="{55646418-6AFA-445E-915C-31E1D7E04333}"/>
    <cellStyle name="Normal 5 8 5" xfId="1432" xr:uid="{B2C46291-5762-4C76-8C64-2D127BAF4925}"/>
    <cellStyle name="Normal 5 8 5 2" xfId="3097" xr:uid="{497C34C8-B6A7-4521-951D-BFCD73F0B1A0}"/>
    <cellStyle name="Normal 5 8 5 3" xfId="3098" xr:uid="{3BC94B34-1103-4B2B-A697-BE91BE18A2FB}"/>
    <cellStyle name="Normal 5 8 5 4" xfId="3099" xr:uid="{E1F42CB6-0784-4A09-97B0-FCF10F430360}"/>
    <cellStyle name="Normal 5 8 6" xfId="3100" xr:uid="{7F69766F-8040-4452-AF23-CFC81EF06946}"/>
    <cellStyle name="Normal 5 8 7" xfId="3101" xr:uid="{555D160E-6FD6-43D6-82C0-445B7F6B2FD3}"/>
    <cellStyle name="Normal 5 8 8" xfId="3102" xr:uid="{4B25121A-9C74-4496-8CA1-2526C69F2790}"/>
    <cellStyle name="Normal 5 9" xfId="318" xr:uid="{E666B93C-D981-4C2B-8E04-B5EE0E893D76}"/>
    <cellStyle name="Normal 5 9 2" xfId="600" xr:uid="{AAD3A726-42DC-44EF-90A6-3970F4196E29}"/>
    <cellStyle name="Normal 5 9 2 2" xfId="601" xr:uid="{DA01D1B2-C2AE-40AF-BB14-1B7916C20161}"/>
    <cellStyle name="Normal 5 9 2 2 2" xfId="1433" xr:uid="{A96E0558-D43C-4AA8-B1F9-256CB84FCF12}"/>
    <cellStyle name="Normal 5 9 2 2 3" xfId="3103" xr:uid="{F9E89C15-B1D7-4FED-9B84-EF4190F92876}"/>
    <cellStyle name="Normal 5 9 2 2 4" xfId="3104" xr:uid="{C5C6FD7C-C302-4C15-B1CB-B293389B30B5}"/>
    <cellStyle name="Normal 5 9 2 3" xfId="1434" xr:uid="{60EE963E-1C87-4006-843E-AE70A3C4E4F2}"/>
    <cellStyle name="Normal 5 9 2 4" xfId="3105" xr:uid="{94502960-B684-4593-BB3F-172988FF0745}"/>
    <cellStyle name="Normal 5 9 2 5" xfId="3106" xr:uid="{B01AB8AF-2572-42F6-8769-8B5D1C172E15}"/>
    <cellStyle name="Normal 5 9 3" xfId="602" xr:uid="{2FA755DA-B597-44AE-B586-13096BBFE615}"/>
    <cellStyle name="Normal 5 9 3 2" xfId="1435" xr:uid="{01992691-0953-4D24-AC00-707DDF5205FF}"/>
    <cellStyle name="Normal 5 9 3 3" xfId="3107" xr:uid="{9FA269B0-3449-441C-9A7F-39F2FAD9A34C}"/>
    <cellStyle name="Normal 5 9 3 4" xfId="3108" xr:uid="{B9F57ABC-4100-466D-B0EB-9A40E727CC2C}"/>
    <cellStyle name="Normal 5 9 4" xfId="1436" xr:uid="{64D5EB51-534B-448C-9696-40CDB1843B70}"/>
    <cellStyle name="Normal 5 9 4 2" xfId="3109" xr:uid="{0B91597A-5D69-4958-A451-C1373C974DF5}"/>
    <cellStyle name="Normal 5 9 4 3" xfId="3110" xr:uid="{78F7E89D-138B-4C1F-B24D-C94BE891CE0D}"/>
    <cellStyle name="Normal 5 9 4 4" xfId="3111" xr:uid="{2E280469-9B4C-49B6-A7CA-3B52C89E35F5}"/>
    <cellStyle name="Normal 5 9 5" xfId="3112" xr:uid="{BF5B947D-E8B6-40AA-9087-CCBFDAE52FBF}"/>
    <cellStyle name="Normal 5 9 6" xfId="3113" xr:uid="{F760288E-6370-46FE-8CE7-EE41C4FEC560}"/>
    <cellStyle name="Normal 5 9 7" xfId="3114" xr:uid="{62D80493-A777-4D0D-AA59-CD250D6F331F}"/>
    <cellStyle name="Normal 6" xfId="109" xr:uid="{88966035-3C17-4C41-8367-FC766DB7E73C}"/>
    <cellStyle name="Normal 6 10" xfId="319" xr:uid="{C9F5712F-1332-404D-BE64-EEED0C51BDD4}"/>
    <cellStyle name="Normal 6 10 2" xfId="1437" xr:uid="{FE2A4A38-C6FF-4EB1-BB54-5E72096DE413}"/>
    <cellStyle name="Normal 6 10 2 2" xfId="3115" xr:uid="{9E55A622-E5FB-4321-A66D-106AD5978ABE}"/>
    <cellStyle name="Normal 6 10 2 2 2" xfId="4588" xr:uid="{78997B6C-F940-4DFF-9B2F-1FD676DB2EB4}"/>
    <cellStyle name="Normal 6 10 2 3" xfId="3116" xr:uid="{A6E6AE4C-63C5-4304-9C11-30A515F1698D}"/>
    <cellStyle name="Normal 6 10 2 4" xfId="3117" xr:uid="{3D838BDB-A0D8-4AFC-800D-2EB44CBCEB0A}"/>
    <cellStyle name="Normal 6 10 3" xfId="3118" xr:uid="{9F46A5B4-696F-4DB5-B801-60068CEB173B}"/>
    <cellStyle name="Normal 6 10 4" xfId="3119" xr:uid="{79E8A6AE-DE1B-4F0B-9167-D80538795ED9}"/>
    <cellStyle name="Normal 6 10 5" xfId="3120" xr:uid="{8D49901C-FA8F-4BB4-BECE-632B4D5F5D9E}"/>
    <cellStyle name="Normal 6 11" xfId="1438" xr:uid="{052BBE60-4DAB-475C-A78B-F6B8A6DA0BE5}"/>
    <cellStyle name="Normal 6 11 2" xfId="3121" xr:uid="{71F2361F-4D48-4C6D-9E0B-070CD7233170}"/>
    <cellStyle name="Normal 6 11 3" xfId="3122" xr:uid="{263F4E4C-2849-4880-8B94-F5BE18D88150}"/>
    <cellStyle name="Normal 6 11 4" xfId="3123" xr:uid="{FD83B71F-E673-4DE8-9FFF-E4AF5C39E79A}"/>
    <cellStyle name="Normal 6 12" xfId="902" xr:uid="{AC4D750C-58D4-439D-A21E-8EA6F71E08E0}"/>
    <cellStyle name="Normal 6 12 2" xfId="3124" xr:uid="{530E365E-7765-415F-8F3F-E09CAD431556}"/>
    <cellStyle name="Normal 6 12 3" xfId="3125" xr:uid="{60CB2558-2F0F-47CB-A773-752BA24EC448}"/>
    <cellStyle name="Normal 6 12 4" xfId="3126" xr:uid="{2473561B-8DCF-4C8C-B749-9E6B5DDF9851}"/>
    <cellStyle name="Normal 6 13" xfId="899" xr:uid="{9086CAE5-2F56-4E72-AA4E-ACEFE860A6A0}"/>
    <cellStyle name="Normal 6 13 2" xfId="3128" xr:uid="{64320079-9F88-4EBC-AD12-9A0011CEBBB4}"/>
    <cellStyle name="Normal 6 13 3" xfId="4315" xr:uid="{2E8F55AE-93AF-41B9-8EE4-05C42FEAC825}"/>
    <cellStyle name="Normal 6 13 4" xfId="3127" xr:uid="{8B79EDEF-CEB0-456D-9A5B-42A0A1F441DF}"/>
    <cellStyle name="Normal 6 13 5" xfId="5319" xr:uid="{6C142B84-A99D-474B-9765-BD9BA236DEF4}"/>
    <cellStyle name="Normal 6 14" xfId="3129" xr:uid="{468AA3E9-28C3-45BB-A34D-E51469817131}"/>
    <cellStyle name="Normal 6 15" xfId="3130" xr:uid="{8C2E68D6-6F40-4042-88D5-CE4609D53045}"/>
    <cellStyle name="Normal 6 16" xfId="3131" xr:uid="{623F619A-C834-4034-AC0F-0DC63A803D38}"/>
    <cellStyle name="Normal 6 2" xfId="110" xr:uid="{36895051-5D9C-4ED2-B1F2-808535B488EC}"/>
    <cellStyle name="Normal 6 2 2" xfId="320" xr:uid="{0D8B75EF-DFB1-417D-8F5E-BC5D621BBFB9}"/>
    <cellStyle name="Normal 6 2 2 2" xfId="4671" xr:uid="{99E37443-FF96-4EB9-91DD-0C7410ED7F80}"/>
    <cellStyle name="Normal 6 2 3" xfId="4560" xr:uid="{29E6D275-3F3F-48C6-A91B-DB58D96F3AEE}"/>
    <cellStyle name="Normal 6 3" xfId="111" xr:uid="{755751FE-9274-4D48-B1AE-F11FCE1AEE65}"/>
    <cellStyle name="Normal 6 3 10" xfId="3132" xr:uid="{BCD6733C-2539-44EB-8974-27BB3DED9D61}"/>
    <cellStyle name="Normal 6 3 11" xfId="3133" xr:uid="{FA78E57C-6F4B-495B-A876-783263C94150}"/>
    <cellStyle name="Normal 6 3 2" xfId="112" xr:uid="{AC2B90FF-A0ED-40AF-8AB8-AA70C964FCEB}"/>
    <cellStyle name="Normal 6 3 2 2" xfId="113" xr:uid="{97416285-05F9-4E7A-B7D1-78D89B771334}"/>
    <cellStyle name="Normal 6 3 2 2 2" xfId="321" xr:uid="{441D538A-A31E-4A1F-87C7-8EEA7CBA62B9}"/>
    <cellStyle name="Normal 6 3 2 2 2 2" xfId="603" xr:uid="{9E9AEDFE-AA3C-4D86-A720-7C430D811C48}"/>
    <cellStyle name="Normal 6 3 2 2 2 2 2" xfId="604" xr:uid="{410F1936-E767-4976-85F8-ADB1C923AED1}"/>
    <cellStyle name="Normal 6 3 2 2 2 2 2 2" xfId="1439" xr:uid="{74244016-D1D8-4D1A-A034-B36B0E039413}"/>
    <cellStyle name="Normal 6 3 2 2 2 2 2 2 2" xfId="1440" xr:uid="{51A5123A-575E-40E4-AC33-1A87F6C0B246}"/>
    <cellStyle name="Normal 6 3 2 2 2 2 2 3" xfId="1441" xr:uid="{AE09C174-7E1F-48B3-81F8-74618FCF483B}"/>
    <cellStyle name="Normal 6 3 2 2 2 2 3" xfId="1442" xr:uid="{4AAEAF72-DFC6-477F-A1E2-F1F9695D588B}"/>
    <cellStyle name="Normal 6 3 2 2 2 2 3 2" xfId="1443" xr:uid="{BEC77120-F846-4B43-A568-F53E63ACE01B}"/>
    <cellStyle name="Normal 6 3 2 2 2 2 4" xfId="1444" xr:uid="{EF03635F-9DF6-4458-AB9F-3FB6B6DE068C}"/>
    <cellStyle name="Normal 6 3 2 2 2 3" xfId="605" xr:uid="{3A8C4717-D953-4B97-B366-77F062D6F9D9}"/>
    <cellStyle name="Normal 6 3 2 2 2 3 2" xfId="1445" xr:uid="{B8CFA87F-84DB-4768-BCC2-00883D2C5C3D}"/>
    <cellStyle name="Normal 6 3 2 2 2 3 2 2" xfId="1446" xr:uid="{5A4E1171-8718-46DB-8CBC-D3CB802BBBE3}"/>
    <cellStyle name="Normal 6 3 2 2 2 3 3" xfId="1447" xr:uid="{4E40BB24-360E-48E9-8A18-D75C57A57C7D}"/>
    <cellStyle name="Normal 6 3 2 2 2 3 4" xfId="3134" xr:uid="{C6EB05DE-5A09-4B13-B3FD-8DBBF9A9E266}"/>
    <cellStyle name="Normal 6 3 2 2 2 4" xfId="1448" xr:uid="{D9AFC06C-0839-455B-B123-DCD900C67352}"/>
    <cellStyle name="Normal 6 3 2 2 2 4 2" xfId="1449" xr:uid="{AC4CC269-6E75-4A17-BD77-FDD47F71FBE9}"/>
    <cellStyle name="Normal 6 3 2 2 2 5" xfId="1450" xr:uid="{3E76B6CD-DAD7-44D4-B4CF-CCBC2A0959AA}"/>
    <cellStyle name="Normal 6 3 2 2 2 6" xfId="3135" xr:uid="{3FE4FBA6-356D-4F3D-A6DC-5F92A5467AED}"/>
    <cellStyle name="Normal 6 3 2 2 3" xfId="322" xr:uid="{E1CA2290-D763-4D27-92D0-62B9DB2EDD4D}"/>
    <cellStyle name="Normal 6 3 2 2 3 2" xfId="606" xr:uid="{721B8ED7-438C-4F3E-8184-DFA880B13D1B}"/>
    <cellStyle name="Normal 6 3 2 2 3 2 2" xfId="607" xr:uid="{5B491BBE-3A2C-417A-B5CF-277244054E02}"/>
    <cellStyle name="Normal 6 3 2 2 3 2 2 2" xfId="1451" xr:uid="{7F04C13C-D8F7-4278-9D24-585D01B625AC}"/>
    <cellStyle name="Normal 6 3 2 2 3 2 2 2 2" xfId="1452" xr:uid="{E630E59E-715F-4531-BA87-25CB09033443}"/>
    <cellStyle name="Normal 6 3 2 2 3 2 2 3" xfId="1453" xr:uid="{92A69F06-5CF9-447B-B859-8A47AD7CAC2A}"/>
    <cellStyle name="Normal 6 3 2 2 3 2 3" xfId="1454" xr:uid="{62F77DC5-B966-4EDE-946F-37940143C8D0}"/>
    <cellStyle name="Normal 6 3 2 2 3 2 3 2" xfId="1455" xr:uid="{3E9077E1-2FBA-407E-9DB6-9A8843802EF3}"/>
    <cellStyle name="Normal 6 3 2 2 3 2 4" xfId="1456" xr:uid="{148BF954-2FF9-47C5-BF0D-36CC16F01106}"/>
    <cellStyle name="Normal 6 3 2 2 3 3" xfId="608" xr:uid="{622D3E71-2147-4297-998D-E77A24D50F2A}"/>
    <cellStyle name="Normal 6 3 2 2 3 3 2" xfId="1457" xr:uid="{01964C74-8A5D-4504-9213-AF2C3BB251C8}"/>
    <cellStyle name="Normal 6 3 2 2 3 3 2 2" xfId="1458" xr:uid="{CFB14F69-CC71-4662-B1BA-D5FEDF68E038}"/>
    <cellStyle name="Normal 6 3 2 2 3 3 3" xfId="1459" xr:uid="{EDDAF432-5163-444D-8E15-3122551570D8}"/>
    <cellStyle name="Normal 6 3 2 2 3 4" xfId="1460" xr:uid="{A6E2AB7E-3D29-4D3E-9991-768F87DF2751}"/>
    <cellStyle name="Normal 6 3 2 2 3 4 2" xfId="1461" xr:uid="{DF53AF9C-F0B5-46E6-90B7-BBE81CFBEC11}"/>
    <cellStyle name="Normal 6 3 2 2 3 5" xfId="1462" xr:uid="{2C0F32A1-8785-42B3-A64D-136ED9C307BF}"/>
    <cellStyle name="Normal 6 3 2 2 4" xfId="609" xr:uid="{BE54306B-AA4E-409F-922E-879690C14B12}"/>
    <cellStyle name="Normal 6 3 2 2 4 2" xfId="610" xr:uid="{4D212D54-264D-43BC-BCD9-65CE1B641076}"/>
    <cellStyle name="Normal 6 3 2 2 4 2 2" xfId="1463" xr:uid="{EA02EE8D-EB9A-4488-8110-E735233C2FEE}"/>
    <cellStyle name="Normal 6 3 2 2 4 2 2 2" xfId="1464" xr:uid="{33DF8B22-D4D0-4A53-91BE-16C3D6D368D8}"/>
    <cellStyle name="Normal 6 3 2 2 4 2 3" xfId="1465" xr:uid="{9E9A504B-5B98-4D25-8201-273FAD358225}"/>
    <cellStyle name="Normal 6 3 2 2 4 3" xfId="1466" xr:uid="{816BE2E2-13E1-4394-8CBD-008F3D68F252}"/>
    <cellStyle name="Normal 6 3 2 2 4 3 2" xfId="1467" xr:uid="{C90736E4-E023-442C-8F55-8562A073842C}"/>
    <cellStyle name="Normal 6 3 2 2 4 4" xfId="1468" xr:uid="{A62A9DF1-6B1B-492E-91A7-96EEBB91F0B0}"/>
    <cellStyle name="Normal 6 3 2 2 5" xfId="611" xr:uid="{517E3E13-CCFA-4395-82C6-4D21EFE9B011}"/>
    <cellStyle name="Normal 6 3 2 2 5 2" xfId="1469" xr:uid="{32558729-F40E-450F-82B1-C0849826A8CB}"/>
    <cellStyle name="Normal 6 3 2 2 5 2 2" xfId="1470" xr:uid="{02F6B1BD-7880-4D5D-A857-30FDA14A84AD}"/>
    <cellStyle name="Normal 6 3 2 2 5 3" xfId="1471" xr:uid="{8E5A1DB9-5C6A-428C-BDA7-E51B06090460}"/>
    <cellStyle name="Normal 6 3 2 2 5 4" xfId="3136" xr:uid="{9A49DAE2-F180-4704-9444-913E1735C580}"/>
    <cellStyle name="Normal 6 3 2 2 6" xfId="1472" xr:uid="{B6702F42-6C99-4300-AF23-161BFAD7EAEF}"/>
    <cellStyle name="Normal 6 3 2 2 6 2" xfId="1473" xr:uid="{6B323974-74CA-4C9F-98BF-7BC36666E415}"/>
    <cellStyle name="Normal 6 3 2 2 7" xfId="1474" xr:uid="{343C603D-937B-4A97-A5BA-58A1722DADDD}"/>
    <cellStyle name="Normal 6 3 2 2 8" xfId="3137" xr:uid="{9DF0FFF4-ABE5-409C-8FCC-285DC124BD36}"/>
    <cellStyle name="Normal 6 3 2 3" xfId="323" xr:uid="{7C7FBBC3-55E8-4869-B7A5-C51F9C8FF3F2}"/>
    <cellStyle name="Normal 6 3 2 3 2" xfId="612" xr:uid="{147DFD4A-94F9-4CDE-85C9-DECE3D6E31D8}"/>
    <cellStyle name="Normal 6 3 2 3 2 2" xfId="613" xr:uid="{C83711A5-659E-4E4D-A6A0-45CDF7430D06}"/>
    <cellStyle name="Normal 6 3 2 3 2 2 2" xfId="1475" xr:uid="{B0A525AB-AB00-49AC-8139-2A0D53A8B762}"/>
    <cellStyle name="Normal 6 3 2 3 2 2 2 2" xfId="1476" xr:uid="{D80448E9-C42D-4775-84D2-8D15193EC07A}"/>
    <cellStyle name="Normal 6 3 2 3 2 2 3" xfId="1477" xr:uid="{0D72CEFB-2FA0-442C-8A1B-E9D61021F7A0}"/>
    <cellStyle name="Normal 6 3 2 3 2 3" xfId="1478" xr:uid="{C85982E0-AB78-40F1-B62B-05B2097776D7}"/>
    <cellStyle name="Normal 6 3 2 3 2 3 2" xfId="1479" xr:uid="{6008DDC7-C7FB-44DD-90FD-2CEE83ADC564}"/>
    <cellStyle name="Normal 6 3 2 3 2 4" xfId="1480" xr:uid="{0DEA0083-F9FB-4205-B54F-9762DBF670E2}"/>
    <cellStyle name="Normal 6 3 2 3 3" xfId="614" xr:uid="{5D4626D3-5BAD-4AA7-9460-22744057B1A7}"/>
    <cellStyle name="Normal 6 3 2 3 3 2" xfId="1481" xr:uid="{A3BB7426-F3B5-488E-B34A-DEE1F44FDFA2}"/>
    <cellStyle name="Normal 6 3 2 3 3 2 2" xfId="1482" xr:uid="{A70D4692-3501-47F9-BCDB-CC4EB903AD97}"/>
    <cellStyle name="Normal 6 3 2 3 3 3" xfId="1483" xr:uid="{2A3BA54F-2F5B-4263-A6E5-2B432314D964}"/>
    <cellStyle name="Normal 6 3 2 3 3 4" xfId="3138" xr:uid="{51338563-390C-44C2-8DEE-5459BE3A4E92}"/>
    <cellStyle name="Normal 6 3 2 3 4" xfId="1484" xr:uid="{44E0D0F6-E493-4FA6-AC61-45904B704783}"/>
    <cellStyle name="Normal 6 3 2 3 4 2" xfId="1485" xr:uid="{7C8BF420-AB28-4AAA-B530-0452166BE0E9}"/>
    <cellStyle name="Normal 6 3 2 3 5" xfId="1486" xr:uid="{B912A295-9AC3-4328-86EC-4D1F0748853C}"/>
    <cellStyle name="Normal 6 3 2 3 6" xfId="3139" xr:uid="{B62742B5-7372-4A51-9766-CA1D74D04FAA}"/>
    <cellStyle name="Normal 6 3 2 4" xfId="324" xr:uid="{86B9E29A-44F6-41FB-B0A0-B0BC856F8145}"/>
    <cellStyle name="Normal 6 3 2 4 2" xfId="615" xr:uid="{500E53FA-3D9B-4126-B419-10C176024708}"/>
    <cellStyle name="Normal 6 3 2 4 2 2" xfId="616" xr:uid="{6AD83D1C-46C8-4BB9-B972-F101F33F0A7E}"/>
    <cellStyle name="Normal 6 3 2 4 2 2 2" xfId="1487" xr:uid="{9DA363C8-FB8A-4D0F-A575-707136FC468B}"/>
    <cellStyle name="Normal 6 3 2 4 2 2 2 2" xfId="1488" xr:uid="{A4A92BFE-0CA8-4DCC-81DB-832D3FC7E483}"/>
    <cellStyle name="Normal 6 3 2 4 2 2 3" xfId="1489" xr:uid="{D5F2D675-3DA3-46BF-A09E-15D1BB0E053D}"/>
    <cellStyle name="Normal 6 3 2 4 2 3" xfId="1490" xr:uid="{4BB499F1-79E0-4A5E-ACF8-8C3AB281A0AB}"/>
    <cellStyle name="Normal 6 3 2 4 2 3 2" xfId="1491" xr:uid="{CCF29A1A-12AA-465B-BA30-2F1DB6F5CBF8}"/>
    <cellStyle name="Normal 6 3 2 4 2 4" xfId="1492" xr:uid="{A934CA02-13BD-464B-9705-A54DE1D9F81B}"/>
    <cellStyle name="Normal 6 3 2 4 3" xfId="617" xr:uid="{D8521D4C-615D-48AD-AAEB-7BE823DBF97A}"/>
    <cellStyle name="Normal 6 3 2 4 3 2" xfId="1493" xr:uid="{5798F926-6A47-43A8-851B-EA563D3B66EA}"/>
    <cellStyle name="Normal 6 3 2 4 3 2 2" xfId="1494" xr:uid="{9643858D-D425-4804-9367-F96A1A687F75}"/>
    <cellStyle name="Normal 6 3 2 4 3 3" xfId="1495" xr:uid="{A20F68F2-CED7-49C7-9B71-88D4D35C66C4}"/>
    <cellStyle name="Normal 6 3 2 4 4" xfId="1496" xr:uid="{3012391D-8883-40B0-8FC6-AF6FC808A434}"/>
    <cellStyle name="Normal 6 3 2 4 4 2" xfId="1497" xr:uid="{B00396ED-1D5A-4A18-A203-9CA83C9384A1}"/>
    <cellStyle name="Normal 6 3 2 4 5" xfId="1498" xr:uid="{1B98FADB-5238-46E5-8760-332D23C1ACDA}"/>
    <cellStyle name="Normal 6 3 2 5" xfId="325" xr:uid="{C3F067F7-7783-4BD4-9A50-7126B5E740D0}"/>
    <cellStyle name="Normal 6 3 2 5 2" xfId="618" xr:uid="{2D9EF9AE-CC1F-40D4-A2A4-D32FC299AFA1}"/>
    <cellStyle name="Normal 6 3 2 5 2 2" xfId="1499" xr:uid="{BE81D7A5-5995-47C3-9766-76471C2DB4E8}"/>
    <cellStyle name="Normal 6 3 2 5 2 2 2" xfId="1500" xr:uid="{6963B573-740D-46E7-9918-BCB3071D2586}"/>
    <cellStyle name="Normal 6 3 2 5 2 3" xfId="1501" xr:uid="{8DAB00E3-41F2-43C0-BD4C-1D83E9596B80}"/>
    <cellStyle name="Normal 6 3 2 5 3" xfId="1502" xr:uid="{7DB3BBE8-981B-40C5-A4E4-C6D2861FDE23}"/>
    <cellStyle name="Normal 6 3 2 5 3 2" xfId="1503" xr:uid="{25C4CB2C-A199-473B-9533-6647440BC48A}"/>
    <cellStyle name="Normal 6 3 2 5 4" xfId="1504" xr:uid="{92F28A55-F2C4-4107-BAD8-09FAF9B2D46F}"/>
    <cellStyle name="Normal 6 3 2 6" xfId="619" xr:uid="{39697600-EA0D-4EF8-9268-ACAA783100A3}"/>
    <cellStyle name="Normal 6 3 2 6 2" xfId="1505" xr:uid="{057F4AEA-1359-44A8-8625-7739599CF830}"/>
    <cellStyle name="Normal 6 3 2 6 2 2" xfId="1506" xr:uid="{2BE675F2-6EEC-4E3E-A729-2216E61BFFA2}"/>
    <cellStyle name="Normal 6 3 2 6 3" xfId="1507" xr:uid="{8483BDAF-EEB0-4E03-B5D2-C93E36505A2D}"/>
    <cellStyle name="Normal 6 3 2 6 4" xfId="3140" xr:uid="{512DEE39-A816-434B-8579-B5E2F2E270D0}"/>
    <cellStyle name="Normal 6 3 2 7" xfId="1508" xr:uid="{5B48E5FB-3CFF-4338-A560-754C16C30A11}"/>
    <cellStyle name="Normal 6 3 2 7 2" xfId="1509" xr:uid="{B87561D9-19D5-4149-A4AF-12C4E4193906}"/>
    <cellStyle name="Normal 6 3 2 8" xfId="1510" xr:uid="{B13421D9-7FCB-4E4D-B727-9784A6E0A395}"/>
    <cellStyle name="Normal 6 3 2 9" xfId="3141" xr:uid="{2A2F8844-5D9D-485B-B098-107AC1D3A251}"/>
    <cellStyle name="Normal 6 3 3" xfId="114" xr:uid="{97484814-D6E7-4FD9-9842-4DCC2AFB4336}"/>
    <cellStyle name="Normal 6 3 3 2" xfId="115" xr:uid="{06BB7B34-D56F-494A-BD2B-B21DA3177B98}"/>
    <cellStyle name="Normal 6 3 3 2 2" xfId="620" xr:uid="{D2C26A88-EABE-4107-91C8-ECA3F1395555}"/>
    <cellStyle name="Normal 6 3 3 2 2 2" xfId="621" xr:uid="{3D43E649-76B9-4074-BFC5-2C4E30AABE95}"/>
    <cellStyle name="Normal 6 3 3 2 2 2 2" xfId="1511" xr:uid="{75442C48-AFCA-4425-9FD4-3EB10405BB15}"/>
    <cellStyle name="Normal 6 3 3 2 2 2 2 2" xfId="1512" xr:uid="{AC89B64B-BE03-4635-893A-4A60BB21C4D3}"/>
    <cellStyle name="Normal 6 3 3 2 2 2 3" xfId="1513" xr:uid="{E962D170-E683-4A8E-B5EA-002B2E424285}"/>
    <cellStyle name="Normal 6 3 3 2 2 3" xfId="1514" xr:uid="{F3D948CE-5C8A-4744-9D65-D7047767481C}"/>
    <cellStyle name="Normal 6 3 3 2 2 3 2" xfId="1515" xr:uid="{0E95D3FD-4724-4007-B73C-38AEC7692CC4}"/>
    <cellStyle name="Normal 6 3 3 2 2 4" xfId="1516" xr:uid="{9CC9E7E5-D5DB-4EEB-A9DF-FFAEA8E1C28A}"/>
    <cellStyle name="Normal 6 3 3 2 3" xfId="622" xr:uid="{8F620F49-00EC-47AA-A8EF-CEF675502B15}"/>
    <cellStyle name="Normal 6 3 3 2 3 2" xfId="1517" xr:uid="{6383B0E1-087B-4BFB-BA86-004F3785A82F}"/>
    <cellStyle name="Normal 6 3 3 2 3 2 2" xfId="1518" xr:uid="{63B530B2-3177-464A-B827-E4D9CEDF1CC9}"/>
    <cellStyle name="Normal 6 3 3 2 3 3" xfId="1519" xr:uid="{9231B40D-7B77-4C71-ABF3-626FCA8D280C}"/>
    <cellStyle name="Normal 6 3 3 2 3 4" xfId="3142" xr:uid="{94BAF86C-0474-4B52-95F9-57E2D988DDA9}"/>
    <cellStyle name="Normal 6 3 3 2 4" xfId="1520" xr:uid="{33A2B785-CFD4-4877-B157-5DA5CC096B4B}"/>
    <cellStyle name="Normal 6 3 3 2 4 2" xfId="1521" xr:uid="{257471D0-B4D4-475F-9404-F7F5E1003446}"/>
    <cellStyle name="Normal 6 3 3 2 5" xfId="1522" xr:uid="{6209EA1B-E086-4791-8113-BE0C520F5F46}"/>
    <cellStyle name="Normal 6 3 3 2 6" xfId="3143" xr:uid="{48BFFD9D-563E-4F2E-B6F9-B90308658C81}"/>
    <cellStyle name="Normal 6 3 3 3" xfId="326" xr:uid="{8EB25815-484D-4C87-9804-41C9A554D7E4}"/>
    <cellStyle name="Normal 6 3 3 3 2" xfId="623" xr:uid="{4C94A44A-B669-4BF5-94BE-A9C8B61500B1}"/>
    <cellStyle name="Normal 6 3 3 3 2 2" xfId="624" xr:uid="{429A04EC-7EB1-4857-87C5-D2FA734B0D7B}"/>
    <cellStyle name="Normal 6 3 3 3 2 2 2" xfId="1523" xr:uid="{1E6E24DC-7435-4A5A-92B9-C3A31A42495C}"/>
    <cellStyle name="Normal 6 3 3 3 2 2 2 2" xfId="1524" xr:uid="{BAAE7B93-C8BB-4C4D-ADAF-B3CBD355F2E4}"/>
    <cellStyle name="Normal 6 3 3 3 2 2 3" xfId="1525" xr:uid="{A769C1CA-E4BF-4DE6-B11B-9631F796458E}"/>
    <cellStyle name="Normal 6 3 3 3 2 3" xfId="1526" xr:uid="{F283EC84-E5FC-458B-BBFE-3C1661CA35DF}"/>
    <cellStyle name="Normal 6 3 3 3 2 3 2" xfId="1527" xr:uid="{17B125AB-67E5-4DEC-BCA9-2CF52224E167}"/>
    <cellStyle name="Normal 6 3 3 3 2 4" xfId="1528" xr:uid="{C3DDCE24-B299-4024-B7E8-F9E464F8D330}"/>
    <cellStyle name="Normal 6 3 3 3 3" xfId="625" xr:uid="{AC8A494C-9912-423E-A687-05B4D9EF65B4}"/>
    <cellStyle name="Normal 6 3 3 3 3 2" xfId="1529" xr:uid="{BD03D6AD-0470-45AD-B500-6CD006AE8CA6}"/>
    <cellStyle name="Normal 6 3 3 3 3 2 2" xfId="1530" xr:uid="{C182B9A1-8FD8-4286-91D3-838B9A95B18C}"/>
    <cellStyle name="Normal 6 3 3 3 3 3" xfId="1531" xr:uid="{5592D9D3-5145-42B7-9FDA-974E2EE8B72A}"/>
    <cellStyle name="Normal 6 3 3 3 4" xfId="1532" xr:uid="{0B2DB315-41F0-4BF1-8515-9A04CCA1104D}"/>
    <cellStyle name="Normal 6 3 3 3 4 2" xfId="1533" xr:uid="{C6807D45-6BA5-47ED-A2B3-77A187B96C82}"/>
    <cellStyle name="Normal 6 3 3 3 5" xfId="1534" xr:uid="{1A0C4153-0481-4CA0-BCCB-099E9C730648}"/>
    <cellStyle name="Normal 6 3 3 4" xfId="327" xr:uid="{A9A78CA6-0D7E-4BCF-85B3-B6150DA3E887}"/>
    <cellStyle name="Normal 6 3 3 4 2" xfId="626" xr:uid="{EBE18D63-1997-42F2-BD29-71DFFB5DA6A5}"/>
    <cellStyle name="Normal 6 3 3 4 2 2" xfId="1535" xr:uid="{A120598B-E8FE-4852-8389-0C8406E11D47}"/>
    <cellStyle name="Normal 6 3 3 4 2 2 2" xfId="1536" xr:uid="{262DC3F0-6BBF-4290-B51E-4207C2B69DC1}"/>
    <cellStyle name="Normal 6 3 3 4 2 3" xfId="1537" xr:uid="{8318DEAA-D0C3-47A8-BCFA-9C1C253C59BF}"/>
    <cellStyle name="Normal 6 3 3 4 3" xfId="1538" xr:uid="{D28DAED7-350C-412A-8020-08146D50DC21}"/>
    <cellStyle name="Normal 6 3 3 4 3 2" xfId="1539" xr:uid="{0D812AED-6F08-4AFE-9DAC-0AAD1F378E5B}"/>
    <cellStyle name="Normal 6 3 3 4 4" xfId="1540" xr:uid="{846F43F3-B345-420A-9527-DE1292475806}"/>
    <cellStyle name="Normal 6 3 3 5" xfId="627" xr:uid="{4A87763D-A607-4D4D-AD7E-AFD4635CC4DC}"/>
    <cellStyle name="Normal 6 3 3 5 2" xfId="1541" xr:uid="{9FEAD7A9-C155-4E11-A0F1-E94934EF935D}"/>
    <cellStyle name="Normal 6 3 3 5 2 2" xfId="1542" xr:uid="{6387489C-E272-4CF0-8938-438E0806B44D}"/>
    <cellStyle name="Normal 6 3 3 5 3" xfId="1543" xr:uid="{249FD01F-FE6A-4EFC-9763-9CAC5C6E19A5}"/>
    <cellStyle name="Normal 6 3 3 5 4" xfId="3144" xr:uid="{D9F461FD-11E0-4BCE-B8E9-8BE2943C9572}"/>
    <cellStyle name="Normal 6 3 3 6" xfId="1544" xr:uid="{9E82252B-38E0-4035-8118-5BBBED5FB54A}"/>
    <cellStyle name="Normal 6 3 3 6 2" xfId="1545" xr:uid="{5890A4EF-F1C9-4A5B-9B1C-4AFE955A6EB1}"/>
    <cellStyle name="Normal 6 3 3 7" xfId="1546" xr:uid="{77389B0E-E2A1-48A0-8F13-9938ACAD8DFD}"/>
    <cellStyle name="Normal 6 3 3 8" xfId="3145" xr:uid="{70428D96-07BF-44B3-8BE3-4581885A53A2}"/>
    <cellStyle name="Normal 6 3 4" xfId="116" xr:uid="{F24FC31D-627A-42CC-AE1E-2D4154532D64}"/>
    <cellStyle name="Normal 6 3 4 2" xfId="447" xr:uid="{5BEA49DE-8428-446B-AE00-AAD14B264466}"/>
    <cellStyle name="Normal 6 3 4 2 2" xfId="628" xr:uid="{3309BAEE-5BC6-4B78-8723-1CAE6FC9B021}"/>
    <cellStyle name="Normal 6 3 4 2 2 2" xfId="1547" xr:uid="{AF860B06-FC44-4B9D-B05A-44D1D142F4E9}"/>
    <cellStyle name="Normal 6 3 4 2 2 2 2" xfId="1548" xr:uid="{C6A081BF-293D-4A37-876D-642AE64A76D5}"/>
    <cellStyle name="Normal 6 3 4 2 2 3" xfId="1549" xr:uid="{94E3FD89-8F2F-4A53-BFC2-65DE7EC0767C}"/>
    <cellStyle name="Normal 6 3 4 2 2 4" xfId="3146" xr:uid="{1E0ED8D7-51E5-4CA8-AC3D-92DE2D6A9E12}"/>
    <cellStyle name="Normal 6 3 4 2 3" xfId="1550" xr:uid="{EF080AD4-F7AC-4CF0-8764-F747C494FCCB}"/>
    <cellStyle name="Normal 6 3 4 2 3 2" xfId="1551" xr:uid="{57E17B2B-6074-477E-8256-9364C199C836}"/>
    <cellStyle name="Normal 6 3 4 2 4" xfId="1552" xr:uid="{2C3799B5-154D-4C28-99C5-586590663785}"/>
    <cellStyle name="Normal 6 3 4 2 5" xfId="3147" xr:uid="{65DCAC7C-4179-49BE-8354-9509A2F0FFA7}"/>
    <cellStyle name="Normal 6 3 4 3" xfId="629" xr:uid="{2EB9632E-2C6E-4777-845B-563FA9D03F94}"/>
    <cellStyle name="Normal 6 3 4 3 2" xfId="1553" xr:uid="{F880CBF4-BD7A-490F-90FA-7FAE9EE7C307}"/>
    <cellStyle name="Normal 6 3 4 3 2 2" xfId="1554" xr:uid="{C5B7A2DC-C3AF-46ED-9F3B-C77D5043982B}"/>
    <cellStyle name="Normal 6 3 4 3 3" xfId="1555" xr:uid="{501EE6FC-E2A6-4897-8937-F0AF7D64B1B8}"/>
    <cellStyle name="Normal 6 3 4 3 4" xfId="3148" xr:uid="{B0C4C06D-FA82-46A0-ACA5-33979E90482F}"/>
    <cellStyle name="Normal 6 3 4 4" xfId="1556" xr:uid="{74DBB484-B67D-447C-97B6-AC6023CC7ECA}"/>
    <cellStyle name="Normal 6 3 4 4 2" xfId="1557" xr:uid="{31A9B7EC-DD2A-4703-A29C-5A469CD92C39}"/>
    <cellStyle name="Normal 6 3 4 4 3" xfId="3149" xr:uid="{982C6341-7F96-4C8E-AE21-78B029E79F8A}"/>
    <cellStyle name="Normal 6 3 4 4 4" xfId="3150" xr:uid="{E0252E08-F176-42B0-8E3F-484D656AA1AF}"/>
    <cellStyle name="Normal 6 3 4 5" xfId="1558" xr:uid="{5AF14A0F-7803-473F-9061-896D610A89A4}"/>
    <cellStyle name="Normal 6 3 4 6" xfId="3151" xr:uid="{0B82B366-AEE5-4AFD-8219-E3F0A183541C}"/>
    <cellStyle name="Normal 6 3 4 7" xfId="3152" xr:uid="{611F3CEC-4EB7-4EFD-B2FB-908C0BADB173}"/>
    <cellStyle name="Normal 6 3 5" xfId="328" xr:uid="{CE12151C-0685-4EFB-8B83-8AEDD6E27BA7}"/>
    <cellStyle name="Normal 6 3 5 2" xfId="630" xr:uid="{9DC01C13-A5D8-495B-B05A-53375807732F}"/>
    <cellStyle name="Normal 6 3 5 2 2" xfId="631" xr:uid="{44A5FFDC-8DC5-4935-9876-6D93062D3E24}"/>
    <cellStyle name="Normal 6 3 5 2 2 2" xfId="1559" xr:uid="{FE27AF27-9930-4917-84A2-1BFDE7767273}"/>
    <cellStyle name="Normal 6 3 5 2 2 2 2" xfId="1560" xr:uid="{D15B2C6A-1512-43F8-9E44-E9A3F1A4E241}"/>
    <cellStyle name="Normal 6 3 5 2 2 3" xfId="1561" xr:uid="{EBDE60F3-F1E7-4188-91BD-E868BDC30E96}"/>
    <cellStyle name="Normal 6 3 5 2 3" xfId="1562" xr:uid="{BD644EF0-3C52-4ABD-905D-F3CB8E96BDD5}"/>
    <cellStyle name="Normal 6 3 5 2 3 2" xfId="1563" xr:uid="{DB1DD660-F102-4CC4-8EF4-C52C0150639F}"/>
    <cellStyle name="Normal 6 3 5 2 4" xfId="1564" xr:uid="{58B8BD7A-C3D2-4721-9FFB-9581F9DF6BCA}"/>
    <cellStyle name="Normal 6 3 5 3" xfId="632" xr:uid="{2E862116-C1E7-4363-8A21-302B8836F11D}"/>
    <cellStyle name="Normal 6 3 5 3 2" xfId="1565" xr:uid="{7478912E-E459-485C-99C2-8B06A5320418}"/>
    <cellStyle name="Normal 6 3 5 3 2 2" xfId="1566" xr:uid="{9BEBDA57-E29E-43CC-A4BB-DF54C344E2D2}"/>
    <cellStyle name="Normal 6 3 5 3 3" xfId="1567" xr:uid="{614ADB50-B7F0-46FD-A105-C580EC6EBF3D}"/>
    <cellStyle name="Normal 6 3 5 3 4" xfId="3153" xr:uid="{384E92EB-E0BF-4F07-8185-DCC5BD2A7E5F}"/>
    <cellStyle name="Normal 6 3 5 4" xfId="1568" xr:uid="{DDFC7F32-C93E-4515-94FC-2CA059341200}"/>
    <cellStyle name="Normal 6 3 5 4 2" xfId="1569" xr:uid="{73596AB2-D9BB-42E6-8E24-12F83A6730E8}"/>
    <cellStyle name="Normal 6 3 5 5" xfId="1570" xr:uid="{FD99B0F7-9817-427C-8DEB-777E1F3913AD}"/>
    <cellStyle name="Normal 6 3 5 6" xfId="3154" xr:uid="{6E7A4900-C387-4F54-9369-F907CED55E52}"/>
    <cellStyle name="Normal 6 3 6" xfId="329" xr:uid="{CE0DDE73-D68B-444F-B32B-92664DDD11AA}"/>
    <cellStyle name="Normal 6 3 6 2" xfId="633" xr:uid="{A552101E-09E3-4FE3-81B1-CC10A33DA513}"/>
    <cellStyle name="Normal 6 3 6 2 2" xfId="1571" xr:uid="{938EE45C-3620-441A-A00A-0FC5CA622771}"/>
    <cellStyle name="Normal 6 3 6 2 2 2" xfId="1572" xr:uid="{76CDD6A4-7334-4128-805C-F5C50FF2F360}"/>
    <cellStyle name="Normal 6 3 6 2 3" xfId="1573" xr:uid="{1C32BDA2-57C9-4FA6-8D28-11015202A469}"/>
    <cellStyle name="Normal 6 3 6 2 4" xfId="3155" xr:uid="{B06807D6-823C-49AE-8A9B-D569A9F5CA6C}"/>
    <cellStyle name="Normal 6 3 6 3" xfId="1574" xr:uid="{08BFEF3C-C34D-4871-9D66-DC442F887239}"/>
    <cellStyle name="Normal 6 3 6 3 2" xfId="1575" xr:uid="{9C863A0F-F9B5-4D4D-869A-3DC0E7C039B4}"/>
    <cellStyle name="Normal 6 3 6 4" xfId="1576" xr:uid="{24A23815-8DA6-48DA-B657-9885E9D9BC23}"/>
    <cellStyle name="Normal 6 3 6 5" xfId="3156" xr:uid="{72697C0D-A2C8-49EB-AD75-6627694F6C02}"/>
    <cellStyle name="Normal 6 3 7" xfId="634" xr:uid="{91FBF4D4-B672-47BF-8C84-BACB54B86ED9}"/>
    <cellStyle name="Normal 6 3 7 2" xfId="1577" xr:uid="{25F92AF3-0EC9-4103-AB63-C6AD44E9F897}"/>
    <cellStyle name="Normal 6 3 7 2 2" xfId="1578" xr:uid="{93090C99-0723-4EDA-868D-39CB20B86AED}"/>
    <cellStyle name="Normal 6 3 7 3" xfId="1579" xr:uid="{F747302A-6B9C-42C0-B862-DE9687F8D69D}"/>
    <cellStyle name="Normal 6 3 7 4" xfId="3157" xr:uid="{92B7B454-8498-4C8E-A4FE-6A88818E6ABB}"/>
    <cellStyle name="Normal 6 3 8" xfId="1580" xr:uid="{49C05974-AFE5-4B95-8E0E-3A2ADAC968EF}"/>
    <cellStyle name="Normal 6 3 8 2" xfId="1581" xr:uid="{F516B864-09C7-48D3-B96C-B5717F3CF637}"/>
    <cellStyle name="Normal 6 3 8 3" xfId="3158" xr:uid="{94F3B59E-70A3-44F8-95AA-AB0F9C5917FC}"/>
    <cellStyle name="Normal 6 3 8 4" xfId="3159" xr:uid="{F3E2531B-2232-4A7C-B734-7D952C527DD4}"/>
    <cellStyle name="Normal 6 3 9" xfId="1582" xr:uid="{5DA4ACE6-84C5-4847-B557-70894F326BC4}"/>
    <cellStyle name="Normal 6 3 9 2" xfId="4718" xr:uid="{4845CDA8-784D-4E28-80E9-1D83D2E40F22}"/>
    <cellStyle name="Normal 6 4" xfId="117" xr:uid="{7585274C-A06F-4447-B5A3-8A0836912355}"/>
    <cellStyle name="Normal 6 4 10" xfId="3160" xr:uid="{9DAC5FD3-D1F2-477E-92F1-DC329B8E51EA}"/>
    <cellStyle name="Normal 6 4 11" xfId="3161" xr:uid="{0C9C805F-6DB0-4C92-A9B0-A57449B699CB}"/>
    <cellStyle name="Normal 6 4 2" xfId="118" xr:uid="{D200D765-AA9B-4297-A934-923F45899308}"/>
    <cellStyle name="Normal 6 4 2 2" xfId="119" xr:uid="{2AEF5B1B-A5F6-41AE-AE6F-98488293AB8D}"/>
    <cellStyle name="Normal 6 4 2 2 2" xfId="330" xr:uid="{9E7E18C0-318F-41EC-BA86-2847CFDB8E2C}"/>
    <cellStyle name="Normal 6 4 2 2 2 2" xfId="635" xr:uid="{D870EEBD-A3B0-42BB-BFBF-BA6D758F4A9A}"/>
    <cellStyle name="Normal 6 4 2 2 2 2 2" xfId="1583" xr:uid="{E58ACFB4-2BF1-4214-9289-052469B69BF6}"/>
    <cellStyle name="Normal 6 4 2 2 2 2 2 2" xfId="1584" xr:uid="{0BCCA911-F956-46F9-8816-B18C0359A607}"/>
    <cellStyle name="Normal 6 4 2 2 2 2 3" xfId="1585" xr:uid="{38840779-E5E5-4E03-AABC-DE3F466B49F4}"/>
    <cellStyle name="Normal 6 4 2 2 2 2 4" xfId="3162" xr:uid="{FB12BA10-F3BD-478D-8518-7378C1AC94BC}"/>
    <cellStyle name="Normal 6 4 2 2 2 3" xfId="1586" xr:uid="{0D3A65AD-AFE1-47DB-B7DC-10CC3D68EA34}"/>
    <cellStyle name="Normal 6 4 2 2 2 3 2" xfId="1587" xr:uid="{3B145816-88CA-4121-AF49-AA86295FD4F9}"/>
    <cellStyle name="Normal 6 4 2 2 2 3 3" xfId="3163" xr:uid="{87F7E08F-678D-4843-94F4-98180BF5FEED}"/>
    <cellStyle name="Normal 6 4 2 2 2 3 4" xfId="3164" xr:uid="{14C0B3C5-972F-4332-AFC7-18F4B57B5AA4}"/>
    <cellStyle name="Normal 6 4 2 2 2 4" xfId="1588" xr:uid="{C58563D2-C0DC-4F34-8DDD-086430F27D85}"/>
    <cellStyle name="Normal 6 4 2 2 2 5" xfId="3165" xr:uid="{4E161E47-C242-450D-8AF5-0377A786186E}"/>
    <cellStyle name="Normal 6 4 2 2 2 6" xfId="3166" xr:uid="{E7863FA2-5E82-4F00-8435-440F4DFE36A5}"/>
    <cellStyle name="Normal 6 4 2 2 3" xfId="636" xr:uid="{38C0DFC5-0291-4DF1-A7AD-61493EB4E2DB}"/>
    <cellStyle name="Normal 6 4 2 2 3 2" xfId="1589" xr:uid="{96F5E152-577E-4B43-9E51-CF63D48804DD}"/>
    <cellStyle name="Normal 6 4 2 2 3 2 2" xfId="1590" xr:uid="{6F877EE0-CCCF-4DDD-BA1B-3F6422684FD9}"/>
    <cellStyle name="Normal 6 4 2 2 3 2 3" xfId="3167" xr:uid="{7B60934F-6AAA-461F-A9E8-8210AD634CE0}"/>
    <cellStyle name="Normal 6 4 2 2 3 2 4" xfId="3168" xr:uid="{2EBEF184-7038-4746-89F9-A707A66BFCCE}"/>
    <cellStyle name="Normal 6 4 2 2 3 3" xfId="1591" xr:uid="{3081666E-205E-4753-A544-4EACFA93F9F0}"/>
    <cellStyle name="Normal 6 4 2 2 3 4" xfId="3169" xr:uid="{9425EB2E-6FB6-46CC-BF4C-FA1E4AB8A2CC}"/>
    <cellStyle name="Normal 6 4 2 2 3 5" xfId="3170" xr:uid="{778BC591-840A-4CBE-A41D-ED8C1DAFC43F}"/>
    <cellStyle name="Normal 6 4 2 2 4" xfId="1592" xr:uid="{6BC616CB-10A3-4AD3-B46F-AEA03AF5F102}"/>
    <cellStyle name="Normal 6 4 2 2 4 2" xfId="1593" xr:uid="{F3BA8977-F3C2-4BD7-9BA7-F446ACFBE308}"/>
    <cellStyle name="Normal 6 4 2 2 4 3" xfId="3171" xr:uid="{3BDE3332-F386-4522-8A58-10075496B691}"/>
    <cellStyle name="Normal 6 4 2 2 4 4" xfId="3172" xr:uid="{415DAB9A-DABA-4EA3-9D6C-428E7E953ECC}"/>
    <cellStyle name="Normal 6 4 2 2 5" xfId="1594" xr:uid="{3354EE0B-1CD6-4B33-9A7B-F40D171B5F91}"/>
    <cellStyle name="Normal 6 4 2 2 5 2" xfId="3173" xr:uid="{A59621B1-8AF3-4774-8CBF-E7365E0CDA3E}"/>
    <cellStyle name="Normal 6 4 2 2 5 3" xfId="3174" xr:uid="{7C0205F5-4D25-4F71-9682-2FA08E455545}"/>
    <cellStyle name="Normal 6 4 2 2 5 4" xfId="3175" xr:uid="{FAC1FAFB-5871-437B-B64D-E02E9B430E28}"/>
    <cellStyle name="Normal 6 4 2 2 6" xfId="3176" xr:uid="{9374D791-BFB6-4BE1-8621-E53A4E948824}"/>
    <cellStyle name="Normal 6 4 2 2 7" xfId="3177" xr:uid="{30418149-42E4-460F-95D7-91306A2868ED}"/>
    <cellStyle name="Normal 6 4 2 2 8" xfId="3178" xr:uid="{F2149BDC-3C34-47C5-AB88-F6B6BFFCC4BF}"/>
    <cellStyle name="Normal 6 4 2 3" xfId="331" xr:uid="{2196217B-B742-4C9C-91D7-4FBCEF1FB499}"/>
    <cellStyle name="Normal 6 4 2 3 2" xfId="637" xr:uid="{D679B2EC-F081-445D-A5B5-98D8B981814A}"/>
    <cellStyle name="Normal 6 4 2 3 2 2" xfId="638" xr:uid="{7843A71A-A18B-4D94-86EA-847B0DFFB6E7}"/>
    <cellStyle name="Normal 6 4 2 3 2 2 2" xfId="1595" xr:uid="{929CD795-9F79-43DE-8718-B796DB6E209A}"/>
    <cellStyle name="Normal 6 4 2 3 2 2 2 2" xfId="1596" xr:uid="{91357C4E-29B7-4727-A194-E0C4103220E7}"/>
    <cellStyle name="Normal 6 4 2 3 2 2 3" xfId="1597" xr:uid="{E0ADAF9F-C86D-4F91-B818-C3E545F45868}"/>
    <cellStyle name="Normal 6 4 2 3 2 3" xfId="1598" xr:uid="{7F9F03CE-2612-46EF-B700-E1B49861CEF6}"/>
    <cellStyle name="Normal 6 4 2 3 2 3 2" xfId="1599" xr:uid="{F639AB4D-A0D0-4278-8237-1F142E7A06C1}"/>
    <cellStyle name="Normal 6 4 2 3 2 4" xfId="1600" xr:uid="{09459B07-BF88-402E-BB17-95B8CAA06DA7}"/>
    <cellStyle name="Normal 6 4 2 3 3" xfId="639" xr:uid="{E0D182F7-8928-404C-8C23-9687B5690E1A}"/>
    <cellStyle name="Normal 6 4 2 3 3 2" xfId="1601" xr:uid="{031B2BBC-50D6-40C6-A306-2ECAA1714BC1}"/>
    <cellStyle name="Normal 6 4 2 3 3 2 2" xfId="1602" xr:uid="{C5E91048-0573-4B17-A74F-BBC579A52ABA}"/>
    <cellStyle name="Normal 6 4 2 3 3 3" xfId="1603" xr:uid="{2DA8DFEE-AEF6-4E37-9186-8F5BC95E2D1A}"/>
    <cellStyle name="Normal 6 4 2 3 3 4" xfId="3179" xr:uid="{F27D9401-52D7-4744-B445-F2857BBBE412}"/>
    <cellStyle name="Normal 6 4 2 3 4" xfId="1604" xr:uid="{974C73A0-A9F7-4749-B07B-D3F810FEE7AA}"/>
    <cellStyle name="Normal 6 4 2 3 4 2" xfId="1605" xr:uid="{C56B7BCF-2B1D-4328-BC79-9126D9595F65}"/>
    <cellStyle name="Normal 6 4 2 3 5" xfId="1606" xr:uid="{770F91FE-BE91-49BC-8B97-DDB299D7A6B1}"/>
    <cellStyle name="Normal 6 4 2 3 6" xfId="3180" xr:uid="{CCCEEF3A-16C2-4F80-B725-D1324DA92B8E}"/>
    <cellStyle name="Normal 6 4 2 4" xfId="332" xr:uid="{04FE1842-3A8C-4807-891E-CF4C46A3D356}"/>
    <cellStyle name="Normal 6 4 2 4 2" xfId="640" xr:uid="{3EAB3736-964A-47BD-950B-7FCF51DB21FD}"/>
    <cellStyle name="Normal 6 4 2 4 2 2" xfId="1607" xr:uid="{B2850411-9B71-4F6E-AE8A-4224768F2D02}"/>
    <cellStyle name="Normal 6 4 2 4 2 2 2" xfId="1608" xr:uid="{1B2FE963-C5D4-4A6A-8571-5E91DF8DDD9F}"/>
    <cellStyle name="Normal 6 4 2 4 2 3" xfId="1609" xr:uid="{ADEE2067-1862-406B-8733-AD0CB97DB2B2}"/>
    <cellStyle name="Normal 6 4 2 4 2 4" xfId="3181" xr:uid="{666EE292-AA15-439A-A304-4E3DC1378F4E}"/>
    <cellStyle name="Normal 6 4 2 4 3" xfId="1610" xr:uid="{7B6449AA-7FC4-45B8-9791-4BE193BC3AC2}"/>
    <cellStyle name="Normal 6 4 2 4 3 2" xfId="1611" xr:uid="{EBA3ADCA-3AC2-4EB0-B0F9-98964417E753}"/>
    <cellStyle name="Normal 6 4 2 4 4" xfId="1612" xr:uid="{E24C477D-1213-4228-9B46-A782068466D1}"/>
    <cellStyle name="Normal 6 4 2 4 5" xfId="3182" xr:uid="{4E70CA6E-0816-4FDB-91CF-785C3AEC67A4}"/>
    <cellStyle name="Normal 6 4 2 5" xfId="333" xr:uid="{36131421-2CAA-471F-91A8-ED5246011DC0}"/>
    <cellStyle name="Normal 6 4 2 5 2" xfId="1613" xr:uid="{26C71758-D10B-400C-B245-54838E8517A6}"/>
    <cellStyle name="Normal 6 4 2 5 2 2" xfId="1614" xr:uid="{FED768DD-66A7-46CE-8027-98CD0664EBDB}"/>
    <cellStyle name="Normal 6 4 2 5 3" xfId="1615" xr:uid="{516E602B-E62A-4C9C-A83A-A808D2D3BE3D}"/>
    <cellStyle name="Normal 6 4 2 5 4" xfId="3183" xr:uid="{CC0524B7-E062-4E8D-8045-85C0D3F6A6E4}"/>
    <cellStyle name="Normal 6 4 2 6" xfId="1616" xr:uid="{F547E626-9EAE-4D87-A150-91FBAE726559}"/>
    <cellStyle name="Normal 6 4 2 6 2" xfId="1617" xr:uid="{8917D5A8-5516-4061-855B-BFD8B4FCFEAD}"/>
    <cellStyle name="Normal 6 4 2 6 3" xfId="3184" xr:uid="{308857B0-97E8-49BF-9DC3-77D4C5F5EEDF}"/>
    <cellStyle name="Normal 6 4 2 6 4" xfId="3185" xr:uid="{35D921D4-80D9-4B76-9CA8-CAFA6FBD032A}"/>
    <cellStyle name="Normal 6 4 2 7" xfId="1618" xr:uid="{F124324C-3AA0-4690-82F8-8942B9314BCD}"/>
    <cellStyle name="Normal 6 4 2 8" xfId="3186" xr:uid="{AE78B917-6284-4C0B-B11E-8894C42CE30F}"/>
    <cellStyle name="Normal 6 4 2 9" xfId="3187" xr:uid="{21C0F3C2-6668-49A4-9898-AEAF5563A063}"/>
    <cellStyle name="Normal 6 4 3" xfId="120" xr:uid="{72C083DF-3AD4-46B7-95A9-5C8D9254894F}"/>
    <cellStyle name="Normal 6 4 3 2" xfId="121" xr:uid="{5549ACD2-8E62-4150-AE72-AE26C4DC7BEB}"/>
    <cellStyle name="Normal 6 4 3 2 2" xfId="641" xr:uid="{4A0FFCBC-C745-4FBF-B346-D578FB59E6B7}"/>
    <cellStyle name="Normal 6 4 3 2 2 2" xfId="1619" xr:uid="{2260C321-EAA7-415F-89B7-5FCAB815EB2A}"/>
    <cellStyle name="Normal 6 4 3 2 2 2 2" xfId="1620" xr:uid="{0F6401EB-621C-40F4-8802-63616B985A31}"/>
    <cellStyle name="Normal 6 4 3 2 2 2 2 2" xfId="4476" xr:uid="{EDC1986E-6B7E-4E39-9EA2-2902DC1E5ED6}"/>
    <cellStyle name="Normal 6 4 3 2 2 2 3" xfId="4477" xr:uid="{0162ED62-B3A4-47C0-8858-C077259A2696}"/>
    <cellStyle name="Normal 6 4 3 2 2 3" xfId="1621" xr:uid="{1B60E6A6-A453-4260-9990-60A5B62F63BF}"/>
    <cellStyle name="Normal 6 4 3 2 2 3 2" xfId="4478" xr:uid="{50FE3566-0887-4148-A029-CB282734BA3B}"/>
    <cellStyle name="Normal 6 4 3 2 2 4" xfId="3188" xr:uid="{5D203D94-0B0D-430D-8D10-2ED0F1B85640}"/>
    <cellStyle name="Normal 6 4 3 2 3" xfId="1622" xr:uid="{42C0FA88-3BB8-4E23-9BA4-308F4F927F94}"/>
    <cellStyle name="Normal 6 4 3 2 3 2" xfId="1623" xr:uid="{A7203743-6332-4C1C-AAD5-80808920CBCB}"/>
    <cellStyle name="Normal 6 4 3 2 3 2 2" xfId="4479" xr:uid="{FCA7FDBA-04D6-45EB-A531-F0A97CB519EB}"/>
    <cellStyle name="Normal 6 4 3 2 3 3" xfId="3189" xr:uid="{55DF88A0-61A4-4A9D-8502-DCF1E74ECF16}"/>
    <cellStyle name="Normal 6 4 3 2 3 4" xfId="3190" xr:uid="{DB42C2B8-C55A-47AE-B63A-88BAC00A7F27}"/>
    <cellStyle name="Normal 6 4 3 2 4" xfId="1624" xr:uid="{E478F605-4A48-401A-81DD-A75A206E1603}"/>
    <cellStyle name="Normal 6 4 3 2 4 2" xfId="4480" xr:uid="{633239D4-DD87-418B-A2E8-5762639116F0}"/>
    <cellStyle name="Normal 6 4 3 2 5" xfId="3191" xr:uid="{EA6331EF-7CD4-4AE5-9D49-7D087350D633}"/>
    <cellStyle name="Normal 6 4 3 2 6" xfId="3192" xr:uid="{FF078146-D14A-4B38-A2EA-97FC361BD31C}"/>
    <cellStyle name="Normal 6 4 3 3" xfId="334" xr:uid="{1BDCA3D4-D138-4C7A-B53D-55BF7F2DD2A0}"/>
    <cellStyle name="Normal 6 4 3 3 2" xfId="1625" xr:uid="{8F27B618-2C1D-4E36-B810-C528FB8DF888}"/>
    <cellStyle name="Normal 6 4 3 3 2 2" xfId="1626" xr:uid="{D7A9CBFB-255D-45C3-B4A6-703BF1739C61}"/>
    <cellStyle name="Normal 6 4 3 3 2 2 2" xfId="4481" xr:uid="{69AEBA25-D48E-45BF-B81C-A861E4D4CBB1}"/>
    <cellStyle name="Normal 6 4 3 3 2 3" xfId="3193" xr:uid="{7CFBCFD2-E37A-4B47-AD23-958F2001A29E}"/>
    <cellStyle name="Normal 6 4 3 3 2 4" xfId="3194" xr:uid="{C7E945BA-B8D3-4E96-A8F5-DF5C1831618F}"/>
    <cellStyle name="Normal 6 4 3 3 3" xfId="1627" xr:uid="{56D9026A-370A-4DF4-9403-89BB94003DC6}"/>
    <cellStyle name="Normal 6 4 3 3 3 2" xfId="4482" xr:uid="{8EAC60A8-4011-4449-ABD8-EB9B16FC9D65}"/>
    <cellStyle name="Normal 6 4 3 3 4" xfId="3195" xr:uid="{8601C7BC-61FD-4999-8FF0-623702392016}"/>
    <cellStyle name="Normal 6 4 3 3 5" xfId="3196" xr:uid="{36B7E603-F273-47E9-AB4F-028D9FC8A435}"/>
    <cellStyle name="Normal 6 4 3 4" xfId="1628" xr:uid="{780ADEFD-AB4D-40AF-A034-84D9C16C4615}"/>
    <cellStyle name="Normal 6 4 3 4 2" xfId="1629" xr:uid="{67AEFAD6-5F93-4B8C-A029-8113EE5289DD}"/>
    <cellStyle name="Normal 6 4 3 4 2 2" xfId="4483" xr:uid="{7AC8CE92-EF90-4393-8FF0-00C839047777}"/>
    <cellStyle name="Normal 6 4 3 4 3" xfId="3197" xr:uid="{98A3DED2-593A-49A5-A037-027CCCA082BA}"/>
    <cellStyle name="Normal 6 4 3 4 4" xfId="3198" xr:uid="{2710C660-74A1-4C45-BA6F-E5B08AE439FB}"/>
    <cellStyle name="Normal 6 4 3 5" xfId="1630" xr:uid="{BB81BD4E-B8BC-40FE-B657-A1F7CB5B8243}"/>
    <cellStyle name="Normal 6 4 3 5 2" xfId="3199" xr:uid="{D5973045-BBCB-455A-9F42-2675689EFA4C}"/>
    <cellStyle name="Normal 6 4 3 5 3" xfId="3200" xr:uid="{6C3C28AA-6C69-4B2E-B17E-6A3137597194}"/>
    <cellStyle name="Normal 6 4 3 5 4" xfId="3201" xr:uid="{AA2772D8-A29F-4C69-9DB3-791E863F550F}"/>
    <cellStyle name="Normal 6 4 3 6" xfId="3202" xr:uid="{BDEC9EE0-C911-4544-9C9C-1BE0C8F7587D}"/>
    <cellStyle name="Normal 6 4 3 7" xfId="3203" xr:uid="{82C9F9EC-5BD7-461F-A516-E9B0D22B500E}"/>
    <cellStyle name="Normal 6 4 3 8" xfId="3204" xr:uid="{346DACA0-6704-4A37-A705-CE438168911A}"/>
    <cellStyle name="Normal 6 4 4" xfId="122" xr:uid="{999A6264-B750-4CE8-85DA-972287DBC6A9}"/>
    <cellStyle name="Normal 6 4 4 2" xfId="642" xr:uid="{4365EEA6-F773-4E0A-AF6B-2A26EE3E4247}"/>
    <cellStyle name="Normal 6 4 4 2 2" xfId="643" xr:uid="{3669E54C-65BD-486C-8321-5F46146C5990}"/>
    <cellStyle name="Normal 6 4 4 2 2 2" xfId="1631" xr:uid="{6F1C4EF3-6266-4B2C-AEF2-92B2E08A553D}"/>
    <cellStyle name="Normal 6 4 4 2 2 2 2" xfId="1632" xr:uid="{CB526EDC-D15A-45B3-8B2F-B2539FCB84AA}"/>
    <cellStyle name="Normal 6 4 4 2 2 3" xfId="1633" xr:uid="{76A4753D-07E3-4C24-92C1-B3C22D55BF77}"/>
    <cellStyle name="Normal 6 4 4 2 2 4" xfId="3205" xr:uid="{60030465-E82D-4C1B-BB4C-464024F361D7}"/>
    <cellStyle name="Normal 6 4 4 2 3" xfId="1634" xr:uid="{8E551313-B390-489D-80A7-C0E97B6FECE2}"/>
    <cellStyle name="Normal 6 4 4 2 3 2" xfId="1635" xr:uid="{49277CB7-5C02-492A-BF47-C10301A4DA40}"/>
    <cellStyle name="Normal 6 4 4 2 4" xfId="1636" xr:uid="{88333AB1-9107-4C9C-9BCD-3EADFF0C2844}"/>
    <cellStyle name="Normal 6 4 4 2 5" xfId="3206" xr:uid="{F47AC9B2-4E93-417B-B5DA-5FF89EDF1116}"/>
    <cellStyle name="Normal 6 4 4 3" xfId="644" xr:uid="{15429A0C-2693-4295-8220-8B47B6A60A4A}"/>
    <cellStyle name="Normal 6 4 4 3 2" xfId="1637" xr:uid="{91055530-AFE8-43E0-B8E9-253A4D9224AE}"/>
    <cellStyle name="Normal 6 4 4 3 2 2" xfId="1638" xr:uid="{3984A696-0154-4AC7-BE7A-7C017D6AA2D8}"/>
    <cellStyle name="Normal 6 4 4 3 3" xfId="1639" xr:uid="{75FF794D-6402-4EB5-8DA9-8EBF3B037C45}"/>
    <cellStyle name="Normal 6 4 4 3 4" xfId="3207" xr:uid="{D294667B-B0CD-426B-BDCC-6E0BFFA56D72}"/>
    <cellStyle name="Normal 6 4 4 4" xfId="1640" xr:uid="{80E7F2BA-DEE8-4E65-A1C0-7E09258C5A9B}"/>
    <cellStyle name="Normal 6 4 4 4 2" xfId="1641" xr:uid="{3DF14281-98F1-4D84-961E-1C32D21726F9}"/>
    <cellStyle name="Normal 6 4 4 4 3" xfId="3208" xr:uid="{129EFD67-088C-4170-B84B-811E6A106D41}"/>
    <cellStyle name="Normal 6 4 4 4 4" xfId="3209" xr:uid="{4A368A1B-4F20-4B55-89C9-5FBCD7B4975D}"/>
    <cellStyle name="Normal 6 4 4 5" xfId="1642" xr:uid="{FCD3924B-A66F-48B7-A547-0D4EA45A99B3}"/>
    <cellStyle name="Normal 6 4 4 6" xfId="3210" xr:uid="{6DCBA24D-FA22-445A-A578-336EA2383F5F}"/>
    <cellStyle name="Normal 6 4 4 7" xfId="3211" xr:uid="{332EEC13-BE38-4A11-8862-9A55A575B8E8}"/>
    <cellStyle name="Normal 6 4 5" xfId="335" xr:uid="{F0B84F47-7B27-480B-B47C-AE2C4D82868E}"/>
    <cellStyle name="Normal 6 4 5 2" xfId="645" xr:uid="{84ED50BA-8D84-46B8-B159-A5245FA5C786}"/>
    <cellStyle name="Normal 6 4 5 2 2" xfId="1643" xr:uid="{B8EE1154-DEEF-426E-B155-35C3E79AF8EA}"/>
    <cellStyle name="Normal 6 4 5 2 2 2" xfId="1644" xr:uid="{3884B48E-5614-4154-AC3F-7D8E18BCA666}"/>
    <cellStyle name="Normal 6 4 5 2 3" xfId="1645" xr:uid="{D487C3BA-6E68-47DE-8617-036CEC07C888}"/>
    <cellStyle name="Normal 6 4 5 2 4" xfId="3212" xr:uid="{6890A361-68C0-4D68-A26B-BE5692621EFA}"/>
    <cellStyle name="Normal 6 4 5 3" xfId="1646" xr:uid="{28CF1900-589B-48C8-93EE-6412ADE88160}"/>
    <cellStyle name="Normal 6 4 5 3 2" xfId="1647" xr:uid="{5E555506-794C-466B-BA8B-D07292635A28}"/>
    <cellStyle name="Normal 6 4 5 3 3" xfId="3213" xr:uid="{A9F25A24-9451-412A-8BF2-DC44EE77989D}"/>
    <cellStyle name="Normal 6 4 5 3 4" xfId="3214" xr:uid="{6ED5BC6A-D41F-47F0-8EB6-866606B6CE45}"/>
    <cellStyle name="Normal 6 4 5 4" xfId="1648" xr:uid="{4F7B172E-AC23-4004-A4E8-ACFFDFB2DBD9}"/>
    <cellStyle name="Normal 6 4 5 5" xfId="3215" xr:uid="{CFAFB466-85D5-4209-849B-1A2549C79C2C}"/>
    <cellStyle name="Normal 6 4 5 6" xfId="3216" xr:uid="{238DE410-ACB4-427B-BC8E-69EB6BFCF959}"/>
    <cellStyle name="Normal 6 4 6" xfId="336" xr:uid="{EA078630-7F2E-4F7A-8308-5DEF275FEF79}"/>
    <cellStyle name="Normal 6 4 6 2" xfId="1649" xr:uid="{840BDF07-191B-48AE-9D74-09978F2B7875}"/>
    <cellStyle name="Normal 6 4 6 2 2" xfId="1650" xr:uid="{3FD145AA-615C-4C6B-9EEB-F2FF572D26B0}"/>
    <cellStyle name="Normal 6 4 6 2 3" xfId="3217" xr:uid="{5DD1FAC0-0C62-4369-991A-B2745BAA5884}"/>
    <cellStyle name="Normal 6 4 6 2 4" xfId="3218" xr:uid="{19CF2281-25E6-44E3-8297-43E4B4952A08}"/>
    <cellStyle name="Normal 6 4 6 3" xfId="1651" xr:uid="{AF211672-1EDE-474E-ACCE-F905C456011A}"/>
    <cellStyle name="Normal 6 4 6 4" xfId="3219" xr:uid="{97821281-FCA7-43FE-BB11-B9BF2A4EAC78}"/>
    <cellStyle name="Normal 6 4 6 5" xfId="3220" xr:uid="{511C7790-C7C9-4E11-9B08-952268948ED7}"/>
    <cellStyle name="Normal 6 4 7" xfId="1652" xr:uid="{FC1227E0-1277-4D3F-86F2-50D81937E79F}"/>
    <cellStyle name="Normal 6 4 7 2" xfId="1653" xr:uid="{6E0DCBD8-8E6F-49F6-8723-FDDE59FE47A5}"/>
    <cellStyle name="Normal 6 4 7 3" xfId="3221" xr:uid="{88C62ABB-AB60-40C2-A04D-C7A14C50E8FD}"/>
    <cellStyle name="Normal 6 4 7 3 2" xfId="4407" xr:uid="{7B6F2C41-756C-404E-959D-0C50D0021E8D}"/>
    <cellStyle name="Normal 6 4 7 3 3" xfId="4685" xr:uid="{657FF5EB-BCE8-4D20-B7BD-A8F51AE6384B}"/>
    <cellStyle name="Normal 6 4 7 4" xfId="3222" xr:uid="{352FFB00-911C-44A4-8ED0-CD9F3FFD83BC}"/>
    <cellStyle name="Normal 6 4 8" xfId="1654" xr:uid="{5EAA1DFB-0CDE-4979-9D96-983F9E9205E6}"/>
    <cellStyle name="Normal 6 4 8 2" xfId="3223" xr:uid="{287987BD-8222-4CA6-9EE7-5C0247AC9065}"/>
    <cellStyle name="Normal 6 4 8 3" xfId="3224" xr:uid="{D9A06862-F96D-47ED-BE9D-1E919F20A6AB}"/>
    <cellStyle name="Normal 6 4 8 4" xfId="3225" xr:uid="{DFDCF926-0970-4210-8A7E-67AD631E93F0}"/>
    <cellStyle name="Normal 6 4 9" xfId="3226" xr:uid="{60DAD269-0AA8-4251-BE29-5A56FBB9C7FD}"/>
    <cellStyle name="Normal 6 5" xfId="123" xr:uid="{1D096525-32F2-4057-8AB2-4673C40FC717}"/>
    <cellStyle name="Normal 6 5 10" xfId="3227" xr:uid="{61145FAC-D00A-48F0-8F36-29ADEC830951}"/>
    <cellStyle name="Normal 6 5 11" xfId="3228" xr:uid="{43314A38-F99F-44A1-A6DA-01B2E6B63373}"/>
    <cellStyle name="Normal 6 5 2" xfId="124" xr:uid="{1B1C33EC-FFC9-404C-8D17-139F2748E817}"/>
    <cellStyle name="Normal 6 5 2 2" xfId="337" xr:uid="{B1D5AFB9-A09F-465B-859D-77066717317D}"/>
    <cellStyle name="Normal 6 5 2 2 2" xfId="646" xr:uid="{4C000BFE-9875-4F10-9FBB-0D75C6834AE8}"/>
    <cellStyle name="Normal 6 5 2 2 2 2" xfId="647" xr:uid="{F9B4C59B-0847-47FF-B44E-9E1656188C08}"/>
    <cellStyle name="Normal 6 5 2 2 2 2 2" xfId="1655" xr:uid="{9DFF241F-4DC7-47EE-9C5A-BC2E8A2E0E6A}"/>
    <cellStyle name="Normal 6 5 2 2 2 2 3" xfId="3229" xr:uid="{5F35D22F-88A8-42D5-82B3-BCEA284305E2}"/>
    <cellStyle name="Normal 6 5 2 2 2 2 4" xfId="3230" xr:uid="{920D8EFA-80A5-4F04-BBE5-E4B2BD18812F}"/>
    <cellStyle name="Normal 6 5 2 2 2 3" xfId="1656" xr:uid="{F2BA433E-53E6-43FB-8A57-C86297801D98}"/>
    <cellStyle name="Normal 6 5 2 2 2 3 2" xfId="3231" xr:uid="{547C2B96-9155-4DB2-A23A-2EF0FCF01939}"/>
    <cellStyle name="Normal 6 5 2 2 2 3 3" xfId="3232" xr:uid="{6074D8E5-1DAB-4F27-A35E-F9FF7EC4572A}"/>
    <cellStyle name="Normal 6 5 2 2 2 3 4" xfId="3233" xr:uid="{FF4815E9-D456-4480-B16B-ED4CCE28460F}"/>
    <cellStyle name="Normal 6 5 2 2 2 4" xfId="3234" xr:uid="{46BEFBC4-5C87-4BD1-A5A8-CB78DEA0C2DF}"/>
    <cellStyle name="Normal 6 5 2 2 2 5" xfId="3235" xr:uid="{EE979B9F-A50F-4969-BE1A-10F24EC6B4E3}"/>
    <cellStyle name="Normal 6 5 2 2 2 6" xfId="3236" xr:uid="{CC1F603D-3739-40C4-8EA0-5069FC790F11}"/>
    <cellStyle name="Normal 6 5 2 2 3" xfId="648" xr:uid="{8A528C76-5EAC-4F91-B25A-3D4E61ABACA8}"/>
    <cellStyle name="Normal 6 5 2 2 3 2" xfId="1657" xr:uid="{E8A5660A-9ABD-4964-B58D-1754A8B40D57}"/>
    <cellStyle name="Normal 6 5 2 2 3 2 2" xfId="3237" xr:uid="{2CAC241D-358F-4679-8E4B-636D83D98F9F}"/>
    <cellStyle name="Normal 6 5 2 2 3 2 3" xfId="3238" xr:uid="{1652C9B3-7E1B-4D8F-AD0E-F29210A1892B}"/>
    <cellStyle name="Normal 6 5 2 2 3 2 4" xfId="3239" xr:uid="{DF6E0E2C-00B4-40BD-AD3D-503F7F376FE4}"/>
    <cellStyle name="Normal 6 5 2 2 3 3" xfId="3240" xr:uid="{C96745A9-B704-4E6F-8642-5346366FFF1E}"/>
    <cellStyle name="Normal 6 5 2 2 3 4" xfId="3241" xr:uid="{10C6707B-F2E2-4A2B-9160-D207154AF300}"/>
    <cellStyle name="Normal 6 5 2 2 3 5" xfId="3242" xr:uid="{E8693EEA-3926-4CAC-A564-00D353F293C5}"/>
    <cellStyle name="Normal 6 5 2 2 4" xfId="1658" xr:uid="{8AA2EDC1-1567-47F7-BCC7-F9155C0AEB8D}"/>
    <cellStyle name="Normal 6 5 2 2 4 2" xfId="3243" xr:uid="{F84D1C0A-35D1-4C81-BE5A-1C4C1FDEB1E1}"/>
    <cellStyle name="Normal 6 5 2 2 4 3" xfId="3244" xr:uid="{A75AEA2D-00EE-4C6D-817E-3EBA6A8D243D}"/>
    <cellStyle name="Normal 6 5 2 2 4 4" xfId="3245" xr:uid="{B1133CF9-7259-489D-8C21-68E0BCB7A5BA}"/>
    <cellStyle name="Normal 6 5 2 2 5" xfId="3246" xr:uid="{7ED2C9DA-0AFD-4946-ACC1-4C6FDFFD5411}"/>
    <cellStyle name="Normal 6 5 2 2 5 2" xfId="3247" xr:uid="{C89C0BA1-F6F2-4867-94CB-1739C117707D}"/>
    <cellStyle name="Normal 6 5 2 2 5 3" xfId="3248" xr:uid="{9D663DDC-82E6-49C5-90B4-B3367D0E63A7}"/>
    <cellStyle name="Normal 6 5 2 2 5 4" xfId="3249" xr:uid="{BBE1E384-0FAC-429E-BA86-0744A84E17D2}"/>
    <cellStyle name="Normal 6 5 2 2 6" xfId="3250" xr:uid="{5C172EF0-5D74-4878-9E09-D3586DF02B68}"/>
    <cellStyle name="Normal 6 5 2 2 7" xfId="3251" xr:uid="{C66C414C-8F6C-41A6-B339-2520F7FED924}"/>
    <cellStyle name="Normal 6 5 2 2 8" xfId="3252" xr:uid="{8F0A2F1D-DE5D-4D64-9973-446017409342}"/>
    <cellStyle name="Normal 6 5 2 3" xfId="649" xr:uid="{5A474D95-CEA3-4383-8D6C-FD054911F875}"/>
    <cellStyle name="Normal 6 5 2 3 2" xfId="650" xr:uid="{D3EE1CE6-9350-43E3-8810-2D6CACA6985E}"/>
    <cellStyle name="Normal 6 5 2 3 2 2" xfId="651" xr:uid="{21734B11-F80B-46C6-A59C-00D976E99AC2}"/>
    <cellStyle name="Normal 6 5 2 3 2 3" xfId="3253" xr:uid="{C3ED202D-5F40-4C90-93E3-3662A2B6D7E7}"/>
    <cellStyle name="Normal 6 5 2 3 2 4" xfId="3254" xr:uid="{41AB994B-F011-4EAC-BE71-0715386994EC}"/>
    <cellStyle name="Normal 6 5 2 3 3" xfId="652" xr:uid="{91D09AAB-B578-454B-A3D6-C8AD82F1F75C}"/>
    <cellStyle name="Normal 6 5 2 3 3 2" xfId="3255" xr:uid="{FE938EA8-BD64-4321-A902-33BF8498FBCB}"/>
    <cellStyle name="Normal 6 5 2 3 3 3" xfId="3256" xr:uid="{836F2ABE-A1B6-4292-8F75-E776157C9098}"/>
    <cellStyle name="Normal 6 5 2 3 3 4" xfId="3257" xr:uid="{83331F60-8C61-4658-9CA6-C1B863C4CADC}"/>
    <cellStyle name="Normal 6 5 2 3 4" xfId="3258" xr:uid="{5FFAD66B-5E1D-4DC9-A7E2-E74D22071AF0}"/>
    <cellStyle name="Normal 6 5 2 3 5" xfId="3259" xr:uid="{6B40C620-6B09-4CBF-A18F-7DF63AD11DA4}"/>
    <cellStyle name="Normal 6 5 2 3 6" xfId="3260" xr:uid="{CA5135BE-7DDF-40A6-9D4D-6DA363D5CE01}"/>
    <cellStyle name="Normal 6 5 2 4" xfId="653" xr:uid="{75078309-DCB3-42FF-A057-622C607E8735}"/>
    <cellStyle name="Normal 6 5 2 4 2" xfId="654" xr:uid="{850EE4B0-6851-4799-A2AB-728FFFD5E937}"/>
    <cellStyle name="Normal 6 5 2 4 2 2" xfId="3261" xr:uid="{5D9EB401-E634-453E-A0B3-E85B231A4978}"/>
    <cellStyle name="Normal 6 5 2 4 2 3" xfId="3262" xr:uid="{7A40656A-FF7D-4ED6-86F3-7A1C36F0A108}"/>
    <cellStyle name="Normal 6 5 2 4 2 4" xfId="3263" xr:uid="{D7EA75C9-0641-441A-A2E0-42602ECE1450}"/>
    <cellStyle name="Normal 6 5 2 4 3" xfId="3264" xr:uid="{BBDBC14A-94F1-45C4-9B18-81B3795391E2}"/>
    <cellStyle name="Normal 6 5 2 4 4" xfId="3265" xr:uid="{2DC38B47-7851-421C-8FFC-BD9E6E5528E4}"/>
    <cellStyle name="Normal 6 5 2 4 5" xfId="3266" xr:uid="{34834E2E-7ED1-4532-BBBC-35F89EE0798E}"/>
    <cellStyle name="Normal 6 5 2 5" xfId="655" xr:uid="{BFF6B7CA-3C22-4458-A2EF-533EF63DB21E}"/>
    <cellStyle name="Normal 6 5 2 5 2" xfId="3267" xr:uid="{45A4936A-AAD9-470D-B787-197839DDA39E}"/>
    <cellStyle name="Normal 6 5 2 5 3" xfId="3268" xr:uid="{E95901CA-13BF-4ADC-96FE-2C2CAD390789}"/>
    <cellStyle name="Normal 6 5 2 5 4" xfId="3269" xr:uid="{E05A2501-C0AE-407F-A6E3-8640634D88A3}"/>
    <cellStyle name="Normal 6 5 2 6" xfId="3270" xr:uid="{EAD97D4E-EC7F-467F-8763-A941E47FFA0A}"/>
    <cellStyle name="Normal 6 5 2 6 2" xfId="3271" xr:uid="{D2C8004A-64C1-4353-AED6-BD2BA7FF2342}"/>
    <cellStyle name="Normal 6 5 2 6 3" xfId="3272" xr:uid="{FA4E35EB-8F88-430C-8484-3F98478C6DB9}"/>
    <cellStyle name="Normal 6 5 2 6 4" xfId="3273" xr:uid="{BF2CE9A3-83F4-44A7-ABA8-3D8192FB4A6D}"/>
    <cellStyle name="Normal 6 5 2 7" xfId="3274" xr:uid="{68B62FBF-BF42-4BF9-9A2C-614D2F216F36}"/>
    <cellStyle name="Normal 6 5 2 8" xfId="3275" xr:uid="{9600B621-A9C3-444E-882C-DDA06E79A4A5}"/>
    <cellStyle name="Normal 6 5 2 9" xfId="3276" xr:uid="{14E654B7-E0FA-498A-BD38-4D4E3C6A51FF}"/>
    <cellStyle name="Normal 6 5 3" xfId="338" xr:uid="{87BEE9EB-6F8E-4D50-B1F1-54465F46DAE7}"/>
    <cellStyle name="Normal 6 5 3 2" xfId="656" xr:uid="{CDF2CFFF-57E1-48C4-9C9F-CF4B9CA5E90C}"/>
    <cellStyle name="Normal 6 5 3 2 2" xfId="657" xr:uid="{F4137D40-56F6-4B4A-AF2D-3292DE2343BF}"/>
    <cellStyle name="Normal 6 5 3 2 2 2" xfId="1659" xr:uid="{62AE52FF-5E97-408D-B94D-291DE52D3821}"/>
    <cellStyle name="Normal 6 5 3 2 2 2 2" xfId="1660" xr:uid="{70C67D71-ED9A-4D14-89C5-73B859ABC1C3}"/>
    <cellStyle name="Normal 6 5 3 2 2 3" xfId="1661" xr:uid="{4AA99D0D-E3AA-48CB-8D47-408EE4EE0291}"/>
    <cellStyle name="Normal 6 5 3 2 2 4" xfId="3277" xr:uid="{0EC3C2B0-1A84-4269-B746-183462F89A74}"/>
    <cellStyle name="Normal 6 5 3 2 3" xfId="1662" xr:uid="{442C6B3E-A2E4-4CFA-AB19-728065DC3540}"/>
    <cellStyle name="Normal 6 5 3 2 3 2" xfId="1663" xr:uid="{ECCBF2B8-76A1-4F9C-B013-90966A8B761F}"/>
    <cellStyle name="Normal 6 5 3 2 3 3" xfId="3278" xr:uid="{B1C3CF6B-578C-4FDA-AB0E-C66C174A8643}"/>
    <cellStyle name="Normal 6 5 3 2 3 4" xfId="3279" xr:uid="{542148DE-FE5B-46CD-A919-67156B96AA8C}"/>
    <cellStyle name="Normal 6 5 3 2 4" xfId="1664" xr:uid="{89360CC1-20FE-472C-B4DA-49B0AF8CC3F2}"/>
    <cellStyle name="Normal 6 5 3 2 5" xfId="3280" xr:uid="{AA6FE35C-B40B-455E-82B0-EF9CE2804646}"/>
    <cellStyle name="Normal 6 5 3 2 6" xfId="3281" xr:uid="{36662A29-6AB0-4E14-81D3-DB899B410EA1}"/>
    <cellStyle name="Normal 6 5 3 3" xfId="658" xr:uid="{843799D3-9C08-418C-A9A7-5C717F141132}"/>
    <cellStyle name="Normal 6 5 3 3 2" xfId="1665" xr:uid="{747FF55D-C3DA-4D50-81D2-74E0A4F6297E}"/>
    <cellStyle name="Normal 6 5 3 3 2 2" xfId="1666" xr:uid="{F6817D85-EF25-477E-9F8B-0B204799D6B0}"/>
    <cellStyle name="Normal 6 5 3 3 2 3" xfId="3282" xr:uid="{4164F344-902B-4773-9B58-039DB9B64B85}"/>
    <cellStyle name="Normal 6 5 3 3 2 4" xfId="3283" xr:uid="{5B9F9040-EEA1-4109-8B1C-DA16332CA03B}"/>
    <cellStyle name="Normal 6 5 3 3 3" xfId="1667" xr:uid="{11FF7B0C-E64C-4B1A-AC0B-A937C096DFF2}"/>
    <cellStyle name="Normal 6 5 3 3 4" xfId="3284" xr:uid="{CF8348DD-9A18-4195-A769-11E0C5BFC387}"/>
    <cellStyle name="Normal 6 5 3 3 5" xfId="3285" xr:uid="{4A53E42F-36AE-4E93-9D6C-5FCE71D26B26}"/>
    <cellStyle name="Normal 6 5 3 4" xfId="1668" xr:uid="{A5194882-443F-479F-BB48-D3DF3D4E5D62}"/>
    <cellStyle name="Normal 6 5 3 4 2" xfId="1669" xr:uid="{70C58A7F-CF12-4D5D-A070-798E7992029B}"/>
    <cellStyle name="Normal 6 5 3 4 3" xfId="3286" xr:uid="{D1D46DAC-76CA-4680-827A-9FDA46C5BEE3}"/>
    <cellStyle name="Normal 6 5 3 4 4" xfId="3287" xr:uid="{836369DC-C080-4341-A4FB-CFFA90871DEB}"/>
    <cellStyle name="Normal 6 5 3 5" xfId="1670" xr:uid="{20F75F68-97A9-4289-8E00-08DAE0B2A75A}"/>
    <cellStyle name="Normal 6 5 3 5 2" xfId="3288" xr:uid="{6C593D4B-253D-4710-80DF-657BECE13FA7}"/>
    <cellStyle name="Normal 6 5 3 5 3" xfId="3289" xr:uid="{DD8940FC-76D3-4077-891A-AFDBBEE26F13}"/>
    <cellStyle name="Normal 6 5 3 5 4" xfId="3290" xr:uid="{0E7959FE-E1A5-4A14-ABE9-7A6FBCF2F50F}"/>
    <cellStyle name="Normal 6 5 3 6" xfId="3291" xr:uid="{9952F9D4-0165-4998-A680-9D22D1CCCFA3}"/>
    <cellStyle name="Normal 6 5 3 7" xfId="3292" xr:uid="{A7BCDAB9-E8B4-4177-A0C6-14E14E776FC2}"/>
    <cellStyle name="Normal 6 5 3 8" xfId="3293" xr:uid="{7420ACD1-F5BE-4DF8-8C10-ABFF02D31025}"/>
    <cellStyle name="Normal 6 5 4" xfId="339" xr:uid="{5763F1CD-3C3A-4455-9A7B-B176530A78A5}"/>
    <cellStyle name="Normal 6 5 4 2" xfId="659" xr:uid="{034472B9-B83B-44A0-8D07-5F502FA589BC}"/>
    <cellStyle name="Normal 6 5 4 2 2" xfId="660" xr:uid="{24BF9E85-B594-4F56-A4DE-4BADF91E97B7}"/>
    <cellStyle name="Normal 6 5 4 2 2 2" xfId="1671" xr:uid="{F7B0C82A-5BD7-40AB-9B12-49266A642176}"/>
    <cellStyle name="Normal 6 5 4 2 2 3" xfId="3294" xr:uid="{9CABEF36-E5E4-4988-893A-24EB78694851}"/>
    <cellStyle name="Normal 6 5 4 2 2 4" xfId="3295" xr:uid="{8043ECEB-6288-4335-91A5-32DF8869019F}"/>
    <cellStyle name="Normal 6 5 4 2 3" xfId="1672" xr:uid="{45ED8A1D-F59D-4E39-88CC-B207F54FB36E}"/>
    <cellStyle name="Normal 6 5 4 2 4" xfId="3296" xr:uid="{6CA26FF9-9891-45ED-88BA-3886EC40B9EC}"/>
    <cellStyle name="Normal 6 5 4 2 5" xfId="3297" xr:uid="{A6CD91C2-7E6A-4AA2-B3F2-7CE29C369C29}"/>
    <cellStyle name="Normal 6 5 4 3" xfId="661" xr:uid="{41CA1CC9-B168-43FB-B49B-A487DC7B6DC3}"/>
    <cellStyle name="Normal 6 5 4 3 2" xfId="1673" xr:uid="{912D946B-AE24-467B-963C-E22394B3B3C7}"/>
    <cellStyle name="Normal 6 5 4 3 3" xfId="3298" xr:uid="{3421FB8A-8769-49AC-BAD0-E171E1621C98}"/>
    <cellStyle name="Normal 6 5 4 3 4" xfId="3299" xr:uid="{1D35B1DB-C1C7-423F-968B-2D394FDF8A67}"/>
    <cellStyle name="Normal 6 5 4 4" xfId="1674" xr:uid="{95038C19-44D0-4964-B1B4-E7F68F9B97EA}"/>
    <cellStyle name="Normal 6 5 4 4 2" xfId="3300" xr:uid="{AFACF6BB-21D6-42E9-9B8C-4A1EC2088ED1}"/>
    <cellStyle name="Normal 6 5 4 4 3" xfId="3301" xr:uid="{B9E0A770-77D8-4C09-83A7-35288C71DAC5}"/>
    <cellStyle name="Normal 6 5 4 4 4" xfId="3302" xr:uid="{0A97C653-89DA-4F41-9C9D-392449E8F1B6}"/>
    <cellStyle name="Normal 6 5 4 5" xfId="3303" xr:uid="{9A9EB916-44D0-4E12-88D5-E89C24DECA32}"/>
    <cellStyle name="Normal 6 5 4 6" xfId="3304" xr:uid="{7CA7C9A3-ACA6-42BE-91F0-362BFBDE8B4F}"/>
    <cellStyle name="Normal 6 5 4 7" xfId="3305" xr:uid="{A3E67C17-4D01-4D47-9A2F-3AED12005DF9}"/>
    <cellStyle name="Normal 6 5 5" xfId="340" xr:uid="{973F6DBA-C6DF-4829-81BE-250F22AFA839}"/>
    <cellStyle name="Normal 6 5 5 2" xfId="662" xr:uid="{77CDDCFC-0C94-407E-8075-1E28FEC3D85F}"/>
    <cellStyle name="Normal 6 5 5 2 2" xfId="1675" xr:uid="{7FE3DD82-1806-4323-8EC5-C83A45D9DB32}"/>
    <cellStyle name="Normal 6 5 5 2 3" xfId="3306" xr:uid="{B42E21BE-E3FC-456C-9F79-587B68F5ACF5}"/>
    <cellStyle name="Normal 6 5 5 2 4" xfId="3307" xr:uid="{5F2B3576-054E-4CFD-92B1-890013D592FC}"/>
    <cellStyle name="Normal 6 5 5 3" xfId="1676" xr:uid="{AE8E329B-D148-4143-A3F2-A6C8ED57FAEE}"/>
    <cellStyle name="Normal 6 5 5 3 2" xfId="3308" xr:uid="{7A654069-49C4-4124-A178-790CF9C89BEE}"/>
    <cellStyle name="Normal 6 5 5 3 3" xfId="3309" xr:uid="{D851833B-36E7-49E9-B64D-EB10DF500698}"/>
    <cellStyle name="Normal 6 5 5 3 4" xfId="3310" xr:uid="{B1790C8B-B550-40D2-8F1E-132BD633DA4C}"/>
    <cellStyle name="Normal 6 5 5 4" xfId="3311" xr:uid="{F12B2082-65EB-44D2-94D9-1B21B3577C83}"/>
    <cellStyle name="Normal 6 5 5 5" xfId="3312" xr:uid="{CE21819C-CCF6-410F-BC66-AC28B68F05B3}"/>
    <cellStyle name="Normal 6 5 5 6" xfId="3313" xr:uid="{CAD0A3F1-67B8-4C9C-8C4E-4369BD96FF64}"/>
    <cellStyle name="Normal 6 5 6" xfId="663" xr:uid="{1069331F-64A2-4E10-B04D-267737017ADE}"/>
    <cellStyle name="Normal 6 5 6 2" xfId="1677" xr:uid="{76684840-CF05-4370-AE7E-4E79B2DEB3DB}"/>
    <cellStyle name="Normal 6 5 6 2 2" xfId="3314" xr:uid="{A49B4BA2-1950-4FFC-9E75-595D4E621382}"/>
    <cellStyle name="Normal 6 5 6 2 3" xfId="3315" xr:uid="{CE672498-1178-456F-958A-4ECE7A7B76AD}"/>
    <cellStyle name="Normal 6 5 6 2 4" xfId="3316" xr:uid="{95571807-BD8E-4E07-8142-A165CC725D1B}"/>
    <cellStyle name="Normal 6 5 6 3" xfId="3317" xr:uid="{4A1CC9E9-F9EC-4F88-867B-FC7BEDEFC94D}"/>
    <cellStyle name="Normal 6 5 6 4" xfId="3318" xr:uid="{7852B01A-D84C-468E-87DE-35AD0D57A887}"/>
    <cellStyle name="Normal 6 5 6 5" xfId="3319" xr:uid="{D00BDDEC-84AE-462E-87A5-7B8F37AD8183}"/>
    <cellStyle name="Normal 6 5 7" xfId="1678" xr:uid="{3B0B1455-3C7C-4963-98C6-DEDFD0187004}"/>
    <cellStyle name="Normal 6 5 7 2" xfId="3320" xr:uid="{01E14198-FE39-4139-B9A4-05260199B008}"/>
    <cellStyle name="Normal 6 5 7 3" xfId="3321" xr:uid="{11402D69-7C12-4C49-A4CA-22BA4290F2F8}"/>
    <cellStyle name="Normal 6 5 7 4" xfId="3322" xr:uid="{7758250F-18F7-4F06-AA77-89FB17BD5E47}"/>
    <cellStyle name="Normal 6 5 8" xfId="3323" xr:uid="{63733634-AD93-4875-9C17-979E624777D2}"/>
    <cellStyle name="Normal 6 5 8 2" xfId="3324" xr:uid="{22F90C6A-624D-4A71-8805-5A08AF513675}"/>
    <cellStyle name="Normal 6 5 8 3" xfId="3325" xr:uid="{87437947-8377-460B-83ED-52399E5705BB}"/>
    <cellStyle name="Normal 6 5 8 4" xfId="3326" xr:uid="{6044135C-C808-41C8-B171-5F8347EFEFD7}"/>
    <cellStyle name="Normal 6 5 9" xfId="3327" xr:uid="{4346B4BD-ACB2-4256-B6F7-B3812D2298CD}"/>
    <cellStyle name="Normal 6 6" xfId="125" xr:uid="{25F9CDED-F9F4-46AE-823D-321F8DF167CE}"/>
    <cellStyle name="Normal 6 6 2" xfId="126" xr:uid="{A9B86122-B1F8-425F-AD84-91ED4DF63536}"/>
    <cellStyle name="Normal 6 6 2 2" xfId="341" xr:uid="{0E9ECF94-96DA-4AB7-9F46-2C5B664C5F31}"/>
    <cellStyle name="Normal 6 6 2 2 2" xfId="664" xr:uid="{4B340C37-5CB9-41C0-915E-4246032903E3}"/>
    <cellStyle name="Normal 6 6 2 2 2 2" xfId="1679" xr:uid="{AF3200DC-DC39-4695-AC92-8A7CEB8C581D}"/>
    <cellStyle name="Normal 6 6 2 2 2 3" xfId="3328" xr:uid="{99E207F2-39C0-4963-8494-46B3AA7751A5}"/>
    <cellStyle name="Normal 6 6 2 2 2 4" xfId="3329" xr:uid="{43F488CE-0CA9-41C6-8BDD-F1584ECB1EA8}"/>
    <cellStyle name="Normal 6 6 2 2 3" xfId="1680" xr:uid="{8751E8C0-8A6F-4926-8BE0-F97C1D427C53}"/>
    <cellStyle name="Normal 6 6 2 2 3 2" xfId="3330" xr:uid="{275B8B1D-D5FB-4936-ABB6-C311C6A4FC6E}"/>
    <cellStyle name="Normal 6 6 2 2 3 3" xfId="3331" xr:uid="{B886C702-1DD6-4DAB-B5AD-22B3B3438F9C}"/>
    <cellStyle name="Normal 6 6 2 2 3 4" xfId="3332" xr:uid="{845162D5-BC21-4C48-8459-D630202D0934}"/>
    <cellStyle name="Normal 6 6 2 2 4" xfId="3333" xr:uid="{15815CC0-6B45-45B0-ABC7-6DD405D32CEA}"/>
    <cellStyle name="Normal 6 6 2 2 5" xfId="3334" xr:uid="{AC1F3A16-6907-4866-A77A-5493F0742FC2}"/>
    <cellStyle name="Normal 6 6 2 2 6" xfId="3335" xr:uid="{95AFB4D8-0441-4E44-A60E-5C8402EBD6CC}"/>
    <cellStyle name="Normal 6 6 2 3" xfId="665" xr:uid="{7191C79E-6D9B-4926-B99B-ED6F46F1E8A5}"/>
    <cellStyle name="Normal 6 6 2 3 2" xfId="1681" xr:uid="{5DDB16A9-4059-45A9-8445-BBF7F9D7CBCD}"/>
    <cellStyle name="Normal 6 6 2 3 2 2" xfId="3336" xr:uid="{6725E2CC-4F2E-4835-9B05-204D04634D15}"/>
    <cellStyle name="Normal 6 6 2 3 2 3" xfId="3337" xr:uid="{86BF83A2-93D1-4C18-9B8C-9FEE052A03EA}"/>
    <cellStyle name="Normal 6 6 2 3 2 4" xfId="3338" xr:uid="{EB5FA114-F1C6-44E2-B53E-3358D2804A39}"/>
    <cellStyle name="Normal 6 6 2 3 3" xfId="3339" xr:uid="{5B9187B4-240F-46A0-8F18-CF7E5DE6121C}"/>
    <cellStyle name="Normal 6 6 2 3 4" xfId="3340" xr:uid="{291268E7-32A3-4E86-9135-3994A458562C}"/>
    <cellStyle name="Normal 6 6 2 3 5" xfId="3341" xr:uid="{35AE9489-10F5-485D-BC7C-5894C9024760}"/>
    <cellStyle name="Normal 6 6 2 4" xfId="1682" xr:uid="{CA34979B-404C-4505-90CE-76060225FF39}"/>
    <cellStyle name="Normal 6 6 2 4 2" xfId="3342" xr:uid="{BB81E71F-5D67-4390-913F-9901780AEF23}"/>
    <cellStyle name="Normal 6 6 2 4 3" xfId="3343" xr:uid="{6B8A9062-72A4-466D-8958-4E70C7A9832B}"/>
    <cellStyle name="Normal 6 6 2 4 4" xfId="3344" xr:uid="{7188C4A3-593E-4CB9-B067-F05600FABDB3}"/>
    <cellStyle name="Normal 6 6 2 5" xfId="3345" xr:uid="{8B01A973-8409-4AC8-8A73-4C5F3134B3B3}"/>
    <cellStyle name="Normal 6 6 2 5 2" xfId="3346" xr:uid="{6BCB5FC6-4B79-45EF-8C2C-C325D027E250}"/>
    <cellStyle name="Normal 6 6 2 5 3" xfId="3347" xr:uid="{6E5FB091-47CF-407B-BE27-DA96D818E7D4}"/>
    <cellStyle name="Normal 6 6 2 5 4" xfId="3348" xr:uid="{81740605-A9C9-45EB-933F-2585702C8540}"/>
    <cellStyle name="Normal 6 6 2 6" xfId="3349" xr:uid="{04951BCC-73E6-4C7D-8391-8B8A81685FE3}"/>
    <cellStyle name="Normal 6 6 2 7" xfId="3350" xr:uid="{BD49A0B8-BC78-4317-B27A-0A2685F47C53}"/>
    <cellStyle name="Normal 6 6 2 8" xfId="3351" xr:uid="{B6B5B80C-5050-45CB-B3D1-5DA2470B9AEE}"/>
    <cellStyle name="Normal 6 6 3" xfId="342" xr:uid="{A2B85C7E-B2C0-4B86-B54A-885EBB8A159E}"/>
    <cellStyle name="Normal 6 6 3 2" xfId="666" xr:uid="{26711B08-D00D-494F-ACA3-266E4C450135}"/>
    <cellStyle name="Normal 6 6 3 2 2" xfId="667" xr:uid="{E430B3E0-5448-4A10-AD44-6EE70F42FCC6}"/>
    <cellStyle name="Normal 6 6 3 2 3" xfId="3352" xr:uid="{57C0172F-BB3D-420D-8D17-0388C509E962}"/>
    <cellStyle name="Normal 6 6 3 2 4" xfId="3353" xr:uid="{FC62DBE4-8FCD-4B9A-833E-C25B6F176413}"/>
    <cellStyle name="Normal 6 6 3 3" xfId="668" xr:uid="{45DF5577-EC75-4A4A-AED3-46899B279D10}"/>
    <cellStyle name="Normal 6 6 3 3 2" xfId="3354" xr:uid="{19A5AE74-E85A-4965-B260-92232D37634C}"/>
    <cellStyle name="Normal 6 6 3 3 3" xfId="3355" xr:uid="{8EB41902-2BFE-4DE7-9D5A-8557B694D109}"/>
    <cellStyle name="Normal 6 6 3 3 4" xfId="3356" xr:uid="{E65892E6-AA05-40C8-B177-0AA04729C89C}"/>
    <cellStyle name="Normal 6 6 3 4" xfId="3357" xr:uid="{49B7A1FB-0F33-47A7-AFFA-BCDB6E1D81A5}"/>
    <cellStyle name="Normal 6 6 3 5" xfId="3358" xr:uid="{E6B7E49C-83FC-47D7-A42C-EE56C20D6918}"/>
    <cellStyle name="Normal 6 6 3 6" xfId="3359" xr:uid="{5085BF7E-4407-454D-A58F-A8F3940E1A21}"/>
    <cellStyle name="Normal 6 6 4" xfId="343" xr:uid="{AC55BE30-6CBB-4F9D-9D65-F0A48D513AB5}"/>
    <cellStyle name="Normal 6 6 4 2" xfId="669" xr:uid="{2DC02A75-FA2B-457C-9DCF-6FF94988D5EE}"/>
    <cellStyle name="Normal 6 6 4 2 2" xfId="3360" xr:uid="{A8EBFE12-DC8F-43AA-8750-F08D5E6716B2}"/>
    <cellStyle name="Normal 6 6 4 2 3" xfId="3361" xr:uid="{B023A939-C663-4416-BB24-AB5951AB259F}"/>
    <cellStyle name="Normal 6 6 4 2 4" xfId="3362" xr:uid="{33E4C4ED-581E-4833-94B0-4F741869386D}"/>
    <cellStyle name="Normal 6 6 4 3" xfId="3363" xr:uid="{0BC76C21-DD7D-4C2B-924A-FE066B4A6389}"/>
    <cellStyle name="Normal 6 6 4 4" xfId="3364" xr:uid="{1B805BD7-549D-423E-B863-FEF9484E5223}"/>
    <cellStyle name="Normal 6 6 4 5" xfId="3365" xr:uid="{CE36DCEC-E0D1-4CDB-ADE1-8CE9ABBE63C1}"/>
    <cellStyle name="Normal 6 6 5" xfId="670" xr:uid="{5547F701-12DE-482F-AF42-2A94D1444851}"/>
    <cellStyle name="Normal 6 6 5 2" xfId="3366" xr:uid="{243E04EF-6577-4896-AEE3-9A92770E0A29}"/>
    <cellStyle name="Normal 6 6 5 3" xfId="3367" xr:uid="{4145FAF5-C539-4BDF-9F5F-6655DD58D1C7}"/>
    <cellStyle name="Normal 6 6 5 4" xfId="3368" xr:uid="{A04F50A9-CB85-4FA6-9677-6C6BD7C31E23}"/>
    <cellStyle name="Normal 6 6 6" xfId="3369" xr:uid="{A4D2F1A4-E26F-47CB-B75E-EA5EFFA7934E}"/>
    <cellStyle name="Normal 6 6 6 2" xfId="3370" xr:uid="{EFDD3AD4-9F7D-485B-8E32-3BC3661C63C7}"/>
    <cellStyle name="Normal 6 6 6 3" xfId="3371" xr:uid="{0F1E3EAE-D436-4EB8-9C01-5EC1CAF42CCB}"/>
    <cellStyle name="Normal 6 6 6 4" xfId="3372" xr:uid="{89DC1084-1FA9-48E0-9CB3-701D487B566D}"/>
    <cellStyle name="Normal 6 6 7" xfId="3373" xr:uid="{B14F898C-91D4-4673-BF7E-9D3223AB02AB}"/>
    <cellStyle name="Normal 6 6 8" xfId="3374" xr:uid="{A08E20E4-715B-49E3-9544-71D0434C296B}"/>
    <cellStyle name="Normal 6 6 9" xfId="3375" xr:uid="{7ACF3A1D-A9AA-4FC0-951F-FC896915FFEB}"/>
    <cellStyle name="Normal 6 7" xfId="127" xr:uid="{2E7506A3-D8EC-4128-98DB-2DFE7E710DD0}"/>
    <cellStyle name="Normal 6 7 2" xfId="344" xr:uid="{67D1B652-8E09-4F66-9BEC-764F0C249C18}"/>
    <cellStyle name="Normal 6 7 2 2" xfId="671" xr:uid="{18A70619-DAAE-4C55-828C-322405E681A6}"/>
    <cellStyle name="Normal 6 7 2 2 2" xfId="1683" xr:uid="{FFE609E7-598D-4408-B4F1-940D1073391E}"/>
    <cellStyle name="Normal 6 7 2 2 2 2" xfId="1684" xr:uid="{3D63E26A-4789-4B98-971B-461AD9722885}"/>
    <cellStyle name="Normal 6 7 2 2 3" xfId="1685" xr:uid="{39E25293-B9C7-407D-96D8-E3BF88D42295}"/>
    <cellStyle name="Normal 6 7 2 2 4" xfId="3376" xr:uid="{3A04ECD8-9518-4C90-B504-C15497B032C2}"/>
    <cellStyle name="Normal 6 7 2 3" xfId="1686" xr:uid="{1FAF05A5-D88D-4739-BCE3-A9650407D897}"/>
    <cellStyle name="Normal 6 7 2 3 2" xfId="1687" xr:uid="{C707CC71-4F9A-4D2B-9697-397BF2924F3C}"/>
    <cellStyle name="Normal 6 7 2 3 3" xfId="3377" xr:uid="{0FAAA9AE-9D75-46F6-A1B7-BB8C3DEC4D35}"/>
    <cellStyle name="Normal 6 7 2 3 4" xfId="3378" xr:uid="{FDE6E2E7-A764-49C9-9F35-B59F91669458}"/>
    <cellStyle name="Normal 6 7 2 4" xfId="1688" xr:uid="{B962CA7C-41FF-4693-B249-9291B3338460}"/>
    <cellStyle name="Normal 6 7 2 5" xfId="3379" xr:uid="{099A7962-C567-4736-B3AA-16EA8282C08B}"/>
    <cellStyle name="Normal 6 7 2 6" xfId="3380" xr:uid="{1C3E0CDC-29AD-41C4-A2F8-13FECFD8774B}"/>
    <cellStyle name="Normal 6 7 3" xfId="672" xr:uid="{4BE3CBBC-BEC3-42BF-A7D0-C9ABE1A4BE07}"/>
    <cellStyle name="Normal 6 7 3 2" xfId="1689" xr:uid="{23246081-C4F6-4954-AD23-999790A3EB63}"/>
    <cellStyle name="Normal 6 7 3 2 2" xfId="1690" xr:uid="{5B50FF5E-BD86-4E5A-B607-39D72D1EB59E}"/>
    <cellStyle name="Normal 6 7 3 2 3" xfId="3381" xr:uid="{D18262CF-0D2D-44E4-BE7F-FF474DCE71C2}"/>
    <cellStyle name="Normal 6 7 3 2 4" xfId="3382" xr:uid="{A4D2B3E3-1C53-42BD-9439-F0B74ADCEE97}"/>
    <cellStyle name="Normal 6 7 3 3" xfId="1691" xr:uid="{6E2E0822-A77C-4B90-A8AB-E447839CC087}"/>
    <cellStyle name="Normal 6 7 3 4" xfId="3383" xr:uid="{A3A90416-B81B-4B75-873C-B7B04BBE1FE4}"/>
    <cellStyle name="Normal 6 7 3 5" xfId="3384" xr:uid="{5FFDB5DA-0641-40DA-AC57-36C197C53694}"/>
    <cellStyle name="Normal 6 7 4" xfId="1692" xr:uid="{D69A46B2-22EE-4951-B576-7CE93837B834}"/>
    <cellStyle name="Normal 6 7 4 2" xfId="1693" xr:uid="{8E83C22F-764A-4744-9465-0AE559EEA7AE}"/>
    <cellStyle name="Normal 6 7 4 3" xfId="3385" xr:uid="{DE5E6A93-5C3E-4246-B343-37ED29C54BA6}"/>
    <cellStyle name="Normal 6 7 4 4" xfId="3386" xr:uid="{2B4ED7B4-008A-4BA4-A238-222F091BF287}"/>
    <cellStyle name="Normal 6 7 5" xfId="1694" xr:uid="{57ACA9EC-1E07-4ADC-903D-4BD0D4D4F9DA}"/>
    <cellStyle name="Normal 6 7 5 2" xfId="3387" xr:uid="{815E1BDE-66E3-4522-AEF3-352BA3C23EDB}"/>
    <cellStyle name="Normal 6 7 5 3" xfId="3388" xr:uid="{3C4E4E8F-356B-4233-A756-082EBB93BC56}"/>
    <cellStyle name="Normal 6 7 5 4" xfId="3389" xr:uid="{99FEF2CA-D08B-4D2E-AF6B-367218F1253F}"/>
    <cellStyle name="Normal 6 7 6" xfId="3390" xr:uid="{E41BDF6D-69D4-404A-AA54-EE1D7CCA618D}"/>
    <cellStyle name="Normal 6 7 7" xfId="3391" xr:uid="{DDC28CA9-BEFC-42C0-B8CB-C1F20815DD36}"/>
    <cellStyle name="Normal 6 7 8" xfId="3392" xr:uid="{762D9753-3B35-4780-A693-BDF8F596ED8C}"/>
    <cellStyle name="Normal 6 8" xfId="345" xr:uid="{449844BE-AA32-4535-8918-243E63673A4E}"/>
    <cellStyle name="Normal 6 8 2" xfId="673" xr:uid="{1F06AA3F-FB7C-4569-9156-260597255F40}"/>
    <cellStyle name="Normal 6 8 2 2" xfId="674" xr:uid="{55082823-FB74-4E12-8060-FCBAEC5C791C}"/>
    <cellStyle name="Normal 6 8 2 2 2" xfId="1695" xr:uid="{79F74093-F491-4C07-A9D9-C8B84E2F0031}"/>
    <cellStyle name="Normal 6 8 2 2 3" xfId="3393" xr:uid="{58657E8C-75C8-4CA0-BF0A-F00908F26276}"/>
    <cellStyle name="Normal 6 8 2 2 4" xfId="3394" xr:uid="{3ED5D492-FD86-4044-8C56-8E390B750A69}"/>
    <cellStyle name="Normal 6 8 2 3" xfId="1696" xr:uid="{A619DA6B-EFE2-41F5-A7B1-ABA770679309}"/>
    <cellStyle name="Normal 6 8 2 4" xfId="3395" xr:uid="{384C98A2-9533-4AF7-ADDA-5FED287DF191}"/>
    <cellStyle name="Normal 6 8 2 5" xfId="3396" xr:uid="{8D52B7BA-406C-4013-BFF6-384AAEA5927B}"/>
    <cellStyle name="Normal 6 8 3" xfId="675" xr:uid="{A2790D0A-2CB0-4755-8130-4640C350B027}"/>
    <cellStyle name="Normal 6 8 3 2" xfId="1697" xr:uid="{6E74DA44-5E64-403F-948D-EC75149F87FA}"/>
    <cellStyle name="Normal 6 8 3 3" xfId="3397" xr:uid="{C3351D23-4C91-4298-93E2-FF86390C1734}"/>
    <cellStyle name="Normal 6 8 3 4" xfId="3398" xr:uid="{363B5238-704C-40EC-BB12-55456FB6E548}"/>
    <cellStyle name="Normal 6 8 4" xfId="1698" xr:uid="{897655D1-9051-4ABB-83FC-96B6D1722B23}"/>
    <cellStyle name="Normal 6 8 4 2" xfId="3399" xr:uid="{988E9026-B5FC-43DE-9509-2FC9999BC4B9}"/>
    <cellStyle name="Normal 6 8 4 3" xfId="3400" xr:uid="{911FD651-FFC2-4786-92A1-1238B359A50D}"/>
    <cellStyle name="Normal 6 8 4 4" xfId="3401" xr:uid="{89F375AF-3141-4EE5-961F-314FD35FCBE0}"/>
    <cellStyle name="Normal 6 8 5" xfId="3402" xr:uid="{1A456AF3-3019-4376-8FE8-CEA662815AFC}"/>
    <cellStyle name="Normal 6 8 6" xfId="3403" xr:uid="{3A195E83-5E1F-4AF8-8A44-A74C21E8756D}"/>
    <cellStyle name="Normal 6 8 7" xfId="3404" xr:uid="{D25C3970-0A22-4A07-AA64-82107F3BF56A}"/>
    <cellStyle name="Normal 6 9" xfId="346" xr:uid="{366D38BE-05C7-4DF4-AC51-C43519348047}"/>
    <cellStyle name="Normal 6 9 2" xfId="676" xr:uid="{50352BED-4D96-436C-B340-30572A5153DF}"/>
    <cellStyle name="Normal 6 9 2 2" xfId="1699" xr:uid="{00CFF6F1-73D4-408B-93E7-F727CC79C69D}"/>
    <cellStyle name="Normal 6 9 2 3" xfId="3405" xr:uid="{8CF67206-3545-4E33-8217-7A50255E95C9}"/>
    <cellStyle name="Normal 6 9 2 4" xfId="3406" xr:uid="{6359239C-4D1B-41F0-BFF3-0BF61C673810}"/>
    <cellStyle name="Normal 6 9 3" xfId="1700" xr:uid="{654F35EA-DE6C-4E80-88E5-2BC81A338CD5}"/>
    <cellStyle name="Normal 6 9 3 2" xfId="3407" xr:uid="{7381390C-7CD1-44CB-A942-53DA5166298B}"/>
    <cellStyle name="Normal 6 9 3 3" xfId="3408" xr:uid="{52B11098-E68C-48B8-BD18-BDD6E9C87F3C}"/>
    <cellStyle name="Normal 6 9 3 4" xfId="3409" xr:uid="{AB467375-EDD5-429E-B31E-2A6745E0D583}"/>
    <cellStyle name="Normal 6 9 4" xfId="3410" xr:uid="{EE548F61-5D10-4122-A9C5-315C58EE4799}"/>
    <cellStyle name="Normal 6 9 5" xfId="3411" xr:uid="{3FDFECB1-CE9E-41C0-8723-788E4C0A2231}"/>
    <cellStyle name="Normal 6 9 6" xfId="3412" xr:uid="{B9366E57-0487-4ACB-BAB6-A7928D1CADFF}"/>
    <cellStyle name="Normal 7" xfId="128" xr:uid="{B842F087-7E1B-46FF-A6D7-8F2AD21CD8CA}"/>
    <cellStyle name="Normal 7 10" xfId="1701" xr:uid="{01FC9D04-7D13-4124-95DB-88796D4BC2D5}"/>
    <cellStyle name="Normal 7 10 2" xfId="3413" xr:uid="{B6C653F2-5069-491A-B9A6-05327D027D43}"/>
    <cellStyle name="Normal 7 10 3" xfId="3414" xr:uid="{3852AF91-2D55-41F1-B5BB-1ED669C8CE2A}"/>
    <cellStyle name="Normal 7 10 4" xfId="3415" xr:uid="{3BD2D481-1936-4F24-A507-4A75EA17CE70}"/>
    <cellStyle name="Normal 7 11" xfId="3416" xr:uid="{07367BBF-2489-4899-A1A5-2EA8D1F1F07E}"/>
    <cellStyle name="Normal 7 11 2" xfId="3417" xr:uid="{1A68BB67-573B-48AC-A2CE-45838BB24A75}"/>
    <cellStyle name="Normal 7 11 3" xfId="3418" xr:uid="{38DFD489-11D3-44FA-8035-0147A1402CFD}"/>
    <cellStyle name="Normal 7 11 4" xfId="3419" xr:uid="{B13C34D2-17DE-4DDA-B1BC-D376F466E6B3}"/>
    <cellStyle name="Normal 7 12" xfId="3420" xr:uid="{6A8CB58D-7EB9-4E6C-A460-F72229F0D1B4}"/>
    <cellStyle name="Normal 7 12 2" xfId="3421" xr:uid="{BC6B43CB-3BDF-47B3-9677-1BACB582DE3C}"/>
    <cellStyle name="Normal 7 13" xfId="3422" xr:uid="{5AACF908-0EE3-4C9C-983E-74C3CECCC1DD}"/>
    <cellStyle name="Normal 7 14" xfId="3423" xr:uid="{2F82E3A3-0CC9-4D51-AC47-6EF08E2B6DD7}"/>
    <cellStyle name="Normal 7 15" xfId="3424" xr:uid="{D48D922C-C301-4F7A-A64C-D4DD512A6CDF}"/>
    <cellStyle name="Normal 7 2" xfId="129" xr:uid="{6E7A8678-218B-4CB7-ADAD-3A39676AD5B7}"/>
    <cellStyle name="Normal 7 2 10" xfId="3425" xr:uid="{0E3E5D4F-85C9-4101-9B36-082CDA7A5CB5}"/>
    <cellStyle name="Normal 7 2 11" xfId="3426" xr:uid="{77344D3D-FAD2-4FC8-A494-8E03BCCA437E}"/>
    <cellStyle name="Normal 7 2 2" xfId="130" xr:uid="{1750FEAD-B071-41BA-9E74-9A8093FC9D7B}"/>
    <cellStyle name="Normal 7 2 2 2" xfId="131" xr:uid="{3AE3A38C-220B-4D60-9A27-7ACBFC82BACD}"/>
    <cellStyle name="Normal 7 2 2 2 2" xfId="347" xr:uid="{669254D6-68A7-4319-8991-51FFA9B9A351}"/>
    <cellStyle name="Normal 7 2 2 2 2 2" xfId="677" xr:uid="{5E34E8B3-5901-4C22-95F8-964F85FFA440}"/>
    <cellStyle name="Normal 7 2 2 2 2 2 2" xfId="678" xr:uid="{DE855C53-DE1A-494D-9648-EA2E1E58FCAF}"/>
    <cellStyle name="Normal 7 2 2 2 2 2 2 2" xfId="1702" xr:uid="{79621868-E882-4FC2-AA37-F723642F64E0}"/>
    <cellStyle name="Normal 7 2 2 2 2 2 2 2 2" xfId="1703" xr:uid="{944A4F89-7798-486D-8016-6249436077DF}"/>
    <cellStyle name="Normal 7 2 2 2 2 2 2 3" xfId="1704" xr:uid="{F3CF7EEE-8837-4A96-B3D9-56BB08F80D4E}"/>
    <cellStyle name="Normal 7 2 2 2 2 2 3" xfId="1705" xr:uid="{CD230F2E-4F6D-40DE-96B7-B4D45C4A145D}"/>
    <cellStyle name="Normal 7 2 2 2 2 2 3 2" xfId="1706" xr:uid="{EA417C47-0304-452E-A56D-D32F35292DBA}"/>
    <cellStyle name="Normal 7 2 2 2 2 2 4" xfId="1707" xr:uid="{F41297A9-47BA-4830-AE17-77BD44B34C5A}"/>
    <cellStyle name="Normal 7 2 2 2 2 3" xfId="679" xr:uid="{BDE8D823-86D5-42DC-A093-9BE0E50F6114}"/>
    <cellStyle name="Normal 7 2 2 2 2 3 2" xfId="1708" xr:uid="{B2306376-AA28-40B1-94AB-558A4BE423BE}"/>
    <cellStyle name="Normal 7 2 2 2 2 3 2 2" xfId="1709" xr:uid="{A61555D7-3296-4163-BB84-91E616038224}"/>
    <cellStyle name="Normal 7 2 2 2 2 3 3" xfId="1710" xr:uid="{AE57DF7B-D6C7-4539-BB37-3D1931720A93}"/>
    <cellStyle name="Normal 7 2 2 2 2 3 4" xfId="3427" xr:uid="{CE69EC5D-3AAB-4E92-B72B-C1E1B91EADFF}"/>
    <cellStyle name="Normal 7 2 2 2 2 4" xfId="1711" xr:uid="{FC9A0A0B-FED5-4AFC-9C5A-A36940E41A53}"/>
    <cellStyle name="Normal 7 2 2 2 2 4 2" xfId="1712" xr:uid="{BEB15E13-775C-4EC0-BBBD-5F29DA17C876}"/>
    <cellStyle name="Normal 7 2 2 2 2 5" xfId="1713" xr:uid="{5C470E69-4FC2-4028-A253-341EF2A809A6}"/>
    <cellStyle name="Normal 7 2 2 2 2 6" xfId="3428" xr:uid="{69A711A5-F0D1-4A2B-827B-8582BF8427A7}"/>
    <cellStyle name="Normal 7 2 2 2 3" xfId="348" xr:uid="{57E76A56-35A2-41AD-9A50-1E527D766BB0}"/>
    <cellStyle name="Normal 7 2 2 2 3 2" xfId="680" xr:uid="{37DDF398-7792-46DE-BD6A-8F09CFC25577}"/>
    <cellStyle name="Normal 7 2 2 2 3 2 2" xfId="681" xr:uid="{F1762C9C-A503-4F54-9F84-ECE4512F20BA}"/>
    <cellStyle name="Normal 7 2 2 2 3 2 2 2" xfId="1714" xr:uid="{C84F876D-6930-4F2A-9863-F916FF80217B}"/>
    <cellStyle name="Normal 7 2 2 2 3 2 2 2 2" xfId="1715" xr:uid="{B3269119-00FF-4ABE-B276-0CE64B499821}"/>
    <cellStyle name="Normal 7 2 2 2 3 2 2 3" xfId="1716" xr:uid="{BB4AF08D-D966-4A3E-B68C-C3DC6EDFC160}"/>
    <cellStyle name="Normal 7 2 2 2 3 2 3" xfId="1717" xr:uid="{4B6879C6-586D-4D46-9E6C-8CAF71D22E77}"/>
    <cellStyle name="Normal 7 2 2 2 3 2 3 2" xfId="1718" xr:uid="{62586F44-087B-43E9-A77E-77A39B02F55A}"/>
    <cellStyle name="Normal 7 2 2 2 3 2 4" xfId="1719" xr:uid="{93B0D059-B1FA-49E2-A00C-ABE7F51942FE}"/>
    <cellStyle name="Normal 7 2 2 2 3 3" xfId="682" xr:uid="{805A9CC8-FA81-4FB7-9797-88388E849B9B}"/>
    <cellStyle name="Normal 7 2 2 2 3 3 2" xfId="1720" xr:uid="{68FA314C-CE47-441D-8E14-AD9DCDF5AF2F}"/>
    <cellStyle name="Normal 7 2 2 2 3 3 2 2" xfId="1721" xr:uid="{BA53E89A-83A8-40ED-83E8-363879B3EAF0}"/>
    <cellStyle name="Normal 7 2 2 2 3 3 3" xfId="1722" xr:uid="{732EF9B8-1657-4537-9864-BA174068B33F}"/>
    <cellStyle name="Normal 7 2 2 2 3 4" xfId="1723" xr:uid="{A9103320-27C9-4E5E-B2CB-049AA112BEE8}"/>
    <cellStyle name="Normal 7 2 2 2 3 4 2" xfId="1724" xr:uid="{91113EB7-8D9F-498E-8629-BABB0445E64C}"/>
    <cellStyle name="Normal 7 2 2 2 3 5" xfId="1725" xr:uid="{50AF6DB6-0558-49A1-B8DE-8E0F357A6C7F}"/>
    <cellStyle name="Normal 7 2 2 2 4" xfId="683" xr:uid="{EA980557-825F-4F79-B027-5680C1C7DB6E}"/>
    <cellStyle name="Normal 7 2 2 2 4 2" xfId="684" xr:uid="{5C47A1BD-41C4-4423-BB86-BB30965124AD}"/>
    <cellStyle name="Normal 7 2 2 2 4 2 2" xfId="1726" xr:uid="{32EF4D75-83B0-49FC-907F-DF0FDF508D21}"/>
    <cellStyle name="Normal 7 2 2 2 4 2 2 2" xfId="1727" xr:uid="{8860D75A-5E69-47E2-A6D9-FB2DFEB5961C}"/>
    <cellStyle name="Normal 7 2 2 2 4 2 3" xfId="1728" xr:uid="{CFF8F23B-D378-4367-8639-0B7E2C62879E}"/>
    <cellStyle name="Normal 7 2 2 2 4 3" xfId="1729" xr:uid="{E7187294-4B35-4003-9F30-68654AF70572}"/>
    <cellStyle name="Normal 7 2 2 2 4 3 2" xfId="1730" xr:uid="{27ACF658-8C27-4C0A-8054-5AF3D7A3146E}"/>
    <cellStyle name="Normal 7 2 2 2 4 4" xfId="1731" xr:uid="{9F5D7F14-3A6A-4059-A6C4-E0895AE72244}"/>
    <cellStyle name="Normal 7 2 2 2 5" xfId="685" xr:uid="{E96113C7-F904-4CC6-B545-E7685323A8DF}"/>
    <cellStyle name="Normal 7 2 2 2 5 2" xfId="1732" xr:uid="{47129902-2780-42DD-BD67-AF730F3188A8}"/>
    <cellStyle name="Normal 7 2 2 2 5 2 2" xfId="1733" xr:uid="{7A696A94-331E-4722-ADE7-C3AAA066DDE3}"/>
    <cellStyle name="Normal 7 2 2 2 5 3" xfId="1734" xr:uid="{D4C703E2-1703-4630-BB55-517E10F953AF}"/>
    <cellStyle name="Normal 7 2 2 2 5 4" xfId="3429" xr:uid="{60575129-EFF1-4726-BA2B-A5AD51FD2DDE}"/>
    <cellStyle name="Normal 7 2 2 2 6" xfId="1735" xr:uid="{9406D333-835A-4A9A-A0FD-CECBEE40B193}"/>
    <cellStyle name="Normal 7 2 2 2 6 2" xfId="1736" xr:uid="{1A537397-E654-442C-ABA2-2F46E660362A}"/>
    <cellStyle name="Normal 7 2 2 2 7" xfId="1737" xr:uid="{66A0EAA0-7755-4059-ACE7-21236BE27ECB}"/>
    <cellStyle name="Normal 7 2 2 2 8" xfId="3430" xr:uid="{C5BB8D8D-8B0A-4B6E-9EE1-B2ECF382E7AA}"/>
    <cellStyle name="Normal 7 2 2 3" xfId="349" xr:uid="{61E137A2-1E0B-481D-A0A0-8C33E45B6BBC}"/>
    <cellStyle name="Normal 7 2 2 3 2" xfId="686" xr:uid="{54511BAB-C011-4AB0-8ABC-5E3C268CA16E}"/>
    <cellStyle name="Normal 7 2 2 3 2 2" xfId="687" xr:uid="{7E88236F-48D8-4DA0-A80E-7B90106496C6}"/>
    <cellStyle name="Normal 7 2 2 3 2 2 2" xfId="1738" xr:uid="{350336F9-764B-42A6-A38E-F15765C73F97}"/>
    <cellStyle name="Normal 7 2 2 3 2 2 2 2" xfId="1739" xr:uid="{E3B9DC04-0756-4B14-9B8E-800436000896}"/>
    <cellStyle name="Normal 7 2 2 3 2 2 3" xfId="1740" xr:uid="{A5889154-11D8-42AF-A8D5-1BB8FD2A8651}"/>
    <cellStyle name="Normal 7 2 2 3 2 3" xfId="1741" xr:uid="{9DF94B26-98D9-4D30-AC3F-AF434E57A317}"/>
    <cellStyle name="Normal 7 2 2 3 2 3 2" xfId="1742" xr:uid="{6AC1652D-3FA3-4DA4-BAE9-4739C3E092ED}"/>
    <cellStyle name="Normal 7 2 2 3 2 4" xfId="1743" xr:uid="{FA77579E-332F-4D15-90B6-6DBB48DFEAA6}"/>
    <cellStyle name="Normal 7 2 2 3 3" xfId="688" xr:uid="{0C76DFFA-2A2A-4D3E-8FBD-DE92E4AB8455}"/>
    <cellStyle name="Normal 7 2 2 3 3 2" xfId="1744" xr:uid="{9ED26E56-C07C-419E-A6CA-021064A12C75}"/>
    <cellStyle name="Normal 7 2 2 3 3 2 2" xfId="1745" xr:uid="{73A2B34F-60B5-4934-AEBB-53B2459CAA0E}"/>
    <cellStyle name="Normal 7 2 2 3 3 3" xfId="1746" xr:uid="{D81D275C-7E1A-466E-B2CF-FDCB5B81B298}"/>
    <cellStyle name="Normal 7 2 2 3 3 4" xfId="3431" xr:uid="{BAC55C11-86E1-4B95-83C3-5057EEC80C4A}"/>
    <cellStyle name="Normal 7 2 2 3 4" xfId="1747" xr:uid="{07707892-DE68-49C1-A049-2C17934B6FE8}"/>
    <cellStyle name="Normal 7 2 2 3 4 2" xfId="1748" xr:uid="{32AEAF3B-A57F-4E35-A32F-C0E2AC09022C}"/>
    <cellStyle name="Normal 7 2 2 3 5" xfId="1749" xr:uid="{88471CA3-331C-4AB4-A25C-CB5C5DBD2B3E}"/>
    <cellStyle name="Normal 7 2 2 3 6" xfId="3432" xr:uid="{3BEBD30C-42A3-4210-8BF4-3B1C21C1ADAE}"/>
    <cellStyle name="Normal 7 2 2 4" xfId="350" xr:uid="{5236AD09-0D36-4E02-A518-5B8DA225B9F7}"/>
    <cellStyle name="Normal 7 2 2 4 2" xfId="689" xr:uid="{29996DC6-9DED-46F9-991C-A887A5932F55}"/>
    <cellStyle name="Normal 7 2 2 4 2 2" xfId="690" xr:uid="{00701AAE-1590-4E58-922A-346C95353A88}"/>
    <cellStyle name="Normal 7 2 2 4 2 2 2" xfId="1750" xr:uid="{5A813416-A2AC-4737-947B-EA3B5CE67959}"/>
    <cellStyle name="Normal 7 2 2 4 2 2 2 2" xfId="1751" xr:uid="{8DE98325-BA91-4195-AC9A-4110F92B4795}"/>
    <cellStyle name="Normal 7 2 2 4 2 2 3" xfId="1752" xr:uid="{A868BC78-0386-4B04-9792-D95E240DE6BF}"/>
    <cellStyle name="Normal 7 2 2 4 2 3" xfId="1753" xr:uid="{E6E4A77C-F8B9-4B8E-B51D-559842BA0F94}"/>
    <cellStyle name="Normal 7 2 2 4 2 3 2" xfId="1754" xr:uid="{1033E262-DBB6-414C-98A9-EF6DB55CC995}"/>
    <cellStyle name="Normal 7 2 2 4 2 4" xfId="1755" xr:uid="{D9DBD808-2EFD-4E56-BEE2-386EF1E282D3}"/>
    <cellStyle name="Normal 7 2 2 4 3" xfId="691" xr:uid="{B4E8CF67-1055-432B-8853-49DD2E37E168}"/>
    <cellStyle name="Normal 7 2 2 4 3 2" xfId="1756" xr:uid="{4F5924D2-6B6D-4A1B-A99B-7072404FE3BB}"/>
    <cellStyle name="Normal 7 2 2 4 3 2 2" xfId="1757" xr:uid="{18B21DB2-88E1-47CE-B3F9-3FC41B8F4C4F}"/>
    <cellStyle name="Normal 7 2 2 4 3 3" xfId="1758" xr:uid="{B747729B-E661-46CC-A196-5FC213BE87E8}"/>
    <cellStyle name="Normal 7 2 2 4 4" xfId="1759" xr:uid="{F2F059C5-7FDF-4C6C-BE82-9AF58A8E52BD}"/>
    <cellStyle name="Normal 7 2 2 4 4 2" xfId="1760" xr:uid="{5C4E3262-85DE-4E65-8BEB-9C0F7DF23B2D}"/>
    <cellStyle name="Normal 7 2 2 4 5" xfId="1761" xr:uid="{4B58315B-D8D2-442F-A5F3-747847D34D4E}"/>
    <cellStyle name="Normal 7 2 2 5" xfId="351" xr:uid="{46C1769F-8A23-4E12-8019-905792F882AA}"/>
    <cellStyle name="Normal 7 2 2 5 2" xfId="692" xr:uid="{D01173BF-51B0-4BE5-A81A-1AF9219427E6}"/>
    <cellStyle name="Normal 7 2 2 5 2 2" xfId="1762" xr:uid="{7B992505-625F-4856-894D-F514E3BEA9D8}"/>
    <cellStyle name="Normal 7 2 2 5 2 2 2" xfId="1763" xr:uid="{1EC87FE0-3758-45DF-AC3A-71E19A56B66A}"/>
    <cellStyle name="Normal 7 2 2 5 2 3" xfId="1764" xr:uid="{18078DBE-C172-45BA-B632-3CD9C8FDCA9A}"/>
    <cellStyle name="Normal 7 2 2 5 3" xfId="1765" xr:uid="{CC55308C-6EFF-4AD0-8A49-554D51A8BECC}"/>
    <cellStyle name="Normal 7 2 2 5 3 2" xfId="1766" xr:uid="{C1BB722B-F249-4B8A-B688-902A52D3CC4A}"/>
    <cellStyle name="Normal 7 2 2 5 4" xfId="1767" xr:uid="{B2F82D1F-4741-4763-99B0-C655E2C1CEA3}"/>
    <cellStyle name="Normal 7 2 2 6" xfId="693" xr:uid="{F88278B9-A916-4AA3-B6C6-70CE3F79D225}"/>
    <cellStyle name="Normal 7 2 2 6 2" xfId="1768" xr:uid="{1B72C5DB-42C1-4606-BF51-8A003B7769E8}"/>
    <cellStyle name="Normal 7 2 2 6 2 2" xfId="1769" xr:uid="{F4221D37-A4E0-4273-90A1-F5D70E877043}"/>
    <cellStyle name="Normal 7 2 2 6 3" xfId="1770" xr:uid="{2444863D-B12F-4CC1-8FFE-8C5D72D17039}"/>
    <cellStyle name="Normal 7 2 2 6 4" xfId="3433" xr:uid="{512BDBE4-B145-4691-9F1A-75625EEE7B71}"/>
    <cellStyle name="Normal 7 2 2 7" xfId="1771" xr:uid="{4EDA9268-B9A5-4A8E-A3E0-17265D2B71DC}"/>
    <cellStyle name="Normal 7 2 2 7 2" xfId="1772" xr:uid="{3B7B32D9-B54B-487F-A550-F6ED161BBB89}"/>
    <cellStyle name="Normal 7 2 2 8" xfId="1773" xr:uid="{B7476B9D-2ECD-4D3F-BEA4-3BEC60EEA96D}"/>
    <cellStyle name="Normal 7 2 2 9" xfId="3434" xr:uid="{C1DBBAAD-7278-4FEE-9E85-356C8727B16C}"/>
    <cellStyle name="Normal 7 2 3" xfId="132" xr:uid="{5B8B3053-F80B-459E-97B0-01356BB0C670}"/>
    <cellStyle name="Normal 7 2 3 2" xfId="133" xr:uid="{3A78D3E2-E571-4B82-AF58-287A6F5F0980}"/>
    <cellStyle name="Normal 7 2 3 2 2" xfId="694" xr:uid="{7B794098-96E6-4E47-96F7-D37B6BB514B3}"/>
    <cellStyle name="Normal 7 2 3 2 2 2" xfId="695" xr:uid="{8FE7F88B-CE6A-4DAE-A329-920CE203636D}"/>
    <cellStyle name="Normal 7 2 3 2 2 2 2" xfId="1774" xr:uid="{6EF15072-B9F0-4428-95FF-BE2629ACE691}"/>
    <cellStyle name="Normal 7 2 3 2 2 2 2 2" xfId="1775" xr:uid="{AD0445DC-2321-4555-A399-DB8DFC632B0F}"/>
    <cellStyle name="Normal 7 2 3 2 2 2 3" xfId="1776" xr:uid="{43B7C4D2-360C-499E-8DA4-4959AB442AB6}"/>
    <cellStyle name="Normal 7 2 3 2 2 3" xfId="1777" xr:uid="{2AC04B04-BD87-4FF4-BFC6-08FF57415E1C}"/>
    <cellStyle name="Normal 7 2 3 2 2 3 2" xfId="1778" xr:uid="{0ADBD546-57DD-412F-BA48-E6F2308BB094}"/>
    <cellStyle name="Normal 7 2 3 2 2 4" xfId="1779" xr:uid="{AFE182F5-3258-41AA-BB77-92F72CD00CE3}"/>
    <cellStyle name="Normal 7 2 3 2 3" xfId="696" xr:uid="{3E941082-FB96-47C2-815E-3E0936EC48AA}"/>
    <cellStyle name="Normal 7 2 3 2 3 2" xfId="1780" xr:uid="{464B7967-DF6C-44EB-995F-3B6028961B99}"/>
    <cellStyle name="Normal 7 2 3 2 3 2 2" xfId="1781" xr:uid="{11048E49-95E2-473B-B8AA-58C441B8E8AB}"/>
    <cellStyle name="Normal 7 2 3 2 3 3" xfId="1782" xr:uid="{29383BFB-D109-44D4-A06E-B58E7AC6FD03}"/>
    <cellStyle name="Normal 7 2 3 2 3 4" xfId="3435" xr:uid="{3F30B333-9536-417D-A325-ECD866405961}"/>
    <cellStyle name="Normal 7 2 3 2 4" xfId="1783" xr:uid="{A3986AD7-35B3-4488-AE74-F00CEC229D0B}"/>
    <cellStyle name="Normal 7 2 3 2 4 2" xfId="1784" xr:uid="{69656538-0014-44F7-AE9C-162879DC6D68}"/>
    <cellStyle name="Normal 7 2 3 2 5" xfId="1785" xr:uid="{4BAFC169-704C-4723-B8D1-17765069CDAE}"/>
    <cellStyle name="Normal 7 2 3 2 6" xfId="3436" xr:uid="{E949046F-8202-48C3-B577-E9E85A6D8164}"/>
    <cellStyle name="Normal 7 2 3 3" xfId="352" xr:uid="{CF1E5731-CFFD-4087-B15D-B428FC0C53A3}"/>
    <cellStyle name="Normal 7 2 3 3 2" xfId="697" xr:uid="{6752ECAC-AEAE-4B90-BD4E-C483665339BB}"/>
    <cellStyle name="Normal 7 2 3 3 2 2" xfId="698" xr:uid="{9DC3633F-5391-4695-86BE-9E102251A471}"/>
    <cellStyle name="Normal 7 2 3 3 2 2 2" xfId="1786" xr:uid="{7D131ADA-6C1B-4F54-BA2A-313BC8192B8D}"/>
    <cellStyle name="Normal 7 2 3 3 2 2 2 2" xfId="1787" xr:uid="{EEA77C4F-863D-4758-BF44-0669C253C357}"/>
    <cellStyle name="Normal 7 2 3 3 2 2 3" xfId="1788" xr:uid="{DB3D5E81-6946-4670-8AA8-46CD287761F6}"/>
    <cellStyle name="Normal 7 2 3 3 2 3" xfId="1789" xr:uid="{5B111020-4D44-4049-AAE5-703CE3387931}"/>
    <cellStyle name="Normal 7 2 3 3 2 3 2" xfId="1790" xr:uid="{CDC6ECCA-388E-4C9E-8459-AC95D646F49B}"/>
    <cellStyle name="Normal 7 2 3 3 2 4" xfId="1791" xr:uid="{95CC4AF7-FFFE-4159-ABE8-EE7280E47D7F}"/>
    <cellStyle name="Normal 7 2 3 3 3" xfId="699" xr:uid="{085A0CDE-EEE1-4150-87BD-EF92E752E568}"/>
    <cellStyle name="Normal 7 2 3 3 3 2" xfId="1792" xr:uid="{68F8BB5F-29C9-478B-992A-4EF51177F380}"/>
    <cellStyle name="Normal 7 2 3 3 3 2 2" xfId="1793" xr:uid="{A9666461-1E11-4BFF-AA23-00F70E665050}"/>
    <cellStyle name="Normal 7 2 3 3 3 3" xfId="1794" xr:uid="{9A8B3E5B-F4C3-4B88-88D7-AEBD07573863}"/>
    <cellStyle name="Normal 7 2 3 3 4" xfId="1795" xr:uid="{368CC598-4828-4B8E-8904-12AFA788DF4E}"/>
    <cellStyle name="Normal 7 2 3 3 4 2" xfId="1796" xr:uid="{CD16204E-205E-4ABB-B3DF-34E62DD6254F}"/>
    <cellStyle name="Normal 7 2 3 3 5" xfId="1797" xr:uid="{5DE2F3FD-4E35-4177-BE23-98D64C92E2E2}"/>
    <cellStyle name="Normal 7 2 3 4" xfId="353" xr:uid="{74E869B0-1459-4612-993C-81B6DC36AFB6}"/>
    <cellStyle name="Normal 7 2 3 4 2" xfId="700" xr:uid="{230706D1-7FB0-4922-B777-8A3D43FF3657}"/>
    <cellStyle name="Normal 7 2 3 4 2 2" xfId="1798" xr:uid="{0ECF8B37-C6B7-452B-B1B3-ABC8AE903D5A}"/>
    <cellStyle name="Normal 7 2 3 4 2 2 2" xfId="1799" xr:uid="{3D773B42-6DE4-47BF-8661-C73A98142766}"/>
    <cellStyle name="Normal 7 2 3 4 2 3" xfId="1800" xr:uid="{5F2023C8-068E-4088-AC36-1508B5DF149D}"/>
    <cellStyle name="Normal 7 2 3 4 3" xfId="1801" xr:uid="{50BE3472-1417-4D4D-882F-E4B58FA2A573}"/>
    <cellStyle name="Normal 7 2 3 4 3 2" xfId="1802" xr:uid="{CF0682E9-CBE5-4396-83B0-6F1E8423E393}"/>
    <cellStyle name="Normal 7 2 3 4 4" xfId="1803" xr:uid="{0899CE13-50DF-4AEB-BB51-0C505772D70C}"/>
    <cellStyle name="Normal 7 2 3 5" xfId="701" xr:uid="{8551027B-CE9E-45A9-A97C-39628AFAB89B}"/>
    <cellStyle name="Normal 7 2 3 5 2" xfId="1804" xr:uid="{68549BA7-C419-4376-A7A6-845BE002157C}"/>
    <cellStyle name="Normal 7 2 3 5 2 2" xfId="1805" xr:uid="{E1C83D08-0B05-4753-9175-A18F5A9514EE}"/>
    <cellStyle name="Normal 7 2 3 5 3" xfId="1806" xr:uid="{DC20E671-C714-45A4-94F8-637587926E4C}"/>
    <cellStyle name="Normal 7 2 3 5 4" xfId="3437" xr:uid="{9E655194-BEF8-4AAC-A197-95BB619C403E}"/>
    <cellStyle name="Normal 7 2 3 6" xfId="1807" xr:uid="{57FC5238-5778-4679-A8EF-80D940361BE3}"/>
    <cellStyle name="Normal 7 2 3 6 2" xfId="1808" xr:uid="{CF4FAD73-56F2-4573-A4BE-D1D133C11C5B}"/>
    <cellStyle name="Normal 7 2 3 7" xfId="1809" xr:uid="{26F6F853-20EA-4BEF-A226-EB66708535E5}"/>
    <cellStyle name="Normal 7 2 3 8" xfId="3438" xr:uid="{73864BB8-72FF-4EED-913D-98E1511CDA09}"/>
    <cellStyle name="Normal 7 2 4" xfId="134" xr:uid="{D96D4DBC-870E-4790-A4E0-FB5891C01A62}"/>
    <cellStyle name="Normal 7 2 4 2" xfId="448" xr:uid="{2AA4252C-B0C3-4119-A76A-11940DCC3323}"/>
    <cellStyle name="Normal 7 2 4 2 2" xfId="702" xr:uid="{8E3528B9-2595-40DC-A565-BFC4485F6855}"/>
    <cellStyle name="Normal 7 2 4 2 2 2" xfId="1810" xr:uid="{B48DF206-BC36-48D1-B815-D0E0A44AC84E}"/>
    <cellStyle name="Normal 7 2 4 2 2 2 2" xfId="1811" xr:uid="{00CEC25D-E375-4584-9399-8C4A6A459B58}"/>
    <cellStyle name="Normal 7 2 4 2 2 3" xfId="1812" xr:uid="{5390E507-F0BE-43A9-AA8E-27887CC17DBF}"/>
    <cellStyle name="Normal 7 2 4 2 2 4" xfId="3439" xr:uid="{87AC8EBC-2A8D-408A-825D-98D8734231FB}"/>
    <cellStyle name="Normal 7 2 4 2 3" xfId="1813" xr:uid="{C48E3388-3D8B-4BE1-853D-CF7C96A44351}"/>
    <cellStyle name="Normal 7 2 4 2 3 2" xfId="1814" xr:uid="{01D3931D-E82D-4CF2-A77C-89948E8CBB83}"/>
    <cellStyle name="Normal 7 2 4 2 4" xfId="1815" xr:uid="{8FC388F9-5E56-479C-B41E-7E5A23154D91}"/>
    <cellStyle name="Normal 7 2 4 2 5" xfId="3440" xr:uid="{AC2FF21F-9BF6-4811-AE94-5E474E5BA7A2}"/>
    <cellStyle name="Normal 7 2 4 3" xfId="703" xr:uid="{6A72FAAA-9C40-449F-AAB7-0DB03892CCB3}"/>
    <cellStyle name="Normal 7 2 4 3 2" xfId="1816" xr:uid="{C3C1AE91-71A6-4F71-A922-45EC146ECB54}"/>
    <cellStyle name="Normal 7 2 4 3 2 2" xfId="1817" xr:uid="{3A676C73-C5EB-4C66-8D94-75DE29586654}"/>
    <cellStyle name="Normal 7 2 4 3 3" xfId="1818" xr:uid="{299FEABF-E3A2-4447-9A3B-0368AEDC8869}"/>
    <cellStyle name="Normal 7 2 4 3 4" xfId="3441" xr:uid="{78298F69-1361-4CB1-B5F4-FD3E6B040647}"/>
    <cellStyle name="Normal 7 2 4 4" xfId="1819" xr:uid="{6D2FCD00-30E4-4FE5-BFDE-755EF47CBB2B}"/>
    <cellStyle name="Normal 7 2 4 4 2" xfId="1820" xr:uid="{E4C25F61-7D30-4E00-8E5E-335DD95A0462}"/>
    <cellStyle name="Normal 7 2 4 4 3" xfId="3442" xr:uid="{F72AFFF7-8AE3-4E89-80AD-9471629C04B7}"/>
    <cellStyle name="Normal 7 2 4 4 4" xfId="3443" xr:uid="{D5584162-5272-4DDF-A3FB-7ABC44D45BBA}"/>
    <cellStyle name="Normal 7 2 4 5" xfId="1821" xr:uid="{63341FDC-4C0D-4FD6-8726-2E39CE964BDF}"/>
    <cellStyle name="Normal 7 2 4 6" xfId="3444" xr:uid="{1FFECFF7-5DC3-4A85-B4E2-DBCC47A83A82}"/>
    <cellStyle name="Normal 7 2 4 7" xfId="3445" xr:uid="{75E885E4-A490-4A95-8A92-49108AECCF1F}"/>
    <cellStyle name="Normal 7 2 5" xfId="354" xr:uid="{DE70AC79-6F8A-4DF2-9F5C-7F9C2C8AD3BD}"/>
    <cellStyle name="Normal 7 2 5 2" xfId="704" xr:uid="{D8845A52-3ADA-48CE-A25B-0120D54FC186}"/>
    <cellStyle name="Normal 7 2 5 2 2" xfId="705" xr:uid="{B828F2D7-1C65-4ACD-BC60-E71692301C8A}"/>
    <cellStyle name="Normal 7 2 5 2 2 2" xfId="1822" xr:uid="{F2C225C6-1E7B-414D-841E-F8F584CBAE98}"/>
    <cellStyle name="Normal 7 2 5 2 2 2 2" xfId="1823" xr:uid="{579D86BC-81F7-4BA0-BF16-1060CDE5187B}"/>
    <cellStyle name="Normal 7 2 5 2 2 3" xfId="1824" xr:uid="{CC64BCFD-CB2D-468E-8979-4171B48BD7DB}"/>
    <cellStyle name="Normal 7 2 5 2 3" xfId="1825" xr:uid="{14D962C2-051B-41A1-A442-CA5BDB15B2BF}"/>
    <cellStyle name="Normal 7 2 5 2 3 2" xfId="1826" xr:uid="{027D635B-727D-45ED-BE97-53B8A46C521E}"/>
    <cellStyle name="Normal 7 2 5 2 4" xfId="1827" xr:uid="{222D4F0C-E37F-4E2B-9218-A072B3DC1DD3}"/>
    <cellStyle name="Normal 7 2 5 3" xfId="706" xr:uid="{3E017925-E560-4198-B8CF-B8C68227CE8E}"/>
    <cellStyle name="Normal 7 2 5 3 2" xfId="1828" xr:uid="{8C39925F-39DF-4215-B919-FDCC9D3E3651}"/>
    <cellStyle name="Normal 7 2 5 3 2 2" xfId="1829" xr:uid="{C669351B-BBC8-486B-A4BE-D420F846AC8F}"/>
    <cellStyle name="Normal 7 2 5 3 3" xfId="1830" xr:uid="{1B7C8E3A-FE77-4829-9DCB-9AB068D211BA}"/>
    <cellStyle name="Normal 7 2 5 3 4" xfId="3446" xr:uid="{11359B9E-F8E5-47AD-BF17-3E9CCEC00AD5}"/>
    <cellStyle name="Normal 7 2 5 4" xfId="1831" xr:uid="{D33DF036-8EE2-4C1C-8DE8-624158A4A68E}"/>
    <cellStyle name="Normal 7 2 5 4 2" xfId="1832" xr:uid="{ADED5FD2-9C69-45BD-92A3-510390BC671D}"/>
    <cellStyle name="Normal 7 2 5 5" xfId="1833" xr:uid="{E6964F7A-CDF1-459D-BD40-3C7B254A928B}"/>
    <cellStyle name="Normal 7 2 5 6" xfId="3447" xr:uid="{88F05895-93A4-450D-AFCD-F0F1697D769B}"/>
    <cellStyle name="Normal 7 2 6" xfId="355" xr:uid="{27E281C7-7F72-4D9A-82CE-DBB7705B48AB}"/>
    <cellStyle name="Normal 7 2 6 2" xfId="707" xr:uid="{5F8EAB10-C105-471E-8C0B-F493435F4CAD}"/>
    <cellStyle name="Normal 7 2 6 2 2" xfId="1834" xr:uid="{6633B5E5-89D0-46C1-9D69-992373F2B90F}"/>
    <cellStyle name="Normal 7 2 6 2 2 2" xfId="1835" xr:uid="{DB9E33A5-DBBF-47C8-A60C-1298BC207468}"/>
    <cellStyle name="Normal 7 2 6 2 3" xfId="1836" xr:uid="{4B6A8D3D-F845-482D-967D-CE7B8ABCC07A}"/>
    <cellStyle name="Normal 7 2 6 2 4" xfId="3448" xr:uid="{1266B2F5-D41E-42FF-A20F-A26A675B52B4}"/>
    <cellStyle name="Normal 7 2 6 3" xfId="1837" xr:uid="{2F9E196D-9496-4598-BE07-0A0A154A4746}"/>
    <cellStyle name="Normal 7 2 6 3 2" xfId="1838" xr:uid="{A5BD78B2-0625-46D4-B745-54914C1F6AE1}"/>
    <cellStyle name="Normal 7 2 6 4" xfId="1839" xr:uid="{D9E5F404-09C8-4F00-B42B-EB01CF25877C}"/>
    <cellStyle name="Normal 7 2 6 5" xfId="3449" xr:uid="{F668511E-DC53-4B2E-8816-DB736B716A1C}"/>
    <cellStyle name="Normal 7 2 7" xfId="708" xr:uid="{CD589396-8FF7-4BC0-A067-9C6CCF183559}"/>
    <cellStyle name="Normal 7 2 7 2" xfId="1840" xr:uid="{09D6DCBF-D9E7-4903-9A95-5C958A1CC52D}"/>
    <cellStyle name="Normal 7 2 7 2 2" xfId="1841" xr:uid="{A6AFEEE1-CDC9-40A2-AEC4-5DC67F37A757}"/>
    <cellStyle name="Normal 7 2 7 2 3" xfId="4409" xr:uid="{66ADF70F-18F1-4055-B8D3-3ACC80AEDCD4}"/>
    <cellStyle name="Normal 7 2 7 3" xfId="1842" xr:uid="{5A064A77-FAA9-4A3E-8949-19F311FCB2DC}"/>
    <cellStyle name="Normal 7 2 7 4" xfId="3450" xr:uid="{89140B76-8631-440A-83EA-AB0613F32691}"/>
    <cellStyle name="Normal 7 2 7 4 2" xfId="4579" xr:uid="{47479F5B-DDB8-4740-BED1-DBE590B1D7E0}"/>
    <cellStyle name="Normal 7 2 7 4 3" xfId="4686" xr:uid="{BD2013F8-E9F3-4C48-ABE3-A953AF9F3834}"/>
    <cellStyle name="Normal 7 2 7 4 4" xfId="4608" xr:uid="{392DC461-C0FE-411F-AD9E-B2736D7B06B5}"/>
    <cellStyle name="Normal 7 2 8" xfId="1843" xr:uid="{A98BEE29-15D7-4048-A64D-60FB39360645}"/>
    <cellStyle name="Normal 7 2 8 2" xfId="1844" xr:uid="{15311C16-EAF5-4F12-BBA6-ECB27BB2E4D8}"/>
    <cellStyle name="Normal 7 2 8 3" xfId="3451" xr:uid="{A79AE1E5-35C1-4675-A05A-8B0F07E42E1C}"/>
    <cellStyle name="Normal 7 2 8 4" xfId="3452" xr:uid="{A646CB14-4DB4-4930-ADF0-B585878EA2A2}"/>
    <cellStyle name="Normal 7 2 9" xfId="1845" xr:uid="{14F0CF81-C7A1-41DB-9DFA-CF24A4F51FE5}"/>
    <cellStyle name="Normal 7 3" xfId="135" xr:uid="{DC9F79C4-2EE7-45EF-9997-C0BAB06B5BCC}"/>
    <cellStyle name="Normal 7 3 10" xfId="3453" xr:uid="{134A1348-2BB5-4275-BA92-EC411CA000DA}"/>
    <cellStyle name="Normal 7 3 11" xfId="3454" xr:uid="{FA88C1D0-DED0-47B6-B985-B8697E800EB5}"/>
    <cellStyle name="Normal 7 3 2" xfId="136" xr:uid="{DD2F93D8-37D6-40EC-96E4-3FFB3F5DF63A}"/>
    <cellStyle name="Normal 7 3 2 2" xfId="137" xr:uid="{8108D05E-6C17-4E42-9D5B-69612A2FA62E}"/>
    <cellStyle name="Normal 7 3 2 2 2" xfId="356" xr:uid="{B00678D4-3154-42F2-A347-87FCF937C74D}"/>
    <cellStyle name="Normal 7 3 2 2 2 2" xfId="709" xr:uid="{2C60D866-6807-4B0E-9320-4B3E362127D6}"/>
    <cellStyle name="Normal 7 3 2 2 2 2 2" xfId="1846" xr:uid="{AEF23EFA-2A9A-46DB-A2E1-D6855AF20772}"/>
    <cellStyle name="Normal 7 3 2 2 2 2 2 2" xfId="1847" xr:uid="{6291A03C-9074-4D31-B4EE-DB684942456B}"/>
    <cellStyle name="Normal 7 3 2 2 2 2 3" xfId="1848" xr:uid="{F6E67F51-6DB4-490A-A1D2-137D51B5A582}"/>
    <cellStyle name="Normal 7 3 2 2 2 2 4" xfId="3455" xr:uid="{0A024BFC-F156-43BB-A3A0-799E1BE9F45F}"/>
    <cellStyle name="Normal 7 3 2 2 2 3" xfId="1849" xr:uid="{3AC717A2-82BF-40DE-858B-EB01682215EC}"/>
    <cellStyle name="Normal 7 3 2 2 2 3 2" xfId="1850" xr:uid="{56803527-E68A-4579-9808-081048DD363A}"/>
    <cellStyle name="Normal 7 3 2 2 2 3 3" xfId="3456" xr:uid="{9D833B27-CAB6-4857-A446-71DF7D8F4A72}"/>
    <cellStyle name="Normal 7 3 2 2 2 3 4" xfId="3457" xr:uid="{924DE904-3BDA-45AC-8880-E7EE7D2B029C}"/>
    <cellStyle name="Normal 7 3 2 2 2 4" xfId="1851" xr:uid="{05AC335F-28CA-4768-9EC8-4BCB948B886F}"/>
    <cellStyle name="Normal 7 3 2 2 2 5" xfId="3458" xr:uid="{D82082C0-D9B4-4123-B791-56C74611C1BD}"/>
    <cellStyle name="Normal 7 3 2 2 2 6" xfId="3459" xr:uid="{7438BB12-51BF-4791-9804-D8E705180D3F}"/>
    <cellStyle name="Normal 7 3 2 2 3" xfId="710" xr:uid="{6C1BC7BB-6055-4F13-BBA0-C5D34166C90C}"/>
    <cellStyle name="Normal 7 3 2 2 3 2" xfId="1852" xr:uid="{270994DF-E69A-439D-9DF3-F386EBFD67A9}"/>
    <cellStyle name="Normal 7 3 2 2 3 2 2" xfId="1853" xr:uid="{640F794B-05DE-4C76-87E3-340019CB0FE0}"/>
    <cellStyle name="Normal 7 3 2 2 3 2 3" xfId="3460" xr:uid="{DF31BDE8-BB1A-4367-B71B-5D5F7E41A603}"/>
    <cellStyle name="Normal 7 3 2 2 3 2 4" xfId="3461" xr:uid="{9DFF5C5B-6166-43AA-9D01-DC65EE8FA250}"/>
    <cellStyle name="Normal 7 3 2 2 3 3" xfId="1854" xr:uid="{E9521DA2-D016-4A22-8759-F3E96921FF6A}"/>
    <cellStyle name="Normal 7 3 2 2 3 4" xfId="3462" xr:uid="{FAC3BF50-46E1-4F6F-96A7-ADAF08A3CD1E}"/>
    <cellStyle name="Normal 7 3 2 2 3 5" xfId="3463" xr:uid="{1379CA0D-0C12-409E-9F14-971FB9C2E43E}"/>
    <cellStyle name="Normal 7 3 2 2 4" xfId="1855" xr:uid="{678DDB5D-4B62-47F9-B8A1-45CBB1E96139}"/>
    <cellStyle name="Normal 7 3 2 2 4 2" xfId="1856" xr:uid="{C6DCAAFA-84DE-46B6-9EFF-8DB080DECAEE}"/>
    <cellStyle name="Normal 7 3 2 2 4 3" xfId="3464" xr:uid="{41684586-1268-4BA1-A942-E1C64D1855E2}"/>
    <cellStyle name="Normal 7 3 2 2 4 4" xfId="3465" xr:uid="{DF1D6E45-8072-4F52-BBD1-A7F34415F34A}"/>
    <cellStyle name="Normal 7 3 2 2 5" xfId="1857" xr:uid="{936C3346-5BF9-4E54-9E27-7BF9AAF7CB77}"/>
    <cellStyle name="Normal 7 3 2 2 5 2" xfId="3466" xr:uid="{9C0B3999-E483-4E9B-A778-DE8D86ECF4FB}"/>
    <cellStyle name="Normal 7 3 2 2 5 3" xfId="3467" xr:uid="{8EBD2F8A-565E-415D-BE1F-291F3E891306}"/>
    <cellStyle name="Normal 7 3 2 2 5 4" xfId="3468" xr:uid="{8F5F7616-DC94-4BAB-9EE0-2CAA85788897}"/>
    <cellStyle name="Normal 7 3 2 2 6" xfId="3469" xr:uid="{A02E735F-86FD-4FB8-8D59-A4BF3004529E}"/>
    <cellStyle name="Normal 7 3 2 2 7" xfId="3470" xr:uid="{D2580FD7-2B7B-4C63-AC28-74397A0B6DAD}"/>
    <cellStyle name="Normal 7 3 2 2 8" xfId="3471" xr:uid="{37D0CA18-2B8E-47DD-8D51-96CFA1D17757}"/>
    <cellStyle name="Normal 7 3 2 3" xfId="357" xr:uid="{41317F17-45DD-4AEE-85AC-8B2A0A85AB7D}"/>
    <cellStyle name="Normal 7 3 2 3 2" xfId="711" xr:uid="{13FF8AC5-C881-48A6-B096-CE2DB7F9DFFA}"/>
    <cellStyle name="Normal 7 3 2 3 2 2" xfId="712" xr:uid="{E39CDFD9-349F-4755-997E-14A798022C03}"/>
    <cellStyle name="Normal 7 3 2 3 2 2 2" xfId="1858" xr:uid="{5A285B48-C6A2-49CB-9CB5-B86F93DAB57E}"/>
    <cellStyle name="Normal 7 3 2 3 2 2 2 2" xfId="1859" xr:uid="{22AC4097-5ED5-470F-BDC4-2CA25E497709}"/>
    <cellStyle name="Normal 7 3 2 3 2 2 3" xfId="1860" xr:uid="{C712A864-688A-423B-BD13-FD3BE1712B1C}"/>
    <cellStyle name="Normal 7 3 2 3 2 3" xfId="1861" xr:uid="{98654EF6-F9DF-4729-94DE-0313B068DFCA}"/>
    <cellStyle name="Normal 7 3 2 3 2 3 2" xfId="1862" xr:uid="{ECCBE1A0-C9F2-4FAA-A500-23456BD855F3}"/>
    <cellStyle name="Normal 7 3 2 3 2 4" xfId="1863" xr:uid="{29E9F35D-E49F-427A-9921-99B4B8F12528}"/>
    <cellStyle name="Normal 7 3 2 3 3" xfId="713" xr:uid="{6A399D13-6CCE-4AB0-8DD2-B45D58296708}"/>
    <cellStyle name="Normal 7 3 2 3 3 2" xfId="1864" xr:uid="{E0491151-104B-4F13-A2E8-7FD4C8A51AC0}"/>
    <cellStyle name="Normal 7 3 2 3 3 2 2" xfId="1865" xr:uid="{6415A076-2460-42B5-8442-6F52B9F7F055}"/>
    <cellStyle name="Normal 7 3 2 3 3 3" xfId="1866" xr:uid="{BE3540F9-7C8E-4827-8EDF-83ADE416AC05}"/>
    <cellStyle name="Normal 7 3 2 3 3 4" xfId="3472" xr:uid="{C0F89984-2B40-482F-A677-9BC9BF0A0594}"/>
    <cellStyle name="Normal 7 3 2 3 4" xfId="1867" xr:uid="{5A3315F2-2F60-4EC0-83DD-9D2CB4B96C6B}"/>
    <cellStyle name="Normal 7 3 2 3 4 2" xfId="1868" xr:uid="{BA4EDC14-27FD-482D-9C49-585AFDEBA96D}"/>
    <cellStyle name="Normal 7 3 2 3 5" xfId="1869" xr:uid="{A877BAC1-F461-4962-A5E7-5525C1A0EE15}"/>
    <cellStyle name="Normal 7 3 2 3 6" xfId="3473" xr:uid="{E922D5FD-173C-4C0D-AA5E-57EFD0CC6151}"/>
    <cellStyle name="Normal 7 3 2 4" xfId="358" xr:uid="{A1801B2D-02BE-4D7A-BED4-E8B875828024}"/>
    <cellStyle name="Normal 7 3 2 4 2" xfId="714" xr:uid="{2501B09E-46C1-4E21-ACF5-9A63DF043A7C}"/>
    <cellStyle name="Normal 7 3 2 4 2 2" xfId="1870" xr:uid="{77BF5C85-07DB-494B-A317-E97D4500AA58}"/>
    <cellStyle name="Normal 7 3 2 4 2 2 2" xfId="1871" xr:uid="{EBA6BD41-63A5-4747-9BF4-583FC8F75B7B}"/>
    <cellStyle name="Normal 7 3 2 4 2 3" xfId="1872" xr:uid="{E737292B-D089-48BE-9857-4AB467A65ADB}"/>
    <cellStyle name="Normal 7 3 2 4 2 4" xfId="3474" xr:uid="{E5D5CDE1-DA5C-4204-831B-5838BBBB29BD}"/>
    <cellStyle name="Normal 7 3 2 4 3" xfId="1873" xr:uid="{4AC6BCF7-03E7-4F19-99AE-637CFF6384C6}"/>
    <cellStyle name="Normal 7 3 2 4 3 2" xfId="1874" xr:uid="{8758F38B-E016-467D-85C2-710800DF895D}"/>
    <cellStyle name="Normal 7 3 2 4 4" xfId="1875" xr:uid="{2B31C99F-46FC-49A8-A49E-A6F40946957D}"/>
    <cellStyle name="Normal 7 3 2 4 5" xfId="3475" xr:uid="{568F40C6-88F6-491C-BE63-8C81A76EDD79}"/>
    <cellStyle name="Normal 7 3 2 5" xfId="359" xr:uid="{3B47B4AB-7FD4-455A-BB79-9A04ACBDEB4D}"/>
    <cellStyle name="Normal 7 3 2 5 2" xfId="1876" xr:uid="{0516D749-3D10-49FF-9236-6FB4F49D6F67}"/>
    <cellStyle name="Normal 7 3 2 5 2 2" xfId="1877" xr:uid="{6B17B2ED-DA9D-4AF5-AE03-6EAC760D249E}"/>
    <cellStyle name="Normal 7 3 2 5 3" xfId="1878" xr:uid="{AC978F25-8D77-48EC-9399-182900179514}"/>
    <cellStyle name="Normal 7 3 2 5 4" xfId="3476" xr:uid="{BAE6FDA8-5516-41FF-BD0F-6D45864C0952}"/>
    <cellStyle name="Normal 7 3 2 6" xfId="1879" xr:uid="{46CBCD20-8A32-42DA-9734-161B5F6EBCDB}"/>
    <cellStyle name="Normal 7 3 2 6 2" xfId="1880" xr:uid="{231EC0D2-AE76-4F73-AE1F-95757B1CEE47}"/>
    <cellStyle name="Normal 7 3 2 6 3" xfId="3477" xr:uid="{2C2117F0-8108-45B6-A013-B78C749D5B8D}"/>
    <cellStyle name="Normal 7 3 2 6 4" xfId="3478" xr:uid="{4C922A20-9C3F-49F4-BED5-227E6640BB5A}"/>
    <cellStyle name="Normal 7 3 2 7" xfId="1881" xr:uid="{433C5464-686E-42D2-AE31-2D244CCAE936}"/>
    <cellStyle name="Normal 7 3 2 8" xfId="3479" xr:uid="{FA703B3F-87B9-4EF8-AB4A-6DDBB34CB67F}"/>
    <cellStyle name="Normal 7 3 2 9" xfId="3480" xr:uid="{5DA851EB-1C3E-4478-8BC5-754F22D114E4}"/>
    <cellStyle name="Normal 7 3 3" xfId="138" xr:uid="{EAAA4250-7681-481F-9592-8601C51CCBFD}"/>
    <cellStyle name="Normal 7 3 3 2" xfId="139" xr:uid="{C5B1AD98-1812-4FB2-B71E-47ADA86DD158}"/>
    <cellStyle name="Normal 7 3 3 2 2" xfId="715" xr:uid="{76DF2F2E-40FF-42FC-A47C-8E73ABF26FF9}"/>
    <cellStyle name="Normal 7 3 3 2 2 2" xfId="1882" xr:uid="{25CE3E34-9E90-44C9-A551-8C590AB7D7AA}"/>
    <cellStyle name="Normal 7 3 3 2 2 2 2" xfId="1883" xr:uid="{C3EA4357-3649-429E-9CCF-1BE31F3EE835}"/>
    <cellStyle name="Normal 7 3 3 2 2 2 2 2" xfId="4484" xr:uid="{2688550A-FDDA-4A4C-9DAB-68285ABD0C71}"/>
    <cellStyle name="Normal 7 3 3 2 2 2 3" xfId="4485" xr:uid="{CEA8D90B-9AB5-4C40-8D8B-E22801AB5580}"/>
    <cellStyle name="Normal 7 3 3 2 2 3" xfId="1884" xr:uid="{477DF124-0BFB-46E1-8480-67332611826B}"/>
    <cellStyle name="Normal 7 3 3 2 2 3 2" xfId="4486" xr:uid="{23FFD0E1-CCB1-4974-8F3A-6EEC8750D76E}"/>
    <cellStyle name="Normal 7 3 3 2 2 4" xfId="3481" xr:uid="{8B0F2D87-1BE7-42FC-948E-CB2B4B92B11A}"/>
    <cellStyle name="Normal 7 3 3 2 3" xfId="1885" xr:uid="{38572A34-B1D6-4F4F-92AD-7DEB86E36FB6}"/>
    <cellStyle name="Normal 7 3 3 2 3 2" xfId="1886" xr:uid="{1B81E34A-950C-46A2-A81C-3DAB41ACF0D0}"/>
    <cellStyle name="Normal 7 3 3 2 3 2 2" xfId="4487" xr:uid="{C1CC439D-0055-4A69-9AE9-A0B58EE2ABA6}"/>
    <cellStyle name="Normal 7 3 3 2 3 3" xfId="3482" xr:uid="{8DCE5CF0-CD71-4DC4-B40E-B86F913E5056}"/>
    <cellStyle name="Normal 7 3 3 2 3 4" xfId="3483" xr:uid="{27420493-82B5-4B95-A3B0-63C1BAE25BD2}"/>
    <cellStyle name="Normal 7 3 3 2 4" xfId="1887" xr:uid="{7FC6BB40-A2CA-429D-81F3-B45993E26B86}"/>
    <cellStyle name="Normal 7 3 3 2 4 2" xfId="4488" xr:uid="{EBAD5997-EA1F-4206-810F-4AB3BCD61AD2}"/>
    <cellStyle name="Normal 7 3 3 2 5" xfId="3484" xr:uid="{14C35570-EA8F-4B83-853A-BDB590197029}"/>
    <cellStyle name="Normal 7 3 3 2 6" xfId="3485" xr:uid="{1C4C5F5E-9B57-4339-9A56-EC816A6F16E3}"/>
    <cellStyle name="Normal 7 3 3 3" xfId="360" xr:uid="{2FE8A67B-8A8F-4D10-BC79-54150DC17D25}"/>
    <cellStyle name="Normal 7 3 3 3 2" xfId="1888" xr:uid="{BA49E6C7-D244-4861-97A9-10496DFB333F}"/>
    <cellStyle name="Normal 7 3 3 3 2 2" xfId="1889" xr:uid="{F2A690C3-CD41-4C9B-B1F3-9EEABC90FBCF}"/>
    <cellStyle name="Normal 7 3 3 3 2 2 2" xfId="4489" xr:uid="{E7E1935E-589C-478C-AD31-1B598479C414}"/>
    <cellStyle name="Normal 7 3 3 3 2 3" xfId="3486" xr:uid="{061EF178-C7A0-482F-9E5D-9E8DFB2C7CDA}"/>
    <cellStyle name="Normal 7 3 3 3 2 4" xfId="3487" xr:uid="{584EC9B9-B7DF-4B72-99CC-BE71AC55C5DF}"/>
    <cellStyle name="Normal 7 3 3 3 3" xfId="1890" xr:uid="{6464CC9B-8C0B-476E-807F-FB92FF7FA83B}"/>
    <cellStyle name="Normal 7 3 3 3 3 2" xfId="4490" xr:uid="{F6C01932-BE98-4E7C-8D7B-C0EAFB318432}"/>
    <cellStyle name="Normal 7 3 3 3 4" xfId="3488" xr:uid="{29975782-957D-4EDB-A741-41389F7D4EC5}"/>
    <cellStyle name="Normal 7 3 3 3 5" xfId="3489" xr:uid="{2CB6D8AA-874D-4B27-979C-3738DE762ED6}"/>
    <cellStyle name="Normal 7 3 3 4" xfId="1891" xr:uid="{FAA2D68C-6D9A-420C-9B23-862F325EDD8F}"/>
    <cellStyle name="Normal 7 3 3 4 2" xfId="1892" xr:uid="{8F74F014-9522-4B10-9AD7-4715D3804A8E}"/>
    <cellStyle name="Normal 7 3 3 4 2 2" xfId="4491" xr:uid="{CBF8CD50-C324-46AF-8353-4DE0EB64A4BA}"/>
    <cellStyle name="Normal 7 3 3 4 3" xfId="3490" xr:uid="{3377E6A5-F3F8-4202-8D60-A6E3C877ED6F}"/>
    <cellStyle name="Normal 7 3 3 4 4" xfId="3491" xr:uid="{DB881D1A-BB6F-489C-8153-2CDF84B9035E}"/>
    <cellStyle name="Normal 7 3 3 5" xfId="1893" xr:uid="{108E0547-85C2-4369-AE60-AA2702AAF664}"/>
    <cellStyle name="Normal 7 3 3 5 2" xfId="3492" xr:uid="{0634EFBB-AC5A-4019-9B6A-E0BDF6A2ED85}"/>
    <cellStyle name="Normal 7 3 3 5 3" xfId="3493" xr:uid="{2293FAE2-E267-4036-9108-9BC6982E023E}"/>
    <cellStyle name="Normal 7 3 3 5 4" xfId="3494" xr:uid="{3AA810B2-EA17-4025-AEB7-A7F5840E1486}"/>
    <cellStyle name="Normal 7 3 3 6" xfId="3495" xr:uid="{E8A63298-D40A-438C-AAD7-E57D5BA6ECC9}"/>
    <cellStyle name="Normal 7 3 3 7" xfId="3496" xr:uid="{227F8002-6B3B-4271-9CA2-105304720081}"/>
    <cellStyle name="Normal 7 3 3 8" xfId="3497" xr:uid="{D2D688CA-14FC-4262-A584-D979622996B1}"/>
    <cellStyle name="Normal 7 3 4" xfId="140" xr:uid="{42431C1C-1B6C-406B-919B-3896E4F33C0C}"/>
    <cellStyle name="Normal 7 3 4 2" xfId="716" xr:uid="{15C849FB-06A5-48CC-8BE3-781B10B49725}"/>
    <cellStyle name="Normal 7 3 4 2 2" xfId="717" xr:uid="{06AD67CC-4850-49BF-9D6B-A5128A46E1E8}"/>
    <cellStyle name="Normal 7 3 4 2 2 2" xfId="1894" xr:uid="{84543C3C-2869-4898-B404-EE7FF9F5B0AA}"/>
    <cellStyle name="Normal 7 3 4 2 2 2 2" xfId="1895" xr:uid="{56CD4E50-75B4-40F7-A5BB-FB63B41A8B55}"/>
    <cellStyle name="Normal 7 3 4 2 2 3" xfId="1896" xr:uid="{3B779B90-A84D-4B44-9C17-4D89F5336010}"/>
    <cellStyle name="Normal 7 3 4 2 2 4" xfId="3498" xr:uid="{D1CD277C-E043-4723-9118-ACF9CD6DE5CA}"/>
    <cellStyle name="Normal 7 3 4 2 3" xfId="1897" xr:uid="{7E78A597-7B9B-499E-9CD9-DE040AF87CD2}"/>
    <cellStyle name="Normal 7 3 4 2 3 2" xfId="1898" xr:uid="{A44C9A6C-8469-4982-BC64-855847F0BDF2}"/>
    <cellStyle name="Normal 7 3 4 2 4" xfId="1899" xr:uid="{48BBA5DF-7AF8-4D61-BBD0-B120F579A592}"/>
    <cellStyle name="Normal 7 3 4 2 5" xfId="3499" xr:uid="{E10847AE-A514-4404-9E08-D0BD27C178A1}"/>
    <cellStyle name="Normal 7 3 4 3" xfId="718" xr:uid="{2357B572-3A7E-4602-BC9F-8BE4A71D3D3C}"/>
    <cellStyle name="Normal 7 3 4 3 2" xfId="1900" xr:uid="{2D2C0BD4-DD72-48A9-BDEA-0C912A6391FF}"/>
    <cellStyle name="Normal 7 3 4 3 2 2" xfId="1901" xr:uid="{D2B380CB-5B18-4864-90F4-D405B4487708}"/>
    <cellStyle name="Normal 7 3 4 3 3" xfId="1902" xr:uid="{2DEE84E3-2266-4DA9-8264-0E1E3BCEEE44}"/>
    <cellStyle name="Normal 7 3 4 3 4" xfId="3500" xr:uid="{9D6A7E38-5894-4B6D-B006-78DDFDFE33D2}"/>
    <cellStyle name="Normal 7 3 4 4" xfId="1903" xr:uid="{635C05D8-4945-4282-A733-49C074BB080A}"/>
    <cellStyle name="Normal 7 3 4 4 2" xfId="1904" xr:uid="{D44BB291-3373-46BA-A5A1-D6C7C2B11733}"/>
    <cellStyle name="Normal 7 3 4 4 3" xfId="3501" xr:uid="{9D6BDA42-68BA-410C-BA30-0E604CD1E37F}"/>
    <cellStyle name="Normal 7 3 4 4 4" xfId="3502" xr:uid="{4892B601-BBF5-442A-9110-CD96D82C7FDA}"/>
    <cellStyle name="Normal 7 3 4 5" xfId="1905" xr:uid="{25AF1CCC-8892-46FA-B14A-385B0958882A}"/>
    <cellStyle name="Normal 7 3 4 6" xfId="3503" xr:uid="{1C9E21E3-3FC8-4656-85E6-9B5C50F5F639}"/>
    <cellStyle name="Normal 7 3 4 7" xfId="3504" xr:uid="{A1D2B5B2-C785-430B-951C-C2A3027FBE7A}"/>
    <cellStyle name="Normal 7 3 5" xfId="361" xr:uid="{C40B9217-A94F-44C8-B41B-A1574FFD4966}"/>
    <cellStyle name="Normal 7 3 5 2" xfId="719" xr:uid="{81F794AC-EA22-410F-8CE7-4152EB21A123}"/>
    <cellStyle name="Normal 7 3 5 2 2" xfId="1906" xr:uid="{A9441192-CCB5-427E-A484-D0A59E6DE6E7}"/>
    <cellStyle name="Normal 7 3 5 2 2 2" xfId="1907" xr:uid="{EA4C6F50-1774-48B0-AC06-105C36D9126A}"/>
    <cellStyle name="Normal 7 3 5 2 3" xfId="1908" xr:uid="{6CEFCFFD-4896-409F-B806-46F8DF9F2A14}"/>
    <cellStyle name="Normal 7 3 5 2 4" xfId="3505" xr:uid="{D2C6D6B3-D4FA-4F4E-92C3-21FD95E2AA66}"/>
    <cellStyle name="Normal 7 3 5 3" xfId="1909" xr:uid="{1C680EB6-EA69-48A1-B215-752F40A8C469}"/>
    <cellStyle name="Normal 7 3 5 3 2" xfId="1910" xr:uid="{9C98FE57-C709-4E6D-B885-1836B55C6FD9}"/>
    <cellStyle name="Normal 7 3 5 3 3" xfId="3506" xr:uid="{E3344819-DAE6-4D71-A5A4-745980BFF2AB}"/>
    <cellStyle name="Normal 7 3 5 3 4" xfId="3507" xr:uid="{7095D699-40F8-406E-B3F0-6DF9DEBE8BCB}"/>
    <cellStyle name="Normal 7 3 5 4" xfId="1911" xr:uid="{87AB0104-242B-49EA-9FD6-14D8D98969DB}"/>
    <cellStyle name="Normal 7 3 5 5" xfId="3508" xr:uid="{A994BB58-5E97-4AEA-976B-CFD1CBA99804}"/>
    <cellStyle name="Normal 7 3 5 6" xfId="3509" xr:uid="{31B6E033-8519-4441-88B1-FD013D930EA1}"/>
    <cellStyle name="Normal 7 3 6" xfId="362" xr:uid="{A509A3B8-EA63-4DFD-A6F8-D527F0FCEEEE}"/>
    <cellStyle name="Normal 7 3 6 2" xfId="1912" xr:uid="{5FA43940-80C4-4857-A5CF-FB500EA40A1D}"/>
    <cellStyle name="Normal 7 3 6 2 2" xfId="1913" xr:uid="{EAB69A02-EFCE-4933-AD4F-5163C2FB4C40}"/>
    <cellStyle name="Normal 7 3 6 2 3" xfId="3510" xr:uid="{C22A02B4-E3AA-4BC8-8BFC-9467EF706E94}"/>
    <cellStyle name="Normal 7 3 6 2 4" xfId="3511" xr:uid="{24F3AB36-6CD9-42CA-9870-364A17172F9F}"/>
    <cellStyle name="Normal 7 3 6 3" xfId="1914" xr:uid="{71C8457F-8C92-4CB6-AD31-786D34C6250A}"/>
    <cellStyle name="Normal 7 3 6 4" xfId="3512" xr:uid="{2F0F59D2-16D4-4BF4-8E42-F60FD31C46E8}"/>
    <cellStyle name="Normal 7 3 6 5" xfId="3513" xr:uid="{413FBB7D-430C-48D1-A343-2BB357619E81}"/>
    <cellStyle name="Normal 7 3 7" xfId="1915" xr:uid="{CF48CB00-7934-4A5A-93D4-25044D9AC466}"/>
    <cellStyle name="Normal 7 3 7 2" xfId="1916" xr:uid="{4E6DB7F1-8E84-4C6F-BAF9-DE5062C59719}"/>
    <cellStyle name="Normal 7 3 7 3" xfId="3514" xr:uid="{05C95F81-58F3-4093-AD61-C1865E82E760}"/>
    <cellStyle name="Normal 7 3 7 4" xfId="3515" xr:uid="{7DA9C192-1483-43A0-8FD7-E937649099B2}"/>
    <cellStyle name="Normal 7 3 8" xfId="1917" xr:uid="{BC502D17-B597-4D44-AA6C-FCB788BA3C94}"/>
    <cellStyle name="Normal 7 3 8 2" xfId="3516" xr:uid="{7C8F3C5C-DD92-4448-99C1-31FEBC1636A4}"/>
    <cellStyle name="Normal 7 3 8 3" xfId="3517" xr:uid="{2E9EE624-1664-487E-A620-E3B2044741D6}"/>
    <cellStyle name="Normal 7 3 8 4" xfId="3518" xr:uid="{F8892556-AC51-423A-B274-B1FF3D6661BB}"/>
    <cellStyle name="Normal 7 3 9" xfId="3519" xr:uid="{56573EA3-9692-4220-9DC8-BBC448BA9298}"/>
    <cellStyle name="Normal 7 4" xfId="141" xr:uid="{DE5B9F0F-2964-480A-8B10-D2353CDDB3BF}"/>
    <cellStyle name="Normal 7 4 10" xfId="3520" xr:uid="{9FED1395-23E2-4370-BF6E-539E5F1AD126}"/>
    <cellStyle name="Normal 7 4 11" xfId="3521" xr:uid="{D8CCCD1C-41AB-4765-BB33-A78399D74184}"/>
    <cellStyle name="Normal 7 4 2" xfId="142" xr:uid="{0D4BE725-2E11-4E1F-96F1-D49D309FB114}"/>
    <cellStyle name="Normal 7 4 2 2" xfId="363" xr:uid="{9AA933EF-D1B5-4B29-841E-3EAFFD45915F}"/>
    <cellStyle name="Normal 7 4 2 2 2" xfId="720" xr:uid="{47322ECE-1365-4EDD-A2A3-4171596583AB}"/>
    <cellStyle name="Normal 7 4 2 2 2 2" xfId="721" xr:uid="{D4C44462-F981-4F74-9138-5C37D448696A}"/>
    <cellStyle name="Normal 7 4 2 2 2 2 2" xfId="1918" xr:uid="{ACE67170-27EA-41EA-BEE1-6F2DF28A1929}"/>
    <cellStyle name="Normal 7 4 2 2 2 2 3" xfId="3522" xr:uid="{A508477D-5446-425E-8A57-E12E1AD46BAE}"/>
    <cellStyle name="Normal 7 4 2 2 2 2 4" xfId="3523" xr:uid="{287BC9B9-769F-4393-80F1-76FBC29E637E}"/>
    <cellStyle name="Normal 7 4 2 2 2 3" xfId="1919" xr:uid="{BD8D23F6-7A3A-4ACA-BF59-AC7900CA0B75}"/>
    <cellStyle name="Normal 7 4 2 2 2 3 2" xfId="3524" xr:uid="{1556FE32-0478-44C3-A5C9-23F1000335C5}"/>
    <cellStyle name="Normal 7 4 2 2 2 3 3" xfId="3525" xr:uid="{C6007D17-D720-4D7C-87F9-10C57B814639}"/>
    <cellStyle name="Normal 7 4 2 2 2 3 4" xfId="3526" xr:uid="{35698BBE-5786-4137-B7F3-A8CC863709BF}"/>
    <cellStyle name="Normal 7 4 2 2 2 4" xfId="3527" xr:uid="{4B7262A0-685C-4903-B101-75F4E062D460}"/>
    <cellStyle name="Normal 7 4 2 2 2 5" xfId="3528" xr:uid="{4C59B062-795B-45DB-A5A6-2871567D0B75}"/>
    <cellStyle name="Normal 7 4 2 2 2 6" xfId="3529" xr:uid="{754DC775-E593-4A6D-B7B6-852ED1FF28AF}"/>
    <cellStyle name="Normal 7 4 2 2 3" xfId="722" xr:uid="{B30AE332-EF69-413B-AF99-57940ABF5069}"/>
    <cellStyle name="Normal 7 4 2 2 3 2" xfId="1920" xr:uid="{27692B90-3F4E-4073-9404-685D7C7A12E4}"/>
    <cellStyle name="Normal 7 4 2 2 3 2 2" xfId="3530" xr:uid="{33D32F9B-A2CD-4711-8200-793C6E7F9BDC}"/>
    <cellStyle name="Normal 7 4 2 2 3 2 3" xfId="3531" xr:uid="{6E32A9BB-D0A2-4C90-ACE6-5E51B9DA641F}"/>
    <cellStyle name="Normal 7 4 2 2 3 2 4" xfId="3532" xr:uid="{F7D1B346-0FD0-4B61-A05F-378F2996EC88}"/>
    <cellStyle name="Normal 7 4 2 2 3 3" xfId="3533" xr:uid="{FDA2713E-1DBC-413E-BBF8-D8FF57DD7AAE}"/>
    <cellStyle name="Normal 7 4 2 2 3 4" xfId="3534" xr:uid="{290866F0-E6AC-4A4F-9C4E-032B5B085E6A}"/>
    <cellStyle name="Normal 7 4 2 2 3 5" xfId="3535" xr:uid="{233305FA-7F9D-41A6-AAD9-670D93BA748C}"/>
    <cellStyle name="Normal 7 4 2 2 4" xfId="1921" xr:uid="{D9241E54-2F37-4397-A91A-1E04A789B1BD}"/>
    <cellStyle name="Normal 7 4 2 2 4 2" xfId="3536" xr:uid="{299F3B00-5866-4F85-8193-FB4CF41272D2}"/>
    <cellStyle name="Normal 7 4 2 2 4 3" xfId="3537" xr:uid="{AB8B5D8C-F19F-4822-A611-D5EA5EDE4EC9}"/>
    <cellStyle name="Normal 7 4 2 2 4 4" xfId="3538" xr:uid="{F1EBE987-DAE7-4BFE-80E3-8A4779FACD52}"/>
    <cellStyle name="Normal 7 4 2 2 5" xfId="3539" xr:uid="{6454D989-C589-4DD2-B54A-DF8E4A94BC4B}"/>
    <cellStyle name="Normal 7 4 2 2 5 2" xfId="3540" xr:uid="{35F7E10A-366B-4385-B8A6-60553D7F8D19}"/>
    <cellStyle name="Normal 7 4 2 2 5 3" xfId="3541" xr:uid="{2FCE88EF-30E0-4000-B0E8-6E5A3F8F1B8A}"/>
    <cellStyle name="Normal 7 4 2 2 5 4" xfId="3542" xr:uid="{10043E84-C230-43D8-B072-96F0B025F4CB}"/>
    <cellStyle name="Normal 7 4 2 2 6" xfId="3543" xr:uid="{01EE61EE-ABB5-47EB-84EB-7870ECC72179}"/>
    <cellStyle name="Normal 7 4 2 2 7" xfId="3544" xr:uid="{69ADF605-617F-4B42-B38D-A248C4C44BB3}"/>
    <cellStyle name="Normal 7 4 2 2 8" xfId="3545" xr:uid="{06D57CC6-0CE2-45F4-920D-D1EC656274F0}"/>
    <cellStyle name="Normal 7 4 2 3" xfId="723" xr:uid="{2A4D13B4-3B15-4303-A663-149D412CB610}"/>
    <cellStyle name="Normal 7 4 2 3 2" xfId="724" xr:uid="{767BEC3B-23F9-496B-A62E-6B061585E540}"/>
    <cellStyle name="Normal 7 4 2 3 2 2" xfId="725" xr:uid="{302199DE-39D0-4AAA-A920-21559A316E78}"/>
    <cellStyle name="Normal 7 4 2 3 2 3" xfId="3546" xr:uid="{72092BD4-95FD-4B2D-8E02-59B2F348366A}"/>
    <cellStyle name="Normal 7 4 2 3 2 4" xfId="3547" xr:uid="{40A96DFB-408F-4E74-BC9F-0EE32B809872}"/>
    <cellStyle name="Normal 7 4 2 3 3" xfId="726" xr:uid="{A4902257-7A2E-4FDA-BA2E-5138A9EBF18E}"/>
    <cellStyle name="Normal 7 4 2 3 3 2" xfId="3548" xr:uid="{2769592C-DE1E-46A5-99AC-229EE5597392}"/>
    <cellStyle name="Normal 7 4 2 3 3 3" xfId="3549" xr:uid="{1A6D0E35-DA1A-4494-BB82-CEC82CE635C8}"/>
    <cellStyle name="Normal 7 4 2 3 3 4" xfId="3550" xr:uid="{FA60D834-D8DD-47D8-A663-D247AAF7D14D}"/>
    <cellStyle name="Normal 7 4 2 3 4" xfId="3551" xr:uid="{E2972CF3-07A9-4993-94DB-1B3664AE877E}"/>
    <cellStyle name="Normal 7 4 2 3 5" xfId="3552" xr:uid="{15715A55-F099-4877-AC7E-33AE27C50D67}"/>
    <cellStyle name="Normal 7 4 2 3 6" xfId="3553" xr:uid="{F99267FF-2605-4FB3-996E-CFCD13AD5B84}"/>
    <cellStyle name="Normal 7 4 2 4" xfId="727" xr:uid="{0248091E-0DC5-47D4-9B8F-B07778817573}"/>
    <cellStyle name="Normal 7 4 2 4 2" xfId="728" xr:uid="{E2006DDD-B273-4234-A72D-8D1B62F4FAEA}"/>
    <cellStyle name="Normal 7 4 2 4 2 2" xfId="3554" xr:uid="{9D505FCE-E445-47FD-9263-6BB86E4B04BC}"/>
    <cellStyle name="Normal 7 4 2 4 2 3" xfId="3555" xr:uid="{CF483827-1D28-430D-A66F-23C628894B2D}"/>
    <cellStyle name="Normal 7 4 2 4 2 4" xfId="3556" xr:uid="{96B21204-01AC-45A9-AD16-C8BDBDED4CB7}"/>
    <cellStyle name="Normal 7 4 2 4 3" xfId="3557" xr:uid="{0B794448-20E1-4DA0-B1B6-23E327DB62DA}"/>
    <cellStyle name="Normal 7 4 2 4 4" xfId="3558" xr:uid="{FB4F886B-0365-4DE4-85BF-169032688C16}"/>
    <cellStyle name="Normal 7 4 2 4 5" xfId="3559" xr:uid="{0EEACC9E-321D-4363-9B3C-9F92F2E578C0}"/>
    <cellStyle name="Normal 7 4 2 5" xfId="729" xr:uid="{F14BB5CA-5586-47AC-BCAC-A88937A01DD7}"/>
    <cellStyle name="Normal 7 4 2 5 2" xfId="3560" xr:uid="{D2DD87B6-76F6-4D96-B3FE-9BCBD0BC5DAA}"/>
    <cellStyle name="Normal 7 4 2 5 3" xfId="3561" xr:uid="{D850E290-09D4-40A3-8C74-2F0C0F4CF346}"/>
    <cellStyle name="Normal 7 4 2 5 4" xfId="3562" xr:uid="{1C4BF56B-F742-4ADC-AAC4-D128F723B729}"/>
    <cellStyle name="Normal 7 4 2 6" xfId="3563" xr:uid="{C9E74973-00A2-49D1-A3B6-EBE067244B1C}"/>
    <cellStyle name="Normal 7 4 2 6 2" xfId="3564" xr:uid="{566281A9-C0F6-4F40-B2F1-F58F79F7D4D0}"/>
    <cellStyle name="Normal 7 4 2 6 3" xfId="3565" xr:uid="{69F5D61B-C96F-4D35-AB5D-352EFC98A3F3}"/>
    <cellStyle name="Normal 7 4 2 6 4" xfId="3566" xr:uid="{4B91EEF6-7B8F-4828-A352-8AC58F06E108}"/>
    <cellStyle name="Normal 7 4 2 7" xfId="3567" xr:uid="{F6C56FE7-A18E-4E6D-92BE-1F69B9F6B7DD}"/>
    <cellStyle name="Normal 7 4 2 8" xfId="3568" xr:uid="{B30F2412-8870-4368-8D3A-8E99B1ABA000}"/>
    <cellStyle name="Normal 7 4 2 9" xfId="3569" xr:uid="{B34666EE-9BBF-46BE-8D30-1829A045F532}"/>
    <cellStyle name="Normal 7 4 3" xfId="364" xr:uid="{D87C237A-1E31-4277-992D-7EB94D7E4C0D}"/>
    <cellStyle name="Normal 7 4 3 2" xfId="730" xr:uid="{0756329A-9820-4663-BC55-ED5D417BE1A9}"/>
    <cellStyle name="Normal 7 4 3 2 2" xfId="731" xr:uid="{8371A24A-55A0-40DE-B540-64232A978A25}"/>
    <cellStyle name="Normal 7 4 3 2 2 2" xfId="1922" xr:uid="{34CB8970-2644-431C-BECD-0A0F3DE91125}"/>
    <cellStyle name="Normal 7 4 3 2 2 2 2" xfId="1923" xr:uid="{2FB0954A-C165-485A-871B-BF54AC091DC7}"/>
    <cellStyle name="Normal 7 4 3 2 2 3" xfId="1924" xr:uid="{50D0D64C-D60B-4FD0-A635-BDBF32E8C813}"/>
    <cellStyle name="Normal 7 4 3 2 2 4" xfId="3570" xr:uid="{BCF30AE4-037F-40F8-8D56-D8BA5459E0D1}"/>
    <cellStyle name="Normal 7 4 3 2 3" xfId="1925" xr:uid="{53F6F2D5-92C5-4881-B0BF-8804759A3934}"/>
    <cellStyle name="Normal 7 4 3 2 3 2" xfId="1926" xr:uid="{2FC0EC8E-E135-4B4E-8013-98C7361640A1}"/>
    <cellStyle name="Normal 7 4 3 2 3 3" xfId="3571" xr:uid="{24485518-7421-4C7A-8FB7-889C1A0E8F93}"/>
    <cellStyle name="Normal 7 4 3 2 3 4" xfId="3572" xr:uid="{33963533-1202-47B2-A817-0C35E0225B42}"/>
    <cellStyle name="Normal 7 4 3 2 4" xfId="1927" xr:uid="{191BC782-542C-42BB-8FD9-B0172C94B7FB}"/>
    <cellStyle name="Normal 7 4 3 2 5" xfId="3573" xr:uid="{4EDE124E-5838-4B3F-995D-27C45C3D9486}"/>
    <cellStyle name="Normal 7 4 3 2 6" xfId="3574" xr:uid="{07D29708-BC02-4E95-B0BD-42C36E03AD37}"/>
    <cellStyle name="Normal 7 4 3 3" xfId="732" xr:uid="{5E904C33-A180-4229-8049-0949B7323612}"/>
    <cellStyle name="Normal 7 4 3 3 2" xfId="1928" xr:uid="{558F35BB-DA12-4B5E-93A1-95085E6F6175}"/>
    <cellStyle name="Normal 7 4 3 3 2 2" xfId="1929" xr:uid="{B79A7851-CD38-4EB3-BD6A-4B3E84CDFC90}"/>
    <cellStyle name="Normal 7 4 3 3 2 3" xfId="3575" xr:uid="{44C167D3-B8E0-43A2-91A7-35704629A9BF}"/>
    <cellStyle name="Normal 7 4 3 3 2 4" xfId="3576" xr:uid="{7247C7BA-A673-46AD-8B5C-FBA28C6DF6DB}"/>
    <cellStyle name="Normal 7 4 3 3 3" xfId="1930" xr:uid="{81AA455A-0940-4E17-8BB2-E796C599F061}"/>
    <cellStyle name="Normal 7 4 3 3 4" xfId="3577" xr:uid="{C60444E0-306F-43E4-875C-5F624503F598}"/>
    <cellStyle name="Normal 7 4 3 3 5" xfId="3578" xr:uid="{968CEBF8-9058-443A-ADD7-BC7B08BD652D}"/>
    <cellStyle name="Normal 7 4 3 4" xfId="1931" xr:uid="{BDECDA15-C491-46BE-8429-6D319AD21F5D}"/>
    <cellStyle name="Normal 7 4 3 4 2" xfId="1932" xr:uid="{44955542-A4EA-4872-8752-5349105316F2}"/>
    <cellStyle name="Normal 7 4 3 4 3" xfId="3579" xr:uid="{7DA7B685-3B5D-43D3-871E-92E0FF4E5285}"/>
    <cellStyle name="Normal 7 4 3 4 4" xfId="3580" xr:uid="{BCBF4363-D8FB-4751-99E9-C7B09DA206D7}"/>
    <cellStyle name="Normal 7 4 3 5" xfId="1933" xr:uid="{38E18125-7EED-41FE-BE9F-348DBCADDDE4}"/>
    <cellStyle name="Normal 7 4 3 5 2" xfId="3581" xr:uid="{286BDDB7-4C62-4E99-856D-CA68E3EBD19F}"/>
    <cellStyle name="Normal 7 4 3 5 3" xfId="3582" xr:uid="{C567F185-ACC0-4300-AAFE-2F392A225F5A}"/>
    <cellStyle name="Normal 7 4 3 5 4" xfId="3583" xr:uid="{2A720F3E-AF3E-4E95-984F-7435D598858B}"/>
    <cellStyle name="Normal 7 4 3 6" xfId="3584" xr:uid="{426B2740-2E4F-4D16-9D12-9DA99A9EEACE}"/>
    <cellStyle name="Normal 7 4 3 7" xfId="3585" xr:uid="{0023A35C-A96B-4BC0-AE0D-DB25510D260A}"/>
    <cellStyle name="Normal 7 4 3 8" xfId="3586" xr:uid="{A4C9F671-52BA-40C9-BB23-C7C706BE3108}"/>
    <cellStyle name="Normal 7 4 4" xfId="365" xr:uid="{343C8731-D5BF-4BD7-8DFD-9936241A35A1}"/>
    <cellStyle name="Normal 7 4 4 2" xfId="733" xr:uid="{4A963BBD-FF5D-4B83-B47B-D37E95905615}"/>
    <cellStyle name="Normal 7 4 4 2 2" xfId="734" xr:uid="{27566107-4D13-479A-9073-7188BF46B9F7}"/>
    <cellStyle name="Normal 7 4 4 2 2 2" xfId="1934" xr:uid="{32157A94-BB15-43CE-9AB3-F8EFE6A2483D}"/>
    <cellStyle name="Normal 7 4 4 2 2 3" xfId="3587" xr:uid="{0382CCA2-23F7-45A9-95DB-8B0D0EAC6622}"/>
    <cellStyle name="Normal 7 4 4 2 2 4" xfId="3588" xr:uid="{98F42E84-ED07-4C64-AF93-F38902D5EBFF}"/>
    <cellStyle name="Normal 7 4 4 2 3" xfId="1935" xr:uid="{D5CB8202-9E4C-43E0-93F7-DFC34C1FDF70}"/>
    <cellStyle name="Normal 7 4 4 2 4" xfId="3589" xr:uid="{9729A084-A77A-4800-84F0-6B2BB0443613}"/>
    <cellStyle name="Normal 7 4 4 2 5" xfId="3590" xr:uid="{66EBFE43-7A72-4695-B7FC-87BEDBAA8306}"/>
    <cellStyle name="Normal 7 4 4 3" xfId="735" xr:uid="{E6A74D10-FE5F-477A-82C7-910047F7A89A}"/>
    <cellStyle name="Normal 7 4 4 3 2" xfId="1936" xr:uid="{089B7D3C-4EE0-4A94-9479-26B6B8EE2023}"/>
    <cellStyle name="Normal 7 4 4 3 3" xfId="3591" xr:uid="{55757ACC-432B-4232-BF44-7AB91DB59678}"/>
    <cellStyle name="Normal 7 4 4 3 4" xfId="3592" xr:uid="{B803B530-0656-485F-B588-F4860C11A4B7}"/>
    <cellStyle name="Normal 7 4 4 4" xfId="1937" xr:uid="{02FA9283-A990-48BE-94D7-229E155871B5}"/>
    <cellStyle name="Normal 7 4 4 4 2" xfId="3593" xr:uid="{2B85A4ED-0D43-4C41-A679-3134928E422F}"/>
    <cellStyle name="Normal 7 4 4 4 3" xfId="3594" xr:uid="{F5828A1F-33AF-4689-BF45-C34921CDEF72}"/>
    <cellStyle name="Normal 7 4 4 4 4" xfId="3595" xr:uid="{D7E9FFBB-CA09-4470-91D3-AC2E8B8305AF}"/>
    <cellStyle name="Normal 7 4 4 5" xfId="3596" xr:uid="{DEEB8E92-F9EE-418A-90B8-CDCB2244AA78}"/>
    <cellStyle name="Normal 7 4 4 6" xfId="3597" xr:uid="{C4375F73-C597-4365-B7FC-81BE61BB08D4}"/>
    <cellStyle name="Normal 7 4 4 7" xfId="3598" xr:uid="{82CD5EA6-4570-4F77-B4E8-E4625C57DF21}"/>
    <cellStyle name="Normal 7 4 5" xfId="366" xr:uid="{B5DF2DD5-9FE6-4D78-9B99-08C1268BC1D6}"/>
    <cellStyle name="Normal 7 4 5 2" xfId="736" xr:uid="{523B6EE1-C438-4DAC-9B35-376AF147EFF9}"/>
    <cellStyle name="Normal 7 4 5 2 2" xfId="1938" xr:uid="{0DFFD7C2-73BD-4A9A-B29D-147B77D320B7}"/>
    <cellStyle name="Normal 7 4 5 2 3" xfId="3599" xr:uid="{2BA618FB-EEDA-445C-A0D8-684925C91192}"/>
    <cellStyle name="Normal 7 4 5 2 4" xfId="3600" xr:uid="{01C69DFF-D13F-4E90-BA11-A517496B519A}"/>
    <cellStyle name="Normal 7 4 5 3" xfId="1939" xr:uid="{F72900E5-81E1-4441-8D84-E7E2FEB8DC5A}"/>
    <cellStyle name="Normal 7 4 5 3 2" xfId="3601" xr:uid="{DF3E297B-C35F-4BE0-8CD2-86F056B879F6}"/>
    <cellStyle name="Normal 7 4 5 3 3" xfId="3602" xr:uid="{54746F54-D8D2-42CA-AFCF-6B99484DA7F1}"/>
    <cellStyle name="Normal 7 4 5 3 4" xfId="3603" xr:uid="{4011F08C-C307-479A-9B59-B7FD9574A336}"/>
    <cellStyle name="Normal 7 4 5 4" xfId="3604" xr:uid="{5BC857E7-A769-4A99-A458-50A0F6FD4792}"/>
    <cellStyle name="Normal 7 4 5 5" xfId="3605" xr:uid="{6E319793-AB05-4F89-B473-4523F05D3FEC}"/>
    <cellStyle name="Normal 7 4 5 6" xfId="3606" xr:uid="{F89960F3-6647-4726-AB9B-7C70C13F4D00}"/>
    <cellStyle name="Normal 7 4 6" xfId="737" xr:uid="{F2F833F1-461D-4C56-9EE1-965444C7C15B}"/>
    <cellStyle name="Normal 7 4 6 2" xfId="1940" xr:uid="{FF247AD3-1A34-410A-80AC-7ABAE32E3A79}"/>
    <cellStyle name="Normal 7 4 6 2 2" xfId="3607" xr:uid="{E80296E4-0DFC-4D1B-B2B0-1163D2B5EAF3}"/>
    <cellStyle name="Normal 7 4 6 2 3" xfId="3608" xr:uid="{D959EC97-F90C-407F-A691-9F918FD7DC72}"/>
    <cellStyle name="Normal 7 4 6 2 4" xfId="3609" xr:uid="{A24113F7-8345-4C66-BE9D-62D13C90B662}"/>
    <cellStyle name="Normal 7 4 6 3" xfId="3610" xr:uid="{71B330CE-2E0A-4160-9220-4C87CD07FE03}"/>
    <cellStyle name="Normal 7 4 6 4" xfId="3611" xr:uid="{35C2427D-3E9C-497D-A98B-E73AB524A4E0}"/>
    <cellStyle name="Normal 7 4 6 5" xfId="3612" xr:uid="{62CB220E-440E-4AA9-B8F2-7E5B41B89F6E}"/>
    <cellStyle name="Normal 7 4 7" xfId="1941" xr:uid="{EFBD4213-4772-4149-B22B-2E1D68B4A6C5}"/>
    <cellStyle name="Normal 7 4 7 2" xfId="3613" xr:uid="{DC8FC8CE-C747-4B24-B040-7D5F84E05BE0}"/>
    <cellStyle name="Normal 7 4 7 3" xfId="3614" xr:uid="{B40B1A30-0423-47F1-BF26-E1281C5EE83D}"/>
    <cellStyle name="Normal 7 4 7 4" xfId="3615" xr:uid="{4F8C0FCB-EEA4-4C4F-B2BB-27D5E489DBD0}"/>
    <cellStyle name="Normal 7 4 8" xfId="3616" xr:uid="{5DE4A7DA-1D44-4B01-A659-0B8D2D4AA050}"/>
    <cellStyle name="Normal 7 4 8 2" xfId="3617" xr:uid="{6C83B0F4-ADE6-4571-BFCC-9F36AC389BB6}"/>
    <cellStyle name="Normal 7 4 8 3" xfId="3618" xr:uid="{0646E6DB-E0DB-4781-B847-93C609323D3E}"/>
    <cellStyle name="Normal 7 4 8 4" xfId="3619" xr:uid="{0F3E2178-4234-4C62-AC92-79F9DEA63C71}"/>
    <cellStyle name="Normal 7 4 9" xfId="3620" xr:uid="{A1F7CC92-7E47-4BBF-BC33-F50F94AC208B}"/>
    <cellStyle name="Normal 7 5" xfId="143" xr:uid="{2D502576-F722-46EE-9BE9-E551CEC2584D}"/>
    <cellStyle name="Normal 7 5 2" xfId="144" xr:uid="{A35F8A68-CAB0-48AE-8ED0-AE44DE7EA5E4}"/>
    <cellStyle name="Normal 7 5 2 2" xfId="367" xr:uid="{3982A055-51C2-4347-A973-93F90BB199F3}"/>
    <cellStyle name="Normal 7 5 2 2 2" xfId="738" xr:uid="{0CC1F9AF-72EB-4592-A318-53C5DB539BF4}"/>
    <cellStyle name="Normal 7 5 2 2 2 2" xfId="1942" xr:uid="{9C6A9172-6959-45B8-952F-6B4B37E9E3E6}"/>
    <cellStyle name="Normal 7 5 2 2 2 3" xfId="3621" xr:uid="{3C538D7F-B9BD-4A53-82F5-4AC6E0B06B88}"/>
    <cellStyle name="Normal 7 5 2 2 2 4" xfId="3622" xr:uid="{A90CC943-53D1-439F-921A-1911F00511D5}"/>
    <cellStyle name="Normal 7 5 2 2 3" xfId="1943" xr:uid="{644C234F-4DC8-49C7-9131-687CC4B53B98}"/>
    <cellStyle name="Normal 7 5 2 2 3 2" xfId="3623" xr:uid="{F06C65C4-33D7-49A7-88F4-91FB5819DC45}"/>
    <cellStyle name="Normal 7 5 2 2 3 3" xfId="3624" xr:uid="{F978C783-2114-4C9F-8951-F341EF119DA0}"/>
    <cellStyle name="Normal 7 5 2 2 3 4" xfId="3625" xr:uid="{09C947D2-A56F-4374-BE9A-927BCC3E00EF}"/>
    <cellStyle name="Normal 7 5 2 2 4" xfId="3626" xr:uid="{B7CEDF26-6D39-4B70-92A2-FB3131A33A0A}"/>
    <cellStyle name="Normal 7 5 2 2 5" xfId="3627" xr:uid="{F3FEE1F3-E21B-4187-B908-439EF535240C}"/>
    <cellStyle name="Normal 7 5 2 2 6" xfId="3628" xr:uid="{EAB70212-879A-4EBA-ACA2-4082D9F8D9DA}"/>
    <cellStyle name="Normal 7 5 2 3" xfId="739" xr:uid="{83A4B57C-11D7-42B7-ACA5-A56D6987BE01}"/>
    <cellStyle name="Normal 7 5 2 3 2" xfId="1944" xr:uid="{92978668-FFB2-4042-A7D8-9C16B245EFB8}"/>
    <cellStyle name="Normal 7 5 2 3 2 2" xfId="3629" xr:uid="{339784F7-F674-4B62-9205-1488BF9A7C26}"/>
    <cellStyle name="Normal 7 5 2 3 2 3" xfId="3630" xr:uid="{1065C6CB-70B6-4154-A7EA-F5E89462F0DB}"/>
    <cellStyle name="Normal 7 5 2 3 2 4" xfId="3631" xr:uid="{221468DF-3442-4AD6-9DE1-7138D657AD5D}"/>
    <cellStyle name="Normal 7 5 2 3 3" xfId="3632" xr:uid="{0EFDD1C2-1AB5-4E82-B59F-1C2ED0EE3D3D}"/>
    <cellStyle name="Normal 7 5 2 3 4" xfId="3633" xr:uid="{3D8E1839-BA8A-4D09-A8DD-F586DC7D7574}"/>
    <cellStyle name="Normal 7 5 2 3 5" xfId="3634" xr:uid="{4CD17BED-CB05-41A1-BC36-630CF9544253}"/>
    <cellStyle name="Normal 7 5 2 4" xfId="1945" xr:uid="{33E852BF-FD65-4F8E-976B-28A224AD4DFC}"/>
    <cellStyle name="Normal 7 5 2 4 2" xfId="3635" xr:uid="{D7EAC828-DCBA-4C86-85FF-17C4EF6DFA56}"/>
    <cellStyle name="Normal 7 5 2 4 3" xfId="3636" xr:uid="{8B16F5D0-EA31-446E-AD4C-6844B68E36EF}"/>
    <cellStyle name="Normal 7 5 2 4 4" xfId="3637" xr:uid="{66100BB9-46FE-47BD-B03B-9116D0FCE4E0}"/>
    <cellStyle name="Normal 7 5 2 5" xfId="3638" xr:uid="{F73AD98E-A81D-42CE-9D52-68FAAD553DB4}"/>
    <cellStyle name="Normal 7 5 2 5 2" xfId="3639" xr:uid="{C8C90B01-9884-4BB3-A70F-E145DFCFDC35}"/>
    <cellStyle name="Normal 7 5 2 5 3" xfId="3640" xr:uid="{F74F575F-4530-44D6-A0BB-A83C18373FC8}"/>
    <cellStyle name="Normal 7 5 2 5 4" xfId="3641" xr:uid="{A62F0964-4F43-45BD-B8A4-3879A33B6504}"/>
    <cellStyle name="Normal 7 5 2 6" xfId="3642" xr:uid="{73BB0171-2055-4692-AC85-5AD6F7E36349}"/>
    <cellStyle name="Normal 7 5 2 7" xfId="3643" xr:uid="{C6DDE52C-2C67-41FD-8F80-9BF815A2851C}"/>
    <cellStyle name="Normal 7 5 2 8" xfId="3644" xr:uid="{92CAD50C-45CD-40BA-B612-F1F829DB6DFA}"/>
    <cellStyle name="Normal 7 5 3" xfId="368" xr:uid="{A055C3B9-9639-4FE2-8EA0-62F81CCB1E3A}"/>
    <cellStyle name="Normal 7 5 3 2" xfId="740" xr:uid="{808F2339-6415-4EAC-8CDD-CBDEC2B1F766}"/>
    <cellStyle name="Normal 7 5 3 2 2" xfId="741" xr:uid="{1FB7850D-6B92-4D5E-A6B6-52591BFD6ED3}"/>
    <cellStyle name="Normal 7 5 3 2 3" xfId="3645" xr:uid="{53BFCFA9-BAD0-4727-85B2-7B74993E14D8}"/>
    <cellStyle name="Normal 7 5 3 2 4" xfId="3646" xr:uid="{1FE68AF7-4DE9-4AE0-B80B-3ADAFE443804}"/>
    <cellStyle name="Normal 7 5 3 3" xfId="742" xr:uid="{1E12AD15-7589-49AB-AC2E-6EAC97301438}"/>
    <cellStyle name="Normal 7 5 3 3 2" xfId="3647" xr:uid="{0A41C6B4-9E04-4004-9FE4-5304929D6981}"/>
    <cellStyle name="Normal 7 5 3 3 3" xfId="3648" xr:uid="{7A4CF5BA-FE3E-4857-B524-074F79FDF523}"/>
    <cellStyle name="Normal 7 5 3 3 4" xfId="3649" xr:uid="{C72D5501-0284-4028-8273-D267212F6F53}"/>
    <cellStyle name="Normal 7 5 3 4" xfId="3650" xr:uid="{AA05AB50-9951-4C31-AD60-3863B7BA1CE1}"/>
    <cellStyle name="Normal 7 5 3 5" xfId="3651" xr:uid="{3219E573-D76C-4114-8F69-1B46677AD3F1}"/>
    <cellStyle name="Normal 7 5 3 6" xfId="3652" xr:uid="{4CB07672-29E4-42D1-8FFA-E182508776F9}"/>
    <cellStyle name="Normal 7 5 4" xfId="369" xr:uid="{35930BE5-BC45-405C-8D9B-02804B677060}"/>
    <cellStyle name="Normal 7 5 4 2" xfId="743" xr:uid="{E3D0882C-1897-4453-A19B-AF793F6800B7}"/>
    <cellStyle name="Normal 7 5 4 2 2" xfId="3653" xr:uid="{8A4D3A6B-ED66-4374-B15C-4D42D0950140}"/>
    <cellStyle name="Normal 7 5 4 2 3" xfId="3654" xr:uid="{99607FE7-D4C2-4E53-AE8D-13FAC9306874}"/>
    <cellStyle name="Normal 7 5 4 2 4" xfId="3655" xr:uid="{F24E514F-5829-499B-992B-7593D396CABA}"/>
    <cellStyle name="Normal 7 5 4 3" xfId="3656" xr:uid="{143907AF-7210-4A6A-81C0-EBACA98D6D1B}"/>
    <cellStyle name="Normal 7 5 4 4" xfId="3657" xr:uid="{F7F56AB4-82EF-4BB8-9851-48EF3A2B5C36}"/>
    <cellStyle name="Normal 7 5 4 5" xfId="3658" xr:uid="{5D40B170-CC5C-4041-BFF9-066C3A94C3AC}"/>
    <cellStyle name="Normal 7 5 5" xfId="744" xr:uid="{470EB200-40F8-4536-A71B-2B56EBB98D6B}"/>
    <cellStyle name="Normal 7 5 5 2" xfId="3659" xr:uid="{ABEF9394-5EDD-4632-BE30-222962BAAAC6}"/>
    <cellStyle name="Normal 7 5 5 3" xfId="3660" xr:uid="{1015C5AE-3CDB-4DEB-9E09-0C40ABD886A1}"/>
    <cellStyle name="Normal 7 5 5 4" xfId="3661" xr:uid="{93B8A787-F94E-4274-A043-49F51AD54298}"/>
    <cellStyle name="Normal 7 5 6" xfId="3662" xr:uid="{30763660-E9C1-41D5-AEB5-EB8AC679D931}"/>
    <cellStyle name="Normal 7 5 6 2" xfId="3663" xr:uid="{2CD92E9C-2BB5-408E-ABC2-380C67D6B165}"/>
    <cellStyle name="Normal 7 5 6 3" xfId="3664" xr:uid="{1AF76781-A413-4EB6-824A-0E65C6C6741B}"/>
    <cellStyle name="Normal 7 5 6 4" xfId="3665" xr:uid="{BE6ADBD1-93B2-4EED-9829-872160D32CDB}"/>
    <cellStyle name="Normal 7 5 7" xfId="3666" xr:uid="{9283EBEB-F8E1-4FAF-8F18-6A4D48F7C826}"/>
    <cellStyle name="Normal 7 5 8" xfId="3667" xr:uid="{B7CED082-0482-4396-8547-503D94CE4358}"/>
    <cellStyle name="Normal 7 5 9" xfId="3668" xr:uid="{473D8C69-B2A7-4364-8215-B9CDA4D97049}"/>
    <cellStyle name="Normal 7 6" xfId="145" xr:uid="{5BA66992-45D3-4953-83E3-DC7EBACA2B94}"/>
    <cellStyle name="Normal 7 6 2" xfId="370" xr:uid="{E37714AE-9A38-4868-93CF-22C03339CB16}"/>
    <cellStyle name="Normal 7 6 2 2" xfId="745" xr:uid="{C81E4643-0D3F-4A16-A2B5-514CF8FEB5D1}"/>
    <cellStyle name="Normal 7 6 2 2 2" xfId="1946" xr:uid="{098B8C27-F9B6-4631-A939-6161E16D6EB0}"/>
    <cellStyle name="Normal 7 6 2 2 2 2" xfId="1947" xr:uid="{D04C4B34-4A46-4A71-81A7-9ECC08F626EF}"/>
    <cellStyle name="Normal 7 6 2 2 3" xfId="1948" xr:uid="{EF3EA3F6-7906-444B-AE7E-95005D502FDE}"/>
    <cellStyle name="Normal 7 6 2 2 4" xfId="3669" xr:uid="{7DDA91C0-665A-497E-B073-065E76E5D460}"/>
    <cellStyle name="Normal 7 6 2 3" xfId="1949" xr:uid="{3D03C8B7-0C91-481A-BE97-0C044D49C3E7}"/>
    <cellStyle name="Normal 7 6 2 3 2" xfId="1950" xr:uid="{B7E14318-F71E-46FD-B664-AC03963E9C84}"/>
    <cellStyle name="Normal 7 6 2 3 3" xfId="3670" xr:uid="{01CC06C3-78EB-463C-B323-73F51E9F1C34}"/>
    <cellStyle name="Normal 7 6 2 3 4" xfId="3671" xr:uid="{8D730583-1AD9-48D1-B1F1-AFC94598DBA9}"/>
    <cellStyle name="Normal 7 6 2 4" xfId="1951" xr:uid="{75D9C23E-1E0D-4462-8A97-B246A10DE7C2}"/>
    <cellStyle name="Normal 7 6 2 5" xfId="3672" xr:uid="{31062B3A-B9DB-4520-B73F-67AC2E099323}"/>
    <cellStyle name="Normal 7 6 2 6" xfId="3673" xr:uid="{0DC1E10D-5F08-4241-96D7-AB764361C57F}"/>
    <cellStyle name="Normal 7 6 3" xfId="746" xr:uid="{20EEF443-118C-4234-89C3-8BB736DE300B}"/>
    <cellStyle name="Normal 7 6 3 2" xfId="1952" xr:uid="{CA5611F4-96C9-4819-955E-7C11F6C6A76E}"/>
    <cellStyle name="Normal 7 6 3 2 2" xfId="1953" xr:uid="{42A9CA1B-C872-4525-BE27-5573377FB0BC}"/>
    <cellStyle name="Normal 7 6 3 2 3" xfId="3674" xr:uid="{3B2BBE17-5D4B-4997-A51E-BACAC2AD5177}"/>
    <cellStyle name="Normal 7 6 3 2 4" xfId="3675" xr:uid="{ACAB2422-D5B5-4755-8C0E-13A507E3F6D2}"/>
    <cellStyle name="Normal 7 6 3 3" xfId="1954" xr:uid="{6481F9ED-7997-4518-9492-24C8A33AE773}"/>
    <cellStyle name="Normal 7 6 3 4" xfId="3676" xr:uid="{FC7327C7-FBDF-45C2-9361-2C47EEFA8AF3}"/>
    <cellStyle name="Normal 7 6 3 5" xfId="3677" xr:uid="{C887ACA6-5AA8-45D3-8191-D0696F75F17E}"/>
    <cellStyle name="Normal 7 6 4" xfId="1955" xr:uid="{E442C574-B9FD-417A-8FDE-3AD737B99C55}"/>
    <cellStyle name="Normal 7 6 4 2" xfId="1956" xr:uid="{B4BA5DCC-BA45-42B3-87C6-BC58240106D6}"/>
    <cellStyle name="Normal 7 6 4 3" xfId="3678" xr:uid="{A0AB2C9B-88FE-4777-AD29-16354DCBFBA2}"/>
    <cellStyle name="Normal 7 6 4 4" xfId="3679" xr:uid="{BB422ABD-1B96-4E52-9BF0-D888A9A6B612}"/>
    <cellStyle name="Normal 7 6 5" xfId="1957" xr:uid="{42ED9B3D-C6C0-4D66-A7A4-F9623B835EB3}"/>
    <cellStyle name="Normal 7 6 5 2" xfId="3680" xr:uid="{0CC88C89-EF54-4587-A844-EECCC6F14A67}"/>
    <cellStyle name="Normal 7 6 5 3" xfId="3681" xr:uid="{AA3B0C48-5C80-4CD6-8B68-C9C93803204D}"/>
    <cellStyle name="Normal 7 6 5 4" xfId="3682" xr:uid="{0221519E-6A56-4145-833E-661DA3891509}"/>
    <cellStyle name="Normal 7 6 6" xfId="3683" xr:uid="{BDE9B1D4-6A99-4A01-B480-C04900306247}"/>
    <cellStyle name="Normal 7 6 7" xfId="3684" xr:uid="{B733A87C-849C-4BF8-8C5F-65868E0B24C8}"/>
    <cellStyle name="Normal 7 6 8" xfId="3685" xr:uid="{2CA16054-9893-49B3-824D-84FA95E4D430}"/>
    <cellStyle name="Normal 7 7" xfId="371" xr:uid="{4F5AFD57-3E67-4B08-8540-4FADE1731B59}"/>
    <cellStyle name="Normal 7 7 2" xfId="747" xr:uid="{FA3A0577-57FB-4D06-983D-13463EABC7C7}"/>
    <cellStyle name="Normal 7 7 2 2" xfId="748" xr:uid="{1F57622D-AC77-4987-943F-8B37861FC7B3}"/>
    <cellStyle name="Normal 7 7 2 2 2" xfId="1958" xr:uid="{CDB2C397-3E97-40FD-BF03-3F819B404CC4}"/>
    <cellStyle name="Normal 7 7 2 2 3" xfId="3686" xr:uid="{781CDA46-3117-4F1D-8083-F1C1AAB11BD1}"/>
    <cellStyle name="Normal 7 7 2 2 4" xfId="3687" xr:uid="{DEFAA0E0-6178-4D58-8C93-865CCBDB07A9}"/>
    <cellStyle name="Normal 7 7 2 3" xfId="1959" xr:uid="{AC618470-37AA-451B-BE42-2CD6BF81024F}"/>
    <cellStyle name="Normal 7 7 2 4" xfId="3688" xr:uid="{13F70167-9151-49DF-BBDA-1C891BFCA781}"/>
    <cellStyle name="Normal 7 7 2 5" xfId="3689" xr:uid="{F0CCDBCE-B32F-48D7-8FD9-7D6669282749}"/>
    <cellStyle name="Normal 7 7 3" xfId="749" xr:uid="{6F47D564-0D0A-48CC-9B83-18D9E248AA06}"/>
    <cellStyle name="Normal 7 7 3 2" xfId="1960" xr:uid="{DAEAD133-E498-40B3-997B-672B7980ABE5}"/>
    <cellStyle name="Normal 7 7 3 3" xfId="3690" xr:uid="{3B4A3C03-35B5-4F7D-A751-A9429C13DCBF}"/>
    <cellStyle name="Normal 7 7 3 4" xfId="3691" xr:uid="{099D831D-DD74-43B2-A056-1684591CAA3A}"/>
    <cellStyle name="Normal 7 7 4" xfId="1961" xr:uid="{C6FD361C-E1C6-4A8C-B9BB-67EBC7D0F873}"/>
    <cellStyle name="Normal 7 7 4 2" xfId="3692" xr:uid="{9EAFC630-66E0-4DF8-92A2-C1AE40F9A817}"/>
    <cellStyle name="Normal 7 7 4 3" xfId="3693" xr:uid="{EC706A78-E623-42D4-95A1-5782E8159F93}"/>
    <cellStyle name="Normal 7 7 4 4" xfId="3694" xr:uid="{19636C53-B481-40FD-87EF-98BD331024D5}"/>
    <cellStyle name="Normal 7 7 5" xfId="3695" xr:uid="{B29D3C18-75E0-4300-ABA9-88A6002D787C}"/>
    <cellStyle name="Normal 7 7 6" xfId="3696" xr:uid="{FEDCB139-9F35-47D3-A6AA-18CE771EF886}"/>
    <cellStyle name="Normal 7 7 7" xfId="3697" xr:uid="{9CE794CC-CEFF-4F5C-9FE2-8EEA452EE2C8}"/>
    <cellStyle name="Normal 7 8" xfId="372" xr:uid="{D61CFFDD-F952-41D0-A5BC-CC59AFFADA7D}"/>
    <cellStyle name="Normal 7 8 2" xfId="750" xr:uid="{B9825C00-5721-4CC4-9A5C-C07486B6E421}"/>
    <cellStyle name="Normal 7 8 2 2" xfId="1962" xr:uid="{57679674-9376-431B-9904-E62AAF236636}"/>
    <cellStyle name="Normal 7 8 2 3" xfId="3698" xr:uid="{ABF3858E-9AE3-472C-AF92-C44663A211EE}"/>
    <cellStyle name="Normal 7 8 2 4" xfId="3699" xr:uid="{DBACECF3-41A6-48B7-B950-0335D80CCB32}"/>
    <cellStyle name="Normal 7 8 3" xfId="1963" xr:uid="{60686BD3-00E4-4818-A21E-E45B439A1756}"/>
    <cellStyle name="Normal 7 8 3 2" xfId="3700" xr:uid="{877CFB16-4391-4ED8-BF6D-73538165F463}"/>
    <cellStyle name="Normal 7 8 3 3" xfId="3701" xr:uid="{2083416D-98EA-4439-AC6A-76ED5B86939D}"/>
    <cellStyle name="Normal 7 8 3 4" xfId="3702" xr:uid="{29DD1415-D6C0-4490-B936-24F0592EEA87}"/>
    <cellStyle name="Normal 7 8 4" xfId="3703" xr:uid="{76F22865-521E-449E-A0F8-65CC3CD5F0CA}"/>
    <cellStyle name="Normal 7 8 5" xfId="3704" xr:uid="{D1A96093-9D0B-4ED3-A4E4-91A932D06894}"/>
    <cellStyle name="Normal 7 8 6" xfId="3705" xr:uid="{ABD8BD8D-AAEA-4FE4-B381-8C2B91318BE9}"/>
    <cellStyle name="Normal 7 9" xfId="373" xr:uid="{F974AFB3-6E41-4D5F-9F45-C9F6EB49B196}"/>
    <cellStyle name="Normal 7 9 2" xfId="1964" xr:uid="{43844BC5-B34C-4E23-B740-AF77DE2221B5}"/>
    <cellStyle name="Normal 7 9 2 2" xfId="3706" xr:uid="{919BA848-5000-4CE7-A8CB-83F732F7824C}"/>
    <cellStyle name="Normal 7 9 2 2 2" xfId="4408" xr:uid="{4157FB97-D87D-4417-B1CF-DFD774F8B460}"/>
    <cellStyle name="Normal 7 9 2 2 3" xfId="4687" xr:uid="{37BF9F11-03B5-4A4B-AEEB-D19D8F0807AD}"/>
    <cellStyle name="Normal 7 9 2 3" xfId="3707" xr:uid="{FAF2BEAD-7768-4CA0-A72D-2FAF5825FFC1}"/>
    <cellStyle name="Normal 7 9 2 4" xfId="3708" xr:uid="{2121A83F-002A-44AA-B159-606401018D84}"/>
    <cellStyle name="Normal 7 9 3" xfId="3709" xr:uid="{E1A2D649-F66A-4AED-B28B-CEB86E5DC6D2}"/>
    <cellStyle name="Normal 7 9 4" xfId="3710" xr:uid="{439C4040-3162-4EFF-9ED9-A7FC58A12539}"/>
    <cellStyle name="Normal 7 9 4 2" xfId="4578" xr:uid="{58264056-A733-4A55-A947-20319EFE961C}"/>
    <cellStyle name="Normal 7 9 4 3" xfId="4688" xr:uid="{4F4FB64D-981C-40F6-8919-3F01B836FF2C}"/>
    <cellStyle name="Normal 7 9 4 4" xfId="4607" xr:uid="{F9D7DB1E-54A9-4F58-BB34-6CC0AE4D7D36}"/>
    <cellStyle name="Normal 7 9 5" xfId="3711" xr:uid="{0D1396A9-49CB-4CB5-8B06-50920DB28F2E}"/>
    <cellStyle name="Normal 8" xfId="146" xr:uid="{D778A839-495C-45B7-81D0-4A80AEAE1B0B}"/>
    <cellStyle name="Normal 8 10" xfId="1965" xr:uid="{DD0BACF5-34C4-4229-8866-97E12B1A3CDE}"/>
    <cellStyle name="Normal 8 10 2" xfId="3712" xr:uid="{A68F5104-E058-4413-9086-76903117CC92}"/>
    <cellStyle name="Normal 8 10 3" xfId="3713" xr:uid="{F38359B5-E663-415D-A0A5-981A879B9087}"/>
    <cellStyle name="Normal 8 10 4" xfId="3714" xr:uid="{E599E2AB-B6CA-46C6-A4EA-0C8B725BDFB0}"/>
    <cellStyle name="Normal 8 11" xfId="3715" xr:uid="{4FA35DF1-6FC2-4075-B3EA-F3E1695C1FCB}"/>
    <cellStyle name="Normal 8 11 2" xfId="3716" xr:uid="{0CDDD2D0-6B13-4A94-B087-158EC5160316}"/>
    <cellStyle name="Normal 8 11 3" xfId="3717" xr:uid="{6CE975FB-FB3D-4275-B000-59CF810F9831}"/>
    <cellStyle name="Normal 8 11 4" xfId="3718" xr:uid="{46ADAC9D-3F8C-4E98-AFF0-D916461338D7}"/>
    <cellStyle name="Normal 8 12" xfId="3719" xr:uid="{86CECFED-FCA4-418F-8BC8-D02F436D11F8}"/>
    <cellStyle name="Normal 8 12 2" xfId="3720" xr:uid="{6C5BFB8D-3ABC-48EB-9E33-6DE4A74AEC15}"/>
    <cellStyle name="Normal 8 13" xfId="3721" xr:uid="{263C54F7-1990-4FD2-A512-D7E066795961}"/>
    <cellStyle name="Normal 8 14" xfId="3722" xr:uid="{ED1FAC87-25DD-4186-891C-13B750002806}"/>
    <cellStyle name="Normal 8 15" xfId="3723" xr:uid="{0F952F11-9B4F-475B-A2B8-3FD0267B14AB}"/>
    <cellStyle name="Normal 8 2" xfId="147" xr:uid="{07EC899C-1C5A-46B5-889C-656B0B1ED66A}"/>
    <cellStyle name="Normal 8 2 10" xfId="3724" xr:uid="{85BE9FAC-F0F8-4785-9C84-5C256C8DDD34}"/>
    <cellStyle name="Normal 8 2 11" xfId="3725" xr:uid="{5B35F8DA-B678-48B6-81E6-A553CEC22A7B}"/>
    <cellStyle name="Normal 8 2 2" xfId="148" xr:uid="{5B2F851C-9F21-4106-A5CD-1CDF1F8F43A6}"/>
    <cellStyle name="Normal 8 2 2 2" xfId="149" xr:uid="{5C6685A4-0957-4921-8076-63301D19BC44}"/>
    <cellStyle name="Normal 8 2 2 2 2" xfId="374" xr:uid="{949EFEEF-1989-4919-BD25-82653996676A}"/>
    <cellStyle name="Normal 8 2 2 2 2 2" xfId="751" xr:uid="{88D0F0BB-635C-4B61-9857-0E6EE9485307}"/>
    <cellStyle name="Normal 8 2 2 2 2 2 2" xfId="752" xr:uid="{341BE60A-0D73-4D8C-9535-E9220849F46F}"/>
    <cellStyle name="Normal 8 2 2 2 2 2 2 2" xfId="1966" xr:uid="{9A6128CB-DA2E-4971-AA89-751257021CEA}"/>
    <cellStyle name="Normal 8 2 2 2 2 2 2 2 2" xfId="1967" xr:uid="{68F71987-5573-4F46-A8E9-0AC963213E34}"/>
    <cellStyle name="Normal 8 2 2 2 2 2 2 3" xfId="1968" xr:uid="{A198CFA3-1F95-47B0-9474-D92811215858}"/>
    <cellStyle name="Normal 8 2 2 2 2 2 3" xfId="1969" xr:uid="{487DDF9F-F6F3-4DEA-B508-CB6E86586BC1}"/>
    <cellStyle name="Normal 8 2 2 2 2 2 3 2" xfId="1970" xr:uid="{D5172D60-84D9-425C-908E-54CE64297109}"/>
    <cellStyle name="Normal 8 2 2 2 2 2 4" xfId="1971" xr:uid="{E5EEC92C-B066-4695-86D0-941DBB4F48EE}"/>
    <cellStyle name="Normal 8 2 2 2 2 3" xfId="753" xr:uid="{88DF4D8C-4568-4341-A33C-FE5A5832EFF0}"/>
    <cellStyle name="Normal 8 2 2 2 2 3 2" xfId="1972" xr:uid="{706DCD3E-3DC8-459E-A16C-3735348D0BE3}"/>
    <cellStyle name="Normal 8 2 2 2 2 3 2 2" xfId="1973" xr:uid="{BF5F15B9-EACD-4ED8-91FA-626D5943B7C7}"/>
    <cellStyle name="Normal 8 2 2 2 2 3 3" xfId="1974" xr:uid="{8E06E8E3-021F-4801-BED5-C9FE51A0BA6D}"/>
    <cellStyle name="Normal 8 2 2 2 2 3 4" xfId="3726" xr:uid="{24D5515C-0004-426C-BCBD-E6D4D02E58E8}"/>
    <cellStyle name="Normal 8 2 2 2 2 4" xfId="1975" xr:uid="{9A1C874E-339C-4919-81D8-02D01AE532E8}"/>
    <cellStyle name="Normal 8 2 2 2 2 4 2" xfId="1976" xr:uid="{5428B501-1EA0-433C-83F6-D7D43388A12D}"/>
    <cellStyle name="Normal 8 2 2 2 2 5" xfId="1977" xr:uid="{76CCBED2-7721-4D1E-A886-2C39D2C13ACC}"/>
    <cellStyle name="Normal 8 2 2 2 2 6" xfId="3727" xr:uid="{101FE9F2-11B8-4D2B-82C1-68E4B2A0578E}"/>
    <cellStyle name="Normal 8 2 2 2 3" xfId="375" xr:uid="{ADC09857-2EF6-43F3-AC2F-7A99AC66D2F6}"/>
    <cellStyle name="Normal 8 2 2 2 3 2" xfId="754" xr:uid="{C5CCD765-1F1D-4CB7-B001-1C7160B0C3BA}"/>
    <cellStyle name="Normal 8 2 2 2 3 2 2" xfId="755" xr:uid="{501526E6-466B-4CFB-A08D-B91175197104}"/>
    <cellStyle name="Normal 8 2 2 2 3 2 2 2" xfId="1978" xr:uid="{49F2E084-7037-406E-AD0A-4581ACE73770}"/>
    <cellStyle name="Normal 8 2 2 2 3 2 2 2 2" xfId="1979" xr:uid="{8333448B-269D-4976-BF84-F1CCAE365392}"/>
    <cellStyle name="Normal 8 2 2 2 3 2 2 3" xfId="1980" xr:uid="{D6F102CF-B58A-439F-8FA0-777A92FC5E7F}"/>
    <cellStyle name="Normal 8 2 2 2 3 2 3" xfId="1981" xr:uid="{BD7A1AE7-BB81-4182-94C9-F979348334F9}"/>
    <cellStyle name="Normal 8 2 2 2 3 2 3 2" xfId="1982" xr:uid="{A404C97B-A4B7-4597-B381-9FDF587ADDF0}"/>
    <cellStyle name="Normal 8 2 2 2 3 2 4" xfId="1983" xr:uid="{991D0F2E-4EC7-40C9-B4BD-76D4EB596F4B}"/>
    <cellStyle name="Normal 8 2 2 2 3 3" xfId="756" xr:uid="{AEB72303-C19C-4E28-B36D-A7346CC98F69}"/>
    <cellStyle name="Normal 8 2 2 2 3 3 2" xfId="1984" xr:uid="{AFC35CE0-31F3-471C-8A9F-2E9589BD2970}"/>
    <cellStyle name="Normal 8 2 2 2 3 3 2 2" xfId="1985" xr:uid="{33B576E6-2341-413B-9A57-FC9BEF814557}"/>
    <cellStyle name="Normal 8 2 2 2 3 3 3" xfId="1986" xr:uid="{13DE6DB9-85DE-445E-A36B-905CBB852518}"/>
    <cellStyle name="Normal 8 2 2 2 3 4" xfId="1987" xr:uid="{CE3090E5-392A-42F5-9CBA-A3FAE6B6C76F}"/>
    <cellStyle name="Normal 8 2 2 2 3 4 2" xfId="1988" xr:uid="{C818DBF0-48F9-48DC-95DC-976334C7C4A4}"/>
    <cellStyle name="Normal 8 2 2 2 3 5" xfId="1989" xr:uid="{C6BC01D5-3C25-4218-AAEC-C22C8BF3F3A7}"/>
    <cellStyle name="Normal 8 2 2 2 4" xfId="757" xr:uid="{55BDA71D-108B-4EC3-A20A-EEB7B43D942B}"/>
    <cellStyle name="Normal 8 2 2 2 4 2" xfId="758" xr:uid="{A608F454-2AAF-4A44-A2E4-C2E9218740FC}"/>
    <cellStyle name="Normal 8 2 2 2 4 2 2" xfId="1990" xr:uid="{ADCA7003-9E13-4CC2-AD93-8213B6AF3B23}"/>
    <cellStyle name="Normal 8 2 2 2 4 2 2 2" xfId="1991" xr:uid="{740DC344-04E6-4C48-86F9-FE5E24AB22CF}"/>
    <cellStyle name="Normal 8 2 2 2 4 2 3" xfId="1992" xr:uid="{C1C3525A-56A6-4005-83D2-70C78C8034B2}"/>
    <cellStyle name="Normal 8 2 2 2 4 3" xfId="1993" xr:uid="{3347B669-C9F9-4FE4-960F-7466496F8BFC}"/>
    <cellStyle name="Normal 8 2 2 2 4 3 2" xfId="1994" xr:uid="{75E0859A-262F-41A2-856C-EFFF15CEF7D3}"/>
    <cellStyle name="Normal 8 2 2 2 4 4" xfId="1995" xr:uid="{2F66FA2E-8EF1-4BF8-A961-3F10396AA353}"/>
    <cellStyle name="Normal 8 2 2 2 5" xfId="759" xr:uid="{A584AA2B-CC4D-478B-A7DD-0F52E1B76BB4}"/>
    <cellStyle name="Normal 8 2 2 2 5 2" xfId="1996" xr:uid="{0C2A7891-3294-44DC-BB8C-FB3861FE2A1E}"/>
    <cellStyle name="Normal 8 2 2 2 5 2 2" xfId="1997" xr:uid="{F40051F7-34B7-490B-99D2-FF61B79FF80E}"/>
    <cellStyle name="Normal 8 2 2 2 5 3" xfId="1998" xr:uid="{B32A5B16-B626-477C-8209-AE96FA061266}"/>
    <cellStyle name="Normal 8 2 2 2 5 4" xfId="3728" xr:uid="{AB7EFD8E-E0DB-4FA7-85E0-A68900AA900C}"/>
    <cellStyle name="Normal 8 2 2 2 6" xfId="1999" xr:uid="{F1DE8F91-5EC2-4DDD-BE63-B883E147C4ED}"/>
    <cellStyle name="Normal 8 2 2 2 6 2" xfId="2000" xr:uid="{3F85493D-7F51-4BF7-B979-5C8D1C330E68}"/>
    <cellStyle name="Normal 8 2 2 2 7" xfId="2001" xr:uid="{D812916F-BA17-4A47-AF1A-41CCAB410CF3}"/>
    <cellStyle name="Normal 8 2 2 2 8" xfId="3729" xr:uid="{27311906-25FA-4633-909A-7D39F7335239}"/>
    <cellStyle name="Normal 8 2 2 3" xfId="376" xr:uid="{C7755817-93F4-478F-8902-7B5724B0904C}"/>
    <cellStyle name="Normal 8 2 2 3 2" xfId="760" xr:uid="{CE48924C-D88E-4A58-B145-637CB6DCED3D}"/>
    <cellStyle name="Normal 8 2 2 3 2 2" xfId="761" xr:uid="{3F4A3D75-A590-417E-90C5-0B493534EB6C}"/>
    <cellStyle name="Normal 8 2 2 3 2 2 2" xfId="2002" xr:uid="{BE9EC7AD-CD1C-439E-A506-5A67F5998F26}"/>
    <cellStyle name="Normal 8 2 2 3 2 2 2 2" xfId="2003" xr:uid="{1700346C-87B6-449F-BA06-A16DE71F081D}"/>
    <cellStyle name="Normal 8 2 2 3 2 2 3" xfId="2004" xr:uid="{C29B6978-A21B-4389-9C55-7250F1EE0F93}"/>
    <cellStyle name="Normal 8 2 2 3 2 3" xfId="2005" xr:uid="{5E7AA0E3-6CB9-4373-9C8D-FBA5314009E9}"/>
    <cellStyle name="Normal 8 2 2 3 2 3 2" xfId="2006" xr:uid="{55DA2614-CF47-4B4B-B688-4F8D0B0FEAE2}"/>
    <cellStyle name="Normal 8 2 2 3 2 4" xfId="2007" xr:uid="{F7558F3D-A64E-4611-ACA2-FF8FE01E6619}"/>
    <cellStyle name="Normal 8 2 2 3 3" xfId="762" xr:uid="{200C18A5-4069-4C67-974F-B99742EEB8BC}"/>
    <cellStyle name="Normal 8 2 2 3 3 2" xfId="2008" xr:uid="{4A6669A4-A6C1-4358-AEDB-70A5CEB69C1C}"/>
    <cellStyle name="Normal 8 2 2 3 3 2 2" xfId="2009" xr:uid="{2A6C071C-C403-45DD-913A-8EB77708311A}"/>
    <cellStyle name="Normal 8 2 2 3 3 3" xfId="2010" xr:uid="{089A6E41-BCAE-403A-8664-74D1AAC49F5E}"/>
    <cellStyle name="Normal 8 2 2 3 3 4" xfId="3730" xr:uid="{47BC2247-CADC-4929-ABA8-3F22717F1B54}"/>
    <cellStyle name="Normal 8 2 2 3 4" xfId="2011" xr:uid="{A45DC910-9BDB-4004-BCDB-1FCE8135FD44}"/>
    <cellStyle name="Normal 8 2 2 3 4 2" xfId="2012" xr:uid="{6BFDDBCF-CAED-47C1-B975-02C81F9826E6}"/>
    <cellStyle name="Normal 8 2 2 3 5" xfId="2013" xr:uid="{68146B80-05F5-4581-AD32-FD9AD7B9700A}"/>
    <cellStyle name="Normal 8 2 2 3 6" xfId="3731" xr:uid="{38E91E43-7601-4EF2-A089-80F14A2CB594}"/>
    <cellStyle name="Normal 8 2 2 4" xfId="377" xr:uid="{5EACBF2D-0772-44E6-9DD2-5A13D48C72AC}"/>
    <cellStyle name="Normal 8 2 2 4 2" xfId="763" xr:uid="{625FBFD0-3EDE-465A-BD14-C9F177BBD4FF}"/>
    <cellStyle name="Normal 8 2 2 4 2 2" xfId="764" xr:uid="{D20C91F3-C9B7-4011-A3A2-BCC2894F1B37}"/>
    <cellStyle name="Normal 8 2 2 4 2 2 2" xfId="2014" xr:uid="{6028A347-AA59-432D-BAE1-3F8953DC8010}"/>
    <cellStyle name="Normal 8 2 2 4 2 2 2 2" xfId="2015" xr:uid="{B52B1E27-31F9-462B-A5BD-FA82AB85174D}"/>
    <cellStyle name="Normal 8 2 2 4 2 2 3" xfId="2016" xr:uid="{8AB66F04-9F7D-495A-B387-0904BF414048}"/>
    <cellStyle name="Normal 8 2 2 4 2 3" xfId="2017" xr:uid="{75B6DF15-D146-4C10-8C1E-9C2A3979DC04}"/>
    <cellStyle name="Normal 8 2 2 4 2 3 2" xfId="2018" xr:uid="{1CD02963-D5CF-4EBC-A989-29BBAEF95B32}"/>
    <cellStyle name="Normal 8 2 2 4 2 4" xfId="2019" xr:uid="{0C73C54C-9ED5-49E0-B43C-CC66B5F40D13}"/>
    <cellStyle name="Normal 8 2 2 4 3" xfId="765" xr:uid="{53BE1081-BCFC-448F-A9A6-D72511ABBB5D}"/>
    <cellStyle name="Normal 8 2 2 4 3 2" xfId="2020" xr:uid="{8D0E8558-8282-4CC9-895F-FB24B8E250FF}"/>
    <cellStyle name="Normal 8 2 2 4 3 2 2" xfId="2021" xr:uid="{43A6CDF6-A607-478E-8028-E75FAAD64117}"/>
    <cellStyle name="Normal 8 2 2 4 3 3" xfId="2022" xr:uid="{1C9F310E-5F36-4840-9E2C-20472BB42F2F}"/>
    <cellStyle name="Normal 8 2 2 4 4" xfId="2023" xr:uid="{5C18831E-2D75-41FF-9151-9B51D229E071}"/>
    <cellStyle name="Normal 8 2 2 4 4 2" xfId="2024" xr:uid="{23401C50-68A5-424F-8F96-C7A3EED4CD57}"/>
    <cellStyle name="Normal 8 2 2 4 5" xfId="2025" xr:uid="{D449529F-D26F-48F8-81BC-16FB695A4546}"/>
    <cellStyle name="Normal 8 2 2 5" xfId="378" xr:uid="{3DD979CC-F6B3-4AC6-A56B-75A67E75048B}"/>
    <cellStyle name="Normal 8 2 2 5 2" xfId="766" xr:uid="{097AF2FF-E7C1-4300-83AB-568D072C1F3C}"/>
    <cellStyle name="Normal 8 2 2 5 2 2" xfId="2026" xr:uid="{6449CC53-FF07-407B-BE4F-E6D815140353}"/>
    <cellStyle name="Normal 8 2 2 5 2 2 2" xfId="2027" xr:uid="{5418D5A9-7D93-4093-8159-52FE49DF8748}"/>
    <cellStyle name="Normal 8 2 2 5 2 3" xfId="2028" xr:uid="{6F563054-52F9-48CC-A979-ADF3EA0E9E1E}"/>
    <cellStyle name="Normal 8 2 2 5 3" xfId="2029" xr:uid="{C24E5FE0-71DA-43D6-9821-4ABCE2562FA4}"/>
    <cellStyle name="Normal 8 2 2 5 3 2" xfId="2030" xr:uid="{880AC006-2EB6-46B4-A0AB-7404DCDAF89A}"/>
    <cellStyle name="Normal 8 2 2 5 4" xfId="2031" xr:uid="{7256CFBF-6F75-4DE2-BF3F-85C96D50FB6E}"/>
    <cellStyle name="Normal 8 2 2 6" xfId="767" xr:uid="{68F71B2A-F5AD-4A5F-BFAA-3F7C32934C88}"/>
    <cellStyle name="Normal 8 2 2 6 2" xfId="2032" xr:uid="{4768DFDA-2647-47E7-AAC4-AE006650624E}"/>
    <cellStyle name="Normal 8 2 2 6 2 2" xfId="2033" xr:uid="{790F1E8D-E7DF-4253-9B6B-07FBF467C8C2}"/>
    <cellStyle name="Normal 8 2 2 6 3" xfId="2034" xr:uid="{6CF680F5-5416-4A73-9BC9-C8C98140F0FA}"/>
    <cellStyle name="Normal 8 2 2 6 4" xfId="3732" xr:uid="{523C5980-87BA-4DD9-9078-3FBE5248EAF1}"/>
    <cellStyle name="Normal 8 2 2 7" xfId="2035" xr:uid="{0AFB6E44-AE64-4625-88D1-557CFAC3298D}"/>
    <cellStyle name="Normal 8 2 2 7 2" xfId="2036" xr:uid="{9F0C9DC7-4AD2-4BA0-9683-358D724460F4}"/>
    <cellStyle name="Normal 8 2 2 8" xfId="2037" xr:uid="{C202F060-A127-4761-9D9B-5684FEBF46D4}"/>
    <cellStyle name="Normal 8 2 2 9" xfId="3733" xr:uid="{48FC469A-CA3C-4EF2-96ED-2660A40E0D4F}"/>
    <cellStyle name="Normal 8 2 3" xfId="150" xr:uid="{8BF067F8-A61D-43C5-A98B-47DCC3E8E826}"/>
    <cellStyle name="Normal 8 2 3 2" xfId="151" xr:uid="{7CD5038A-703A-4D22-B753-278CE2E14086}"/>
    <cellStyle name="Normal 8 2 3 2 2" xfId="768" xr:uid="{72E01660-C281-43AE-BA84-001FA2F7206A}"/>
    <cellStyle name="Normal 8 2 3 2 2 2" xfId="769" xr:uid="{4C5C46E2-AFF6-48AB-BD21-AB58AED24B37}"/>
    <cellStyle name="Normal 8 2 3 2 2 2 2" xfId="2038" xr:uid="{074CF55C-3DA8-42D5-82BA-869BDB3C8E6F}"/>
    <cellStyle name="Normal 8 2 3 2 2 2 2 2" xfId="2039" xr:uid="{879AB997-1AEE-4E61-BB1B-A3EBEE8B4019}"/>
    <cellStyle name="Normal 8 2 3 2 2 2 3" xfId="2040" xr:uid="{8C23F6C4-2BAC-4F8D-9E77-03D123D5A50D}"/>
    <cellStyle name="Normal 8 2 3 2 2 3" xfId="2041" xr:uid="{37FF4C14-E03A-47B4-B92F-5E4384A2C0E3}"/>
    <cellStyle name="Normal 8 2 3 2 2 3 2" xfId="2042" xr:uid="{8659DBE7-8B71-424B-8B2E-EC80190E59E1}"/>
    <cellStyle name="Normal 8 2 3 2 2 4" xfId="2043" xr:uid="{38E41343-D7BF-4D50-9F1A-71FD0ED64F62}"/>
    <cellStyle name="Normal 8 2 3 2 3" xfId="770" xr:uid="{9FD60128-3C8D-49B2-95CA-6C97540E24FA}"/>
    <cellStyle name="Normal 8 2 3 2 3 2" xfId="2044" xr:uid="{102E9E50-884C-4C73-AE7E-76BFE588EDA6}"/>
    <cellStyle name="Normal 8 2 3 2 3 2 2" xfId="2045" xr:uid="{B9A6A7D4-7EB9-4036-B735-C77580B1E73E}"/>
    <cellStyle name="Normal 8 2 3 2 3 3" xfId="2046" xr:uid="{30158618-E420-47B2-8381-CBC28537F628}"/>
    <cellStyle name="Normal 8 2 3 2 3 4" xfId="3734" xr:uid="{B84D9249-2484-4D52-A65F-8CD9465CCD50}"/>
    <cellStyle name="Normal 8 2 3 2 4" xfId="2047" xr:uid="{8E89B89F-5F12-444F-BEEC-44631885CD4E}"/>
    <cellStyle name="Normal 8 2 3 2 4 2" xfId="2048" xr:uid="{88573C64-F976-4776-AE60-90365AC329D4}"/>
    <cellStyle name="Normal 8 2 3 2 5" xfId="2049" xr:uid="{79294CF3-2B6B-465F-8EBB-2C8F7D4C670B}"/>
    <cellStyle name="Normal 8 2 3 2 6" xfId="3735" xr:uid="{ADDAF30A-6FA4-40A3-B1C1-2B74BB2292C7}"/>
    <cellStyle name="Normal 8 2 3 3" xfId="379" xr:uid="{6FEF17CE-D873-4EF2-947B-E340185C817E}"/>
    <cellStyle name="Normal 8 2 3 3 2" xfId="771" xr:uid="{E858693A-4504-41CD-ACB9-3461EC4AE4A6}"/>
    <cellStyle name="Normal 8 2 3 3 2 2" xfId="772" xr:uid="{A74E6D8E-40D2-4D59-869E-0B2678E40240}"/>
    <cellStyle name="Normal 8 2 3 3 2 2 2" xfId="2050" xr:uid="{5B25E20C-96C3-46B5-B8A2-94CA1A034AD9}"/>
    <cellStyle name="Normal 8 2 3 3 2 2 2 2" xfId="2051" xr:uid="{F4411EDF-76DF-4402-AF38-B1C51230CA85}"/>
    <cellStyle name="Normal 8 2 3 3 2 2 3" xfId="2052" xr:uid="{AAB60CBE-A4C4-4C67-8DCE-36C85AFA7B94}"/>
    <cellStyle name="Normal 8 2 3 3 2 3" xfId="2053" xr:uid="{47352206-4BF7-4EE1-822F-DE1EDD55EB10}"/>
    <cellStyle name="Normal 8 2 3 3 2 3 2" xfId="2054" xr:uid="{92862A95-B897-4BE0-AFB8-ECC40D1D3B58}"/>
    <cellStyle name="Normal 8 2 3 3 2 4" xfId="2055" xr:uid="{7327426A-8BE1-42DE-B012-F9B1E8900292}"/>
    <cellStyle name="Normal 8 2 3 3 3" xfId="773" xr:uid="{9C49980C-ACE4-404C-873D-8B87AE1F8E00}"/>
    <cellStyle name="Normal 8 2 3 3 3 2" xfId="2056" xr:uid="{2CA229F9-CBBC-4E82-BC9F-568210907017}"/>
    <cellStyle name="Normal 8 2 3 3 3 2 2" xfId="2057" xr:uid="{4D873949-5E9F-44BB-8CBD-B9A1DAEA71AE}"/>
    <cellStyle name="Normal 8 2 3 3 3 3" xfId="2058" xr:uid="{E2F6912A-DA14-47A1-8DB6-84C917757AC3}"/>
    <cellStyle name="Normal 8 2 3 3 4" xfId="2059" xr:uid="{69634233-309B-4269-9DBC-7A9C2CBF02ED}"/>
    <cellStyle name="Normal 8 2 3 3 4 2" xfId="2060" xr:uid="{24F1F861-66F3-4737-B27F-A90EC220531E}"/>
    <cellStyle name="Normal 8 2 3 3 5" xfId="2061" xr:uid="{11EB7DED-C512-415D-B105-A24CCC4E1039}"/>
    <cellStyle name="Normal 8 2 3 4" xfId="380" xr:uid="{4BA19B7F-A84B-44CE-85BB-C5624B8021EF}"/>
    <cellStyle name="Normal 8 2 3 4 2" xfId="774" xr:uid="{F66AE8BF-7FE7-4058-8DD4-DE454E5A3D7B}"/>
    <cellStyle name="Normal 8 2 3 4 2 2" xfId="2062" xr:uid="{6DD5EFE5-E09F-498C-A471-7EF940F2788E}"/>
    <cellStyle name="Normal 8 2 3 4 2 2 2" xfId="2063" xr:uid="{E8532B79-3E90-4A9C-9B6F-E7A0A854E097}"/>
    <cellStyle name="Normal 8 2 3 4 2 3" xfId="2064" xr:uid="{3CBBED14-7BD5-49B6-B05A-4662770B17B6}"/>
    <cellStyle name="Normal 8 2 3 4 3" xfId="2065" xr:uid="{7C786EDD-DF20-48D5-B31B-BBAABBF3A14D}"/>
    <cellStyle name="Normal 8 2 3 4 3 2" xfId="2066" xr:uid="{ECDA7152-0937-4A82-9C03-CCB717D44E99}"/>
    <cellStyle name="Normal 8 2 3 4 4" xfId="2067" xr:uid="{21AC3E4E-90F5-4DD6-8C46-EE2AADF3ED82}"/>
    <cellStyle name="Normal 8 2 3 5" xfId="775" xr:uid="{D8B85CED-8F55-4EDC-A956-076F87050978}"/>
    <cellStyle name="Normal 8 2 3 5 2" xfId="2068" xr:uid="{60004F18-175C-42EC-82E4-DBA48E11BDD3}"/>
    <cellStyle name="Normal 8 2 3 5 2 2" xfId="2069" xr:uid="{3FBB6932-6E26-4CEE-97A2-E7AA6D7E08EF}"/>
    <cellStyle name="Normal 8 2 3 5 3" xfId="2070" xr:uid="{BBF0058A-9A8C-49FF-9D91-65219A59ABAF}"/>
    <cellStyle name="Normal 8 2 3 5 4" xfId="3736" xr:uid="{95340051-66BD-48E8-91EE-D4F94B357CC5}"/>
    <cellStyle name="Normal 8 2 3 6" xfId="2071" xr:uid="{4D3BDDF0-9323-4393-9D0F-D1909C47E5D2}"/>
    <cellStyle name="Normal 8 2 3 6 2" xfId="2072" xr:uid="{60E8DD87-07FB-4474-8136-2D3740584185}"/>
    <cellStyle name="Normal 8 2 3 7" xfId="2073" xr:uid="{15CBB3F8-F244-4DEB-A42D-5F00CF3F7E0A}"/>
    <cellStyle name="Normal 8 2 3 8" xfId="3737" xr:uid="{E5F58732-41EF-4676-8DDF-CD6B999D41A9}"/>
    <cellStyle name="Normal 8 2 4" xfId="152" xr:uid="{85CD4279-793C-405F-9CBB-0B94929843CD}"/>
    <cellStyle name="Normal 8 2 4 2" xfId="449" xr:uid="{44C97199-B055-4336-B40B-A78F8E6E533F}"/>
    <cellStyle name="Normal 8 2 4 2 2" xfId="776" xr:uid="{B2B931D8-7DAB-4058-AB16-B2033365DBBC}"/>
    <cellStyle name="Normal 8 2 4 2 2 2" xfId="2074" xr:uid="{E02C1B62-29AF-42AA-9491-A0878C85BB3A}"/>
    <cellStyle name="Normal 8 2 4 2 2 2 2" xfId="2075" xr:uid="{11C5FCCB-9215-4BAF-A786-7E1BA519422F}"/>
    <cellStyle name="Normal 8 2 4 2 2 3" xfId="2076" xr:uid="{FF268F59-AC7B-411F-B812-5C2F3A6BDE23}"/>
    <cellStyle name="Normal 8 2 4 2 2 4" xfId="3738" xr:uid="{EC9AEA12-1F8A-4089-BF76-0C933A6D2F42}"/>
    <cellStyle name="Normal 8 2 4 2 3" xfId="2077" xr:uid="{B2B2200D-DB20-4AB2-BBF1-A0960ECDBE7A}"/>
    <cellStyle name="Normal 8 2 4 2 3 2" xfId="2078" xr:uid="{7003A03E-FE61-4E88-BAAC-ED80698B2AC7}"/>
    <cellStyle name="Normal 8 2 4 2 4" xfId="2079" xr:uid="{5872FF8C-1CB6-4D33-9D5A-130B94E76DB9}"/>
    <cellStyle name="Normal 8 2 4 2 5" xfId="3739" xr:uid="{95437509-26AF-408F-90FE-622535C18B4E}"/>
    <cellStyle name="Normal 8 2 4 3" xfId="777" xr:uid="{E4F24329-350F-41D6-9153-09BC891B2BEE}"/>
    <cellStyle name="Normal 8 2 4 3 2" xfId="2080" xr:uid="{3E854BA9-6CE1-4E5B-8B40-764656D766D4}"/>
    <cellStyle name="Normal 8 2 4 3 2 2" xfId="2081" xr:uid="{1A189314-293E-4127-8FD4-E5169531B870}"/>
    <cellStyle name="Normal 8 2 4 3 3" xfId="2082" xr:uid="{5DC4F8B1-6173-4DE6-9EB3-9EFA3CC4F94E}"/>
    <cellStyle name="Normal 8 2 4 3 4" xfId="3740" xr:uid="{497926D1-2482-44D4-A2E5-17496322AE3D}"/>
    <cellStyle name="Normal 8 2 4 4" xfId="2083" xr:uid="{3E568DBE-01C8-4AEF-AA25-03C844C4C9A6}"/>
    <cellStyle name="Normal 8 2 4 4 2" xfId="2084" xr:uid="{4A49EFB3-115A-463E-A60D-A6F9EB8152DB}"/>
    <cellStyle name="Normal 8 2 4 4 3" xfId="3741" xr:uid="{56B9631A-AF97-4E17-818D-A6A192257966}"/>
    <cellStyle name="Normal 8 2 4 4 4" xfId="3742" xr:uid="{CBB25CB0-AFA5-4FAD-AE0B-3EAC4016013D}"/>
    <cellStyle name="Normal 8 2 4 5" xfId="2085" xr:uid="{5FF94BE8-58A0-40C4-9E4E-1C095C4A93FF}"/>
    <cellStyle name="Normal 8 2 4 6" xfId="3743" xr:uid="{02F47FC5-B156-49DE-A604-0AD0A15D1AB5}"/>
    <cellStyle name="Normal 8 2 4 7" xfId="3744" xr:uid="{262ABAE8-48DC-4BDD-9F56-2998CCF698CA}"/>
    <cellStyle name="Normal 8 2 5" xfId="381" xr:uid="{E64B615C-59BF-41AC-82C2-15B063966FA9}"/>
    <cellStyle name="Normal 8 2 5 2" xfId="778" xr:uid="{9E222D85-2799-4A37-B3AA-8CB5A597E5EF}"/>
    <cellStyle name="Normal 8 2 5 2 2" xfId="779" xr:uid="{2E9DCE5C-18CA-4659-B68D-AEE3BCFF9D1E}"/>
    <cellStyle name="Normal 8 2 5 2 2 2" xfId="2086" xr:uid="{A4D2AB64-3DF9-4F46-8A12-04E2CA2BD09B}"/>
    <cellStyle name="Normal 8 2 5 2 2 2 2" xfId="2087" xr:uid="{285E0668-4A9A-4970-A6D2-194EF244E07F}"/>
    <cellStyle name="Normal 8 2 5 2 2 3" xfId="2088" xr:uid="{AB66E2E4-96BC-483A-A96B-B5979010686A}"/>
    <cellStyle name="Normal 8 2 5 2 3" xfId="2089" xr:uid="{C3D4C52A-4114-4018-B825-68C395B65FA0}"/>
    <cellStyle name="Normal 8 2 5 2 3 2" xfId="2090" xr:uid="{AF1390AD-0415-400F-967A-5675855725D7}"/>
    <cellStyle name="Normal 8 2 5 2 4" xfId="2091" xr:uid="{408233F9-0A6F-48B5-8B7E-DF4B3E626BF9}"/>
    <cellStyle name="Normal 8 2 5 3" xfId="780" xr:uid="{55BCC0A4-46D1-4C70-A5E8-8EAEE383D546}"/>
    <cellStyle name="Normal 8 2 5 3 2" xfId="2092" xr:uid="{64C97EA9-C697-4667-B706-63907684699F}"/>
    <cellStyle name="Normal 8 2 5 3 2 2" xfId="2093" xr:uid="{44060BFB-7E0F-46E8-B9E2-42FE3C588887}"/>
    <cellStyle name="Normal 8 2 5 3 3" xfId="2094" xr:uid="{D1807A2A-2F20-4015-86BB-6DE914256C55}"/>
    <cellStyle name="Normal 8 2 5 3 4" xfId="3745" xr:uid="{012C353A-7EFC-488B-A9C2-8B94B287DCDA}"/>
    <cellStyle name="Normal 8 2 5 4" xfId="2095" xr:uid="{267C7C78-6DB5-44C3-88DE-C0A8D473156C}"/>
    <cellStyle name="Normal 8 2 5 4 2" xfId="2096" xr:uid="{13764C08-F07A-47F6-A0C9-DC390F284133}"/>
    <cellStyle name="Normal 8 2 5 5" xfId="2097" xr:uid="{0CAC4DEA-E9D8-4986-A720-24518C240923}"/>
    <cellStyle name="Normal 8 2 5 6" xfId="3746" xr:uid="{CBFA11D2-C36A-4658-AA6B-783DC3A2B686}"/>
    <cellStyle name="Normal 8 2 6" xfId="382" xr:uid="{84DF6C10-7D4D-4F85-96B1-CA13EB0F192F}"/>
    <cellStyle name="Normal 8 2 6 2" xfId="781" xr:uid="{05993752-D70D-4BE9-B4C3-50068B112EC7}"/>
    <cellStyle name="Normal 8 2 6 2 2" xfId="2098" xr:uid="{9ED1E5F1-3521-4DC2-953A-53A4C1E3ABAF}"/>
    <cellStyle name="Normal 8 2 6 2 2 2" xfId="2099" xr:uid="{CDBD0742-9A19-4B44-9D4B-6D2502EAB5C9}"/>
    <cellStyle name="Normal 8 2 6 2 3" xfId="2100" xr:uid="{D8E5C70A-C27A-4914-A371-A972C35038C7}"/>
    <cellStyle name="Normal 8 2 6 2 4" xfId="3747" xr:uid="{AF6F5393-D875-403E-B371-17034F0CA072}"/>
    <cellStyle name="Normal 8 2 6 3" xfId="2101" xr:uid="{2D42E5F1-07D9-4A89-BD77-9993C6097767}"/>
    <cellStyle name="Normal 8 2 6 3 2" xfId="2102" xr:uid="{DADFD1A0-73E8-4352-B758-89266B065BB7}"/>
    <cellStyle name="Normal 8 2 6 4" xfId="2103" xr:uid="{C8107FF0-D7C2-4A6D-94CA-63A584674AF5}"/>
    <cellStyle name="Normal 8 2 6 5" xfId="3748" xr:uid="{AD2FDA33-3360-4B5B-AE3F-C4D9C7DA0229}"/>
    <cellStyle name="Normal 8 2 7" xfId="782" xr:uid="{3E8E41D9-AA77-402D-BB3B-815B75E3F539}"/>
    <cellStyle name="Normal 8 2 7 2" xfId="2104" xr:uid="{11647D5C-8F8E-4099-843C-CA00228F9507}"/>
    <cellStyle name="Normal 8 2 7 2 2" xfId="2105" xr:uid="{E67097DF-FF07-4788-8E1A-2B051862AFD6}"/>
    <cellStyle name="Normal 8 2 7 3" xfId="2106" xr:uid="{7D1BFD97-A3B4-4D86-AC7F-DB4B9764AC93}"/>
    <cellStyle name="Normal 8 2 7 4" xfId="3749" xr:uid="{C2C8EFCF-0223-42E4-8B0F-B759BD2BF25D}"/>
    <cellStyle name="Normal 8 2 8" xfId="2107" xr:uid="{8DF9E365-66F8-45EF-BADD-5E284160D655}"/>
    <cellStyle name="Normal 8 2 8 2" xfId="2108" xr:uid="{BF10FD09-610C-4733-A2F0-9CB21BC6D8F5}"/>
    <cellStyle name="Normal 8 2 8 3" xfId="3750" xr:uid="{11D81F20-55B3-4C8F-BFE3-7B55E5C675ED}"/>
    <cellStyle name="Normal 8 2 8 4" xfId="3751" xr:uid="{01D23347-6C59-49D2-9952-91CFAEB40134}"/>
    <cellStyle name="Normal 8 2 9" xfId="2109" xr:uid="{2F65F531-4EB2-4E8F-90FE-4FDF58DDD790}"/>
    <cellStyle name="Normal 8 3" xfId="153" xr:uid="{FCC3DD99-1145-472A-AC3F-D4E638A137E7}"/>
    <cellStyle name="Normal 8 3 10" xfId="3752" xr:uid="{87BF5A4B-144E-4119-A6DF-84EBB64F8F5B}"/>
    <cellStyle name="Normal 8 3 11" xfId="3753" xr:uid="{DEB1683B-08B9-479C-A3A0-16501941DF5A}"/>
    <cellStyle name="Normal 8 3 2" xfId="154" xr:uid="{5E467893-2751-4BAF-B7D1-5F1D89D6C3CA}"/>
    <cellStyle name="Normal 8 3 2 2" xfId="155" xr:uid="{099DD699-B8E0-4F88-8754-64ADB84A3AB1}"/>
    <cellStyle name="Normal 8 3 2 2 2" xfId="383" xr:uid="{DD1C7337-4DA3-4A63-9E35-994A50DF4896}"/>
    <cellStyle name="Normal 8 3 2 2 2 2" xfId="783" xr:uid="{E6CA2E53-0F2A-49D5-83D1-B55292F37F4D}"/>
    <cellStyle name="Normal 8 3 2 2 2 2 2" xfId="2110" xr:uid="{366F49E2-6B20-48D0-9E28-25C2BC67546D}"/>
    <cellStyle name="Normal 8 3 2 2 2 2 2 2" xfId="2111" xr:uid="{70810C18-DD39-4F0A-AF50-903F4346C6DE}"/>
    <cellStyle name="Normal 8 3 2 2 2 2 3" xfId="2112" xr:uid="{3ADC7098-74BC-437F-A46E-FE9566958B7C}"/>
    <cellStyle name="Normal 8 3 2 2 2 2 4" xfId="3754" xr:uid="{536BE2C8-B2A8-412C-996A-274F7C7BB389}"/>
    <cellStyle name="Normal 8 3 2 2 2 3" xfId="2113" xr:uid="{38B1CB40-2FAB-46B9-B486-70D31B620878}"/>
    <cellStyle name="Normal 8 3 2 2 2 3 2" xfId="2114" xr:uid="{C0D6CBA7-85AE-45C8-BA66-0A0D9E410650}"/>
    <cellStyle name="Normal 8 3 2 2 2 3 3" xfId="3755" xr:uid="{3716A6DE-3EDC-4814-BE4D-1A642D25BED5}"/>
    <cellStyle name="Normal 8 3 2 2 2 3 4" xfId="3756" xr:uid="{38005646-0F91-45DB-8516-D8855B324ACF}"/>
    <cellStyle name="Normal 8 3 2 2 2 4" xfId="2115" xr:uid="{E32D8045-18A5-4934-8489-032A36716656}"/>
    <cellStyle name="Normal 8 3 2 2 2 5" xfId="3757" xr:uid="{981AB9A4-89B0-4ECF-B8B9-5E4E56A5AA77}"/>
    <cellStyle name="Normal 8 3 2 2 2 6" xfId="3758" xr:uid="{2606FE7A-5525-4F0F-B483-B992C45B28B4}"/>
    <cellStyle name="Normal 8 3 2 2 3" xfId="784" xr:uid="{45731687-F200-4FF9-A2CE-85628B5BB205}"/>
    <cellStyle name="Normal 8 3 2 2 3 2" xfId="2116" xr:uid="{7082ADFF-88A2-4498-AFAA-4CDACA354CF6}"/>
    <cellStyle name="Normal 8 3 2 2 3 2 2" xfId="2117" xr:uid="{A85B9106-3437-4736-A74E-829143543456}"/>
    <cellStyle name="Normal 8 3 2 2 3 2 3" xfId="3759" xr:uid="{FAADB4A6-D650-4EB7-9812-C14DCB8F299B}"/>
    <cellStyle name="Normal 8 3 2 2 3 2 4" xfId="3760" xr:uid="{CC8B97A6-F34D-49E2-828C-302A2E7EA8AB}"/>
    <cellStyle name="Normal 8 3 2 2 3 3" xfId="2118" xr:uid="{193B6D3B-E699-44A7-A784-740EFD87C633}"/>
    <cellStyle name="Normal 8 3 2 2 3 4" xfId="3761" xr:uid="{0C5E76E5-4C19-4525-A9B1-F2C6C6221F1D}"/>
    <cellStyle name="Normal 8 3 2 2 3 5" xfId="3762" xr:uid="{65BBFFCD-576E-49F1-BB8A-9750BBB41A0A}"/>
    <cellStyle name="Normal 8 3 2 2 4" xfId="2119" xr:uid="{7608E6DE-5C6B-4B47-A82D-B5AA89DCD367}"/>
    <cellStyle name="Normal 8 3 2 2 4 2" xfId="2120" xr:uid="{E94A1997-0E3B-49CF-B414-588C03F4957F}"/>
    <cellStyle name="Normal 8 3 2 2 4 3" xfId="3763" xr:uid="{F5B0D038-E0E2-4ADF-B646-5DF27C5E0510}"/>
    <cellStyle name="Normal 8 3 2 2 4 4" xfId="3764" xr:uid="{A2FB6D93-2E53-451B-9278-E24448B2BD8C}"/>
    <cellStyle name="Normal 8 3 2 2 5" xfId="2121" xr:uid="{1A40EC45-0E56-4608-AD5A-B3D6A8A6569B}"/>
    <cellStyle name="Normal 8 3 2 2 5 2" xfId="3765" xr:uid="{6E048D38-B821-4156-8A33-F1691BCFBF97}"/>
    <cellStyle name="Normal 8 3 2 2 5 3" xfId="3766" xr:uid="{4B801F9C-BAC0-407E-9B5C-9C69928F9DCA}"/>
    <cellStyle name="Normal 8 3 2 2 5 4" xfId="3767" xr:uid="{6D06A3B8-5B5F-4307-BF93-2E896EAED6C0}"/>
    <cellStyle name="Normal 8 3 2 2 6" xfId="3768" xr:uid="{D45B4A9E-95B3-41E2-BF8A-440AA5A241C3}"/>
    <cellStyle name="Normal 8 3 2 2 7" xfId="3769" xr:uid="{3204B5AB-420D-4A98-B589-C7DB9278BF31}"/>
    <cellStyle name="Normal 8 3 2 2 8" xfId="3770" xr:uid="{0DA4A543-EA98-4054-9C9B-D66829F9735C}"/>
    <cellStyle name="Normal 8 3 2 3" xfId="384" xr:uid="{8C950A21-040E-46DE-A5FC-B31541DD65EC}"/>
    <cellStyle name="Normal 8 3 2 3 2" xfId="785" xr:uid="{9CE80BFA-4F75-43A3-9ADE-B09A7CD468C3}"/>
    <cellStyle name="Normal 8 3 2 3 2 2" xfId="786" xr:uid="{7B32ACD5-DD2E-400A-9977-AA7BF0519D40}"/>
    <cellStyle name="Normal 8 3 2 3 2 2 2" xfId="2122" xr:uid="{ACE24A2C-C10B-4E29-9B57-C1858934DD74}"/>
    <cellStyle name="Normal 8 3 2 3 2 2 2 2" xfId="2123" xr:uid="{8DB1FF8B-D3C7-4918-A55E-73E0EE7DD8FB}"/>
    <cellStyle name="Normal 8 3 2 3 2 2 3" xfId="2124" xr:uid="{3BCB2DF3-2244-433E-8F6B-6020359B7EF4}"/>
    <cellStyle name="Normal 8 3 2 3 2 3" xfId="2125" xr:uid="{94BF018C-455F-431D-ADFC-69602AFBF474}"/>
    <cellStyle name="Normal 8 3 2 3 2 3 2" xfId="2126" xr:uid="{620F31E6-387F-4626-82CE-5D50B013B2D2}"/>
    <cellStyle name="Normal 8 3 2 3 2 4" xfId="2127" xr:uid="{A5F9BAD8-1CC0-40D5-A2F8-77D9C1A31106}"/>
    <cellStyle name="Normal 8 3 2 3 3" xfId="787" xr:uid="{864248D5-279D-441F-8C4E-52398EDED443}"/>
    <cellStyle name="Normal 8 3 2 3 3 2" xfId="2128" xr:uid="{E1239E68-502A-408A-84E3-AF5BDA1A9487}"/>
    <cellStyle name="Normal 8 3 2 3 3 2 2" xfId="2129" xr:uid="{EAB2E98B-3C02-4C4C-839E-E0958B18428F}"/>
    <cellStyle name="Normal 8 3 2 3 3 3" xfId="2130" xr:uid="{3C6E967F-8B7B-4779-9F58-C2C21722B375}"/>
    <cellStyle name="Normal 8 3 2 3 3 4" xfId="3771" xr:uid="{86A83421-EC24-4B4E-BAED-18DD5049E21D}"/>
    <cellStyle name="Normal 8 3 2 3 4" xfId="2131" xr:uid="{BD1D8773-5F17-4F8D-A731-3956261C1573}"/>
    <cellStyle name="Normal 8 3 2 3 4 2" xfId="2132" xr:uid="{489E320B-4307-4C56-BB76-72CB96BF7A2B}"/>
    <cellStyle name="Normal 8 3 2 3 5" xfId="2133" xr:uid="{262B55C9-2C9B-4F64-BCF1-9ECA17AF898C}"/>
    <cellStyle name="Normal 8 3 2 3 6" xfId="3772" xr:uid="{BC4B910F-8801-47A4-A966-4D83EDF6EB80}"/>
    <cellStyle name="Normal 8 3 2 4" xfId="385" xr:uid="{1922F82F-39AB-4BD7-AE8C-0EF177C1D434}"/>
    <cellStyle name="Normal 8 3 2 4 2" xfId="788" xr:uid="{64407ED0-7783-482C-B9BC-63C31B248B7D}"/>
    <cellStyle name="Normal 8 3 2 4 2 2" xfId="2134" xr:uid="{FCAFFEC5-8C9B-4491-852E-C7667A9887CB}"/>
    <cellStyle name="Normal 8 3 2 4 2 2 2" xfId="2135" xr:uid="{234EC89D-BF7E-49CB-8C77-4B7A4D96CDC4}"/>
    <cellStyle name="Normal 8 3 2 4 2 3" xfId="2136" xr:uid="{FA85FB57-C5D6-432F-8968-809E27352977}"/>
    <cellStyle name="Normal 8 3 2 4 2 4" xfId="3773" xr:uid="{81D41EB4-270F-468C-B175-5B1E8CD26A08}"/>
    <cellStyle name="Normal 8 3 2 4 3" xfId="2137" xr:uid="{DBBE35DD-2B28-4ABC-ADFB-071D8F7C2B6E}"/>
    <cellStyle name="Normal 8 3 2 4 3 2" xfId="2138" xr:uid="{36F94BBB-1F09-4079-A01D-303AE425B506}"/>
    <cellStyle name="Normal 8 3 2 4 4" xfId="2139" xr:uid="{171199C7-C0FB-4A3B-8EE0-D10D79CCA18D}"/>
    <cellStyle name="Normal 8 3 2 4 5" xfId="3774" xr:uid="{0C27DD6C-1074-4D23-A5F7-A39526A283ED}"/>
    <cellStyle name="Normal 8 3 2 5" xfId="386" xr:uid="{C52D2699-F06E-4994-A464-309606324027}"/>
    <cellStyle name="Normal 8 3 2 5 2" xfId="2140" xr:uid="{90BDCA6A-44D2-4822-8B77-74422BA4BB4A}"/>
    <cellStyle name="Normal 8 3 2 5 2 2" xfId="2141" xr:uid="{E8334A9D-0A54-41F2-88A4-024BDBD2A2E6}"/>
    <cellStyle name="Normal 8 3 2 5 3" xfId="2142" xr:uid="{4F5F12D4-69A4-4707-A29E-7EFFA0B63ACE}"/>
    <cellStyle name="Normal 8 3 2 5 4" xfId="3775" xr:uid="{006A25ED-86F9-4A41-8A40-6EC361C174DA}"/>
    <cellStyle name="Normal 8 3 2 6" xfId="2143" xr:uid="{39A2D3F6-07DE-44F1-8326-041AEE8B94B5}"/>
    <cellStyle name="Normal 8 3 2 6 2" xfId="2144" xr:uid="{7019B95D-3647-41D3-B029-E2ED4C8B09F1}"/>
    <cellStyle name="Normal 8 3 2 6 3" xfId="3776" xr:uid="{8A71F507-4B79-4379-B0FE-04D632287568}"/>
    <cellStyle name="Normal 8 3 2 6 4" xfId="3777" xr:uid="{91059923-6A3D-40D8-9AFC-ACEE334CD05E}"/>
    <cellStyle name="Normal 8 3 2 7" xfId="2145" xr:uid="{38C71D2B-CAAD-454F-88F6-B6BD967A1B1A}"/>
    <cellStyle name="Normal 8 3 2 8" xfId="3778" xr:uid="{C9FDEB98-83D4-458A-A1E8-A1188A08375C}"/>
    <cellStyle name="Normal 8 3 2 9" xfId="3779" xr:uid="{F63B3E35-5D05-4B45-B35A-15A0E8520704}"/>
    <cellStyle name="Normal 8 3 3" xfId="156" xr:uid="{81F40015-D1A0-4818-A362-B70A7181BB47}"/>
    <cellStyle name="Normal 8 3 3 2" xfId="157" xr:uid="{549B8746-3493-43EF-AC3E-C7578C3678B1}"/>
    <cellStyle name="Normal 8 3 3 2 2" xfId="789" xr:uid="{7C144E6F-E959-4301-B343-F48DC2689D61}"/>
    <cellStyle name="Normal 8 3 3 2 2 2" xfId="2146" xr:uid="{6A8DD1D8-9404-4A54-9AE4-73D92ED1EDB3}"/>
    <cellStyle name="Normal 8 3 3 2 2 2 2" xfId="2147" xr:uid="{1B837E6E-DC2D-4159-B192-408A2E92BCCD}"/>
    <cellStyle name="Normal 8 3 3 2 2 2 2 2" xfId="4492" xr:uid="{00BD3CAD-EBE7-4388-98CE-4495235ACA4F}"/>
    <cellStyle name="Normal 8 3 3 2 2 2 3" xfId="4493" xr:uid="{DAEDCF11-5953-494F-A2E3-19D3DEAFB18A}"/>
    <cellStyle name="Normal 8 3 3 2 2 3" xfId="2148" xr:uid="{7AC91E46-8001-48A0-A504-56CE610C557B}"/>
    <cellStyle name="Normal 8 3 3 2 2 3 2" xfId="4494" xr:uid="{C8C5E7AB-F0C3-4C97-B6BF-FAE62FF27410}"/>
    <cellStyle name="Normal 8 3 3 2 2 4" xfId="3780" xr:uid="{631BCD81-993E-484F-9FB2-B018E2BA85F5}"/>
    <cellStyle name="Normal 8 3 3 2 3" xfId="2149" xr:uid="{AA8A92CA-A4C7-46AA-BCE2-FA251B7CE90E}"/>
    <cellStyle name="Normal 8 3 3 2 3 2" xfId="2150" xr:uid="{DF8C227A-B1D8-4D52-8A97-45D59F251C0D}"/>
    <cellStyle name="Normal 8 3 3 2 3 2 2" xfId="4495" xr:uid="{0EB60688-347A-4D5A-A5AB-1A801FAF836D}"/>
    <cellStyle name="Normal 8 3 3 2 3 3" xfId="3781" xr:uid="{F0C71C2A-3540-4F22-AD84-999D1B97748A}"/>
    <cellStyle name="Normal 8 3 3 2 3 4" xfId="3782" xr:uid="{48F3B075-45D1-4C54-8C6B-16355ABD484F}"/>
    <cellStyle name="Normal 8 3 3 2 4" xfId="2151" xr:uid="{CB8D79D3-58E9-4E57-B2A4-C38B434A49B4}"/>
    <cellStyle name="Normal 8 3 3 2 4 2" xfId="4496" xr:uid="{9345072B-E5E4-46C2-BBC7-F65E74854ACB}"/>
    <cellStyle name="Normal 8 3 3 2 5" xfId="3783" xr:uid="{D58F4150-0C62-4195-AB6D-F0DCB8DF6E8B}"/>
    <cellStyle name="Normal 8 3 3 2 6" xfId="3784" xr:uid="{93302DEF-1046-4C61-996E-723AD49391AF}"/>
    <cellStyle name="Normal 8 3 3 3" xfId="387" xr:uid="{91ECE973-4107-4464-857D-D71000D090F1}"/>
    <cellStyle name="Normal 8 3 3 3 2" xfId="2152" xr:uid="{16D6F398-80CB-4527-8916-D86C3FB97BBB}"/>
    <cellStyle name="Normal 8 3 3 3 2 2" xfId="2153" xr:uid="{12447E5C-FA3B-4EFF-8B8F-3DE68BAB3967}"/>
    <cellStyle name="Normal 8 3 3 3 2 2 2" xfId="4497" xr:uid="{1104DF31-1195-44F1-9108-0483D5AB2A4D}"/>
    <cellStyle name="Normal 8 3 3 3 2 3" xfId="3785" xr:uid="{692C7FA3-57BE-4220-86BE-68A0C20416BC}"/>
    <cellStyle name="Normal 8 3 3 3 2 4" xfId="3786" xr:uid="{EDF18045-EC98-43A9-9E75-FC6E0A39CAB0}"/>
    <cellStyle name="Normal 8 3 3 3 3" xfId="2154" xr:uid="{3B78690E-BE01-405F-86F2-E5BD4CF65171}"/>
    <cellStyle name="Normal 8 3 3 3 3 2" xfId="4498" xr:uid="{313534FC-AEA4-46D3-B30F-860F9B3D00E9}"/>
    <cellStyle name="Normal 8 3 3 3 4" xfId="3787" xr:uid="{5C0DCC17-1732-4B72-B9A3-60FB804040B2}"/>
    <cellStyle name="Normal 8 3 3 3 5" xfId="3788" xr:uid="{7EC791C0-C0F7-4DFC-9A05-44DEA5EF0EFF}"/>
    <cellStyle name="Normal 8 3 3 4" xfId="2155" xr:uid="{73B48509-702E-4AF8-A264-46FEA268F643}"/>
    <cellStyle name="Normal 8 3 3 4 2" xfId="2156" xr:uid="{D0AF2042-9E65-4B9A-A237-3A0A822B3272}"/>
    <cellStyle name="Normal 8 3 3 4 2 2" xfId="4499" xr:uid="{1905681B-7E4F-4AB1-BC23-3768916275FF}"/>
    <cellStyle name="Normal 8 3 3 4 3" xfId="3789" xr:uid="{846BC142-6565-4A95-9EC3-E0127D24B227}"/>
    <cellStyle name="Normal 8 3 3 4 4" xfId="3790" xr:uid="{19162513-37D6-4332-AF2A-BD4C53E17967}"/>
    <cellStyle name="Normal 8 3 3 5" xfId="2157" xr:uid="{56690A10-7BB5-4645-A274-6755591605D6}"/>
    <cellStyle name="Normal 8 3 3 5 2" xfId="3791" xr:uid="{C0A4F981-8DF8-4CB7-9A6A-FD450A04036F}"/>
    <cellStyle name="Normal 8 3 3 5 3" xfId="3792" xr:uid="{ECB47379-561D-4FE8-BF58-4C134FBEDCF5}"/>
    <cellStyle name="Normal 8 3 3 5 4" xfId="3793" xr:uid="{F2ECCA66-52F8-4C01-B052-436FC1E0F7C3}"/>
    <cellStyle name="Normal 8 3 3 6" xfId="3794" xr:uid="{5B0EFC95-BC3B-48B8-A042-BE95370DC601}"/>
    <cellStyle name="Normal 8 3 3 7" xfId="3795" xr:uid="{44A8E86C-62D6-4490-8FE6-12FC5833A633}"/>
    <cellStyle name="Normal 8 3 3 8" xfId="3796" xr:uid="{426B41A0-6D1E-4009-B43F-6B08FD9DEAA5}"/>
    <cellStyle name="Normal 8 3 4" xfId="158" xr:uid="{90245191-3448-4B79-8694-046D0030BA24}"/>
    <cellStyle name="Normal 8 3 4 2" xfId="790" xr:uid="{6284C09A-56F9-4A83-9167-C86F78284A4E}"/>
    <cellStyle name="Normal 8 3 4 2 2" xfId="791" xr:uid="{D4863DD9-7262-4F93-B174-72AC0B87B4F2}"/>
    <cellStyle name="Normal 8 3 4 2 2 2" xfId="2158" xr:uid="{D4933BE6-72E0-4E21-B618-E6125241A44A}"/>
    <cellStyle name="Normal 8 3 4 2 2 2 2" xfId="2159" xr:uid="{FCE52C97-D6A5-4507-8C8B-9008FA87CD7A}"/>
    <cellStyle name="Normal 8 3 4 2 2 3" xfId="2160" xr:uid="{B16F6B12-D9EF-477A-9614-3CF20CFC7EA2}"/>
    <cellStyle name="Normal 8 3 4 2 2 4" xfId="3797" xr:uid="{F89FB82C-7D01-4B3D-871D-6B43E927E322}"/>
    <cellStyle name="Normal 8 3 4 2 3" xfId="2161" xr:uid="{063E95FE-9396-4B6B-968B-FAE804A0D942}"/>
    <cellStyle name="Normal 8 3 4 2 3 2" xfId="2162" xr:uid="{52A1EF01-2432-4B72-9B33-1D16DC787829}"/>
    <cellStyle name="Normal 8 3 4 2 4" xfId="2163" xr:uid="{00C7C519-014B-4F59-917F-B125EF3A7B65}"/>
    <cellStyle name="Normal 8 3 4 2 5" xfId="3798" xr:uid="{343CE286-82C4-4690-B2A4-C6A60AD21939}"/>
    <cellStyle name="Normal 8 3 4 3" xfId="792" xr:uid="{FB257307-C119-4DA3-8A20-D07880102E89}"/>
    <cellStyle name="Normal 8 3 4 3 2" xfId="2164" xr:uid="{95362150-41B7-4B09-9888-AC9194FC4402}"/>
    <cellStyle name="Normal 8 3 4 3 2 2" xfId="2165" xr:uid="{95EDCAB8-9AD7-4D6E-A61A-D1A4D5033FDA}"/>
    <cellStyle name="Normal 8 3 4 3 3" xfId="2166" xr:uid="{D546BCB5-F772-4B7B-8537-73CFC7249976}"/>
    <cellStyle name="Normal 8 3 4 3 4" xfId="3799" xr:uid="{0929B155-0658-4724-8771-4C7DD8D5E12F}"/>
    <cellStyle name="Normal 8 3 4 4" xfId="2167" xr:uid="{6ABE0ED9-2D7D-4F6D-9418-7D11625E2CBA}"/>
    <cellStyle name="Normal 8 3 4 4 2" xfId="2168" xr:uid="{69680105-02B0-40EE-B6B2-23FB357BA56B}"/>
    <cellStyle name="Normal 8 3 4 4 3" xfId="3800" xr:uid="{82E4229C-A7D9-49F2-A8C9-C6895AAC4F72}"/>
    <cellStyle name="Normal 8 3 4 4 4" xfId="3801" xr:uid="{3502A6D3-FBB9-42B9-B95C-3FC00F0E7458}"/>
    <cellStyle name="Normal 8 3 4 5" xfId="2169" xr:uid="{A8E2DACB-7B5D-46D0-9D22-B1AAF943C608}"/>
    <cellStyle name="Normal 8 3 4 6" xfId="3802" xr:uid="{25F7B83D-5C92-4E0B-871A-B0E9988F4DF6}"/>
    <cellStyle name="Normal 8 3 4 7" xfId="3803" xr:uid="{4BF43078-16B2-4E11-9770-EFBB3C0C2999}"/>
    <cellStyle name="Normal 8 3 5" xfId="388" xr:uid="{8BC0F41E-C2BF-410E-B4FC-E8AEDF5459AC}"/>
    <cellStyle name="Normal 8 3 5 2" xfId="793" xr:uid="{5C372148-4450-46C4-8BD8-FC9B06A4293F}"/>
    <cellStyle name="Normal 8 3 5 2 2" xfId="2170" xr:uid="{05FD0882-C073-4DBF-80BD-CD56347B3062}"/>
    <cellStyle name="Normal 8 3 5 2 2 2" xfId="2171" xr:uid="{CEC4B6C8-0AB1-47D1-8BAF-F2CD00C1AB1D}"/>
    <cellStyle name="Normal 8 3 5 2 3" xfId="2172" xr:uid="{C07A15F0-B3C1-4944-B826-A28526E48D7C}"/>
    <cellStyle name="Normal 8 3 5 2 4" xfId="3804" xr:uid="{6014E181-E336-46C3-8391-8C82FC46C63A}"/>
    <cellStyle name="Normal 8 3 5 3" xfId="2173" xr:uid="{DACE70F8-6C1C-407D-8E7F-B86708D5717A}"/>
    <cellStyle name="Normal 8 3 5 3 2" xfId="2174" xr:uid="{17D7BD72-1D3D-4B7C-8FA2-8B88719E47E1}"/>
    <cellStyle name="Normal 8 3 5 3 3" xfId="3805" xr:uid="{D0141EAA-AA38-4D2A-9389-3063CA1F7436}"/>
    <cellStyle name="Normal 8 3 5 3 4" xfId="3806" xr:uid="{88C6B249-487B-4359-8A47-7538898BC4DD}"/>
    <cellStyle name="Normal 8 3 5 4" xfId="2175" xr:uid="{27B659F9-5071-401B-9164-3104174700A8}"/>
    <cellStyle name="Normal 8 3 5 5" xfId="3807" xr:uid="{16DDDB9B-9EDF-4EBC-92AC-4595C4ADE838}"/>
    <cellStyle name="Normal 8 3 5 6" xfId="3808" xr:uid="{59E6A0EE-891C-4BA8-A914-D733C5834529}"/>
    <cellStyle name="Normal 8 3 6" xfId="389" xr:uid="{FA1081F2-BAB1-4BA2-A4B2-2F5FD0037743}"/>
    <cellStyle name="Normal 8 3 6 2" xfId="2176" xr:uid="{482A7F97-BC99-4E58-876E-9AC7A7483754}"/>
    <cellStyle name="Normal 8 3 6 2 2" xfId="2177" xr:uid="{B885557F-745D-482F-9BD2-031755553BA5}"/>
    <cellStyle name="Normal 8 3 6 2 3" xfId="3809" xr:uid="{E1C842F7-0084-4C9C-ADCA-B7D0FE8D70C4}"/>
    <cellStyle name="Normal 8 3 6 2 4" xfId="3810" xr:uid="{D8AAF40B-C53B-433A-B977-E648A7CC5172}"/>
    <cellStyle name="Normal 8 3 6 3" xfId="2178" xr:uid="{B8EC62D4-10B3-44E4-993C-3CF900E11188}"/>
    <cellStyle name="Normal 8 3 6 4" xfId="3811" xr:uid="{696C160D-F181-4968-83D6-D7E217C379F9}"/>
    <cellStyle name="Normal 8 3 6 5" xfId="3812" xr:uid="{AEDF6A6C-23C0-4155-90D2-9DCCFDB2A2E7}"/>
    <cellStyle name="Normal 8 3 7" xfId="2179" xr:uid="{020DD367-6006-4371-81E0-9B6E58C1318B}"/>
    <cellStyle name="Normal 8 3 7 2" xfId="2180" xr:uid="{001F6121-D7D3-45E9-A739-31050AA51BD7}"/>
    <cellStyle name="Normal 8 3 7 3" xfId="3813" xr:uid="{3CA2377B-8367-4164-93BC-42C4791D5ECD}"/>
    <cellStyle name="Normal 8 3 7 4" xfId="3814" xr:uid="{74847251-2075-411E-8B9B-44A06769009E}"/>
    <cellStyle name="Normal 8 3 8" xfId="2181" xr:uid="{18FB4E07-077A-4D05-ACEB-04B1F185B8CA}"/>
    <cellStyle name="Normal 8 3 8 2" xfId="3815" xr:uid="{858FC216-B338-415C-8E52-CA937F5D07B5}"/>
    <cellStyle name="Normal 8 3 8 3" xfId="3816" xr:uid="{29D83421-950F-4F29-A509-3D4A098FAA81}"/>
    <cellStyle name="Normal 8 3 8 4" xfId="3817" xr:uid="{725E2466-B59E-41A1-A1FC-475D9EBC1CDF}"/>
    <cellStyle name="Normal 8 3 9" xfId="3818" xr:uid="{575396FF-F07C-499D-A4D5-BCF624564A74}"/>
    <cellStyle name="Normal 8 4" xfId="159" xr:uid="{273043A7-096B-4459-B957-FB08034BF8B7}"/>
    <cellStyle name="Normal 8 4 10" xfId="3819" xr:uid="{7B1C1565-5A10-45A5-8EC2-70664E786374}"/>
    <cellStyle name="Normal 8 4 11" xfId="3820" xr:uid="{7C071EC2-F994-405D-AFBE-7C0304452A43}"/>
    <cellStyle name="Normal 8 4 2" xfId="160" xr:uid="{5023873A-42B3-4D2C-B3C7-B8572427087B}"/>
    <cellStyle name="Normal 8 4 2 2" xfId="390" xr:uid="{0F266E1C-6463-484D-8AFC-74A842BDDF9E}"/>
    <cellStyle name="Normal 8 4 2 2 2" xfId="794" xr:uid="{5D279660-60EE-47AE-9E69-82659F750340}"/>
    <cellStyle name="Normal 8 4 2 2 2 2" xfId="795" xr:uid="{C9211768-1391-4AD5-A896-23E2C9B9271D}"/>
    <cellStyle name="Normal 8 4 2 2 2 2 2" xfId="2182" xr:uid="{C22133B8-5C44-4734-BD62-DBB306FF8897}"/>
    <cellStyle name="Normal 8 4 2 2 2 2 3" xfId="3821" xr:uid="{0A12818F-9616-4A41-912B-BFB9FA41FB11}"/>
    <cellStyle name="Normal 8 4 2 2 2 2 4" xfId="3822" xr:uid="{CE0BD5DD-98D7-4F35-B242-9EF6D9BAA572}"/>
    <cellStyle name="Normal 8 4 2 2 2 3" xfId="2183" xr:uid="{909B928F-D053-4330-A89B-C2E332357087}"/>
    <cellStyle name="Normal 8 4 2 2 2 3 2" xfId="3823" xr:uid="{1273CA10-2203-4ABA-AD04-12226CB2634A}"/>
    <cellStyle name="Normal 8 4 2 2 2 3 3" xfId="3824" xr:uid="{E43284E1-4084-4FB8-9A76-AD288E1DB28B}"/>
    <cellStyle name="Normal 8 4 2 2 2 3 4" xfId="3825" xr:uid="{309B065A-871B-4492-844A-FAAF6447AB2A}"/>
    <cellStyle name="Normal 8 4 2 2 2 4" xfId="3826" xr:uid="{331D8460-799F-4172-BA71-1CCDC2BB0E56}"/>
    <cellStyle name="Normal 8 4 2 2 2 5" xfId="3827" xr:uid="{87E8739C-15E2-455C-B64D-5EB5F5F08190}"/>
    <cellStyle name="Normal 8 4 2 2 2 6" xfId="3828" xr:uid="{BD0E6DB1-2095-4ECB-8985-2DD2940FE9BD}"/>
    <cellStyle name="Normal 8 4 2 2 3" xfId="796" xr:uid="{C8E18460-BAE7-49BA-996F-67F43A34BAC3}"/>
    <cellStyle name="Normal 8 4 2 2 3 2" xfId="2184" xr:uid="{B8FCB9BA-022C-4A9F-9B7A-1FA567FA2109}"/>
    <cellStyle name="Normal 8 4 2 2 3 2 2" xfId="3829" xr:uid="{CB64ADED-86CC-4146-8352-5E3A40A85AA4}"/>
    <cellStyle name="Normal 8 4 2 2 3 2 3" xfId="3830" xr:uid="{5A3FC145-5D04-40E7-A4D6-F8D926EF4420}"/>
    <cellStyle name="Normal 8 4 2 2 3 2 4" xfId="3831" xr:uid="{FB5CED09-08C4-4753-AE20-DBBDADDAED01}"/>
    <cellStyle name="Normal 8 4 2 2 3 3" xfId="3832" xr:uid="{B83861CB-9F63-4080-8638-8E64F9C5AA71}"/>
    <cellStyle name="Normal 8 4 2 2 3 4" xfId="3833" xr:uid="{152CDCEC-ADE1-4371-8829-84202B0DB0C0}"/>
    <cellStyle name="Normal 8 4 2 2 3 5" xfId="3834" xr:uid="{490765C6-F381-4A2F-BEF1-A47138CC33C7}"/>
    <cellStyle name="Normal 8 4 2 2 4" xfId="2185" xr:uid="{99920DAC-35F2-43B9-AADE-4A5F9C8B0529}"/>
    <cellStyle name="Normal 8 4 2 2 4 2" xfId="3835" xr:uid="{EFFAD8B1-24B6-4862-9AF7-783DB6F72E1D}"/>
    <cellStyle name="Normal 8 4 2 2 4 3" xfId="3836" xr:uid="{8764B9D5-4AF1-4A7C-A172-075BF737328E}"/>
    <cellStyle name="Normal 8 4 2 2 4 4" xfId="3837" xr:uid="{BDF574ED-71A4-485B-AF7F-368A26A3AE32}"/>
    <cellStyle name="Normal 8 4 2 2 5" xfId="3838" xr:uid="{9340011F-1913-4909-AC13-63D534BDBE74}"/>
    <cellStyle name="Normal 8 4 2 2 5 2" xfId="3839" xr:uid="{D9548846-BB6E-4456-B479-E40F4872B80A}"/>
    <cellStyle name="Normal 8 4 2 2 5 3" xfId="3840" xr:uid="{CEB48455-0F23-40C2-A1F7-E6DA50CE579D}"/>
    <cellStyle name="Normal 8 4 2 2 5 4" xfId="3841" xr:uid="{F348D561-B7F5-4F59-B60C-2B3E8B40B7CF}"/>
    <cellStyle name="Normal 8 4 2 2 6" xfId="3842" xr:uid="{9862EC5D-646D-4EF9-B37C-663B5CB539B4}"/>
    <cellStyle name="Normal 8 4 2 2 7" xfId="3843" xr:uid="{9CA32DA8-14EF-45E0-9E20-A8F45FE6830E}"/>
    <cellStyle name="Normal 8 4 2 2 8" xfId="3844" xr:uid="{98AC38CB-6811-42C5-BC9D-131BAE573823}"/>
    <cellStyle name="Normal 8 4 2 3" xfId="797" xr:uid="{32C697A6-8D55-4488-976B-5BCBA97F7439}"/>
    <cellStyle name="Normal 8 4 2 3 2" xfId="798" xr:uid="{81D34752-009C-45FC-87FB-89735AD159B7}"/>
    <cellStyle name="Normal 8 4 2 3 2 2" xfId="799" xr:uid="{9D28283F-DE21-41C2-945A-517E43C5ACD6}"/>
    <cellStyle name="Normal 8 4 2 3 2 3" xfId="3845" xr:uid="{034EEF02-49F2-499E-B59D-2FE7B91A1EEF}"/>
    <cellStyle name="Normal 8 4 2 3 2 4" xfId="3846" xr:uid="{72297E0B-460A-46AC-9F6F-1B2B04B227D5}"/>
    <cellStyle name="Normal 8 4 2 3 3" xfId="800" xr:uid="{DFF918EE-7636-4902-87BB-87B7B0F0E2C4}"/>
    <cellStyle name="Normal 8 4 2 3 3 2" xfId="3847" xr:uid="{E1983297-7735-4EF8-A11A-DE85875C6A51}"/>
    <cellStyle name="Normal 8 4 2 3 3 3" xfId="3848" xr:uid="{F5C560F7-162F-47BE-AF5B-D0BA00B50873}"/>
    <cellStyle name="Normal 8 4 2 3 3 4" xfId="3849" xr:uid="{08C9095F-8DA2-4834-8EB9-DE222BA31BAE}"/>
    <cellStyle name="Normal 8 4 2 3 4" xfId="3850" xr:uid="{4699BD96-06F1-48C8-97E1-B8D151CD3383}"/>
    <cellStyle name="Normal 8 4 2 3 5" xfId="3851" xr:uid="{2E288460-B1F1-4AF7-A01C-4F6E169349F6}"/>
    <cellStyle name="Normal 8 4 2 3 6" xfId="3852" xr:uid="{436A8AB1-3CD4-4BDB-9F7B-AADCFE571672}"/>
    <cellStyle name="Normal 8 4 2 4" xfId="801" xr:uid="{A57737D8-8DDD-44D1-8D68-6CB08A2D6C1F}"/>
    <cellStyle name="Normal 8 4 2 4 2" xfId="802" xr:uid="{C518D602-90FB-43B8-A619-2A66518BFD2B}"/>
    <cellStyle name="Normal 8 4 2 4 2 2" xfId="3853" xr:uid="{4579D9BB-81AB-47ED-A9E0-BD3B983DBFFA}"/>
    <cellStyle name="Normal 8 4 2 4 2 3" xfId="3854" xr:uid="{8C22D2FB-E299-453A-9520-14D1B85B01D1}"/>
    <cellStyle name="Normal 8 4 2 4 2 4" xfId="3855" xr:uid="{16174604-3DA2-440B-8E14-AEC498B47DAD}"/>
    <cellStyle name="Normal 8 4 2 4 3" xfId="3856" xr:uid="{4BC97E1B-AC20-4551-93BF-0EF5937B0F30}"/>
    <cellStyle name="Normal 8 4 2 4 4" xfId="3857" xr:uid="{030E5E7D-253B-44E6-803A-137FBB372B54}"/>
    <cellStyle name="Normal 8 4 2 4 5" xfId="3858" xr:uid="{0896CCB4-D463-4896-AA2A-A87D722577E9}"/>
    <cellStyle name="Normal 8 4 2 5" xfId="803" xr:uid="{71C4A329-F72A-4B61-B8E5-A09B415073E2}"/>
    <cellStyle name="Normal 8 4 2 5 2" xfId="3859" xr:uid="{4774FD68-5A11-45FF-833C-0939F72522A8}"/>
    <cellStyle name="Normal 8 4 2 5 3" xfId="3860" xr:uid="{D93C5C08-6818-4AEA-AB9D-98126BFF039B}"/>
    <cellStyle name="Normal 8 4 2 5 4" xfId="3861" xr:uid="{37378FE8-CA52-4234-9F0C-A9DF1FFAF4AF}"/>
    <cellStyle name="Normal 8 4 2 6" xfId="3862" xr:uid="{83604834-4E91-4BCA-A15E-C00543B52074}"/>
    <cellStyle name="Normal 8 4 2 6 2" xfId="3863" xr:uid="{FFDD5ED5-7377-4638-A386-D2700DE1A626}"/>
    <cellStyle name="Normal 8 4 2 6 3" xfId="3864" xr:uid="{8DE9E4D3-B70E-4E56-B503-DE7FE0BBFD0D}"/>
    <cellStyle name="Normal 8 4 2 6 4" xfId="3865" xr:uid="{B52D541C-6743-4501-AF3A-D4BECCDAD386}"/>
    <cellStyle name="Normal 8 4 2 7" xfId="3866" xr:uid="{E15A6DC4-4C88-41AB-8068-8906A6EE1A05}"/>
    <cellStyle name="Normal 8 4 2 8" xfId="3867" xr:uid="{853B17DC-AFD2-481D-BA84-4BDAD679E3BD}"/>
    <cellStyle name="Normal 8 4 2 9" xfId="3868" xr:uid="{3B3EA0F1-DA5A-435A-B761-82345E646F00}"/>
    <cellStyle name="Normal 8 4 3" xfId="391" xr:uid="{2E50C27E-1B96-4064-B134-2A1A06863108}"/>
    <cellStyle name="Normal 8 4 3 2" xfId="804" xr:uid="{C3364360-A738-41EF-B10D-A91C29164090}"/>
    <cellStyle name="Normal 8 4 3 2 2" xfId="805" xr:uid="{3F5DB042-2797-4E15-B8A2-8F5FF7316764}"/>
    <cellStyle name="Normal 8 4 3 2 2 2" xfId="2186" xr:uid="{F1C7829B-5503-4DBE-AF92-0709701C6238}"/>
    <cellStyle name="Normal 8 4 3 2 2 2 2" xfId="2187" xr:uid="{97CD611D-C5EA-4FDA-9D4B-16C7B6063709}"/>
    <cellStyle name="Normal 8 4 3 2 2 3" xfId="2188" xr:uid="{0DA296EA-EB4B-41E3-964C-E8741FA7E784}"/>
    <cellStyle name="Normal 8 4 3 2 2 4" xfId="3869" xr:uid="{FCF02191-117D-4A0C-ABF9-D18D6CC7BBF6}"/>
    <cellStyle name="Normal 8 4 3 2 3" xfId="2189" xr:uid="{3F386FF3-F7B5-4EFB-8692-6136CCF16427}"/>
    <cellStyle name="Normal 8 4 3 2 3 2" xfId="2190" xr:uid="{FDEB27CA-642A-46D7-99E5-3E6B69B4A4C1}"/>
    <cellStyle name="Normal 8 4 3 2 3 3" xfId="3870" xr:uid="{19B443CB-703A-4AD6-81FB-10BC3CE70489}"/>
    <cellStyle name="Normal 8 4 3 2 3 4" xfId="3871" xr:uid="{59714626-9929-4DFE-8190-3AF67D3E05B2}"/>
    <cellStyle name="Normal 8 4 3 2 4" xfId="2191" xr:uid="{90199277-BFC2-46C9-8B3A-EB531F66EA2B}"/>
    <cellStyle name="Normal 8 4 3 2 5" xfId="3872" xr:uid="{23F414E6-05F0-495D-99A2-5087EB9915C9}"/>
    <cellStyle name="Normal 8 4 3 2 6" xfId="3873" xr:uid="{0388834B-A373-4474-9AE3-AC3982E3F9DE}"/>
    <cellStyle name="Normal 8 4 3 3" xfId="806" xr:uid="{72A35F18-1B0F-4938-B463-987D01467005}"/>
    <cellStyle name="Normal 8 4 3 3 2" xfId="2192" xr:uid="{9DBF1104-78CD-4CE3-B4F7-4647FE5CBD55}"/>
    <cellStyle name="Normal 8 4 3 3 2 2" xfId="2193" xr:uid="{ACB4753F-6A5B-4064-86AB-3EDCE300A780}"/>
    <cellStyle name="Normal 8 4 3 3 2 3" xfId="3874" xr:uid="{6CA31414-42D5-44A8-A6F8-49EC9E403071}"/>
    <cellStyle name="Normal 8 4 3 3 2 4" xfId="3875" xr:uid="{7929F15B-506A-47BC-9595-EC8B6944EFCB}"/>
    <cellStyle name="Normal 8 4 3 3 3" xfId="2194" xr:uid="{A565DF69-0122-4070-841D-22AA402BDC8E}"/>
    <cellStyle name="Normal 8 4 3 3 4" xfId="3876" xr:uid="{A18567B0-6905-4723-AA19-43C86E15552E}"/>
    <cellStyle name="Normal 8 4 3 3 5" xfId="3877" xr:uid="{B9F2C6D4-3B62-4837-95D8-76E962B9A345}"/>
    <cellStyle name="Normal 8 4 3 4" xfId="2195" xr:uid="{B99EAED3-58F1-4F93-8B50-2C47B08E6720}"/>
    <cellStyle name="Normal 8 4 3 4 2" xfId="2196" xr:uid="{478BD363-63B2-433E-9C88-2AD169AD4F97}"/>
    <cellStyle name="Normal 8 4 3 4 3" xfId="3878" xr:uid="{239B5D2C-CD6A-42CB-BCCC-7B7C26477A02}"/>
    <cellStyle name="Normal 8 4 3 4 4" xfId="3879" xr:uid="{8F1E07B9-03E8-4F4E-83E5-0B3F80B94DDB}"/>
    <cellStyle name="Normal 8 4 3 5" xfId="2197" xr:uid="{234D4707-6443-4057-88C8-7954E16DF67B}"/>
    <cellStyle name="Normal 8 4 3 5 2" xfId="3880" xr:uid="{ACC49F22-E3B3-4346-B351-8C8D3F2666FE}"/>
    <cellStyle name="Normal 8 4 3 5 3" xfId="3881" xr:uid="{E7C48087-41F7-4CEF-98D4-23F76E92F558}"/>
    <cellStyle name="Normal 8 4 3 5 4" xfId="3882" xr:uid="{869D0AD9-465A-4500-BB9E-A37901B09B32}"/>
    <cellStyle name="Normal 8 4 3 6" xfId="3883" xr:uid="{E8154BBB-0682-4726-B596-598CE0BA5682}"/>
    <cellStyle name="Normal 8 4 3 7" xfId="3884" xr:uid="{815ADFE2-7F08-4B4C-BDEB-FA7A4F02A46A}"/>
    <cellStyle name="Normal 8 4 3 8" xfId="3885" xr:uid="{98517D1E-096B-42E7-B411-2957ED7F8F50}"/>
    <cellStyle name="Normal 8 4 4" xfId="392" xr:uid="{AC6B74B6-4FA3-4385-9947-90E6946CB6A8}"/>
    <cellStyle name="Normal 8 4 4 2" xfId="807" xr:uid="{D2172E5A-380E-4D2E-A6BC-07074FF6165A}"/>
    <cellStyle name="Normal 8 4 4 2 2" xfId="808" xr:uid="{5BC40CD9-C595-44B1-87A9-D810028A7801}"/>
    <cellStyle name="Normal 8 4 4 2 2 2" xfId="2198" xr:uid="{2986B65B-2777-49D9-857D-BEB95AF4FF51}"/>
    <cellStyle name="Normal 8 4 4 2 2 3" xfId="3886" xr:uid="{32396DF8-98DB-499A-9551-3BE5BD2B3231}"/>
    <cellStyle name="Normal 8 4 4 2 2 4" xfId="3887" xr:uid="{4E4BD9CB-FC31-476E-8178-52C662E81548}"/>
    <cellStyle name="Normal 8 4 4 2 3" xfId="2199" xr:uid="{304245EC-1045-478A-B7A5-3D0CF6F7471C}"/>
    <cellStyle name="Normal 8 4 4 2 4" xfId="3888" xr:uid="{B4FAA840-26A2-4D73-88A4-06B8EFC33087}"/>
    <cellStyle name="Normal 8 4 4 2 5" xfId="3889" xr:uid="{F5E93DC1-01C8-4C6C-AFE0-E3B6DB0DE43B}"/>
    <cellStyle name="Normal 8 4 4 3" xfId="809" xr:uid="{5BC19239-F5D5-4FE7-B594-1AFAD60319DA}"/>
    <cellStyle name="Normal 8 4 4 3 2" xfId="2200" xr:uid="{8E659C1B-7D67-4E58-A118-1C934FB49900}"/>
    <cellStyle name="Normal 8 4 4 3 3" xfId="3890" xr:uid="{C5454F63-9F91-4F73-AA59-055E70CDA2EE}"/>
    <cellStyle name="Normal 8 4 4 3 4" xfId="3891" xr:uid="{BAFCCAD7-0991-4F88-8ADF-7E8AF90FEFDB}"/>
    <cellStyle name="Normal 8 4 4 4" xfId="2201" xr:uid="{A2D1EE58-DB9F-4A4B-B3FE-FFEE3F15ED57}"/>
    <cellStyle name="Normal 8 4 4 4 2" xfId="3892" xr:uid="{E09FAF53-9A7D-43AC-8F2D-D82DC50A1C1E}"/>
    <cellStyle name="Normal 8 4 4 4 3" xfId="3893" xr:uid="{DCDBC81A-A58F-4EE9-852D-D9AA9A92EFA0}"/>
    <cellStyle name="Normal 8 4 4 4 4" xfId="3894" xr:uid="{359A6536-6DD1-458E-9FDB-A5AD624E1D3E}"/>
    <cellStyle name="Normal 8 4 4 5" xfId="3895" xr:uid="{C023F948-2949-440F-8D90-1029DB16C09B}"/>
    <cellStyle name="Normal 8 4 4 6" xfId="3896" xr:uid="{1405F96F-C77B-43D3-AB1C-5C9BF58B7629}"/>
    <cellStyle name="Normal 8 4 4 7" xfId="3897" xr:uid="{F0F84124-5D29-42BF-B603-5015E5FF3164}"/>
    <cellStyle name="Normal 8 4 5" xfId="393" xr:uid="{2E1C85DC-5223-4961-90CC-09D038740A07}"/>
    <cellStyle name="Normal 8 4 5 2" xfId="810" xr:uid="{59BD189D-7A7F-4EBD-971A-689D66AE7652}"/>
    <cellStyle name="Normal 8 4 5 2 2" xfId="2202" xr:uid="{B6401B06-25AB-42D4-9C58-BE1B4F2F2467}"/>
    <cellStyle name="Normal 8 4 5 2 3" xfId="3898" xr:uid="{0F3D2BF1-4385-44C5-AE3D-F85F104DD821}"/>
    <cellStyle name="Normal 8 4 5 2 4" xfId="3899" xr:uid="{50AC2E5B-723E-4A17-9190-AF26B2CC4600}"/>
    <cellStyle name="Normal 8 4 5 3" xfId="2203" xr:uid="{B71A2C55-71FE-4896-BAB8-54505D100BB3}"/>
    <cellStyle name="Normal 8 4 5 3 2" xfId="3900" xr:uid="{16B82CFE-A95B-4BBB-BCB3-DF4D78E89EF6}"/>
    <cellStyle name="Normal 8 4 5 3 3" xfId="3901" xr:uid="{039EFDD2-DBBE-47AF-B9D1-784566338C7C}"/>
    <cellStyle name="Normal 8 4 5 3 4" xfId="3902" xr:uid="{C9A12CC0-0663-4247-B612-A3656EAEA25C}"/>
    <cellStyle name="Normal 8 4 5 4" xfId="3903" xr:uid="{154CE9B3-4556-448A-909C-E7D0D8B24853}"/>
    <cellStyle name="Normal 8 4 5 5" xfId="3904" xr:uid="{0C381F2D-DF60-4BAE-BAEB-6796DF4BECB5}"/>
    <cellStyle name="Normal 8 4 5 6" xfId="3905" xr:uid="{FB68E16B-BDC7-4567-99C5-D861184A5A2D}"/>
    <cellStyle name="Normal 8 4 6" xfId="811" xr:uid="{0E738DFB-90B0-4158-B855-C5D3FA0503AD}"/>
    <cellStyle name="Normal 8 4 6 2" xfId="2204" xr:uid="{E781C242-AD9E-4C72-8A04-D619B835AA7C}"/>
    <cellStyle name="Normal 8 4 6 2 2" xfId="3906" xr:uid="{DE169A8A-3C1E-421A-8B39-C59D14854218}"/>
    <cellStyle name="Normal 8 4 6 2 3" xfId="3907" xr:uid="{B3C4AED5-ADE5-446A-9A40-992AC2761AB6}"/>
    <cellStyle name="Normal 8 4 6 2 4" xfId="3908" xr:uid="{B24E9364-B895-42A3-AE82-9807B4D3F505}"/>
    <cellStyle name="Normal 8 4 6 3" xfId="3909" xr:uid="{ECF4DC97-7A82-4B00-A830-656844AF4A0F}"/>
    <cellStyle name="Normal 8 4 6 4" xfId="3910" xr:uid="{9DB194B0-CDF1-46D3-A476-F6F2313C0EFF}"/>
    <cellStyle name="Normal 8 4 6 5" xfId="3911" xr:uid="{15AC97EC-C7EB-47DE-AAB1-5E6707F98243}"/>
    <cellStyle name="Normal 8 4 7" xfId="2205" xr:uid="{D0EB9048-39DD-421F-9DE3-F54AC3A65EF3}"/>
    <cellStyle name="Normal 8 4 7 2" xfId="3912" xr:uid="{3C9DF512-14F3-4537-B30D-8C5133DF35E6}"/>
    <cellStyle name="Normal 8 4 7 3" xfId="3913" xr:uid="{891AD146-CC20-42F7-B214-27D9607E9E68}"/>
    <cellStyle name="Normal 8 4 7 4" xfId="3914" xr:uid="{610CC337-7BCC-4C56-80E7-5ED435505FB8}"/>
    <cellStyle name="Normal 8 4 8" xfId="3915" xr:uid="{1E04AB3C-6FA9-4896-BA41-790099843C9B}"/>
    <cellStyle name="Normal 8 4 8 2" xfId="3916" xr:uid="{C934596A-F8E3-488D-9F69-40508C7C0438}"/>
    <cellStyle name="Normal 8 4 8 3" xfId="3917" xr:uid="{3A2D08DE-8E9B-4432-AD27-2A21EC90F8FC}"/>
    <cellStyle name="Normal 8 4 8 4" xfId="3918" xr:uid="{06B9F9E7-ADA3-4554-89CE-C625D4040949}"/>
    <cellStyle name="Normal 8 4 9" xfId="3919" xr:uid="{797F9385-0E3A-4701-80F8-ABAAB4D2C7F8}"/>
    <cellStyle name="Normal 8 5" xfId="161" xr:uid="{EF4CFA63-9555-4300-A2F6-1BEA6ADAFE42}"/>
    <cellStyle name="Normal 8 5 2" xfId="162" xr:uid="{49DF587F-47E7-49AC-91CF-0D7A43F44CC9}"/>
    <cellStyle name="Normal 8 5 2 2" xfId="394" xr:uid="{D37CF72F-E144-4A4D-BACB-4069CD4C82D9}"/>
    <cellStyle name="Normal 8 5 2 2 2" xfId="812" xr:uid="{1BF41833-3CD7-45E9-B29D-4560C556E5F4}"/>
    <cellStyle name="Normal 8 5 2 2 2 2" xfId="2206" xr:uid="{1355C0DD-22FD-48A0-A78F-834863D5919E}"/>
    <cellStyle name="Normal 8 5 2 2 2 3" xfId="3920" xr:uid="{8C938CE4-D09A-4B97-9233-183D280C3D27}"/>
    <cellStyle name="Normal 8 5 2 2 2 4" xfId="3921" xr:uid="{24EC591A-BB86-4EC2-A144-541DFFD378C5}"/>
    <cellStyle name="Normal 8 5 2 2 3" xfId="2207" xr:uid="{C017EB94-82AC-4ACD-8EEA-2547C0AE06F3}"/>
    <cellStyle name="Normal 8 5 2 2 3 2" xfId="3922" xr:uid="{F000E34F-6724-43D0-ADC8-1BF794AB9ADC}"/>
    <cellStyle name="Normal 8 5 2 2 3 3" xfId="3923" xr:uid="{5AD436DC-5882-447B-B415-631543B85E4E}"/>
    <cellStyle name="Normal 8 5 2 2 3 4" xfId="3924" xr:uid="{19534E0F-F665-4EDC-A55F-71D44B252BFE}"/>
    <cellStyle name="Normal 8 5 2 2 4" xfId="3925" xr:uid="{75FD18DF-D678-491F-85C3-D07726E9F2FE}"/>
    <cellStyle name="Normal 8 5 2 2 5" xfId="3926" xr:uid="{7AE79CDC-911D-49B6-9FB5-2741517CFA66}"/>
    <cellStyle name="Normal 8 5 2 2 6" xfId="3927" xr:uid="{7739C7B7-D576-45D0-BA01-B80C0BB0349A}"/>
    <cellStyle name="Normal 8 5 2 3" xfId="813" xr:uid="{5ACA0848-D77A-4465-BEC1-66A6576F4347}"/>
    <cellStyle name="Normal 8 5 2 3 2" xfId="2208" xr:uid="{93FD80F0-ED4C-4A7E-AB55-4EB934E04C00}"/>
    <cellStyle name="Normal 8 5 2 3 2 2" xfId="3928" xr:uid="{94BA7377-8AAF-48A0-9FE8-8D400C8A4117}"/>
    <cellStyle name="Normal 8 5 2 3 2 3" xfId="3929" xr:uid="{4B664D29-BFDD-47E9-88D6-BCE6FEF02686}"/>
    <cellStyle name="Normal 8 5 2 3 2 4" xfId="3930" xr:uid="{8CCE86E3-2233-4CC1-8699-0F905136FD3B}"/>
    <cellStyle name="Normal 8 5 2 3 3" xfId="3931" xr:uid="{ECE1B36E-8147-4BFE-8560-2D23D81B0AB8}"/>
    <cellStyle name="Normal 8 5 2 3 4" xfId="3932" xr:uid="{0A1C3E66-AC75-459B-A74C-F9CCD5FA5693}"/>
    <cellStyle name="Normal 8 5 2 3 5" xfId="3933" xr:uid="{6BCFF2FE-38B9-4EE5-A6C7-B8263907F236}"/>
    <cellStyle name="Normal 8 5 2 4" xfId="2209" xr:uid="{5854939C-6C8F-4E2D-80CA-0E4BCCDB6C57}"/>
    <cellStyle name="Normal 8 5 2 4 2" xfId="3934" xr:uid="{80CCB3A9-C614-493E-9993-691AEF8AA724}"/>
    <cellStyle name="Normal 8 5 2 4 3" xfId="3935" xr:uid="{77C2FD4B-86B9-4CD0-9970-66EF3988AEA1}"/>
    <cellStyle name="Normal 8 5 2 4 4" xfId="3936" xr:uid="{3F10C600-E8FE-41CD-BA2B-7CE1DB88752A}"/>
    <cellStyle name="Normal 8 5 2 5" xfId="3937" xr:uid="{A8639662-23FE-415B-A41B-AE9444EC9489}"/>
    <cellStyle name="Normal 8 5 2 5 2" xfId="3938" xr:uid="{C0D28AAD-FBE1-43F2-B2B1-FDE8FCAE6661}"/>
    <cellStyle name="Normal 8 5 2 5 3" xfId="3939" xr:uid="{B42D3FEC-6CC4-4EDD-9C05-FD60E5634237}"/>
    <cellStyle name="Normal 8 5 2 5 4" xfId="3940" xr:uid="{4FA65E94-1782-4DA9-9022-580E78081BD1}"/>
    <cellStyle name="Normal 8 5 2 6" xfId="3941" xr:uid="{57B5C8E7-B437-480F-B65F-77B614FBE16D}"/>
    <cellStyle name="Normal 8 5 2 7" xfId="3942" xr:uid="{CCE50317-882C-4D63-B819-A79F24051044}"/>
    <cellStyle name="Normal 8 5 2 8" xfId="3943" xr:uid="{C4414DA8-6F7A-4AFD-8B1E-B6B12E4049D5}"/>
    <cellStyle name="Normal 8 5 3" xfId="395" xr:uid="{3D9BAB50-8D2C-4E3E-9818-C5472F70F2C1}"/>
    <cellStyle name="Normal 8 5 3 2" xfId="814" xr:uid="{D9D282F3-4066-4A2E-900B-7F06FF6F4015}"/>
    <cellStyle name="Normal 8 5 3 2 2" xfId="815" xr:uid="{EDAF5DF1-1131-4D6E-925D-D463AEA2FB0B}"/>
    <cellStyle name="Normal 8 5 3 2 3" xfId="3944" xr:uid="{ACE23F20-3565-4C88-84AC-BEB5985EFDF2}"/>
    <cellStyle name="Normal 8 5 3 2 4" xfId="3945" xr:uid="{9236E507-1E87-4718-9B58-6802F22BB6E6}"/>
    <cellStyle name="Normal 8 5 3 3" xfId="816" xr:uid="{076CDE0E-1079-4986-A078-DBABCF5E4121}"/>
    <cellStyle name="Normal 8 5 3 3 2" xfId="3946" xr:uid="{F2166D29-670C-43C3-9474-64B243F1F0CD}"/>
    <cellStyle name="Normal 8 5 3 3 3" xfId="3947" xr:uid="{27A76795-E57B-40A8-B09E-010C1EEC5229}"/>
    <cellStyle name="Normal 8 5 3 3 4" xfId="3948" xr:uid="{C9D1FAD4-B9BD-406C-9984-EF2384C2F7F4}"/>
    <cellStyle name="Normal 8 5 3 4" xfId="3949" xr:uid="{A4172BA7-800F-40EA-AA8B-BFFFB04F29CC}"/>
    <cellStyle name="Normal 8 5 3 5" xfId="3950" xr:uid="{E7DDDFAA-A3BB-4FE2-BA1A-072804C75921}"/>
    <cellStyle name="Normal 8 5 3 6" xfId="3951" xr:uid="{E551F451-2302-4C8E-B8D5-8AA6FDA22431}"/>
    <cellStyle name="Normal 8 5 4" xfId="396" xr:uid="{8DB26CE3-E39A-41A7-BA19-3C687082977C}"/>
    <cellStyle name="Normal 8 5 4 2" xfId="817" xr:uid="{F04C6A6A-E236-4EE3-A8FD-97A58591B1D6}"/>
    <cellStyle name="Normal 8 5 4 2 2" xfId="3952" xr:uid="{654A8196-EDDC-4AE1-87A8-A05B24921C86}"/>
    <cellStyle name="Normal 8 5 4 2 3" xfId="3953" xr:uid="{0708084A-8406-44C9-945C-CAE1A17B06D7}"/>
    <cellStyle name="Normal 8 5 4 2 4" xfId="3954" xr:uid="{8EB76ED5-19A2-4623-8D5D-ACC27D0A83A9}"/>
    <cellStyle name="Normal 8 5 4 3" xfId="3955" xr:uid="{92CBEC81-2DCE-4ACD-BCC1-EDEB709871BF}"/>
    <cellStyle name="Normal 8 5 4 4" xfId="3956" xr:uid="{C37AF446-224E-457F-9CC7-5A20FFFB767F}"/>
    <cellStyle name="Normal 8 5 4 5" xfId="3957" xr:uid="{AB788E6F-D117-4FC6-9948-EAD22090B64A}"/>
    <cellStyle name="Normal 8 5 5" xfId="818" xr:uid="{A3B0DD03-D0C8-47C4-8072-5B4D50F676FD}"/>
    <cellStyle name="Normal 8 5 5 2" xfId="3958" xr:uid="{51BB94FB-C86B-45FA-B08B-4A913829961C}"/>
    <cellStyle name="Normal 8 5 5 3" xfId="3959" xr:uid="{645728FD-B378-4681-9AA4-58856F8424F6}"/>
    <cellStyle name="Normal 8 5 5 4" xfId="3960" xr:uid="{1076043D-6BB7-4203-921E-4BB5401C6BD4}"/>
    <cellStyle name="Normal 8 5 6" xfId="3961" xr:uid="{4661362F-D5D4-4CD1-A51D-A94E5D62F63A}"/>
    <cellStyle name="Normal 8 5 6 2" xfId="3962" xr:uid="{31F7141E-3A93-4803-91ED-9275F97CFBE8}"/>
    <cellStyle name="Normal 8 5 6 3" xfId="3963" xr:uid="{48470DAB-6778-4300-BF08-E3676209434D}"/>
    <cellStyle name="Normal 8 5 6 4" xfId="3964" xr:uid="{C20CB974-9099-41DE-B1BF-5AAEFFADA911}"/>
    <cellStyle name="Normal 8 5 7" xfId="3965" xr:uid="{1989972A-AB22-4557-8EDE-A89AD202FD65}"/>
    <cellStyle name="Normal 8 5 8" xfId="3966" xr:uid="{33D272DC-200C-47D2-BE37-EDBF7067CF1D}"/>
    <cellStyle name="Normal 8 5 9" xfId="3967" xr:uid="{7A58727C-EC25-4665-81B8-0C2AE88DC9C0}"/>
    <cellStyle name="Normal 8 6" xfId="163" xr:uid="{30E1B40F-AAC4-43CA-817A-B5CBB5F82766}"/>
    <cellStyle name="Normal 8 6 2" xfId="397" xr:uid="{71BA067A-6C2D-4516-A6FB-B54090127A4C}"/>
    <cellStyle name="Normal 8 6 2 2" xfId="819" xr:uid="{875AE2E7-B335-4722-BCE0-98C9F69312E8}"/>
    <cellStyle name="Normal 8 6 2 2 2" xfId="2210" xr:uid="{65317FA0-7C49-4129-A275-E55814E474EC}"/>
    <cellStyle name="Normal 8 6 2 2 2 2" xfId="2211" xr:uid="{7107529B-DE61-448F-A6FE-7B32BEB45613}"/>
    <cellStyle name="Normal 8 6 2 2 3" xfId="2212" xr:uid="{9FFCBE12-3957-455A-9BD9-248AA03BC1E4}"/>
    <cellStyle name="Normal 8 6 2 2 4" xfId="3968" xr:uid="{8BDDAB4B-3265-46A3-8464-FCB11D490DF6}"/>
    <cellStyle name="Normal 8 6 2 3" xfId="2213" xr:uid="{324BBC47-07E8-4A51-9DE0-17F83170BF61}"/>
    <cellStyle name="Normal 8 6 2 3 2" xfId="2214" xr:uid="{6CD9B101-D5E4-4FC4-906E-CF953D538791}"/>
    <cellStyle name="Normal 8 6 2 3 3" xfId="3969" xr:uid="{D868E165-FA2B-44E4-B688-5822DB646E17}"/>
    <cellStyle name="Normal 8 6 2 3 4" xfId="3970" xr:uid="{68318DD6-2051-4379-812C-D4546BA0018B}"/>
    <cellStyle name="Normal 8 6 2 4" xfId="2215" xr:uid="{A7980136-008E-447A-953B-5CD44AC17001}"/>
    <cellStyle name="Normal 8 6 2 5" xfId="3971" xr:uid="{A5C74602-33BB-4574-97C4-1AA45E46FE49}"/>
    <cellStyle name="Normal 8 6 2 6" xfId="3972" xr:uid="{B06884AD-450F-4759-B34E-E10013700760}"/>
    <cellStyle name="Normal 8 6 3" xfId="820" xr:uid="{4259C3EF-3F9A-43E2-9C0B-2E4EE037B4DF}"/>
    <cellStyle name="Normal 8 6 3 2" xfId="2216" xr:uid="{6FD50252-860A-4424-BE65-8C98EB100E7F}"/>
    <cellStyle name="Normal 8 6 3 2 2" xfId="2217" xr:uid="{F485B54F-95E6-45C3-A83E-86D1D02D5503}"/>
    <cellStyle name="Normal 8 6 3 2 3" xfId="3973" xr:uid="{0EEBE082-E6BC-4C19-B49A-07D26833BE61}"/>
    <cellStyle name="Normal 8 6 3 2 4" xfId="3974" xr:uid="{959A3D34-970A-4538-8A5A-B34190A63094}"/>
    <cellStyle name="Normal 8 6 3 3" xfId="2218" xr:uid="{B3666907-473B-4F03-9E3D-CF50C536039D}"/>
    <cellStyle name="Normal 8 6 3 4" xfId="3975" xr:uid="{46F960B3-6DD9-405C-A39E-A879CA0F7E14}"/>
    <cellStyle name="Normal 8 6 3 5" xfId="3976" xr:uid="{375382AD-6BD0-429D-94EB-8CE19B38BF73}"/>
    <cellStyle name="Normal 8 6 4" xfId="2219" xr:uid="{C0500644-BAB3-47F4-8D6C-8511A8478578}"/>
    <cellStyle name="Normal 8 6 4 2" xfId="2220" xr:uid="{5B8CB44B-85D1-484A-9CFA-96F4519635EB}"/>
    <cellStyle name="Normal 8 6 4 3" xfId="3977" xr:uid="{C467C287-FDBE-4108-BEF2-40CCE3B9AEC6}"/>
    <cellStyle name="Normal 8 6 4 4" xfId="3978" xr:uid="{7B421C96-5E8D-44B2-BE76-88C34ABEB0AD}"/>
    <cellStyle name="Normal 8 6 5" xfId="2221" xr:uid="{343FD9B0-978B-46C8-BCC5-758287D8CA09}"/>
    <cellStyle name="Normal 8 6 5 2" xfId="3979" xr:uid="{04C6F275-29CE-4D16-926B-C4CA6EF14576}"/>
    <cellStyle name="Normal 8 6 5 3" xfId="3980" xr:uid="{ECAA9EF4-D8BB-40F2-85CC-6B28C76431B2}"/>
    <cellStyle name="Normal 8 6 5 4" xfId="3981" xr:uid="{775758EF-C77A-43A2-841C-842AEAA940B0}"/>
    <cellStyle name="Normal 8 6 6" xfId="3982" xr:uid="{05E45C1B-5BE0-4A1E-B71F-64D67C262BDC}"/>
    <cellStyle name="Normal 8 6 7" xfId="3983" xr:uid="{9C208686-B6D7-4B86-900C-7EC1419154BC}"/>
    <cellStyle name="Normal 8 6 8" xfId="3984" xr:uid="{6FC22BF2-64AD-4A48-8FE1-D9A44486408A}"/>
    <cellStyle name="Normal 8 7" xfId="398" xr:uid="{C652752A-B98C-4241-9DB6-75E0ED5DF339}"/>
    <cellStyle name="Normal 8 7 2" xfId="821" xr:uid="{6CDB432D-49F1-43AC-8A05-CD23264C9929}"/>
    <cellStyle name="Normal 8 7 2 2" xfId="822" xr:uid="{AC5A693B-55E8-4294-AA70-B0B532366CD2}"/>
    <cellStyle name="Normal 8 7 2 2 2" xfId="2222" xr:uid="{0E3053C0-4EBF-47A7-A28E-9F2A7C67CBFC}"/>
    <cellStyle name="Normal 8 7 2 2 3" xfId="3985" xr:uid="{81E6E2BE-F0E7-4D93-8417-684A1368A7ED}"/>
    <cellStyle name="Normal 8 7 2 2 4" xfId="3986" xr:uid="{04A9C2B0-FB1D-4DFC-B695-CA99652EF01E}"/>
    <cellStyle name="Normal 8 7 2 3" xfId="2223" xr:uid="{8A6C6DAA-E603-4596-A35A-F8CA602F75A3}"/>
    <cellStyle name="Normal 8 7 2 4" xfId="3987" xr:uid="{14407BDF-5C8E-4B3D-A2A2-5F43CAE20A21}"/>
    <cellStyle name="Normal 8 7 2 5" xfId="3988" xr:uid="{D5C9C4E3-2A89-4492-A627-D1D2CEF6FE0C}"/>
    <cellStyle name="Normal 8 7 3" xfId="823" xr:uid="{B99B29DB-BAA4-4464-9D6F-85E0DB18C239}"/>
    <cellStyle name="Normal 8 7 3 2" xfId="2224" xr:uid="{7E1BFC5D-AAB1-4B2E-9275-9AF3D954F620}"/>
    <cellStyle name="Normal 8 7 3 3" xfId="3989" xr:uid="{1258E54D-0E18-4DBA-A57F-BD9DCC7D8B52}"/>
    <cellStyle name="Normal 8 7 3 4" xfId="3990" xr:uid="{FFCD7D93-011C-437B-BF83-40A55CC5D6B3}"/>
    <cellStyle name="Normal 8 7 4" xfId="2225" xr:uid="{044541D7-FDBF-4DE0-B1A6-50CFA2009C78}"/>
    <cellStyle name="Normal 8 7 4 2" xfId="3991" xr:uid="{CE2B39E1-273A-42BD-A097-33DA4B176DBF}"/>
    <cellStyle name="Normal 8 7 4 3" xfId="3992" xr:uid="{5CC33D3C-18CA-4C74-B7DC-08EAE5F4C40F}"/>
    <cellStyle name="Normal 8 7 4 4" xfId="3993" xr:uid="{46664BF3-DF68-426C-848F-3B251A957352}"/>
    <cellStyle name="Normal 8 7 5" xfId="3994" xr:uid="{0204A4F4-DEBA-4433-9F1A-1C4F4FB204D4}"/>
    <cellStyle name="Normal 8 7 6" xfId="3995" xr:uid="{825FFE52-12CD-4CE4-AA23-29A435939636}"/>
    <cellStyle name="Normal 8 7 7" xfId="3996" xr:uid="{2E157A43-5CB2-4E77-ADB6-D65F39CDDF06}"/>
    <cellStyle name="Normal 8 8" xfId="399" xr:uid="{34707971-B803-4DD7-A4B7-E8441F029B8B}"/>
    <cellStyle name="Normal 8 8 2" xfId="824" xr:uid="{7F64FBD2-0D78-4157-8B4C-18EBC9EDB4B3}"/>
    <cellStyle name="Normal 8 8 2 2" xfId="2226" xr:uid="{08828903-0804-48C6-B746-396B9C7A83BB}"/>
    <cellStyle name="Normal 8 8 2 3" xfId="3997" xr:uid="{1A0EB096-A185-4FE2-B2B2-E8A2AB12DAE4}"/>
    <cellStyle name="Normal 8 8 2 4" xfId="3998" xr:uid="{D6B0BEFF-8B66-4311-A063-5C08F9790BCF}"/>
    <cellStyle name="Normal 8 8 3" xfId="2227" xr:uid="{BE9AD301-9608-4141-AA77-7550F7C32D99}"/>
    <cellStyle name="Normal 8 8 3 2" xfId="3999" xr:uid="{7EC66191-DDE6-47EE-847D-E9B106715961}"/>
    <cellStyle name="Normal 8 8 3 3" xfId="4000" xr:uid="{14723B99-14F7-452A-9FE9-9218106DA946}"/>
    <cellStyle name="Normal 8 8 3 4" xfId="4001" xr:uid="{0EFDF1FB-F15A-4A7F-88EA-B2F44E2A955B}"/>
    <cellStyle name="Normal 8 8 4" xfId="4002" xr:uid="{9920A662-03D6-4626-B863-8208BE00E7E1}"/>
    <cellStyle name="Normal 8 8 5" xfId="4003" xr:uid="{66CEFC4F-146A-44A5-9FA8-C35D5A65DA00}"/>
    <cellStyle name="Normal 8 8 6" xfId="4004" xr:uid="{9B8EB67D-0C0D-4820-A9AA-DEF94D5F6711}"/>
    <cellStyle name="Normal 8 9" xfId="400" xr:uid="{E1ED869A-F632-424C-98E7-D1DDADD1ECA1}"/>
    <cellStyle name="Normal 8 9 2" xfId="2228" xr:uid="{989BA632-1459-47A3-8F65-13C1CAE17697}"/>
    <cellStyle name="Normal 8 9 2 2" xfId="4005" xr:uid="{1C6FDEED-07D6-47A5-9F1C-B1391D0B21C3}"/>
    <cellStyle name="Normal 8 9 2 2 2" xfId="4410" xr:uid="{FEC93331-28FA-41AF-B75D-DD581F199024}"/>
    <cellStyle name="Normal 8 9 2 2 3" xfId="4689" xr:uid="{86DD25AF-3E0C-478C-AB6B-EB621D23A62C}"/>
    <cellStyle name="Normal 8 9 2 3" xfId="4006" xr:uid="{835F9C52-BE5B-432B-84CE-4B5E2D423546}"/>
    <cellStyle name="Normal 8 9 2 4" xfId="4007" xr:uid="{C3A8E054-C54C-46D2-A01F-088FA7042B4A}"/>
    <cellStyle name="Normal 8 9 3" xfId="4008" xr:uid="{E91340F1-1E61-48B4-8376-B5C1A4E60DED}"/>
    <cellStyle name="Normal 8 9 4" xfId="4009" xr:uid="{3A4EDAD4-F83A-4700-AB2D-F093257CBDCF}"/>
    <cellStyle name="Normal 8 9 4 2" xfId="4580" xr:uid="{D2189337-29F4-4136-A51A-576220D4EF7E}"/>
    <cellStyle name="Normal 8 9 4 3" xfId="4690" xr:uid="{6A562BA7-C9A5-4D35-9C10-43E1F7D8B89B}"/>
    <cellStyle name="Normal 8 9 4 4" xfId="4609" xr:uid="{5DBF5AA7-3067-4195-A224-3A87A9CDC8E6}"/>
    <cellStyle name="Normal 8 9 5" xfId="4010" xr:uid="{E333A1AB-F696-4E91-985B-9F4920B80886}"/>
    <cellStyle name="Normal 9" xfId="164" xr:uid="{CA2DA66C-B4C2-4CE2-A8A1-2634A45C5F54}"/>
    <cellStyle name="Normal 9 10" xfId="401" xr:uid="{AD52CE92-06E6-4A0C-B4C9-3D8691C7C255}"/>
    <cellStyle name="Normal 9 10 2" xfId="2229" xr:uid="{BE8722EE-BA6F-450F-8EC0-D64923461802}"/>
    <cellStyle name="Normal 9 10 2 2" xfId="4011" xr:uid="{CFA3ACF6-43FF-4607-BA86-D767850FB345}"/>
    <cellStyle name="Normal 9 10 2 3" xfId="4012" xr:uid="{348F6EE3-5FF7-4565-AA68-8FFD26B0E139}"/>
    <cellStyle name="Normal 9 10 2 4" xfId="4013" xr:uid="{79A342D1-CB92-4BD9-B06C-503B2BCC11B2}"/>
    <cellStyle name="Normal 9 10 3" xfId="4014" xr:uid="{0CF689EE-34CF-4224-9131-69315872C1E0}"/>
    <cellStyle name="Normal 9 10 4" xfId="4015" xr:uid="{6F99E83E-1987-4263-AFA3-55D60F9B3010}"/>
    <cellStyle name="Normal 9 10 5" xfId="4016" xr:uid="{5C8DAA5E-7271-45F9-9F21-571B22975203}"/>
    <cellStyle name="Normal 9 11" xfId="2230" xr:uid="{D5D3D71A-79C1-4BAB-994F-A5057092B8D4}"/>
    <cellStyle name="Normal 9 11 2" xfId="4017" xr:uid="{C869CC83-0346-4FBF-8559-E4978C93C5B4}"/>
    <cellStyle name="Normal 9 11 3" xfId="4018" xr:uid="{8E64E8CC-DCEE-490A-87FF-D947C9C56753}"/>
    <cellStyle name="Normal 9 11 4" xfId="4019" xr:uid="{89A47383-B826-4BDD-8F9C-6DD67A02A37E}"/>
    <cellStyle name="Normal 9 12" xfId="4020" xr:uid="{148E1E2B-5793-45E5-AD3D-CBD53371DE64}"/>
    <cellStyle name="Normal 9 12 2" xfId="4021" xr:uid="{3B398C2E-C4C4-4444-BB12-2392C0388AB5}"/>
    <cellStyle name="Normal 9 12 3" xfId="4022" xr:uid="{B51542D7-1007-4573-8BE2-82A0F6BBB6B1}"/>
    <cellStyle name="Normal 9 12 4" xfId="4023" xr:uid="{AEFB4377-7C48-4A3C-B178-FD7BF66D5AAA}"/>
    <cellStyle name="Normal 9 13" xfId="4024" xr:uid="{D130B797-75A0-4995-B843-A0049E6F1AB6}"/>
    <cellStyle name="Normal 9 13 2" xfId="4025" xr:uid="{85B71390-E32E-4150-8ABD-DF8B1B59AED6}"/>
    <cellStyle name="Normal 9 14" xfId="4026" xr:uid="{CA5388B4-3781-4400-AB56-9E1F62F6EBA1}"/>
    <cellStyle name="Normal 9 15" xfId="4027" xr:uid="{F7225B01-7EBF-45C6-B5C3-CC3266FFF268}"/>
    <cellStyle name="Normal 9 16" xfId="4028" xr:uid="{DC04CC2A-3448-444E-BD64-1872540A0766}"/>
    <cellStyle name="Normal 9 2" xfId="165" xr:uid="{E4ACE2B4-3A66-4D02-AFD2-B8214FEB6FE6}"/>
    <cellStyle name="Normal 9 2 2" xfId="402" xr:uid="{9AA247B4-D719-465C-ADE4-FD547F0163B4}"/>
    <cellStyle name="Normal 9 2 2 2" xfId="4672" xr:uid="{1F354979-2975-4746-8FEC-A4008DEA3039}"/>
    <cellStyle name="Normal 9 2 3" xfId="4561" xr:uid="{97C22D76-225C-41E6-8B2D-AD5B0EFBAC0C}"/>
    <cellStyle name="Normal 9 3" xfId="166" xr:uid="{304FD38B-1B1C-41C5-99CA-1DA94EF55E9B}"/>
    <cellStyle name="Normal 9 3 10" xfId="4029" xr:uid="{9288F732-737D-4875-B0EA-28FE33DD6424}"/>
    <cellStyle name="Normal 9 3 11" xfId="4030" xr:uid="{7D6E717C-33AB-42AE-941F-35F3228A09DA}"/>
    <cellStyle name="Normal 9 3 2" xfId="167" xr:uid="{C9C86ED6-3213-4AB9-91CB-1EFBF720327F}"/>
    <cellStyle name="Normal 9 3 2 2" xfId="168" xr:uid="{2A9AC29C-8803-4BC7-B4D3-C5E8D9970D36}"/>
    <cellStyle name="Normal 9 3 2 2 2" xfId="403" xr:uid="{E06F3039-1A1E-4282-BF00-A6665BFC2E38}"/>
    <cellStyle name="Normal 9 3 2 2 2 2" xfId="825" xr:uid="{BF686817-230D-4221-B2F3-C7FD0C50CDFC}"/>
    <cellStyle name="Normal 9 3 2 2 2 2 2" xfId="826" xr:uid="{BDF4264A-2AC5-4E88-817F-ED7CF0B215ED}"/>
    <cellStyle name="Normal 9 3 2 2 2 2 2 2" xfId="2231" xr:uid="{0B16D9D3-5801-40E0-805A-F6C6B888033A}"/>
    <cellStyle name="Normal 9 3 2 2 2 2 2 2 2" xfId="2232" xr:uid="{5C78C8F0-75E3-4871-863A-D4A2BC0BABD6}"/>
    <cellStyle name="Normal 9 3 2 2 2 2 2 3" xfId="2233" xr:uid="{F929B79B-35AF-4248-8746-F47FBDC7D178}"/>
    <cellStyle name="Normal 9 3 2 2 2 2 3" xfId="2234" xr:uid="{0B8B42FA-655B-4E2D-BE67-21BC797C4E4F}"/>
    <cellStyle name="Normal 9 3 2 2 2 2 3 2" xfId="2235" xr:uid="{73BB1DBC-F0DD-4F7F-943F-1B3915CC517F}"/>
    <cellStyle name="Normal 9 3 2 2 2 2 4" xfId="2236" xr:uid="{F6A35C89-0509-4F16-AF5B-FD52EB63D021}"/>
    <cellStyle name="Normal 9 3 2 2 2 3" xfId="827" xr:uid="{A4E51D63-662A-455F-A357-29300E5F5BA7}"/>
    <cellStyle name="Normal 9 3 2 2 2 3 2" xfId="2237" xr:uid="{03CE886F-C51A-4FDE-B54B-61827F0665D5}"/>
    <cellStyle name="Normal 9 3 2 2 2 3 2 2" xfId="2238" xr:uid="{7D7705F6-C507-435E-8135-331E2B580D08}"/>
    <cellStyle name="Normal 9 3 2 2 2 3 3" xfId="2239" xr:uid="{E4A75408-06AA-4DCB-AACB-B130F2EC14CF}"/>
    <cellStyle name="Normal 9 3 2 2 2 3 4" xfId="4031" xr:uid="{746A06B0-97C7-4732-933F-3A41097782DA}"/>
    <cellStyle name="Normal 9 3 2 2 2 4" xfId="2240" xr:uid="{EBEFABEA-E744-4473-BC40-A899918A0110}"/>
    <cellStyle name="Normal 9 3 2 2 2 4 2" xfId="2241" xr:uid="{6F1241F7-D609-4829-A4D9-1DF9B4EB0160}"/>
    <cellStyle name="Normal 9 3 2 2 2 5" xfId="2242" xr:uid="{33942DBA-E196-4992-9EB9-A8E45F21373F}"/>
    <cellStyle name="Normal 9 3 2 2 2 6" xfId="4032" xr:uid="{A571F346-09EA-454F-B73B-D7691531F761}"/>
    <cellStyle name="Normal 9 3 2 2 3" xfId="404" xr:uid="{617B5F0D-F75A-4FCE-B3E4-0C831F9506E1}"/>
    <cellStyle name="Normal 9 3 2 2 3 2" xfId="828" xr:uid="{528D351F-55D5-4CC5-99AD-4F8E89919D27}"/>
    <cellStyle name="Normal 9 3 2 2 3 2 2" xfId="829" xr:uid="{6C71D636-F985-48EC-AB2E-AD8360E324ED}"/>
    <cellStyle name="Normal 9 3 2 2 3 2 2 2" xfId="2243" xr:uid="{016D89EB-F18C-42A2-9398-69BEFF9EFB37}"/>
    <cellStyle name="Normal 9 3 2 2 3 2 2 2 2" xfId="2244" xr:uid="{BEC7CD18-9B31-42FE-BAFF-41566A5A17DC}"/>
    <cellStyle name="Normal 9 3 2 2 3 2 2 3" xfId="2245" xr:uid="{E5CA5051-22F1-4A6E-9D91-A85D1071B5C0}"/>
    <cellStyle name="Normal 9 3 2 2 3 2 3" xfId="2246" xr:uid="{AB39D8EE-4EDF-48F4-A418-936592B30618}"/>
    <cellStyle name="Normal 9 3 2 2 3 2 3 2" xfId="2247" xr:uid="{B90BF606-A508-4D4E-A34D-C5C7E7E6F682}"/>
    <cellStyle name="Normal 9 3 2 2 3 2 4" xfId="2248" xr:uid="{A00D99A9-2630-4F59-AB07-3CC9C4353E1D}"/>
    <cellStyle name="Normal 9 3 2 2 3 3" xfId="830" xr:uid="{7931D2B3-5213-4F55-8E7B-33C5EFF3366F}"/>
    <cellStyle name="Normal 9 3 2 2 3 3 2" xfId="2249" xr:uid="{5E4C34B6-2594-48EE-A823-DEB5871C1098}"/>
    <cellStyle name="Normal 9 3 2 2 3 3 2 2" xfId="2250" xr:uid="{6D4267D3-E1D9-4DCC-B635-AC8333BA9885}"/>
    <cellStyle name="Normal 9 3 2 2 3 3 3" xfId="2251" xr:uid="{65731A0E-4893-4110-BEC5-23D7B415D825}"/>
    <cellStyle name="Normal 9 3 2 2 3 4" xfId="2252" xr:uid="{4509B2BC-3E41-49AB-B29A-B9B13A1ED87B}"/>
    <cellStyle name="Normal 9 3 2 2 3 4 2" xfId="2253" xr:uid="{01B56ED0-43D5-4FAB-9E49-F65C406DC8D0}"/>
    <cellStyle name="Normal 9 3 2 2 3 5" xfId="2254" xr:uid="{0FEFC9E4-ABD8-4C68-836C-9097DCB928F3}"/>
    <cellStyle name="Normal 9 3 2 2 4" xfId="831" xr:uid="{6AB5D5CC-17AB-42DB-A4FB-18276290F708}"/>
    <cellStyle name="Normal 9 3 2 2 4 2" xfId="832" xr:uid="{47962D26-07D6-48F5-99C5-9E8659CEB950}"/>
    <cellStyle name="Normal 9 3 2 2 4 2 2" xfId="2255" xr:uid="{7A3F34F4-024D-42B9-9382-C80F5C1D80D1}"/>
    <cellStyle name="Normal 9 3 2 2 4 2 2 2" xfId="2256" xr:uid="{2422D186-A51C-4124-B8E0-A22369881C1D}"/>
    <cellStyle name="Normal 9 3 2 2 4 2 3" xfId="2257" xr:uid="{E35C153B-5AF6-4803-A59F-B7D2CB58C785}"/>
    <cellStyle name="Normal 9 3 2 2 4 3" xfId="2258" xr:uid="{9F10C670-688A-4A5A-9073-C9C8C0682A69}"/>
    <cellStyle name="Normal 9 3 2 2 4 3 2" xfId="2259" xr:uid="{27064DCE-69C9-4A49-B1FF-4E1494E38970}"/>
    <cellStyle name="Normal 9 3 2 2 4 4" xfId="2260" xr:uid="{1215393F-D624-4249-8762-5CAEA907E92F}"/>
    <cellStyle name="Normal 9 3 2 2 5" xfId="833" xr:uid="{A70A015E-F7BB-464E-8241-1FD5C091DA17}"/>
    <cellStyle name="Normal 9 3 2 2 5 2" xfId="2261" xr:uid="{36880C79-8F01-4741-BACC-E807903D389E}"/>
    <cellStyle name="Normal 9 3 2 2 5 2 2" xfId="2262" xr:uid="{47BD5F78-9084-4FE9-AF89-118ACA73C2D8}"/>
    <cellStyle name="Normal 9 3 2 2 5 3" xfId="2263" xr:uid="{31AC9794-634E-4F88-BD94-10E7451BDBFF}"/>
    <cellStyle name="Normal 9 3 2 2 5 4" xfId="4033" xr:uid="{9542DC27-51A8-470D-AF8F-6C20B8F9EE26}"/>
    <cellStyle name="Normal 9 3 2 2 6" xfId="2264" xr:uid="{EE8BEB80-0C91-427C-AE62-14AC21D61061}"/>
    <cellStyle name="Normal 9 3 2 2 6 2" xfId="2265" xr:uid="{6F92C2E7-7F36-4867-A6B1-319925CCBD22}"/>
    <cellStyle name="Normal 9 3 2 2 7" xfId="2266" xr:uid="{9355B120-4C31-4F31-A8A9-38476D206686}"/>
    <cellStyle name="Normal 9 3 2 2 8" xfId="4034" xr:uid="{62FD2C4E-583C-43E0-8C8A-DA6809D2FBF9}"/>
    <cellStyle name="Normal 9 3 2 3" xfId="405" xr:uid="{B5CBF9AB-C045-48EA-8D5B-33D80916751A}"/>
    <cellStyle name="Normal 9 3 2 3 2" xfId="834" xr:uid="{40006920-7501-4C27-8749-B4EDB7E57385}"/>
    <cellStyle name="Normal 9 3 2 3 2 2" xfId="835" xr:uid="{C8D536C0-55A3-462F-A07F-F396843FD016}"/>
    <cellStyle name="Normal 9 3 2 3 2 2 2" xfId="2267" xr:uid="{07654D50-C8FE-4F92-8052-5876DB4AC2BE}"/>
    <cellStyle name="Normal 9 3 2 3 2 2 2 2" xfId="2268" xr:uid="{22C5A2F2-79D7-4838-B95E-B70E82F4193B}"/>
    <cellStyle name="Normal 9 3 2 3 2 2 3" xfId="2269" xr:uid="{C0716BB1-50AF-4444-91FF-598E0296CD4E}"/>
    <cellStyle name="Normal 9 3 2 3 2 3" xfId="2270" xr:uid="{3E1FB0F9-EA37-4965-98AB-A8A6FFCF3AA1}"/>
    <cellStyle name="Normal 9 3 2 3 2 3 2" xfId="2271" xr:uid="{83B51E07-8721-414F-AA99-93335342F1A8}"/>
    <cellStyle name="Normal 9 3 2 3 2 4" xfId="2272" xr:uid="{3A65152D-602B-485A-B9D6-FC45654A8B88}"/>
    <cellStyle name="Normal 9 3 2 3 3" xfId="836" xr:uid="{B05A5FE7-70F2-4796-824A-82730B3008DB}"/>
    <cellStyle name="Normal 9 3 2 3 3 2" xfId="2273" xr:uid="{FE28F0DC-F61A-40D9-9D2E-FF9CD20B0F0A}"/>
    <cellStyle name="Normal 9 3 2 3 3 2 2" xfId="2274" xr:uid="{D18CC981-8CC0-498E-A9BD-234D8EF77915}"/>
    <cellStyle name="Normal 9 3 2 3 3 3" xfId="2275" xr:uid="{4D39F19C-1C35-45D1-8A30-C9D5A3CE8F5C}"/>
    <cellStyle name="Normal 9 3 2 3 3 4" xfId="4035" xr:uid="{A9404513-F850-4A76-A956-6E39824EEABB}"/>
    <cellStyle name="Normal 9 3 2 3 4" xfId="2276" xr:uid="{95C3B840-BF25-47CE-985A-B59F854B7490}"/>
    <cellStyle name="Normal 9 3 2 3 4 2" xfId="2277" xr:uid="{798819AD-B3CB-467D-AE09-8498725ED34B}"/>
    <cellStyle name="Normal 9 3 2 3 5" xfId="2278" xr:uid="{D2A30CB1-796E-4849-9A9E-541BB55219C8}"/>
    <cellStyle name="Normal 9 3 2 3 6" xfId="4036" xr:uid="{739D70C7-FF26-4492-892D-9D265642C620}"/>
    <cellStyle name="Normal 9 3 2 4" xfId="406" xr:uid="{E1B0C147-BA90-498B-BADB-D3C1D15C5575}"/>
    <cellStyle name="Normal 9 3 2 4 2" xfId="837" xr:uid="{8D28554C-A52A-4B55-A5E3-2C2ADA643674}"/>
    <cellStyle name="Normal 9 3 2 4 2 2" xfId="838" xr:uid="{A6B07245-62F9-40D2-85B0-93B57FAB20B1}"/>
    <cellStyle name="Normal 9 3 2 4 2 2 2" xfId="2279" xr:uid="{F459EA7D-6561-4897-B81E-3FE9871E60FD}"/>
    <cellStyle name="Normal 9 3 2 4 2 2 2 2" xfId="2280" xr:uid="{EE031F02-3AFB-45DA-8BB3-B67DB1147600}"/>
    <cellStyle name="Normal 9 3 2 4 2 2 3" xfId="2281" xr:uid="{1CFEA261-28A7-421A-BBEE-70CDC9CBC8A5}"/>
    <cellStyle name="Normal 9 3 2 4 2 3" xfId="2282" xr:uid="{56403A64-F622-4C04-9929-17D738D57D5F}"/>
    <cellStyle name="Normal 9 3 2 4 2 3 2" xfId="2283" xr:uid="{8228960A-BBEC-4E87-ADB6-22913CE76B03}"/>
    <cellStyle name="Normal 9 3 2 4 2 4" xfId="2284" xr:uid="{77D629DD-46BF-41F9-993A-9E8E9A59F065}"/>
    <cellStyle name="Normal 9 3 2 4 3" xfId="839" xr:uid="{909A0405-4E65-4A45-8917-D7F6E69FD3FF}"/>
    <cellStyle name="Normal 9 3 2 4 3 2" xfId="2285" xr:uid="{B287FB09-3BAC-439C-BBF8-B78E4C35E1F0}"/>
    <cellStyle name="Normal 9 3 2 4 3 2 2" xfId="2286" xr:uid="{6A3EF932-B75D-4427-BB03-A89111E7D760}"/>
    <cellStyle name="Normal 9 3 2 4 3 3" xfId="2287" xr:uid="{C7F79AE1-FF15-41D8-87D6-26E335DBC508}"/>
    <cellStyle name="Normal 9 3 2 4 4" xfId="2288" xr:uid="{34999EE1-120A-40A4-AACE-5E6A0ACE1BC8}"/>
    <cellStyle name="Normal 9 3 2 4 4 2" xfId="2289" xr:uid="{4B5C7DFF-FCFE-4471-BB9B-2591D18A1084}"/>
    <cellStyle name="Normal 9 3 2 4 5" xfId="2290" xr:uid="{0610FF38-43E6-4CBB-9BC6-83B2834F28C5}"/>
    <cellStyle name="Normal 9 3 2 5" xfId="407" xr:uid="{524F2C7D-4DDB-432B-99A9-7655EFD22445}"/>
    <cellStyle name="Normal 9 3 2 5 2" xfId="840" xr:uid="{0B943C42-E4EF-4C75-8D59-71EC3027007B}"/>
    <cellStyle name="Normal 9 3 2 5 2 2" xfId="2291" xr:uid="{6E30992F-27D8-471A-89D2-BFF7147A5DD2}"/>
    <cellStyle name="Normal 9 3 2 5 2 2 2" xfId="2292" xr:uid="{07A9205C-CD2C-448A-AA93-F68D47576321}"/>
    <cellStyle name="Normal 9 3 2 5 2 3" xfId="2293" xr:uid="{90345378-4960-4E86-949E-17A278A8902E}"/>
    <cellStyle name="Normal 9 3 2 5 3" xfId="2294" xr:uid="{40ADB198-32C2-4474-A955-6291FDDCC5A9}"/>
    <cellStyle name="Normal 9 3 2 5 3 2" xfId="2295" xr:uid="{84EC6967-5301-44ED-A4F2-6D78CF9DA06D}"/>
    <cellStyle name="Normal 9 3 2 5 4" xfId="2296" xr:uid="{E7502B24-0193-41D0-9D5E-B18F6B3F6799}"/>
    <cellStyle name="Normal 9 3 2 6" xfId="841" xr:uid="{69A98179-96F6-4D81-8FED-4549E768FCBC}"/>
    <cellStyle name="Normal 9 3 2 6 2" xfId="2297" xr:uid="{44B9F734-F137-4B2B-85F1-053D0ECC597A}"/>
    <cellStyle name="Normal 9 3 2 6 2 2" xfId="2298" xr:uid="{91F3D43E-416A-4DAF-96C7-38EEF1CB6D04}"/>
    <cellStyle name="Normal 9 3 2 6 3" xfId="2299" xr:uid="{64E1E0F4-6D4A-4B11-B5B3-F34B90871C04}"/>
    <cellStyle name="Normal 9 3 2 6 4" xfId="4037" xr:uid="{0C7C46EC-31A1-4931-AF17-B242C37F4532}"/>
    <cellStyle name="Normal 9 3 2 7" xfId="2300" xr:uid="{935F5F2E-8DD2-435E-A920-B734520474DC}"/>
    <cellStyle name="Normal 9 3 2 7 2" xfId="2301" xr:uid="{24A5009A-C0D9-4E30-ACC5-2F2F2161D778}"/>
    <cellStyle name="Normal 9 3 2 8" xfId="2302" xr:uid="{C921ADFC-A202-4B5D-89C4-0A71BF6B8C87}"/>
    <cellStyle name="Normal 9 3 2 9" xfId="4038" xr:uid="{5C76E76F-FEFA-4BF7-A27B-DA4CB1E46979}"/>
    <cellStyle name="Normal 9 3 3" xfId="169" xr:uid="{3318A60B-75CE-4884-967E-F1027074EC6A}"/>
    <cellStyle name="Normal 9 3 3 2" xfId="170" xr:uid="{E715218D-CD7C-439E-8031-C4C2AF77BB5A}"/>
    <cellStyle name="Normal 9 3 3 2 2" xfId="842" xr:uid="{3FAD020F-EE65-4484-AB39-A37FB1CC4224}"/>
    <cellStyle name="Normal 9 3 3 2 2 2" xfId="843" xr:uid="{D0FF187C-21DA-4584-ACEA-226C2A80479A}"/>
    <cellStyle name="Normal 9 3 3 2 2 2 2" xfId="2303" xr:uid="{7DD921A3-C0EA-41E9-9F04-12DA89F488C8}"/>
    <cellStyle name="Normal 9 3 3 2 2 2 2 2" xfId="2304" xr:uid="{8CC812E0-CA43-4EEF-A446-CB98F1412AA8}"/>
    <cellStyle name="Normal 9 3 3 2 2 2 3" xfId="2305" xr:uid="{59B25351-EEDB-49DB-859E-6AE0AF6D4B75}"/>
    <cellStyle name="Normal 9 3 3 2 2 3" xfId="2306" xr:uid="{E5D378F2-53F0-471F-9E57-CF54495C6D44}"/>
    <cellStyle name="Normal 9 3 3 2 2 3 2" xfId="2307" xr:uid="{9E359CA6-80FF-40C4-9504-F014CCFC8BEC}"/>
    <cellStyle name="Normal 9 3 3 2 2 4" xfId="2308" xr:uid="{BC653ADD-1114-4519-B0D2-F34DBD9083EB}"/>
    <cellStyle name="Normal 9 3 3 2 3" xfId="844" xr:uid="{D781AB79-B769-4DCC-A5D0-50B8FB7EF54B}"/>
    <cellStyle name="Normal 9 3 3 2 3 2" xfId="2309" xr:uid="{AD58B781-0D6D-45A4-AFA1-B707A5AA0099}"/>
    <cellStyle name="Normal 9 3 3 2 3 2 2" xfId="2310" xr:uid="{7DD63609-0843-497C-B645-91FBAEDA6A06}"/>
    <cellStyle name="Normal 9 3 3 2 3 3" xfId="2311" xr:uid="{6236DD7D-8436-45F7-8261-2B713B7C6314}"/>
    <cellStyle name="Normal 9 3 3 2 3 4" xfId="4039" xr:uid="{CE19E518-928B-4E43-816C-1EF74E49B2F8}"/>
    <cellStyle name="Normal 9 3 3 2 4" xfId="2312" xr:uid="{F0A0D492-FAE8-4C5B-B927-D673F68D2A23}"/>
    <cellStyle name="Normal 9 3 3 2 4 2" xfId="2313" xr:uid="{9125731D-5404-4E7C-8C7D-74BC0A8F9D62}"/>
    <cellStyle name="Normal 9 3 3 2 5" xfId="2314" xr:uid="{232A7770-C93C-4591-A3E9-F06BAD86FFF8}"/>
    <cellStyle name="Normal 9 3 3 2 6" xfId="4040" xr:uid="{A91391D6-10A1-458E-855B-3A58E09A27CD}"/>
    <cellStyle name="Normal 9 3 3 3" xfId="408" xr:uid="{0CCA4A31-2478-4656-BEDD-AA5496F95F65}"/>
    <cellStyle name="Normal 9 3 3 3 2" xfId="845" xr:uid="{7CD389AF-A342-4537-8151-67B5474F1F78}"/>
    <cellStyle name="Normal 9 3 3 3 2 2" xfId="846" xr:uid="{1B923502-54B8-4B99-9D25-6A7150A07FB8}"/>
    <cellStyle name="Normal 9 3 3 3 2 2 2" xfId="2315" xr:uid="{CE58C64E-D867-4ADB-8BEF-D4CBF257060E}"/>
    <cellStyle name="Normal 9 3 3 3 2 2 2 2" xfId="2316" xr:uid="{50C77FD3-D36E-40B7-8A54-731BDE8D557F}"/>
    <cellStyle name="Normal 9 3 3 3 2 2 2 2 2" xfId="4765" xr:uid="{FEC8B613-8480-4EC5-8904-EB90A022260E}"/>
    <cellStyle name="Normal 9 3 3 3 2 2 3" xfId="2317" xr:uid="{3026AB5A-EAFE-4FE7-8BFF-52E98C3C157A}"/>
    <cellStyle name="Normal 9 3 3 3 2 2 3 2" xfId="4766" xr:uid="{585DB8E4-3DAA-4AD6-A370-ADA5F847E54E}"/>
    <cellStyle name="Normal 9 3 3 3 2 3" xfId="2318" xr:uid="{7B6FFB81-34B2-45C0-8191-FE59A070D39C}"/>
    <cellStyle name="Normal 9 3 3 3 2 3 2" xfId="2319" xr:uid="{C81E5AAC-8B5D-492E-A349-9878F3046B8E}"/>
    <cellStyle name="Normal 9 3 3 3 2 3 2 2" xfId="4768" xr:uid="{0C930B40-75EC-4BFF-BDE9-27788BD03DB4}"/>
    <cellStyle name="Normal 9 3 3 3 2 3 3" xfId="4767" xr:uid="{706C82EE-69A5-4A4D-88AC-081E350F79E7}"/>
    <cellStyle name="Normal 9 3 3 3 2 4" xfId="2320" xr:uid="{D44D7152-1A0D-436C-834F-1E51530D044C}"/>
    <cellStyle name="Normal 9 3 3 3 2 4 2" xfId="4769" xr:uid="{BEE8BFEC-2BA4-4B78-A32F-E48218DF5A7D}"/>
    <cellStyle name="Normal 9 3 3 3 3" xfId="847" xr:uid="{0C71379E-9046-4CB8-803E-705042DDE76B}"/>
    <cellStyle name="Normal 9 3 3 3 3 2" xfId="2321" xr:uid="{3B46E376-21D0-4CF6-AF4A-2C884EB5801A}"/>
    <cellStyle name="Normal 9 3 3 3 3 2 2" xfId="2322" xr:uid="{4D48DB5F-4ADC-4CE5-9FC9-B6A647111014}"/>
    <cellStyle name="Normal 9 3 3 3 3 2 2 2" xfId="4772" xr:uid="{57EC7663-033E-4340-ACDE-55D2B1343E67}"/>
    <cellStyle name="Normal 9 3 3 3 3 2 3" xfId="4771" xr:uid="{4D541AB4-B348-4857-A0CF-12F16FA1EA3A}"/>
    <cellStyle name="Normal 9 3 3 3 3 3" xfId="2323" xr:uid="{7D80BF38-89E7-4FA3-8A81-4FD9BF648A9F}"/>
    <cellStyle name="Normal 9 3 3 3 3 3 2" xfId="4773" xr:uid="{F1915038-D571-4D7D-8985-4C586602A875}"/>
    <cellStyle name="Normal 9 3 3 3 3 4" xfId="4770" xr:uid="{31FB2DA5-4864-43A7-A2CE-F83F437F5937}"/>
    <cellStyle name="Normal 9 3 3 3 4" xfId="2324" xr:uid="{A6780EB3-80F1-4897-8CB9-2340B831AD20}"/>
    <cellStyle name="Normal 9 3 3 3 4 2" xfId="2325" xr:uid="{18F6A9D1-436C-443C-85AE-9FFED4A4C926}"/>
    <cellStyle name="Normal 9 3 3 3 4 2 2" xfId="4775" xr:uid="{61CB7295-92D2-4918-B9CD-F465557AE78D}"/>
    <cellStyle name="Normal 9 3 3 3 4 3" xfId="4774" xr:uid="{2720151D-799D-4C03-83EE-D8381BD9868F}"/>
    <cellStyle name="Normal 9 3 3 3 5" xfId="2326" xr:uid="{CAC11D1C-A65D-4781-9A87-ABF17D25DF73}"/>
    <cellStyle name="Normal 9 3 3 3 5 2" xfId="4776" xr:uid="{E8F7DA87-FDF7-4046-A23C-3F956C0F587E}"/>
    <cellStyle name="Normal 9 3 3 4" xfId="409" xr:uid="{70E3AD93-AEE6-43DE-AAC9-205E0F9B7590}"/>
    <cellStyle name="Normal 9 3 3 4 2" xfId="848" xr:uid="{36FFBCCC-92A4-4E5F-8A0F-D129D3C2BFA4}"/>
    <cellStyle name="Normal 9 3 3 4 2 2" xfId="2327" xr:uid="{477DCC66-7685-4386-953B-D3769B97CB65}"/>
    <cellStyle name="Normal 9 3 3 4 2 2 2" xfId="2328" xr:uid="{5218DB7F-CF9B-4CFA-8397-4142C2720629}"/>
    <cellStyle name="Normal 9 3 3 4 2 2 2 2" xfId="4780" xr:uid="{4B12ABFE-BD4D-4F05-9E96-4BE997E8F7BF}"/>
    <cellStyle name="Normal 9 3 3 4 2 2 3" xfId="4779" xr:uid="{1CB92337-3C1D-4567-8C20-50F067DC5012}"/>
    <cellStyle name="Normal 9 3 3 4 2 3" xfId="2329" xr:uid="{0B6754E4-D258-4E58-B91F-B015E7EC02C2}"/>
    <cellStyle name="Normal 9 3 3 4 2 3 2" xfId="4781" xr:uid="{65A50E86-D675-4598-A2BC-64B177107206}"/>
    <cellStyle name="Normal 9 3 3 4 2 4" xfId="4778" xr:uid="{B99D0178-6391-4072-B681-3EE761525E35}"/>
    <cellStyle name="Normal 9 3 3 4 3" xfId="2330" xr:uid="{EA3648E5-7DB3-4613-A9AE-27BCE76F6BD1}"/>
    <cellStyle name="Normal 9 3 3 4 3 2" xfId="2331" xr:uid="{921B0184-3443-4DB8-BC39-4E2B2E762A94}"/>
    <cellStyle name="Normal 9 3 3 4 3 2 2" xfId="4783" xr:uid="{A39447A9-0714-44E6-883E-5917BC871E0D}"/>
    <cellStyle name="Normal 9 3 3 4 3 3" xfId="4782" xr:uid="{752681DA-1915-4E34-8358-77B72868F8D4}"/>
    <cellStyle name="Normal 9 3 3 4 4" xfId="2332" xr:uid="{72E4343C-A87E-4103-9C36-E17FEBBFE036}"/>
    <cellStyle name="Normal 9 3 3 4 4 2" xfId="4784" xr:uid="{A85777A8-4955-4453-9418-EC9D147F7307}"/>
    <cellStyle name="Normal 9 3 3 4 5" xfId="4777" xr:uid="{EC5B339D-18A8-49C4-9BE6-32F543694348}"/>
    <cellStyle name="Normal 9 3 3 5" xfId="849" xr:uid="{3AADE6F6-79ED-4FA1-998C-B773E75B7C59}"/>
    <cellStyle name="Normal 9 3 3 5 2" xfId="2333" xr:uid="{5349A429-F77A-4CBC-9BEE-92091B74A51C}"/>
    <cellStyle name="Normal 9 3 3 5 2 2" xfId="2334" xr:uid="{A0039EF0-CD42-486F-BFB8-C1D2DABA89AE}"/>
    <cellStyle name="Normal 9 3 3 5 2 2 2" xfId="4787" xr:uid="{08E28117-856B-43B9-9856-162215ADD7CF}"/>
    <cellStyle name="Normal 9 3 3 5 2 3" xfId="4786" xr:uid="{08D3E058-88EE-4C4B-93C6-02AE8BE05862}"/>
    <cellStyle name="Normal 9 3 3 5 3" xfId="2335" xr:uid="{0F1D0345-FE6D-4C6E-BFE4-DCCDB4E5D923}"/>
    <cellStyle name="Normal 9 3 3 5 3 2" xfId="4788" xr:uid="{B33EB854-3134-4743-96DA-11731C9643BA}"/>
    <cellStyle name="Normal 9 3 3 5 4" xfId="4041" xr:uid="{23E8A58C-B2F2-429A-82E0-4AD50CD2C1C7}"/>
    <cellStyle name="Normal 9 3 3 5 4 2" xfId="4789" xr:uid="{90A42CFA-4BDD-48B5-AEC7-1EB4AAC89D20}"/>
    <cellStyle name="Normal 9 3 3 5 5" xfId="4785" xr:uid="{11E1C93D-4B42-4255-937F-468CC0AD77E6}"/>
    <cellStyle name="Normal 9 3 3 6" xfId="2336" xr:uid="{797480AD-8C6B-488E-8E94-8752F2B3CE5C}"/>
    <cellStyle name="Normal 9 3 3 6 2" xfId="2337" xr:uid="{584591EE-3E20-4270-BE8C-D45719A7E19E}"/>
    <cellStyle name="Normal 9 3 3 6 2 2" xfId="4791" xr:uid="{97DED3F0-EE61-45F3-8B54-60587CEEDFA4}"/>
    <cellStyle name="Normal 9 3 3 6 3" xfId="4790" xr:uid="{84463C9B-9133-4192-9F87-29BB52CB764B}"/>
    <cellStyle name="Normal 9 3 3 7" xfId="2338" xr:uid="{9D1866F1-1DD6-4B03-BB6A-7F12E0790389}"/>
    <cellStyle name="Normal 9 3 3 7 2" xfId="4792" xr:uid="{4F21C49E-ED28-4D23-959D-567319625A26}"/>
    <cellStyle name="Normal 9 3 3 8" xfId="4042" xr:uid="{3525C819-51B4-4649-9D79-5539A778A28E}"/>
    <cellStyle name="Normal 9 3 3 8 2" xfId="4793" xr:uid="{F150346C-8354-4928-8453-1756427D910B}"/>
    <cellStyle name="Normal 9 3 4" xfId="171" xr:uid="{84DBB9A2-B681-4FE4-929C-371ECB45A76D}"/>
    <cellStyle name="Normal 9 3 4 2" xfId="450" xr:uid="{90791779-8152-41E7-987A-81E0D6E2DB5F}"/>
    <cellStyle name="Normal 9 3 4 2 2" xfId="850" xr:uid="{6DBFC540-C2A4-4973-8620-ED8DAD4BF216}"/>
    <cellStyle name="Normal 9 3 4 2 2 2" xfId="2339" xr:uid="{4AC6B3F4-ACA3-4E8A-800A-00426151FDBF}"/>
    <cellStyle name="Normal 9 3 4 2 2 2 2" xfId="2340" xr:uid="{866A6FDB-DBCC-4A91-8E0E-0B762F099DEC}"/>
    <cellStyle name="Normal 9 3 4 2 2 2 2 2" xfId="4798" xr:uid="{6D52BF8F-0F9D-45FB-B6C9-83E52F317625}"/>
    <cellStyle name="Normal 9 3 4 2 2 2 3" xfId="4797" xr:uid="{387EE776-4A14-4BD0-B348-A2F21FD60763}"/>
    <cellStyle name="Normal 9 3 4 2 2 3" xfId="2341" xr:uid="{9DC997D5-F0EC-4429-8A1D-2DDB568DE499}"/>
    <cellStyle name="Normal 9 3 4 2 2 3 2" xfId="4799" xr:uid="{153A5052-BB49-447D-95D9-FA201ADBAD80}"/>
    <cellStyle name="Normal 9 3 4 2 2 4" xfId="4043" xr:uid="{D549D4F2-FF03-4666-86D7-F370F1D4F1E0}"/>
    <cellStyle name="Normal 9 3 4 2 2 4 2" xfId="4800" xr:uid="{9735205E-5437-4411-B13B-E141A55619B3}"/>
    <cellStyle name="Normal 9 3 4 2 2 5" xfId="4796" xr:uid="{059C318A-EFDE-47B6-A0D3-24111EC9F633}"/>
    <cellStyle name="Normal 9 3 4 2 3" xfId="2342" xr:uid="{EF26470F-DB60-4556-A6E7-B139D952D264}"/>
    <cellStyle name="Normal 9 3 4 2 3 2" xfId="2343" xr:uid="{A46A7F77-8698-4EEE-8FF8-DB3157A39B9F}"/>
    <cellStyle name="Normal 9 3 4 2 3 2 2" xfId="4802" xr:uid="{295ABA12-42CA-448B-A4F4-99367F7C8D22}"/>
    <cellStyle name="Normal 9 3 4 2 3 3" xfId="4801" xr:uid="{BC21B46C-50ED-4410-989B-4FA66A1FCBAD}"/>
    <cellStyle name="Normal 9 3 4 2 4" xfId="2344" xr:uid="{1029C09E-576C-466C-9500-2B8C93210D90}"/>
    <cellStyle name="Normal 9 3 4 2 4 2" xfId="4803" xr:uid="{89C417F3-21C6-4EF0-963C-0C3606A110AD}"/>
    <cellStyle name="Normal 9 3 4 2 5" xfId="4044" xr:uid="{646AB2CA-91FE-4601-88FA-205E5855C7FA}"/>
    <cellStyle name="Normal 9 3 4 2 5 2" xfId="4804" xr:uid="{4E13A15A-181E-4AFB-A880-98A5D63C32BD}"/>
    <cellStyle name="Normal 9 3 4 2 6" xfId="4795" xr:uid="{B543E9D8-7D69-4693-8C3D-E3DE0DDB2199}"/>
    <cellStyle name="Normal 9 3 4 3" xfId="851" xr:uid="{BD50FD08-1855-4552-BFA2-1DE92D2F95FA}"/>
    <cellStyle name="Normal 9 3 4 3 2" xfId="2345" xr:uid="{7DB896B8-A829-477A-8E20-E29BAB0B1AF5}"/>
    <cellStyle name="Normal 9 3 4 3 2 2" xfId="2346" xr:uid="{4EA58508-B820-41EF-B611-FD90514E440E}"/>
    <cellStyle name="Normal 9 3 4 3 2 2 2" xfId="4807" xr:uid="{5AF06CF7-AA41-4A86-B047-C5012EC3DB1B}"/>
    <cellStyle name="Normal 9 3 4 3 2 3" xfId="4806" xr:uid="{5414707A-115F-4483-B050-2D3E9366B66D}"/>
    <cellStyle name="Normal 9 3 4 3 3" xfId="2347" xr:uid="{33438A2D-242C-4A14-B593-7FB15F318FEE}"/>
    <cellStyle name="Normal 9 3 4 3 3 2" xfId="4808" xr:uid="{BADB2F03-F338-4D49-90C6-9BC89618A85D}"/>
    <cellStyle name="Normal 9 3 4 3 4" xfId="4045" xr:uid="{DBC9EC98-E43C-4174-8EFC-3BC86EDB67AC}"/>
    <cellStyle name="Normal 9 3 4 3 4 2" xfId="4809" xr:uid="{39DD1A75-8DEA-436A-AA06-E9024C2FE6E9}"/>
    <cellStyle name="Normal 9 3 4 3 5" xfId="4805" xr:uid="{8B18EE7C-A3C5-4D86-9B0D-035308DA4C53}"/>
    <cellStyle name="Normal 9 3 4 4" xfId="2348" xr:uid="{2E4CEBB8-A8CA-46C6-9081-AECFD77125B9}"/>
    <cellStyle name="Normal 9 3 4 4 2" xfId="2349" xr:uid="{A6CA0D81-303E-4B37-814E-53946C1FB606}"/>
    <cellStyle name="Normal 9 3 4 4 2 2" xfId="4811" xr:uid="{2A7912EA-FAFE-48C3-A3BE-2522C1CA18CB}"/>
    <cellStyle name="Normal 9 3 4 4 3" xfId="4046" xr:uid="{43321B23-E003-4358-9EA4-7AECC43BF140}"/>
    <cellStyle name="Normal 9 3 4 4 3 2" xfId="4812" xr:uid="{0626BD94-B69F-40F0-85B0-C1FB32754E46}"/>
    <cellStyle name="Normal 9 3 4 4 4" xfId="4047" xr:uid="{051B64C2-036B-459F-8687-BE381653F5A4}"/>
    <cellStyle name="Normal 9 3 4 4 4 2" xfId="4813" xr:uid="{BD1BA928-DC43-494E-8883-09D6B7B8D03A}"/>
    <cellStyle name="Normal 9 3 4 4 5" xfId="4810" xr:uid="{431F845F-F83A-4CA7-B61B-3C38CB424685}"/>
    <cellStyle name="Normal 9 3 4 5" xfId="2350" xr:uid="{C1430967-2334-46CF-93AA-F33509168FF8}"/>
    <cellStyle name="Normal 9 3 4 5 2" xfId="4814" xr:uid="{E0F8F704-A852-4F25-9531-DF25DCEBFE3D}"/>
    <cellStyle name="Normal 9 3 4 6" xfId="4048" xr:uid="{E834F2C8-EC79-4F55-8539-C36026F185D4}"/>
    <cellStyle name="Normal 9 3 4 6 2" xfId="4815" xr:uid="{53F847A6-B443-4CC5-94FA-20E0968D97D1}"/>
    <cellStyle name="Normal 9 3 4 7" xfId="4049" xr:uid="{0D5EE658-DC03-48E5-A6B9-AF985B94DC0B}"/>
    <cellStyle name="Normal 9 3 4 7 2" xfId="4816" xr:uid="{1B55B1FC-B1EA-4F0D-910E-8553653C3D98}"/>
    <cellStyle name="Normal 9 3 4 8" xfId="4794" xr:uid="{2E828D3C-C6CB-411F-B76E-85E62D774958}"/>
    <cellStyle name="Normal 9 3 5" xfId="410" xr:uid="{9E2BF5D5-CA5E-4BBD-8C33-497D3EF08686}"/>
    <cellStyle name="Normal 9 3 5 2" xfId="852" xr:uid="{82EBCC29-FEFC-4097-BAD8-A953BF31F930}"/>
    <cellStyle name="Normal 9 3 5 2 2" xfId="853" xr:uid="{D09986A4-927C-43C0-8F23-415098179B7E}"/>
    <cellStyle name="Normal 9 3 5 2 2 2" xfId="2351" xr:uid="{41FC130D-058C-452F-AAEF-5C505C4014C8}"/>
    <cellStyle name="Normal 9 3 5 2 2 2 2" xfId="2352" xr:uid="{563155B0-0024-4ADF-9A55-840957101839}"/>
    <cellStyle name="Normal 9 3 5 2 2 2 2 2" xfId="4821" xr:uid="{AF2BA10A-C89E-4720-88E6-CAB2A897C466}"/>
    <cellStyle name="Normal 9 3 5 2 2 2 3" xfId="4820" xr:uid="{3801381C-4BBD-41E7-A0C5-245493DB3053}"/>
    <cellStyle name="Normal 9 3 5 2 2 3" xfId="2353" xr:uid="{5C3FDBCF-5E0C-4B43-8D6B-D7E03300871D}"/>
    <cellStyle name="Normal 9 3 5 2 2 3 2" xfId="4822" xr:uid="{56F80120-1108-404A-A404-F4490FD13F22}"/>
    <cellStyle name="Normal 9 3 5 2 2 4" xfId="4819" xr:uid="{23C78A44-6B1A-4584-9C75-C894F2D320CA}"/>
    <cellStyle name="Normal 9 3 5 2 3" xfId="2354" xr:uid="{24A3D076-6C34-4CA0-8DD8-5D685261FC85}"/>
    <cellStyle name="Normal 9 3 5 2 3 2" xfId="2355" xr:uid="{65124391-6A3B-4980-8C40-99AD3463E529}"/>
    <cellStyle name="Normal 9 3 5 2 3 2 2" xfId="4824" xr:uid="{0CF66C24-EC5C-45B5-A63C-F4E6026B5BB0}"/>
    <cellStyle name="Normal 9 3 5 2 3 3" xfId="4823" xr:uid="{CBD6AE39-1730-4042-89BC-F750B60BCDFD}"/>
    <cellStyle name="Normal 9 3 5 2 4" xfId="2356" xr:uid="{C963D90A-5525-485D-B958-56D6EC9D9AE2}"/>
    <cellStyle name="Normal 9 3 5 2 4 2" xfId="4825" xr:uid="{39C91A62-C7AA-4210-B816-F843B27726A0}"/>
    <cellStyle name="Normal 9 3 5 2 5" xfId="4818" xr:uid="{DA05B849-5E8C-4F18-8A58-C8B0B0802347}"/>
    <cellStyle name="Normal 9 3 5 3" xfId="854" xr:uid="{7F55B3F6-B13A-4404-AEBB-2FCDB66DB412}"/>
    <cellStyle name="Normal 9 3 5 3 2" xfId="2357" xr:uid="{48BA8EF3-D3D4-40D4-B5D6-7B9F104ECF21}"/>
    <cellStyle name="Normal 9 3 5 3 2 2" xfId="2358" xr:uid="{D89FA2F9-F66B-4E20-AFF2-0D36FDFABC2D}"/>
    <cellStyle name="Normal 9 3 5 3 2 2 2" xfId="4828" xr:uid="{E7DA21D0-6952-439F-B6A0-6FF98E5ADAAC}"/>
    <cellStyle name="Normal 9 3 5 3 2 3" xfId="4827" xr:uid="{6C9979C9-9FC7-49DD-9FA0-984C23BF5E60}"/>
    <cellStyle name="Normal 9 3 5 3 3" xfId="2359" xr:uid="{03712C71-2117-433D-B21E-C5727D0B1A9F}"/>
    <cellStyle name="Normal 9 3 5 3 3 2" xfId="4829" xr:uid="{262A7889-C97D-48D7-B453-A80D3245FB54}"/>
    <cellStyle name="Normal 9 3 5 3 4" xfId="4050" xr:uid="{C8A5BD5B-56DD-4CF8-86E1-72DE8B1BED2D}"/>
    <cellStyle name="Normal 9 3 5 3 4 2" xfId="4830" xr:uid="{7F9204F7-FC4D-4350-B4A5-17F3E8E8E7E8}"/>
    <cellStyle name="Normal 9 3 5 3 5" xfId="4826" xr:uid="{7C70356F-F1BA-4709-985F-8C646986B144}"/>
    <cellStyle name="Normal 9 3 5 4" xfId="2360" xr:uid="{C678DFE5-3D23-4C0E-A742-764E9F29D17B}"/>
    <cellStyle name="Normal 9 3 5 4 2" xfId="2361" xr:uid="{91F21C33-B196-45EA-AF5A-C770206BBBAA}"/>
    <cellStyle name="Normal 9 3 5 4 2 2" xfId="4832" xr:uid="{75D20EE0-3540-42C7-8227-0BF30737B89E}"/>
    <cellStyle name="Normal 9 3 5 4 3" xfId="4831" xr:uid="{33F927DF-7505-4E54-AAFA-6121331A82A9}"/>
    <cellStyle name="Normal 9 3 5 5" xfId="2362" xr:uid="{24029BBC-3387-4A37-9D20-2F9256E15800}"/>
    <cellStyle name="Normal 9 3 5 5 2" xfId="4833" xr:uid="{3C8A2262-434A-47D8-8F45-85307175548F}"/>
    <cellStyle name="Normal 9 3 5 6" xfId="4051" xr:uid="{4FC0EDC3-69F8-4946-ABAA-1CC3CC9D4980}"/>
    <cellStyle name="Normal 9 3 5 6 2" xfId="4834" xr:uid="{C288ABBD-5528-43EB-9CAB-9822E7F01888}"/>
    <cellStyle name="Normal 9 3 5 7" xfId="4817" xr:uid="{D028815D-A1BB-4CC8-9239-F88B54D2199C}"/>
    <cellStyle name="Normal 9 3 6" xfId="411" xr:uid="{1F4F8696-B0B7-4CA6-8A35-F368E55D8991}"/>
    <cellStyle name="Normal 9 3 6 2" xfId="855" xr:uid="{13C67878-870D-4A89-B805-17672275673E}"/>
    <cellStyle name="Normal 9 3 6 2 2" xfId="2363" xr:uid="{BCB088F0-FA22-4B4E-9DFB-D920EA61AE1F}"/>
    <cellStyle name="Normal 9 3 6 2 2 2" xfId="2364" xr:uid="{69D541EA-F776-4817-9417-8B493128EE46}"/>
    <cellStyle name="Normal 9 3 6 2 2 2 2" xfId="4838" xr:uid="{16BAD35F-DCFA-45AD-883E-7CD106D237CD}"/>
    <cellStyle name="Normal 9 3 6 2 2 3" xfId="4837" xr:uid="{87ADC317-54DD-4BFD-B4D4-412EC1D7FFDF}"/>
    <cellStyle name="Normal 9 3 6 2 3" xfId="2365" xr:uid="{82304729-8670-4B9F-B4AA-40A8919BBF6C}"/>
    <cellStyle name="Normal 9 3 6 2 3 2" xfId="4839" xr:uid="{6E03A38D-1EFD-41CF-96BA-7BAE1AC04C64}"/>
    <cellStyle name="Normal 9 3 6 2 4" xfId="4052" xr:uid="{B475D509-5AFE-40FF-A051-7E8F5E4D4445}"/>
    <cellStyle name="Normal 9 3 6 2 4 2" xfId="4840" xr:uid="{2418A057-1669-4B4E-9689-F27AE535EA5C}"/>
    <cellStyle name="Normal 9 3 6 2 5" xfId="4836" xr:uid="{629035AC-C038-45E4-B11E-77614CDC2799}"/>
    <cellStyle name="Normal 9 3 6 3" xfId="2366" xr:uid="{5BD73DC5-5545-4853-88C6-B1FAED8B7D2D}"/>
    <cellStyle name="Normal 9 3 6 3 2" xfId="2367" xr:uid="{6C71205F-640E-42CF-A5EB-1344D089C57B}"/>
    <cellStyle name="Normal 9 3 6 3 2 2" xfId="4842" xr:uid="{78FF6DFF-214A-4414-86CC-C2998FB4115D}"/>
    <cellStyle name="Normal 9 3 6 3 3" xfId="4841" xr:uid="{CCB25490-04BE-446E-A6C8-D621D86AC9C9}"/>
    <cellStyle name="Normal 9 3 6 4" xfId="2368" xr:uid="{47A1629C-6D3E-4744-B070-4B58A49AC5D7}"/>
    <cellStyle name="Normal 9 3 6 4 2" xfId="4843" xr:uid="{7C598FB6-C1A8-4643-A11F-BB3D62C0DD27}"/>
    <cellStyle name="Normal 9 3 6 5" xfId="4053" xr:uid="{F981E1D1-54DE-4CD8-89CC-190EB55757A6}"/>
    <cellStyle name="Normal 9 3 6 5 2" xfId="4844" xr:uid="{712DD77E-BBD7-4850-A2C9-AF2DD8EC44B1}"/>
    <cellStyle name="Normal 9 3 6 6" xfId="4835" xr:uid="{BD28A84B-B22E-4D32-A280-1ABE79680998}"/>
    <cellStyle name="Normal 9 3 7" xfId="856" xr:uid="{9BB0134C-801F-432F-950E-66AD6C772D03}"/>
    <cellStyle name="Normal 9 3 7 2" xfId="2369" xr:uid="{7853CB3C-9FB0-481E-BB7A-CFC4944B06F6}"/>
    <cellStyle name="Normal 9 3 7 2 2" xfId="2370" xr:uid="{E07169DB-5CC2-47CE-A58B-E9AEEC1FFC9C}"/>
    <cellStyle name="Normal 9 3 7 2 2 2" xfId="4847" xr:uid="{8BDC7305-6723-4417-9AB0-086791B401B6}"/>
    <cellStyle name="Normal 9 3 7 2 3" xfId="4846" xr:uid="{F8A13847-8BA8-497B-81EB-D1B431C1C1C2}"/>
    <cellStyle name="Normal 9 3 7 3" xfId="2371" xr:uid="{85A59699-0228-4F57-86BA-A266F13864C1}"/>
    <cellStyle name="Normal 9 3 7 3 2" xfId="4848" xr:uid="{FC780295-8910-4F07-9C33-7C49DB462605}"/>
    <cellStyle name="Normal 9 3 7 4" xfId="4054" xr:uid="{A209CC6F-A557-446B-8ADE-95101CBD0651}"/>
    <cellStyle name="Normal 9 3 7 4 2" xfId="4849" xr:uid="{29E65D7E-A405-488C-8B6C-071D473B7059}"/>
    <cellStyle name="Normal 9 3 7 5" xfId="4845" xr:uid="{46C36909-D25F-4775-9655-0D0A0D9F48D0}"/>
    <cellStyle name="Normal 9 3 8" xfId="2372" xr:uid="{CABE3893-402C-4D95-A3C0-A48EEC1B3D56}"/>
    <cellStyle name="Normal 9 3 8 2" xfId="2373" xr:uid="{6E3CD271-8D76-4859-AAF1-63007BE36DD4}"/>
    <cellStyle name="Normal 9 3 8 2 2" xfId="4851" xr:uid="{D4DCA78C-FC37-4113-8A77-06CD974E0D4C}"/>
    <cellStyle name="Normal 9 3 8 3" xfId="4055" xr:uid="{96951926-479F-493F-9D60-1FD68B1E1512}"/>
    <cellStyle name="Normal 9 3 8 3 2" xfId="4852" xr:uid="{A36ABB50-7A28-4850-95DE-18BB0E29D0E9}"/>
    <cellStyle name="Normal 9 3 8 4" xfId="4056" xr:uid="{7974B814-5A1A-4185-92C1-F62A87811868}"/>
    <cellStyle name="Normal 9 3 8 4 2" xfId="4853" xr:uid="{03ED252F-2A4B-4360-A7AC-54492E6B724F}"/>
    <cellStyle name="Normal 9 3 8 5" xfId="4850" xr:uid="{18A025D3-0163-4AE6-BE77-1A5B1F5F5166}"/>
    <cellStyle name="Normal 9 3 9" xfId="2374" xr:uid="{7DCF50CA-AC62-4E80-8D98-FB810548D548}"/>
    <cellStyle name="Normal 9 3 9 2" xfId="4854" xr:uid="{E77D79DA-E7EA-4927-9E08-8AD09C2553AC}"/>
    <cellStyle name="Normal 9 4" xfId="172" xr:uid="{EC8B1EBC-C70A-4E3F-9858-26672900DCD8}"/>
    <cellStyle name="Normal 9 4 10" xfId="4057" xr:uid="{F7734FDE-DE0B-40E0-AF57-3E3152F1E2D4}"/>
    <cellStyle name="Normal 9 4 10 2" xfId="4856" xr:uid="{3D0963C6-E29B-4418-BC82-071761C77791}"/>
    <cellStyle name="Normal 9 4 11" xfId="4058" xr:uid="{72FC5256-2D61-4ABB-ADBC-CC66E441D50A}"/>
    <cellStyle name="Normal 9 4 11 2" xfId="4857" xr:uid="{65CA58A0-0B05-494C-A637-A0A6CA88A3E3}"/>
    <cellStyle name="Normal 9 4 12" xfId="4855" xr:uid="{8194D082-4961-48C4-8511-177D10699FB5}"/>
    <cellStyle name="Normal 9 4 2" xfId="173" xr:uid="{71344449-D628-42B0-BD39-AC4D5106F1CF}"/>
    <cellStyle name="Normal 9 4 2 10" xfId="4858" xr:uid="{6D492C9D-62E3-47CC-8EAB-B3CEFA9A0BD4}"/>
    <cellStyle name="Normal 9 4 2 2" xfId="174" xr:uid="{B08AEA84-60E0-40B1-AAC6-72ACBA9A2333}"/>
    <cellStyle name="Normal 9 4 2 2 2" xfId="412" xr:uid="{D934EFFA-66A5-418B-A279-00FB7F4E06BE}"/>
    <cellStyle name="Normal 9 4 2 2 2 2" xfId="857" xr:uid="{2C04888D-55C4-42D9-8DE6-57D2698FF0B0}"/>
    <cellStyle name="Normal 9 4 2 2 2 2 2" xfId="2375" xr:uid="{CB545BDE-3837-4B0C-9A7B-864155A3F0CA}"/>
    <cellStyle name="Normal 9 4 2 2 2 2 2 2" xfId="2376" xr:uid="{53D52452-3942-4DF8-8B68-7CBAD022B12D}"/>
    <cellStyle name="Normal 9 4 2 2 2 2 2 2 2" xfId="4863" xr:uid="{7A2E4193-11BF-4F1A-8BF4-290C5EB9B1DE}"/>
    <cellStyle name="Normal 9 4 2 2 2 2 2 3" xfId="4862" xr:uid="{B48241C3-BB5E-41EF-98D7-801648CF1500}"/>
    <cellStyle name="Normal 9 4 2 2 2 2 3" xfId="2377" xr:uid="{41CD5314-B1B1-4C8C-91DE-46F1FC477A80}"/>
    <cellStyle name="Normal 9 4 2 2 2 2 3 2" xfId="4864" xr:uid="{1CCD0E1B-1D7C-4EA0-BFE6-33D79A3276E8}"/>
    <cellStyle name="Normal 9 4 2 2 2 2 4" xfId="4059" xr:uid="{7174422F-CB46-4D49-98D6-EBB8901B4812}"/>
    <cellStyle name="Normal 9 4 2 2 2 2 4 2" xfId="4865" xr:uid="{95D46894-EC9E-4080-B76E-B08DF5DE80A6}"/>
    <cellStyle name="Normal 9 4 2 2 2 2 5" xfId="4861" xr:uid="{F85424DD-63D9-4840-99AF-3A803524E976}"/>
    <cellStyle name="Normal 9 4 2 2 2 3" xfId="2378" xr:uid="{D93409D0-9334-4C4F-890B-6488CCE5B662}"/>
    <cellStyle name="Normal 9 4 2 2 2 3 2" xfId="2379" xr:uid="{1D1CAAB6-19B6-423B-BF63-83A69B6391E2}"/>
    <cellStyle name="Normal 9 4 2 2 2 3 2 2" xfId="4867" xr:uid="{D943BD49-D4C2-493B-BAA9-E2810F720E2F}"/>
    <cellStyle name="Normal 9 4 2 2 2 3 3" xfId="4060" xr:uid="{12D230F3-CDFF-40DA-9068-1F73CFAA0736}"/>
    <cellStyle name="Normal 9 4 2 2 2 3 3 2" xfId="4868" xr:uid="{271DD969-078F-4195-84BF-14FD72A042CE}"/>
    <cellStyle name="Normal 9 4 2 2 2 3 4" xfId="4061" xr:uid="{F9DC6801-8AA6-4B49-B93D-60B3571DE4B9}"/>
    <cellStyle name="Normal 9 4 2 2 2 3 4 2" xfId="4869" xr:uid="{EF998F02-D378-4FA5-A4FB-14ECFC23E5C7}"/>
    <cellStyle name="Normal 9 4 2 2 2 3 5" xfId="4866" xr:uid="{2C7C1C3C-4C4F-431F-9015-05B206BF0A6A}"/>
    <cellStyle name="Normal 9 4 2 2 2 4" xfId="2380" xr:uid="{58190E4A-ADD9-4981-AE88-FE7A424F33F9}"/>
    <cellStyle name="Normal 9 4 2 2 2 4 2" xfId="4870" xr:uid="{D67178CE-D252-47DE-9D16-E1C45F010346}"/>
    <cellStyle name="Normal 9 4 2 2 2 5" xfId="4062" xr:uid="{792B8FFD-CED7-453D-AEB2-AB380270C775}"/>
    <cellStyle name="Normal 9 4 2 2 2 5 2" xfId="4871" xr:uid="{9ADA360D-934D-4E6C-A9EE-9E44B66EC23E}"/>
    <cellStyle name="Normal 9 4 2 2 2 6" xfId="4063" xr:uid="{84602FED-4877-430C-B710-98D9D460782A}"/>
    <cellStyle name="Normal 9 4 2 2 2 6 2" xfId="4872" xr:uid="{A2FD44E7-015A-461C-8873-49CC6FFE6A54}"/>
    <cellStyle name="Normal 9 4 2 2 2 7" xfId="4860" xr:uid="{4B3E14E3-9325-4108-B68A-05748CA3BC1A}"/>
    <cellStyle name="Normal 9 4 2 2 3" xfId="858" xr:uid="{6E093D36-F154-40ED-9818-D51D89A6B90B}"/>
    <cellStyle name="Normal 9 4 2 2 3 2" xfId="2381" xr:uid="{AE7E90A6-D84F-4E3F-80F6-C28CD49F4897}"/>
    <cellStyle name="Normal 9 4 2 2 3 2 2" xfId="2382" xr:uid="{CFB03840-C5C3-493F-BCB4-0B0E59D711FB}"/>
    <cellStyle name="Normal 9 4 2 2 3 2 2 2" xfId="4875" xr:uid="{9ECF716D-DBCB-4737-8C00-7BB4B0D72E04}"/>
    <cellStyle name="Normal 9 4 2 2 3 2 3" xfId="4064" xr:uid="{B1AC7222-66BD-4DBB-937F-2C06BFE76668}"/>
    <cellStyle name="Normal 9 4 2 2 3 2 3 2" xfId="4876" xr:uid="{4EFF5457-FC0A-407B-9BA9-D92E0BEF6FF6}"/>
    <cellStyle name="Normal 9 4 2 2 3 2 4" xfId="4065" xr:uid="{44B40FEE-0574-46E5-9484-E58C44A69D0C}"/>
    <cellStyle name="Normal 9 4 2 2 3 2 4 2" xfId="4877" xr:uid="{67C54224-9C0F-4A42-8B32-18A7C6F2B75F}"/>
    <cellStyle name="Normal 9 4 2 2 3 2 5" xfId="4874" xr:uid="{5BB39AFA-4578-4A6C-B76E-12C5AD587626}"/>
    <cellStyle name="Normal 9 4 2 2 3 3" xfId="2383" xr:uid="{15BD5C0B-B61C-4612-A699-0E009379706C}"/>
    <cellStyle name="Normal 9 4 2 2 3 3 2" xfId="4878" xr:uid="{38EF1CC2-6A97-4B64-A69D-396FAA8ED396}"/>
    <cellStyle name="Normal 9 4 2 2 3 4" xfId="4066" xr:uid="{0CEF43FA-7229-47F3-A104-433B039B9D64}"/>
    <cellStyle name="Normal 9 4 2 2 3 4 2" xfId="4879" xr:uid="{E429A948-3BF8-4671-850B-BA29B24B492E}"/>
    <cellStyle name="Normal 9 4 2 2 3 5" xfId="4067" xr:uid="{498ACAD7-7C2F-4201-91A2-7A645BF7E2FB}"/>
    <cellStyle name="Normal 9 4 2 2 3 5 2" xfId="4880" xr:uid="{AB9985A2-EFBD-42AE-ABD0-2F9EC843A3DB}"/>
    <cellStyle name="Normal 9 4 2 2 3 6" xfId="4873" xr:uid="{01CCF6B7-589A-481E-A232-A022415B3C47}"/>
    <cellStyle name="Normal 9 4 2 2 4" xfId="2384" xr:uid="{C671D5BE-7BEA-40B2-94B7-E5ECE06331C2}"/>
    <cellStyle name="Normal 9 4 2 2 4 2" xfId="2385" xr:uid="{A617A645-80A5-4E3A-9CF3-E369B85FCBF5}"/>
    <cellStyle name="Normal 9 4 2 2 4 2 2" xfId="4882" xr:uid="{0BBC63D6-39BC-428C-B198-4B543587FA9D}"/>
    <cellStyle name="Normal 9 4 2 2 4 3" xfId="4068" xr:uid="{B48E1836-F1DE-4F98-AB5F-0025DC67CC69}"/>
    <cellStyle name="Normal 9 4 2 2 4 3 2" xfId="4883" xr:uid="{26B1F2B6-DBD3-4CD4-AA31-21F31E9833ED}"/>
    <cellStyle name="Normal 9 4 2 2 4 4" xfId="4069" xr:uid="{73AE3279-9E4C-4896-86DB-DA3446FDB6B8}"/>
    <cellStyle name="Normal 9 4 2 2 4 4 2" xfId="4884" xr:uid="{18E9ACAF-6667-4A0D-B1D3-F6EDCF6FDBFB}"/>
    <cellStyle name="Normal 9 4 2 2 4 5" xfId="4881" xr:uid="{EDDD643F-8134-4FE8-BA8C-587BD7EC0BDC}"/>
    <cellStyle name="Normal 9 4 2 2 5" xfId="2386" xr:uid="{CC5D2CF5-C26E-4E68-B771-05EB4B71DAA4}"/>
    <cellStyle name="Normal 9 4 2 2 5 2" xfId="4070" xr:uid="{88C6838A-5AF0-45D8-B1FF-3D002B349CA6}"/>
    <cellStyle name="Normal 9 4 2 2 5 2 2" xfId="4886" xr:uid="{741CC4F7-7774-4811-ADEC-2A6AE54A0DAF}"/>
    <cellStyle name="Normal 9 4 2 2 5 3" xfId="4071" xr:uid="{D47C0C87-FACA-4476-8442-28D69F64CB7D}"/>
    <cellStyle name="Normal 9 4 2 2 5 3 2" xfId="4887" xr:uid="{AB8914A3-A871-4622-84DD-FF4A79E5EB4B}"/>
    <cellStyle name="Normal 9 4 2 2 5 4" xfId="4072" xr:uid="{16505656-4B3B-45A7-817D-7FEF6CFC9166}"/>
    <cellStyle name="Normal 9 4 2 2 5 4 2" xfId="4888" xr:uid="{D5E3EEE3-D185-4467-A00E-48BE1A130656}"/>
    <cellStyle name="Normal 9 4 2 2 5 5" xfId="4885" xr:uid="{23F3C72C-156E-49F7-BEE9-CCCBD0A93580}"/>
    <cellStyle name="Normal 9 4 2 2 6" xfId="4073" xr:uid="{D551C3B0-7B32-404A-A627-E24F45E28C6F}"/>
    <cellStyle name="Normal 9 4 2 2 6 2" xfId="4889" xr:uid="{9F44A585-75B8-4534-922F-40BBF054F221}"/>
    <cellStyle name="Normal 9 4 2 2 7" xfId="4074" xr:uid="{C70F7602-35D3-43A6-AF5C-0FF8B988A04A}"/>
    <cellStyle name="Normal 9 4 2 2 7 2" xfId="4890" xr:uid="{F306444F-2F0D-4DEC-B407-F3830E79DE2D}"/>
    <cellStyle name="Normal 9 4 2 2 8" xfId="4075" xr:uid="{B201CE64-A0E5-4AD4-9023-611721FEFF77}"/>
    <cellStyle name="Normal 9 4 2 2 8 2" xfId="4891" xr:uid="{C8B7EE5A-3901-4CBD-BE93-EAFCFC9F29F4}"/>
    <cellStyle name="Normal 9 4 2 2 9" xfId="4859" xr:uid="{1EAB2975-E1B9-4332-9592-2A136A618F94}"/>
    <cellStyle name="Normal 9 4 2 3" xfId="413" xr:uid="{EA5D07ED-C97C-4498-8BCB-34A373DA7267}"/>
    <cellStyle name="Normal 9 4 2 3 2" xfId="859" xr:uid="{57BD3444-B172-4C96-8998-744B200C1D04}"/>
    <cellStyle name="Normal 9 4 2 3 2 2" xfId="860" xr:uid="{AE257DE9-F481-43BA-AF6A-BDAEE405B7E1}"/>
    <cellStyle name="Normal 9 4 2 3 2 2 2" xfId="2387" xr:uid="{294E190A-8044-4146-AEF5-1BDA5E7A5BA8}"/>
    <cellStyle name="Normal 9 4 2 3 2 2 2 2" xfId="2388" xr:uid="{FE7A8296-E6F2-47F1-94B3-AF231D428A9C}"/>
    <cellStyle name="Normal 9 4 2 3 2 2 2 2 2" xfId="4896" xr:uid="{469C2DD3-F521-4EC0-A060-477946ECFD46}"/>
    <cellStyle name="Normal 9 4 2 3 2 2 2 3" xfId="4895" xr:uid="{79D3E3D8-5A2F-4891-A803-AB0D3133AC16}"/>
    <cellStyle name="Normal 9 4 2 3 2 2 3" xfId="2389" xr:uid="{5F5411AC-B5E8-4C30-A548-4BEF5E16313E}"/>
    <cellStyle name="Normal 9 4 2 3 2 2 3 2" xfId="4897" xr:uid="{26DF4C61-F5E1-4135-91A8-470FF4F3C12F}"/>
    <cellStyle name="Normal 9 4 2 3 2 2 4" xfId="4894" xr:uid="{18B5CA08-6D92-4C52-A840-D7FF9AF5A55B}"/>
    <cellStyle name="Normal 9 4 2 3 2 3" xfId="2390" xr:uid="{DD8D6834-047D-4191-8CC0-A46C6920A3F8}"/>
    <cellStyle name="Normal 9 4 2 3 2 3 2" xfId="2391" xr:uid="{27905FFD-3181-4306-9854-83E0EE93C7B8}"/>
    <cellStyle name="Normal 9 4 2 3 2 3 2 2" xfId="4899" xr:uid="{13C5DAD7-3BBF-4117-A4B3-6A9917DFFFC4}"/>
    <cellStyle name="Normal 9 4 2 3 2 3 3" xfId="4898" xr:uid="{F9377547-35FF-42B4-BDBB-39FEFAF0B3CB}"/>
    <cellStyle name="Normal 9 4 2 3 2 4" xfId="2392" xr:uid="{509C08CB-2C28-4BDB-90A7-AAE05290CF23}"/>
    <cellStyle name="Normal 9 4 2 3 2 4 2" xfId="4900" xr:uid="{9BDB579E-A556-4B61-AC00-2B87542462F8}"/>
    <cellStyle name="Normal 9 4 2 3 2 5" xfId="4893" xr:uid="{49BAB5FD-D983-4DA6-A30D-AE605E412FEA}"/>
    <cellStyle name="Normal 9 4 2 3 3" xfId="861" xr:uid="{E907BAC4-B5C8-4413-B59C-1E2AEEDF0A98}"/>
    <cellStyle name="Normal 9 4 2 3 3 2" xfId="2393" xr:uid="{FBA8B2DF-4B65-4BEF-98C9-F70C77A066AE}"/>
    <cellStyle name="Normal 9 4 2 3 3 2 2" xfId="2394" xr:uid="{654929EE-4A21-400E-9078-9752B4847D49}"/>
    <cellStyle name="Normal 9 4 2 3 3 2 2 2" xfId="4903" xr:uid="{4D344837-536A-4387-9083-7B6B69DCB2C3}"/>
    <cellStyle name="Normal 9 4 2 3 3 2 3" xfId="4902" xr:uid="{924927FB-27AF-41B7-9C92-ACBC6E365C90}"/>
    <cellStyle name="Normal 9 4 2 3 3 3" xfId="2395" xr:uid="{9B39D983-CBE0-48D6-8081-809F900190D3}"/>
    <cellStyle name="Normal 9 4 2 3 3 3 2" xfId="4904" xr:uid="{4FBC5544-A919-4156-BE65-8C203F0DDC68}"/>
    <cellStyle name="Normal 9 4 2 3 3 4" xfId="4076" xr:uid="{9CF4ACF4-E02A-4F9E-9D54-9CAF1D980D0D}"/>
    <cellStyle name="Normal 9 4 2 3 3 4 2" xfId="4905" xr:uid="{8CBEFF76-C4E6-494F-A247-E5405CDD5305}"/>
    <cellStyle name="Normal 9 4 2 3 3 5" xfId="4901" xr:uid="{1C5D4ACF-9742-4246-B1B7-205030AB5E81}"/>
    <cellStyle name="Normal 9 4 2 3 4" xfId="2396" xr:uid="{E588D830-886B-41EB-ABC4-C28F3598F285}"/>
    <cellStyle name="Normal 9 4 2 3 4 2" xfId="2397" xr:uid="{4A47850C-C24B-493C-A1DB-F1B4A92A6E40}"/>
    <cellStyle name="Normal 9 4 2 3 4 2 2" xfId="4907" xr:uid="{E3E3989F-6DDE-47DF-992F-9F0EF665CF85}"/>
    <cellStyle name="Normal 9 4 2 3 4 3" xfId="4906" xr:uid="{568BA061-30A8-4813-A743-F23FDA516502}"/>
    <cellStyle name="Normal 9 4 2 3 5" xfId="2398" xr:uid="{5466505B-1A30-4100-988D-60BCB997ECA0}"/>
    <cellStyle name="Normal 9 4 2 3 5 2" xfId="4908" xr:uid="{4F92A859-83CF-455F-B630-9A6FDB5F908E}"/>
    <cellStyle name="Normal 9 4 2 3 6" xfId="4077" xr:uid="{8137C976-1BE0-4EAC-8EAA-E8E29F25E475}"/>
    <cellStyle name="Normal 9 4 2 3 6 2" xfId="4909" xr:uid="{BF33C46E-3A08-4183-A726-992E54A5F1ED}"/>
    <cellStyle name="Normal 9 4 2 3 7" xfId="4892" xr:uid="{8B7F7814-4534-4CEB-B107-54298D9922AB}"/>
    <cellStyle name="Normal 9 4 2 4" xfId="414" xr:uid="{8F8DA9AE-147E-486A-8FA8-E96FFAF78F35}"/>
    <cellStyle name="Normal 9 4 2 4 2" xfId="862" xr:uid="{F46F9139-8105-4F09-A176-C0A310D38C0C}"/>
    <cellStyle name="Normal 9 4 2 4 2 2" xfId="2399" xr:uid="{EF742800-F3E2-4A32-81AD-511AEF408EAC}"/>
    <cellStyle name="Normal 9 4 2 4 2 2 2" xfId="2400" xr:uid="{81691C22-E325-4F46-BD28-A44337AF11EF}"/>
    <cellStyle name="Normal 9 4 2 4 2 2 2 2" xfId="4913" xr:uid="{4DA4E2BB-1D4D-40AB-9366-7C577906D082}"/>
    <cellStyle name="Normal 9 4 2 4 2 2 3" xfId="4912" xr:uid="{3ACFCDBB-D4F0-43F0-AE81-ECD63CCE1DB1}"/>
    <cellStyle name="Normal 9 4 2 4 2 3" xfId="2401" xr:uid="{5EAEFCE6-BC20-44C4-839F-D7E2784CE6FF}"/>
    <cellStyle name="Normal 9 4 2 4 2 3 2" xfId="4914" xr:uid="{D2AA4C47-0CD9-45EC-BEEF-A0B412B8DF1D}"/>
    <cellStyle name="Normal 9 4 2 4 2 4" xfId="4078" xr:uid="{9C181C77-5286-4E64-87A8-618A8C82631D}"/>
    <cellStyle name="Normal 9 4 2 4 2 4 2" xfId="4915" xr:uid="{F1877EBE-4BC9-4F8C-800B-115A98331E34}"/>
    <cellStyle name="Normal 9 4 2 4 2 5" xfId="4911" xr:uid="{9BF3CEAC-7C45-4E5C-8EB1-C7B0BFB495AB}"/>
    <cellStyle name="Normal 9 4 2 4 3" xfId="2402" xr:uid="{35E52405-1DFA-4DE2-AE1C-0F70C5B3E846}"/>
    <cellStyle name="Normal 9 4 2 4 3 2" xfId="2403" xr:uid="{E9C1C181-2B56-48CA-81C7-8579B19C4E5A}"/>
    <cellStyle name="Normal 9 4 2 4 3 2 2" xfId="4917" xr:uid="{CFCF7920-EAEF-4F71-96C9-75EEB67518C4}"/>
    <cellStyle name="Normal 9 4 2 4 3 3" xfId="4916" xr:uid="{6D436563-5215-4E93-BBF3-DF3E17CDB0E7}"/>
    <cellStyle name="Normal 9 4 2 4 4" xfId="2404" xr:uid="{3EA1C7D5-3905-41F7-A607-079DD0A819C4}"/>
    <cellStyle name="Normal 9 4 2 4 4 2" xfId="4918" xr:uid="{D40F136E-0464-47EF-B67F-F5AE1ED54DB6}"/>
    <cellStyle name="Normal 9 4 2 4 5" xfId="4079" xr:uid="{A27D20DB-676D-446D-B504-B07684F201A0}"/>
    <cellStyle name="Normal 9 4 2 4 5 2" xfId="4919" xr:uid="{500D6232-AE2B-46BD-8107-202BB69109EE}"/>
    <cellStyle name="Normal 9 4 2 4 6" xfId="4910" xr:uid="{4ED43B4E-44E3-4910-814C-16766B6562B2}"/>
    <cellStyle name="Normal 9 4 2 5" xfId="415" xr:uid="{16E6C3AE-7F9A-4454-A7C9-916C704E4E37}"/>
    <cellStyle name="Normal 9 4 2 5 2" xfId="2405" xr:uid="{BB581CBC-8AF1-4C56-888F-B9A16C92BFBD}"/>
    <cellStyle name="Normal 9 4 2 5 2 2" xfId="2406" xr:uid="{1E8C6B44-9908-4F66-930A-AE28A5FB8C79}"/>
    <cellStyle name="Normal 9 4 2 5 2 2 2" xfId="4922" xr:uid="{F17A9168-CF0B-42D0-AD2A-1150E8DA4F04}"/>
    <cellStyle name="Normal 9 4 2 5 2 3" xfId="4921" xr:uid="{594E5A8D-04B3-4092-92C2-F6289CD3DF55}"/>
    <cellStyle name="Normal 9 4 2 5 3" xfId="2407" xr:uid="{95086230-6FBA-4DF8-A461-5B03021F7B45}"/>
    <cellStyle name="Normal 9 4 2 5 3 2" xfId="4923" xr:uid="{DF803C62-31EA-45C9-BCC1-473EE58E14EC}"/>
    <cellStyle name="Normal 9 4 2 5 4" xfId="4080" xr:uid="{AA54EF59-8C48-4067-914A-35620E1FCE2B}"/>
    <cellStyle name="Normal 9 4 2 5 4 2" xfId="4924" xr:uid="{19CFAE18-8AD8-460C-8925-1F50129C8C87}"/>
    <cellStyle name="Normal 9 4 2 5 5" xfId="4920" xr:uid="{FEFB8DE6-C302-424F-879D-E5897F8A4110}"/>
    <cellStyle name="Normal 9 4 2 6" xfId="2408" xr:uid="{05D88D5A-A205-4FF0-ADC7-8D37081F3E40}"/>
    <cellStyle name="Normal 9 4 2 6 2" xfId="2409" xr:uid="{CA3982E6-2061-41DA-AC75-65E96BE51C59}"/>
    <cellStyle name="Normal 9 4 2 6 2 2" xfId="4926" xr:uid="{E7C83DC2-10DD-4C9A-B014-D8F3FAB01AC7}"/>
    <cellStyle name="Normal 9 4 2 6 3" xfId="4081" xr:uid="{DD990A39-E0C1-4404-A838-8A8889BF9C89}"/>
    <cellStyle name="Normal 9 4 2 6 3 2" xfId="4927" xr:uid="{43A10DEB-E19E-4F5E-B648-0F3BC8B45E7A}"/>
    <cellStyle name="Normal 9 4 2 6 4" xfId="4082" xr:uid="{480B29EE-1173-4460-9E9E-6648BBE50825}"/>
    <cellStyle name="Normal 9 4 2 6 4 2" xfId="4928" xr:uid="{62182202-D013-4FA6-A970-EF43F5F9894D}"/>
    <cellStyle name="Normal 9 4 2 6 5" xfId="4925" xr:uid="{AF74C2EE-3586-45D3-B591-69934AEACCCB}"/>
    <cellStyle name="Normal 9 4 2 7" xfId="2410" xr:uid="{EF0DDDEC-F18E-4B3B-9D43-E1E79CA7DDE3}"/>
    <cellStyle name="Normal 9 4 2 7 2" xfId="4929" xr:uid="{F54FF266-2833-4C47-92C0-ECC3B8A60770}"/>
    <cellStyle name="Normal 9 4 2 8" xfId="4083" xr:uid="{81F2F5F1-C781-4108-BE9E-584A557C714F}"/>
    <cellStyle name="Normal 9 4 2 8 2" xfId="4930" xr:uid="{C112CDA4-264E-4C40-AE02-B18E79F571F1}"/>
    <cellStyle name="Normal 9 4 2 9" xfId="4084" xr:uid="{D1384718-2F2B-4202-B512-38D61B04E691}"/>
    <cellStyle name="Normal 9 4 2 9 2" xfId="4931" xr:uid="{C4477C54-D30A-45E0-9846-53BBB550EED2}"/>
    <cellStyle name="Normal 9 4 3" xfId="175" xr:uid="{D325C55E-4821-4DC5-9256-A8113B97A0F5}"/>
    <cellStyle name="Normal 9 4 3 2" xfId="176" xr:uid="{24EA796C-ECCA-45D6-9EA4-5C9503DE9113}"/>
    <cellStyle name="Normal 9 4 3 2 2" xfId="863" xr:uid="{DCE5897E-248D-43E2-91CA-EC03DA1CF400}"/>
    <cellStyle name="Normal 9 4 3 2 2 2" xfId="2411" xr:uid="{0E677008-D5E8-4F72-BAA4-C60E46E5ECA4}"/>
    <cellStyle name="Normal 9 4 3 2 2 2 2" xfId="2412" xr:uid="{2B46074F-86BB-4088-A31C-97582C898C49}"/>
    <cellStyle name="Normal 9 4 3 2 2 2 2 2" xfId="4500" xr:uid="{29EF4E0C-C14F-4AC6-89DE-54BC01E9C948}"/>
    <cellStyle name="Normal 9 4 3 2 2 2 2 2 2" xfId="5307" xr:uid="{A5119998-AD21-40D9-959D-0A67BFEFF6A1}"/>
    <cellStyle name="Normal 9 4 3 2 2 2 2 2 3" xfId="4936" xr:uid="{E7399F91-B3C1-412A-B025-E671442E50FF}"/>
    <cellStyle name="Normal 9 4 3 2 2 2 3" xfId="4501" xr:uid="{112489FE-8A0F-4DA8-A59A-888EF29F8D04}"/>
    <cellStyle name="Normal 9 4 3 2 2 2 3 2" xfId="5308" xr:uid="{431DC01F-540C-4B4E-A424-A47F13128EAF}"/>
    <cellStyle name="Normal 9 4 3 2 2 2 3 3" xfId="4935" xr:uid="{9CE6E630-DAF0-4B60-A0B1-8B81484F14CB}"/>
    <cellStyle name="Normal 9 4 3 2 2 3" xfId="2413" xr:uid="{C16594B8-E156-4832-96AC-9A1F92B09C5C}"/>
    <cellStyle name="Normal 9 4 3 2 2 3 2" xfId="4502" xr:uid="{77AFD7D7-DDC7-4E92-9751-C32327592194}"/>
    <cellStyle name="Normal 9 4 3 2 2 3 2 2" xfId="5309" xr:uid="{3CD702F3-0D89-4E89-9771-35FC698B5435}"/>
    <cellStyle name="Normal 9 4 3 2 2 3 2 3" xfId="4937" xr:uid="{0AFC496D-4CE1-4AD2-A38D-83B95F3C3898}"/>
    <cellStyle name="Normal 9 4 3 2 2 4" xfId="4085" xr:uid="{58CF9E03-D3EE-4026-A407-2104BB248FEC}"/>
    <cellStyle name="Normal 9 4 3 2 2 4 2" xfId="4938" xr:uid="{13996900-2695-4D3F-8E35-C6B6DDE0ED29}"/>
    <cellStyle name="Normal 9 4 3 2 2 5" xfId="4934" xr:uid="{4E9E62CD-EB78-43BA-8995-F1BD3F9C228B}"/>
    <cellStyle name="Normal 9 4 3 2 3" xfId="2414" xr:uid="{75BA2A60-5AE9-47C4-B8EA-34841834A43D}"/>
    <cellStyle name="Normal 9 4 3 2 3 2" xfId="2415" xr:uid="{F7184718-8B2C-4AEC-B2D5-3D4E804947A9}"/>
    <cellStyle name="Normal 9 4 3 2 3 2 2" xfId="4503" xr:uid="{382793F8-AE11-4DD0-A175-FCB9738A43FD}"/>
    <cellStyle name="Normal 9 4 3 2 3 2 2 2" xfId="5310" xr:uid="{9A712A2C-B485-4A08-BDB6-63B985963D4A}"/>
    <cellStyle name="Normal 9 4 3 2 3 2 2 3" xfId="4940" xr:uid="{DE7B239B-0E3B-4650-9450-89A25F13182C}"/>
    <cellStyle name="Normal 9 4 3 2 3 3" xfId="4086" xr:uid="{CD96C596-8B9D-4386-92FB-5EF96D4F4C9B}"/>
    <cellStyle name="Normal 9 4 3 2 3 3 2" xfId="4941" xr:uid="{98CC92CB-E4EC-4BE9-8BDE-D003275B10ED}"/>
    <cellStyle name="Normal 9 4 3 2 3 4" xfId="4087" xr:uid="{801C32BA-3B01-4963-A458-03FB52BA0800}"/>
    <cellStyle name="Normal 9 4 3 2 3 4 2" xfId="4942" xr:uid="{1EE96EFC-1B5A-4B8D-91F9-950068BF89C9}"/>
    <cellStyle name="Normal 9 4 3 2 3 5" xfId="4939" xr:uid="{55F8C070-77DE-49BB-AAEF-E2C446B618D5}"/>
    <cellStyle name="Normal 9 4 3 2 4" xfId="2416" xr:uid="{247C19E4-F19C-487A-9B08-340320E43B14}"/>
    <cellStyle name="Normal 9 4 3 2 4 2" xfId="4504" xr:uid="{C8E33746-1413-4270-8ACF-6857887A4A88}"/>
    <cellStyle name="Normal 9 4 3 2 4 2 2" xfId="5311" xr:uid="{58EECACA-2817-4FBD-A37F-65A0F3A75C93}"/>
    <cellStyle name="Normal 9 4 3 2 4 2 3" xfId="4943" xr:uid="{FA7EAE11-CE6E-4AF1-90E0-87513040F4B0}"/>
    <cellStyle name="Normal 9 4 3 2 5" xfId="4088" xr:uid="{0759D88F-A47D-4EA5-8AFF-24F4E9D33A91}"/>
    <cellStyle name="Normal 9 4 3 2 5 2" xfId="4944" xr:uid="{78BE2F44-FBA0-4B5C-840A-2BB07286A555}"/>
    <cellStyle name="Normal 9 4 3 2 6" xfId="4089" xr:uid="{41B4BA20-024A-427F-92A6-2E15CDF6D753}"/>
    <cellStyle name="Normal 9 4 3 2 6 2" xfId="4945" xr:uid="{1F35AA58-3F3B-48BA-AA6D-2C2CC8B04AA7}"/>
    <cellStyle name="Normal 9 4 3 2 7" xfId="4933" xr:uid="{2C9E2804-9065-43E5-8F7F-B235BBD04686}"/>
    <cellStyle name="Normal 9 4 3 3" xfId="416" xr:uid="{D1B26EC6-B72E-492A-AB77-4E89B3670454}"/>
    <cellStyle name="Normal 9 4 3 3 2" xfId="2417" xr:uid="{4C82DA94-0A44-4C3F-B863-BE8F3557B7E1}"/>
    <cellStyle name="Normal 9 4 3 3 2 2" xfId="2418" xr:uid="{6FF5C32A-773E-4FFC-BEFD-0B076BBB041B}"/>
    <cellStyle name="Normal 9 4 3 3 2 2 2" xfId="4505" xr:uid="{F0CF80E9-D00B-48B3-B8D5-28EA026270EF}"/>
    <cellStyle name="Normal 9 4 3 3 2 2 2 2" xfId="5312" xr:uid="{FBDE1058-E41A-4C03-B5FA-40B345C0050D}"/>
    <cellStyle name="Normal 9 4 3 3 2 2 2 3" xfId="4948" xr:uid="{EB462401-05C4-4186-A0E3-B2A42DF8A10E}"/>
    <cellStyle name="Normal 9 4 3 3 2 3" xfId="4090" xr:uid="{070019F5-F771-43E2-BC85-5A96B1D16537}"/>
    <cellStyle name="Normal 9 4 3 3 2 3 2" xfId="4949" xr:uid="{63169620-068D-4E8D-9297-6F93C7644782}"/>
    <cellStyle name="Normal 9 4 3 3 2 4" xfId="4091" xr:uid="{E78C5CCF-C3CD-4DB6-8BDF-1D2D0706A4F7}"/>
    <cellStyle name="Normal 9 4 3 3 2 4 2" xfId="4950" xr:uid="{517FF2F5-9C19-4E17-A5BF-20BE182563E1}"/>
    <cellStyle name="Normal 9 4 3 3 2 5" xfId="4947" xr:uid="{A79E9496-226F-4A68-8707-C00578DCCEFF}"/>
    <cellStyle name="Normal 9 4 3 3 3" xfId="2419" xr:uid="{E2D7DB8C-F650-4247-978F-4FBB618CEC14}"/>
    <cellStyle name="Normal 9 4 3 3 3 2" xfId="4506" xr:uid="{ED24A4D9-FB3D-4FB0-9E7C-E7FC1D092972}"/>
    <cellStyle name="Normal 9 4 3 3 3 2 2" xfId="5313" xr:uid="{5D46D44C-E8CE-46F1-B8B1-6010FF484F4A}"/>
    <cellStyle name="Normal 9 4 3 3 3 2 3" xfId="4951" xr:uid="{A47409E0-B08D-4993-AED0-1A3E9973632A}"/>
    <cellStyle name="Normal 9 4 3 3 4" xfId="4092" xr:uid="{7C9F6CA2-A4FA-4A12-90A0-C0C9BD87B787}"/>
    <cellStyle name="Normal 9 4 3 3 4 2" xfId="4952" xr:uid="{2288FD83-4DF5-46C3-A2E9-CC1A81A06C46}"/>
    <cellStyle name="Normal 9 4 3 3 5" xfId="4093" xr:uid="{1A58109F-D6DF-4D7B-B5A2-C9BE6B065A75}"/>
    <cellStyle name="Normal 9 4 3 3 5 2" xfId="4953" xr:uid="{6731CB59-CA7E-48BE-8255-7053056D256F}"/>
    <cellStyle name="Normal 9 4 3 3 6" xfId="4946" xr:uid="{0479CE71-7DCB-4CB2-AD2D-D526CFA672B4}"/>
    <cellStyle name="Normal 9 4 3 4" xfId="2420" xr:uid="{81D55EBB-25DB-4015-B449-134F8E0B055A}"/>
    <cellStyle name="Normal 9 4 3 4 2" xfId="2421" xr:uid="{A88021F5-7E7A-41F5-9978-095AE7991A74}"/>
    <cellStyle name="Normal 9 4 3 4 2 2" xfId="4507" xr:uid="{170A09A2-CDDB-4FBE-BFBB-0AC59C0A5B92}"/>
    <cellStyle name="Normal 9 4 3 4 2 2 2" xfId="5314" xr:uid="{397363CB-2A3F-4554-A2CA-6A7F9C2F2695}"/>
    <cellStyle name="Normal 9 4 3 4 2 2 3" xfId="4955" xr:uid="{65D6C2F3-38E3-49BF-95E6-7E46EF43A34E}"/>
    <cellStyle name="Normal 9 4 3 4 3" xfId="4094" xr:uid="{1E4C86D8-E892-4822-B5E4-98729164EE44}"/>
    <cellStyle name="Normal 9 4 3 4 3 2" xfId="4956" xr:uid="{E8E24BC6-C7EB-49CB-A618-B4AE322ADB4A}"/>
    <cellStyle name="Normal 9 4 3 4 4" xfId="4095" xr:uid="{E6089C9E-4AC4-499B-859E-2C797B6E3F79}"/>
    <cellStyle name="Normal 9 4 3 4 4 2" xfId="4957" xr:uid="{405C73AC-1A60-4B1F-A0CF-6D5E62C791C9}"/>
    <cellStyle name="Normal 9 4 3 4 5" xfId="4954" xr:uid="{2F12C25D-4C24-457E-A8FB-9E6A77C28B89}"/>
    <cellStyle name="Normal 9 4 3 5" xfId="2422" xr:uid="{56EFF5D1-C27C-4CC4-A30F-FB5FE791E775}"/>
    <cellStyle name="Normal 9 4 3 5 2" xfId="4096" xr:uid="{89E5640E-5B7C-48D2-960B-DF3B22B3D99E}"/>
    <cellStyle name="Normal 9 4 3 5 2 2" xfId="4959" xr:uid="{B79F8581-637E-4203-ADB6-0A16D29E6A8D}"/>
    <cellStyle name="Normal 9 4 3 5 3" xfId="4097" xr:uid="{6CDF8F41-937E-4B50-BCC5-B7526DCA777C}"/>
    <cellStyle name="Normal 9 4 3 5 3 2" xfId="4960" xr:uid="{7E8D4392-5047-4A77-9F71-A6E4C0470C10}"/>
    <cellStyle name="Normal 9 4 3 5 4" xfId="4098" xr:uid="{6B7C686E-7A6E-4A52-8A42-99FD056BFD16}"/>
    <cellStyle name="Normal 9 4 3 5 4 2" xfId="4961" xr:uid="{3D28153F-7CDD-4096-A64B-7A93B90F4FAD}"/>
    <cellStyle name="Normal 9 4 3 5 5" xfId="4958" xr:uid="{F9DA93B8-8F42-4D66-A63D-4E33DAFA7FFF}"/>
    <cellStyle name="Normal 9 4 3 6" xfId="4099" xr:uid="{EA1080AC-2A09-45E5-BAB9-16FC96BB4C70}"/>
    <cellStyle name="Normal 9 4 3 6 2" xfId="4962" xr:uid="{CCE5414B-5B75-43FA-9533-9FE7530ACC8A}"/>
    <cellStyle name="Normal 9 4 3 7" xfId="4100" xr:uid="{0315CC0F-9418-4EB4-91C4-64B2722867FF}"/>
    <cellStyle name="Normal 9 4 3 7 2" xfId="4963" xr:uid="{A0D59F12-970D-4DFD-B2BE-1260805CFDFF}"/>
    <cellStyle name="Normal 9 4 3 8" xfId="4101" xr:uid="{227F90AE-0482-48C3-8219-2BEDFEB05E76}"/>
    <cellStyle name="Normal 9 4 3 8 2" xfId="4964" xr:uid="{76FFA7BD-97A3-472A-8996-44F7FD551C2D}"/>
    <cellStyle name="Normal 9 4 3 9" xfId="4932" xr:uid="{130B35AC-20C4-40EE-B016-8795BC0CABB4}"/>
    <cellStyle name="Normal 9 4 4" xfId="177" xr:uid="{98659BDF-5842-4996-8015-505D48BBA4FC}"/>
    <cellStyle name="Normal 9 4 4 2" xfId="864" xr:uid="{B591D68A-26F0-49FA-9CA0-B08510C46845}"/>
    <cellStyle name="Normal 9 4 4 2 2" xfId="865" xr:uid="{0ECE646C-5F22-40B1-81A2-F34D6C9DD1E6}"/>
    <cellStyle name="Normal 9 4 4 2 2 2" xfId="2423" xr:uid="{8768E3CC-1ED5-4EDC-9ACF-291210246DBB}"/>
    <cellStyle name="Normal 9 4 4 2 2 2 2" xfId="2424" xr:uid="{2F3C44DB-6562-453A-83E2-1E9A3101D456}"/>
    <cellStyle name="Normal 9 4 4 2 2 2 2 2" xfId="4969" xr:uid="{986A4D9E-3926-4006-9246-68222427E380}"/>
    <cellStyle name="Normal 9 4 4 2 2 2 3" xfId="4968" xr:uid="{3157196E-8524-4FBF-8833-33218CFCB184}"/>
    <cellStyle name="Normal 9 4 4 2 2 3" xfId="2425" xr:uid="{2F56AEE4-AE92-47A8-BD72-78532C4EEC52}"/>
    <cellStyle name="Normal 9 4 4 2 2 3 2" xfId="4970" xr:uid="{0BEFE54D-E2CC-480C-B2D4-478019FF80D9}"/>
    <cellStyle name="Normal 9 4 4 2 2 4" xfId="4102" xr:uid="{240BB94E-47D9-4DA6-B8D4-F2D864D55E9C}"/>
    <cellStyle name="Normal 9 4 4 2 2 4 2" xfId="4971" xr:uid="{33156345-1FA9-4002-92B3-4EBF4614E4FD}"/>
    <cellStyle name="Normal 9 4 4 2 2 5" xfId="4967" xr:uid="{F91E3418-AA24-47A1-8832-51FDDC5C1FCC}"/>
    <cellStyle name="Normal 9 4 4 2 3" xfId="2426" xr:uid="{44D197CF-0A7E-44B4-A5F5-62DAFA22BE46}"/>
    <cellStyle name="Normal 9 4 4 2 3 2" xfId="2427" xr:uid="{4458E07C-2E05-4CDC-B5C6-5D083B6861ED}"/>
    <cellStyle name="Normal 9 4 4 2 3 2 2" xfId="4973" xr:uid="{ED5F1BEC-C1BE-493D-B68A-1DCCAC43F1EC}"/>
    <cellStyle name="Normal 9 4 4 2 3 3" xfId="4972" xr:uid="{6B54E3A1-FBD4-439E-9CB8-4A03A273526F}"/>
    <cellStyle name="Normal 9 4 4 2 4" xfId="2428" xr:uid="{26484AB5-9460-46E5-AE89-FF6F07F0F294}"/>
    <cellStyle name="Normal 9 4 4 2 4 2" xfId="4974" xr:uid="{43A22DDE-253B-4ACF-845E-B53A09B04410}"/>
    <cellStyle name="Normal 9 4 4 2 5" xfId="4103" xr:uid="{A40284EF-38EC-482F-84EB-D255F79C530A}"/>
    <cellStyle name="Normal 9 4 4 2 5 2" xfId="4975" xr:uid="{BCD192AA-BE20-464D-A45F-871A66BA5D87}"/>
    <cellStyle name="Normal 9 4 4 2 6" xfId="4966" xr:uid="{CA56811B-C9E8-4CAD-AD1D-DA2F5FE24D3B}"/>
    <cellStyle name="Normal 9 4 4 3" xfId="866" xr:uid="{C4B0A876-B5B2-4709-BCA8-DC30224D2EF4}"/>
    <cellStyle name="Normal 9 4 4 3 2" xfId="2429" xr:uid="{D6961511-5357-4BEC-BA50-E91C2399DEDB}"/>
    <cellStyle name="Normal 9 4 4 3 2 2" xfId="2430" xr:uid="{1232E848-44D4-4B5F-9EA1-018BD1B7E3FB}"/>
    <cellStyle name="Normal 9 4 4 3 2 2 2" xfId="4978" xr:uid="{C4A5FD39-E27A-4740-97D9-B61A3634D8C7}"/>
    <cellStyle name="Normal 9 4 4 3 2 3" xfId="4977" xr:uid="{47196A9C-D5CD-4EEC-850C-30C125A6BE7B}"/>
    <cellStyle name="Normal 9 4 4 3 3" xfId="2431" xr:uid="{09DC3717-1D24-4D85-A163-7027EFD2B8C9}"/>
    <cellStyle name="Normal 9 4 4 3 3 2" xfId="4979" xr:uid="{C4CB924F-60CA-414D-BA3B-A14913A2DA59}"/>
    <cellStyle name="Normal 9 4 4 3 4" xfId="4104" xr:uid="{7CFB812B-E418-4BA1-AB17-32B9B9299F23}"/>
    <cellStyle name="Normal 9 4 4 3 4 2" xfId="4980" xr:uid="{3212EBBB-2583-4734-8561-037D75119392}"/>
    <cellStyle name="Normal 9 4 4 3 5" xfId="4976" xr:uid="{7E1AF052-2BB0-4C30-9C18-FB3C1DA706DE}"/>
    <cellStyle name="Normal 9 4 4 4" xfId="2432" xr:uid="{09594EF0-F308-4DFA-B2EC-49DDDE777A34}"/>
    <cellStyle name="Normal 9 4 4 4 2" xfId="2433" xr:uid="{0B838D04-B95F-415E-8F96-F52490075FF0}"/>
    <cellStyle name="Normal 9 4 4 4 2 2" xfId="4982" xr:uid="{056B7B9B-6B28-4B6A-B499-B6FD2C3D21E2}"/>
    <cellStyle name="Normal 9 4 4 4 3" xfId="4105" xr:uid="{FF3343B6-47D4-4575-AC4C-FAC2A3C0ACDC}"/>
    <cellStyle name="Normal 9 4 4 4 3 2" xfId="4983" xr:uid="{18A29EC4-7CA5-4CAE-9DCB-7B8462BC5990}"/>
    <cellStyle name="Normal 9 4 4 4 4" xfId="4106" xr:uid="{C9075AED-41BD-448A-A98A-5EA8181D4384}"/>
    <cellStyle name="Normal 9 4 4 4 4 2" xfId="4984" xr:uid="{511B54FA-9F91-4B5E-8493-275EE0920D83}"/>
    <cellStyle name="Normal 9 4 4 4 5" xfId="4981" xr:uid="{B9AE59F3-69D5-489D-8AF5-D2E220A50509}"/>
    <cellStyle name="Normal 9 4 4 5" xfId="2434" xr:uid="{A433FB32-1D7A-4D8C-AC4A-585529705EFF}"/>
    <cellStyle name="Normal 9 4 4 5 2" xfId="4985" xr:uid="{B0E9D6B5-EE0E-4DAC-BEEB-8F42E49FB54F}"/>
    <cellStyle name="Normal 9 4 4 6" xfId="4107" xr:uid="{50DF5587-0840-4CEC-900F-B8135A227DC8}"/>
    <cellStyle name="Normal 9 4 4 6 2" xfId="4986" xr:uid="{19CF213A-5C14-427B-BFAA-FEFDA7E7AFE7}"/>
    <cellStyle name="Normal 9 4 4 7" xfId="4108" xr:uid="{F361A436-B1D7-48BD-9EFC-A01D1298E41A}"/>
    <cellStyle name="Normal 9 4 4 7 2" xfId="4987" xr:uid="{E60ADC9C-2F00-4617-B2CB-83D82A426943}"/>
    <cellStyle name="Normal 9 4 4 8" xfId="4965" xr:uid="{CB8BBCF5-CE3D-4F15-B28D-608102608B46}"/>
    <cellStyle name="Normal 9 4 5" xfId="417" xr:uid="{CC8B948B-0C4B-4ADE-B291-C2A54F354808}"/>
    <cellStyle name="Normal 9 4 5 2" xfId="867" xr:uid="{A8F78FA2-D027-4412-A561-5192239CA869}"/>
    <cellStyle name="Normal 9 4 5 2 2" xfId="2435" xr:uid="{CA7BE65A-1D5C-447C-8BC6-97DB1038BA8D}"/>
    <cellStyle name="Normal 9 4 5 2 2 2" xfId="2436" xr:uid="{4A7E8D68-0CCF-43AE-9AFF-B6B6A9115318}"/>
    <cellStyle name="Normal 9 4 5 2 2 2 2" xfId="4991" xr:uid="{3F3DA9CC-1935-45A5-91D9-ED3B34E3928C}"/>
    <cellStyle name="Normal 9 4 5 2 2 3" xfId="4990" xr:uid="{CA5A09B9-C02D-4C19-AFC7-5DC010DCB45A}"/>
    <cellStyle name="Normal 9 4 5 2 3" xfId="2437" xr:uid="{E918EE00-7F01-46E4-88EC-814A38CE4AB6}"/>
    <cellStyle name="Normal 9 4 5 2 3 2" xfId="4992" xr:uid="{8D9C7C22-8377-497E-901A-FBEBE2226432}"/>
    <cellStyle name="Normal 9 4 5 2 4" xfId="4109" xr:uid="{14466486-5403-4577-9228-88DB78ABE37D}"/>
    <cellStyle name="Normal 9 4 5 2 4 2" xfId="4993" xr:uid="{081054C2-7751-4273-9449-989F6E9C1681}"/>
    <cellStyle name="Normal 9 4 5 2 5" xfId="4989" xr:uid="{37423308-9B48-49EC-8393-31CE6B4E3D16}"/>
    <cellStyle name="Normal 9 4 5 3" xfId="2438" xr:uid="{0AFB9FDF-1B99-4E9D-AD59-BF43E5F10868}"/>
    <cellStyle name="Normal 9 4 5 3 2" xfId="2439" xr:uid="{38422C65-B75A-4D71-8BD6-AD40BE0E046A}"/>
    <cellStyle name="Normal 9 4 5 3 2 2" xfId="4995" xr:uid="{0AF46A84-A684-436D-9D08-F3B76E6F43E4}"/>
    <cellStyle name="Normal 9 4 5 3 3" xfId="4110" xr:uid="{D956514E-9328-47AF-BA7F-86465A5EE5A1}"/>
    <cellStyle name="Normal 9 4 5 3 3 2" xfId="4996" xr:uid="{31B7E683-658F-4E40-A194-34A4356CD94B}"/>
    <cellStyle name="Normal 9 4 5 3 4" xfId="4111" xr:uid="{830A3C52-9C9A-4C57-A93D-6248BF90CBC3}"/>
    <cellStyle name="Normal 9 4 5 3 4 2" xfId="4997" xr:uid="{1F2F9DF8-7493-4A64-80BC-31C1CE7225AA}"/>
    <cellStyle name="Normal 9 4 5 3 5" xfId="4994" xr:uid="{7E6943A0-BB45-4167-831D-B35C3BCC1C1A}"/>
    <cellStyle name="Normal 9 4 5 4" xfId="2440" xr:uid="{CB325CAE-5703-4EB9-87D6-F8C4014384AD}"/>
    <cellStyle name="Normal 9 4 5 4 2" xfId="4998" xr:uid="{6496596A-724E-4D19-AB08-7BF7EDC6D50A}"/>
    <cellStyle name="Normal 9 4 5 5" xfId="4112" xr:uid="{B83EF914-C665-4A41-919D-499A5AE2C292}"/>
    <cellStyle name="Normal 9 4 5 5 2" xfId="4999" xr:uid="{A4B025F8-399F-4B89-9A78-FEF7357EB460}"/>
    <cellStyle name="Normal 9 4 5 6" xfId="4113" xr:uid="{5E69138F-D2D7-4434-902B-6C40BD60D214}"/>
    <cellStyle name="Normal 9 4 5 6 2" xfId="5000" xr:uid="{38CAEE5D-223C-468B-A196-82A907A21B32}"/>
    <cellStyle name="Normal 9 4 5 7" xfId="4988" xr:uid="{FBF97C46-DF85-49B0-BA23-8AB1423EEBA3}"/>
    <cellStyle name="Normal 9 4 6" xfId="418" xr:uid="{DAAE306C-AE37-43D8-BBE5-3254B06DB7B8}"/>
    <cellStyle name="Normal 9 4 6 2" xfId="2441" xr:uid="{FF9A168E-A70E-42BC-AD2C-2D4A428D22B8}"/>
    <cellStyle name="Normal 9 4 6 2 2" xfId="2442" xr:uid="{93F31EA2-75C1-4068-8101-F5DDFCCB2B73}"/>
    <cellStyle name="Normal 9 4 6 2 2 2" xfId="5003" xr:uid="{42D1515F-3C05-4D82-A0FD-3487949512BD}"/>
    <cellStyle name="Normal 9 4 6 2 3" xfId="4114" xr:uid="{4C30C618-E9C9-413D-80B6-CFDBC9AA6257}"/>
    <cellStyle name="Normal 9 4 6 2 3 2" xfId="5004" xr:uid="{68AA9C1F-DA37-48EA-BA12-5E6877F6114C}"/>
    <cellStyle name="Normal 9 4 6 2 4" xfId="4115" xr:uid="{B82AF43A-9AE5-4687-8E64-72E57BB44058}"/>
    <cellStyle name="Normal 9 4 6 2 4 2" xfId="5005" xr:uid="{53892AC6-8915-4F35-BA10-918FCC3E8A83}"/>
    <cellStyle name="Normal 9 4 6 2 5" xfId="5002" xr:uid="{0F76274C-4F76-41E9-9A17-93BB56749DF3}"/>
    <cellStyle name="Normal 9 4 6 3" xfId="2443" xr:uid="{CD38A6D9-6546-4AE0-8A05-1EF7E5BDC638}"/>
    <cellStyle name="Normal 9 4 6 3 2" xfId="5006" xr:uid="{FB592953-97E3-4831-8EA2-C350DEE41830}"/>
    <cellStyle name="Normal 9 4 6 4" xfId="4116" xr:uid="{4F6420AB-CBAF-4F3A-81BA-F6E5B18F2264}"/>
    <cellStyle name="Normal 9 4 6 4 2" xfId="5007" xr:uid="{6542D004-56AA-4EFD-BAF9-7D86FCE59FF7}"/>
    <cellStyle name="Normal 9 4 6 5" xfId="4117" xr:uid="{EAA76117-7B64-4BCC-953D-BC85807D66C3}"/>
    <cellStyle name="Normal 9 4 6 5 2" xfId="5008" xr:uid="{55418A1D-BAF5-4CD2-810E-C375B5696551}"/>
    <cellStyle name="Normal 9 4 6 6" xfId="5001" xr:uid="{220C77E2-673C-4D9E-98A2-54968918FD90}"/>
    <cellStyle name="Normal 9 4 7" xfId="2444" xr:uid="{9273C3A4-1673-45C9-BEDF-8454383B9E00}"/>
    <cellStyle name="Normal 9 4 7 2" xfId="2445" xr:uid="{EBD67B4B-F0E1-4F86-AEAD-8876C192279D}"/>
    <cellStyle name="Normal 9 4 7 2 2" xfId="5010" xr:uid="{F74712F2-3899-4793-9D8F-F2ED157C13AD}"/>
    <cellStyle name="Normal 9 4 7 3" xfId="4118" xr:uid="{4DD80D90-D3CA-4401-B2BE-B542DD1A76CD}"/>
    <cellStyle name="Normal 9 4 7 3 2" xfId="5011" xr:uid="{486431B1-9B88-4650-BB79-EB8FB7D65A55}"/>
    <cellStyle name="Normal 9 4 7 4" xfId="4119" xr:uid="{A1D8E543-50BC-4AC9-B516-5526F78B4035}"/>
    <cellStyle name="Normal 9 4 7 4 2" xfId="5012" xr:uid="{51015320-3A6F-46ED-AC94-30CE9BD24336}"/>
    <cellStyle name="Normal 9 4 7 5" xfId="5009" xr:uid="{0DB38234-FDDD-4F0A-BEEA-88987A79718E}"/>
    <cellStyle name="Normal 9 4 8" xfId="2446" xr:uid="{31AD0E55-CC50-40DA-B530-670F3B6D05E6}"/>
    <cellStyle name="Normal 9 4 8 2" xfId="4120" xr:uid="{2CC80137-D006-4966-A13C-A73A96144090}"/>
    <cellStyle name="Normal 9 4 8 2 2" xfId="5014" xr:uid="{83E53A8C-620E-4A2E-AB60-E668B6DB2B10}"/>
    <cellStyle name="Normal 9 4 8 3" xfId="4121" xr:uid="{5FBFF7C5-CD48-4379-8368-D40B1EF4A52B}"/>
    <cellStyle name="Normal 9 4 8 3 2" xfId="5015" xr:uid="{6F86DC9F-D106-48ED-9668-DC61BCC5831B}"/>
    <cellStyle name="Normal 9 4 8 4" xfId="4122" xr:uid="{01A0691F-6A90-4AEE-A347-A8A332B8EA54}"/>
    <cellStyle name="Normal 9 4 8 4 2" xfId="5016" xr:uid="{0D1E078D-6781-4D06-8837-9925E86A6B9C}"/>
    <cellStyle name="Normal 9 4 8 5" xfId="5013" xr:uid="{BEEFDD2B-64C9-4064-8BE1-584A624C91C9}"/>
    <cellStyle name="Normal 9 4 9" xfId="4123" xr:uid="{38C09EE3-A32F-41FC-BA6A-D9CA1E20C62A}"/>
    <cellStyle name="Normal 9 4 9 2" xfId="5017" xr:uid="{0881DE67-6139-40CF-AD01-7CC013579254}"/>
    <cellStyle name="Normal 9 5" xfId="178" xr:uid="{463B96C9-88ED-43DE-A4A1-729F1D94B682}"/>
    <cellStyle name="Normal 9 5 10" xfId="4124" xr:uid="{14A03873-9D7D-44A9-8929-58B8B0C66924}"/>
    <cellStyle name="Normal 9 5 10 2" xfId="5019" xr:uid="{9DA5C5A7-D9E7-40E9-900B-CBA846ED9298}"/>
    <cellStyle name="Normal 9 5 11" xfId="4125" xr:uid="{97B059FB-98E2-4FD4-AEFB-508FB16EB409}"/>
    <cellStyle name="Normal 9 5 11 2" xfId="5020" xr:uid="{4CA8A0CC-67CD-4553-AA5C-6F1417BFA472}"/>
    <cellStyle name="Normal 9 5 12" xfId="5018" xr:uid="{F9770D3D-D98E-4C2A-9CD7-55AE84D6EC1F}"/>
    <cellStyle name="Normal 9 5 2" xfId="179" xr:uid="{5BD1C7D7-A4E8-4391-9588-83A3ED6594F8}"/>
    <cellStyle name="Normal 9 5 2 10" xfId="5021" xr:uid="{B51247A3-B7BC-4617-86ED-DDB1278B7185}"/>
    <cellStyle name="Normal 9 5 2 2" xfId="419" xr:uid="{EDC75620-6306-4B5C-9433-E451D3016BBB}"/>
    <cellStyle name="Normal 9 5 2 2 2" xfId="868" xr:uid="{6A5B67DE-9F50-4F8D-A3DC-E77098B65F94}"/>
    <cellStyle name="Normal 9 5 2 2 2 2" xfId="869" xr:uid="{97E81BA7-A6A0-4190-A7FF-796F7E5DD62A}"/>
    <cellStyle name="Normal 9 5 2 2 2 2 2" xfId="2447" xr:uid="{83702BA6-DAC6-42EC-9934-3FC3A5D6C522}"/>
    <cellStyle name="Normal 9 5 2 2 2 2 2 2" xfId="5025" xr:uid="{0294F6E4-F1BF-404D-8C48-C9E1C57A65AA}"/>
    <cellStyle name="Normal 9 5 2 2 2 2 3" xfId="4126" xr:uid="{3F8E999B-2CAA-4FA0-9834-1835E8BDC51C}"/>
    <cellStyle name="Normal 9 5 2 2 2 2 3 2" xfId="5026" xr:uid="{4B1811FD-F4FB-417D-8388-5EE53B26C7AE}"/>
    <cellStyle name="Normal 9 5 2 2 2 2 4" xfId="4127" xr:uid="{C43DDCA1-207A-4FFF-8B9C-CE5F00066790}"/>
    <cellStyle name="Normal 9 5 2 2 2 2 4 2" xfId="5027" xr:uid="{C8E860AA-160D-4C46-B173-147B7188BE68}"/>
    <cellStyle name="Normal 9 5 2 2 2 2 5" xfId="5024" xr:uid="{7D62788B-0FED-4F90-8B7C-FB3F7C1F48C5}"/>
    <cellStyle name="Normal 9 5 2 2 2 3" xfId="2448" xr:uid="{E498E657-AD5A-4BE1-B9C8-718751A35E28}"/>
    <cellStyle name="Normal 9 5 2 2 2 3 2" xfId="4128" xr:uid="{41C1C35A-CBE1-4ABD-A3D7-B26171E9DFD7}"/>
    <cellStyle name="Normal 9 5 2 2 2 3 2 2" xfId="5029" xr:uid="{4520BA94-C7F5-4DA1-B090-686657BE6040}"/>
    <cellStyle name="Normal 9 5 2 2 2 3 3" xfId="4129" xr:uid="{DB6D8E47-44E3-4EA6-88C2-7FA19745E686}"/>
    <cellStyle name="Normal 9 5 2 2 2 3 3 2" xfId="5030" xr:uid="{BF20F41F-FAA5-476F-98B5-46E43F108C56}"/>
    <cellStyle name="Normal 9 5 2 2 2 3 4" xfId="4130" xr:uid="{59226BBC-1704-4DF3-BCC8-4DCCB3BD9E8A}"/>
    <cellStyle name="Normal 9 5 2 2 2 3 4 2" xfId="5031" xr:uid="{F02B0410-5F05-4D15-B940-A0EAFCCE14D4}"/>
    <cellStyle name="Normal 9 5 2 2 2 3 5" xfId="5028" xr:uid="{D0D3B318-0C98-4DA0-AA46-A215989E3A77}"/>
    <cellStyle name="Normal 9 5 2 2 2 4" xfId="4131" xr:uid="{04217E97-94DA-43F7-A99C-78D61E354A2E}"/>
    <cellStyle name="Normal 9 5 2 2 2 4 2" xfId="5032" xr:uid="{D2FB2A06-A2EB-4E0A-BB92-15DB84A093F2}"/>
    <cellStyle name="Normal 9 5 2 2 2 5" xfId="4132" xr:uid="{12CBBD97-644A-4266-A0A5-2378D4EC5747}"/>
    <cellStyle name="Normal 9 5 2 2 2 5 2" xfId="5033" xr:uid="{E9985462-7625-447C-8BF6-2DED09009A06}"/>
    <cellStyle name="Normal 9 5 2 2 2 6" xfId="4133" xr:uid="{E3727524-E461-49EC-9DF9-DAF307080C2C}"/>
    <cellStyle name="Normal 9 5 2 2 2 6 2" xfId="5034" xr:uid="{C36D293B-0F2F-4034-8FC3-9909AD1F9E45}"/>
    <cellStyle name="Normal 9 5 2 2 2 7" xfId="5023" xr:uid="{731FF506-5675-484E-A670-B0D67C2D8D26}"/>
    <cellStyle name="Normal 9 5 2 2 3" xfId="870" xr:uid="{E2E91CFE-3E21-4CC6-9DCC-5A9E68BC5231}"/>
    <cellStyle name="Normal 9 5 2 2 3 2" xfId="2449" xr:uid="{2976AA55-21EE-4D06-BA81-923DD7790A73}"/>
    <cellStyle name="Normal 9 5 2 2 3 2 2" xfId="4134" xr:uid="{9A3130BB-9F8B-4CA0-BDD0-11F004EB5610}"/>
    <cellStyle name="Normal 9 5 2 2 3 2 2 2" xfId="5037" xr:uid="{0961B9DD-51E0-4ECA-8A15-9FBBCB3E8F73}"/>
    <cellStyle name="Normal 9 5 2 2 3 2 3" xfId="4135" xr:uid="{D81C414B-68DC-443F-993B-91BCA1E8330E}"/>
    <cellStyle name="Normal 9 5 2 2 3 2 3 2" xfId="5038" xr:uid="{2411BF6B-0824-4CA0-BA0C-E89C247BAADF}"/>
    <cellStyle name="Normal 9 5 2 2 3 2 4" xfId="4136" xr:uid="{6FCD354F-1558-4847-9FF1-F1CA3E5F9AA0}"/>
    <cellStyle name="Normal 9 5 2 2 3 2 4 2" xfId="5039" xr:uid="{144A1245-98C5-4B1C-88F0-6336F1C0905B}"/>
    <cellStyle name="Normal 9 5 2 2 3 2 5" xfId="5036" xr:uid="{584A4F8A-CDAD-45C2-A1D7-96C6DD621019}"/>
    <cellStyle name="Normal 9 5 2 2 3 3" xfId="4137" xr:uid="{2C7E9274-EDEF-4ACA-A36F-FC215C7DC85E}"/>
    <cellStyle name="Normal 9 5 2 2 3 3 2" xfId="5040" xr:uid="{012C1530-A662-4276-82FA-37E44F08A10E}"/>
    <cellStyle name="Normal 9 5 2 2 3 4" xfId="4138" xr:uid="{1724829B-15D8-4A7A-A186-DD06E8F7FD15}"/>
    <cellStyle name="Normal 9 5 2 2 3 4 2" xfId="5041" xr:uid="{57DC6C9E-17F0-488E-8FC2-19642A616C62}"/>
    <cellStyle name="Normal 9 5 2 2 3 5" xfId="4139" xr:uid="{03C02D7C-1952-476E-ADF9-F7BEE941E769}"/>
    <cellStyle name="Normal 9 5 2 2 3 5 2" xfId="5042" xr:uid="{91E87BA2-BF94-4723-AB25-3E75E54ADB8C}"/>
    <cellStyle name="Normal 9 5 2 2 3 6" xfId="5035" xr:uid="{169F10F3-4DA9-458C-AD2A-EFED2C82385E}"/>
    <cellStyle name="Normal 9 5 2 2 4" xfId="2450" xr:uid="{01E99DAC-652D-457A-9E83-C2780D460B99}"/>
    <cellStyle name="Normal 9 5 2 2 4 2" xfId="4140" xr:uid="{A4C06A19-986D-4C26-B2CC-D5998EDCEB2C}"/>
    <cellStyle name="Normal 9 5 2 2 4 2 2" xfId="5044" xr:uid="{EC494014-8732-4565-9EA4-B408877CAD81}"/>
    <cellStyle name="Normal 9 5 2 2 4 3" xfId="4141" xr:uid="{FE07B442-AF3A-4FEB-A8B4-4E5936149F29}"/>
    <cellStyle name="Normal 9 5 2 2 4 3 2" xfId="5045" xr:uid="{274EAFEF-77A1-4F2B-B608-13EE3692FADA}"/>
    <cellStyle name="Normal 9 5 2 2 4 4" xfId="4142" xr:uid="{AF23A100-2E59-4B61-8B1B-5D4A1BC85380}"/>
    <cellStyle name="Normal 9 5 2 2 4 4 2" xfId="5046" xr:uid="{A778A0D7-BCA6-4B17-A4C4-C1C03595BDF7}"/>
    <cellStyle name="Normal 9 5 2 2 4 5" xfId="5043" xr:uid="{C7DA2564-181D-40B9-9A99-B2E4C8AC62D6}"/>
    <cellStyle name="Normal 9 5 2 2 5" xfId="4143" xr:uid="{07E16C06-C92E-4843-879A-7012819CEDBF}"/>
    <cellStyle name="Normal 9 5 2 2 5 2" xfId="4144" xr:uid="{06EFB7FE-5596-406A-9F47-32B35E4FFD58}"/>
    <cellStyle name="Normal 9 5 2 2 5 2 2" xfId="5048" xr:uid="{9013CED6-CE63-418B-81F5-4B2CFE201945}"/>
    <cellStyle name="Normal 9 5 2 2 5 3" xfId="4145" xr:uid="{2A750D3C-F125-4804-BF04-18F97CCD94B0}"/>
    <cellStyle name="Normal 9 5 2 2 5 3 2" xfId="5049" xr:uid="{C88C3CA8-4536-4F17-942D-9E6707D6827E}"/>
    <cellStyle name="Normal 9 5 2 2 5 4" xfId="4146" xr:uid="{05B0C1B4-BC4C-4726-9BEA-6750674C44DA}"/>
    <cellStyle name="Normal 9 5 2 2 5 4 2" xfId="5050" xr:uid="{112C3E40-FABA-46B3-B7D4-FCA608F5BC34}"/>
    <cellStyle name="Normal 9 5 2 2 5 5" xfId="5047" xr:uid="{B0E8E569-7E31-43D5-B95B-D152398E01F3}"/>
    <cellStyle name="Normal 9 5 2 2 6" xfId="4147" xr:uid="{B9217A1C-3B8F-4796-BDF5-8A38C1D60F30}"/>
    <cellStyle name="Normal 9 5 2 2 6 2" xfId="5051" xr:uid="{ADB34A26-9D4E-4401-8488-AC2679AFDCEC}"/>
    <cellStyle name="Normal 9 5 2 2 7" xfId="4148" xr:uid="{D4359978-20C6-4709-92B3-21006730F4EC}"/>
    <cellStyle name="Normal 9 5 2 2 7 2" xfId="5052" xr:uid="{FCA3F460-4FC8-40E6-935C-7C40252718BC}"/>
    <cellStyle name="Normal 9 5 2 2 8" xfId="4149" xr:uid="{DBB15639-93E1-4FD5-AD63-DD1F7AF0E433}"/>
    <cellStyle name="Normal 9 5 2 2 8 2" xfId="5053" xr:uid="{2D1A4FF8-068A-4E39-98AE-5E8963882264}"/>
    <cellStyle name="Normal 9 5 2 2 9" xfId="5022" xr:uid="{9CEA938A-A77E-46F4-A5F5-D57C3CA9763D}"/>
    <cellStyle name="Normal 9 5 2 3" xfId="871" xr:uid="{61138FE8-E063-4C29-87E4-C6D36B9CE9FA}"/>
    <cellStyle name="Normal 9 5 2 3 2" xfId="872" xr:uid="{90E8A539-5625-438D-982B-804A1C15360B}"/>
    <cellStyle name="Normal 9 5 2 3 2 2" xfId="873" xr:uid="{90E45457-F4DC-4F44-A90D-8F64E1E47713}"/>
    <cellStyle name="Normal 9 5 2 3 2 2 2" xfId="5056" xr:uid="{EA6E42BC-31D0-479D-897D-F41A97AED157}"/>
    <cellStyle name="Normal 9 5 2 3 2 3" xfId="4150" xr:uid="{1CAC5BA1-86A5-49E9-9503-9333349607B1}"/>
    <cellStyle name="Normal 9 5 2 3 2 3 2" xfId="5057" xr:uid="{D7D218D3-B312-46AA-BF9A-4BAE086C288C}"/>
    <cellStyle name="Normal 9 5 2 3 2 4" xfId="4151" xr:uid="{48A98C30-503F-4F7E-8C20-F08FB3D3142F}"/>
    <cellStyle name="Normal 9 5 2 3 2 4 2" xfId="5058" xr:uid="{3A00B4AF-5041-4253-A7F0-AD883E0A25DD}"/>
    <cellStyle name="Normal 9 5 2 3 2 5" xfId="5055" xr:uid="{29F53A90-F9BE-4A15-A754-FF0DFF7EE730}"/>
    <cellStyle name="Normal 9 5 2 3 3" xfId="874" xr:uid="{743D2CE0-9658-44D5-8CAE-E2C92DF45346}"/>
    <cellStyle name="Normal 9 5 2 3 3 2" xfId="4152" xr:uid="{AD6420A6-FA31-478C-A6C3-FE5D5B8DA581}"/>
    <cellStyle name="Normal 9 5 2 3 3 2 2" xfId="5060" xr:uid="{BC969EB9-A751-4029-AE07-D296084C4641}"/>
    <cellStyle name="Normal 9 5 2 3 3 3" xfId="4153" xr:uid="{A2A7A6F7-F520-4078-9BA7-C47FE26C91D3}"/>
    <cellStyle name="Normal 9 5 2 3 3 3 2" xfId="5061" xr:uid="{188FD368-9782-4936-82C5-A54E08FAC926}"/>
    <cellStyle name="Normal 9 5 2 3 3 4" xfId="4154" xr:uid="{CA8EDD9C-70DE-4CD4-94FE-A627C4E8A6FA}"/>
    <cellStyle name="Normal 9 5 2 3 3 4 2" xfId="5062" xr:uid="{3F794BFC-B700-4C49-B3AD-450D52E8C0B8}"/>
    <cellStyle name="Normal 9 5 2 3 3 5" xfId="5059" xr:uid="{1F40BE14-A3C2-4F27-BCDE-CDE5EAD50E24}"/>
    <cellStyle name="Normal 9 5 2 3 4" xfId="4155" xr:uid="{4BA9F8E4-94CB-457D-9B32-C7965FF0E96D}"/>
    <cellStyle name="Normal 9 5 2 3 4 2" xfId="5063" xr:uid="{285D7373-A155-4DED-8A19-CE13A5F82423}"/>
    <cellStyle name="Normal 9 5 2 3 5" xfId="4156" xr:uid="{4A6C5807-687D-413F-A0BF-C72C3F8B8593}"/>
    <cellStyle name="Normal 9 5 2 3 5 2" xfId="5064" xr:uid="{73B58E0C-A0ED-4C2E-ACF5-75D8ABA82BB9}"/>
    <cellStyle name="Normal 9 5 2 3 6" xfId="4157" xr:uid="{5EA711C3-DA5C-45ED-9C0A-8C9F1190F54D}"/>
    <cellStyle name="Normal 9 5 2 3 6 2" xfId="5065" xr:uid="{BA400594-7123-4155-A125-4F4A72FF8D99}"/>
    <cellStyle name="Normal 9 5 2 3 7" xfId="5054" xr:uid="{7E9800A1-CC09-4BB8-B6AE-4E1D00D2C7B7}"/>
    <cellStyle name="Normal 9 5 2 4" xfId="875" xr:uid="{6C2B81FE-BB98-4EED-8D59-2D8CA558A789}"/>
    <cellStyle name="Normal 9 5 2 4 2" xfId="876" xr:uid="{51982BBE-996F-41CD-B735-0251852128EE}"/>
    <cellStyle name="Normal 9 5 2 4 2 2" xfId="4158" xr:uid="{318170E7-A464-47D7-90CB-5167283C7874}"/>
    <cellStyle name="Normal 9 5 2 4 2 2 2" xfId="5068" xr:uid="{1B56FDE4-F638-432E-B35F-2EFF1D365E90}"/>
    <cellStyle name="Normal 9 5 2 4 2 3" xfId="4159" xr:uid="{D2D3BA4B-D2D6-4EAD-8DF2-CA0BEE3CFEAC}"/>
    <cellStyle name="Normal 9 5 2 4 2 3 2" xfId="5069" xr:uid="{ED492BCF-9071-4087-ABD6-82E7707988F8}"/>
    <cellStyle name="Normal 9 5 2 4 2 4" xfId="4160" xr:uid="{58CB817F-A3D1-4CCA-9404-38AADF65B352}"/>
    <cellStyle name="Normal 9 5 2 4 2 4 2" xfId="5070" xr:uid="{2600A6B3-0094-4F5F-BFB3-09DBE92EBD26}"/>
    <cellStyle name="Normal 9 5 2 4 2 5" xfId="5067" xr:uid="{41C30CCE-7334-4DDB-956C-8A13525E4CC3}"/>
    <cellStyle name="Normal 9 5 2 4 3" xfId="4161" xr:uid="{F4F7D72D-AE47-43B4-9F87-B9EB4C532BA6}"/>
    <cellStyle name="Normal 9 5 2 4 3 2" xfId="5071" xr:uid="{8742725D-D811-4F7D-BF8A-4D99F2C4C6BF}"/>
    <cellStyle name="Normal 9 5 2 4 4" xfId="4162" xr:uid="{ADA0CBB9-92A6-4B6D-97A9-AF4B092BFBBC}"/>
    <cellStyle name="Normal 9 5 2 4 4 2" xfId="5072" xr:uid="{3FA2E721-C76E-4FEA-B4D5-0B311A2ACE32}"/>
    <cellStyle name="Normal 9 5 2 4 5" xfId="4163" xr:uid="{6D15DAAA-B8B2-4376-8CC0-768EC4075D25}"/>
    <cellStyle name="Normal 9 5 2 4 5 2" xfId="5073" xr:uid="{97C3042F-4447-46E5-AE66-9284F63E04D4}"/>
    <cellStyle name="Normal 9 5 2 4 6" xfId="5066" xr:uid="{BB86B1BA-9E3E-4DBC-AC30-D1BB0CF63121}"/>
    <cellStyle name="Normal 9 5 2 5" xfId="877" xr:uid="{6952B5D7-C1BB-4605-B16C-2BBB3479C92D}"/>
    <cellStyle name="Normal 9 5 2 5 2" xfId="4164" xr:uid="{EDA3786A-E350-4DDC-9B68-291F52D4276D}"/>
    <cellStyle name="Normal 9 5 2 5 2 2" xfId="5075" xr:uid="{F2DFCD10-0AD8-4224-9914-D651F8DF664F}"/>
    <cellStyle name="Normal 9 5 2 5 3" xfId="4165" xr:uid="{CAAEEC1F-18C5-4873-91E4-D89A73C277E7}"/>
    <cellStyle name="Normal 9 5 2 5 3 2" xfId="5076" xr:uid="{53FD4F6D-A0F8-44AE-8473-BDD9B3BF3099}"/>
    <cellStyle name="Normal 9 5 2 5 4" xfId="4166" xr:uid="{B52A492C-9680-4CFF-A7CE-51FC28263AFE}"/>
    <cellStyle name="Normal 9 5 2 5 4 2" xfId="5077" xr:uid="{36AD2DA2-0CCD-475E-A130-F80D1E6AC927}"/>
    <cellStyle name="Normal 9 5 2 5 5" xfId="5074" xr:uid="{5600D185-2C30-4244-A23B-9A9330A20C2B}"/>
    <cellStyle name="Normal 9 5 2 6" xfId="4167" xr:uid="{C0B9D1C1-B4B1-44BA-8D3A-935A48827B53}"/>
    <cellStyle name="Normal 9 5 2 6 2" xfId="4168" xr:uid="{3742F755-A901-4274-8F05-6FE2166CF42C}"/>
    <cellStyle name="Normal 9 5 2 6 2 2" xfId="5079" xr:uid="{375C38E1-DA44-42B3-8321-572890F1C1FA}"/>
    <cellStyle name="Normal 9 5 2 6 3" xfId="4169" xr:uid="{52759B00-0046-436D-8BBD-212C41B4D650}"/>
    <cellStyle name="Normal 9 5 2 6 3 2" xfId="5080" xr:uid="{C3809D57-3ED8-4A2B-A51D-F3DE358ACE71}"/>
    <cellStyle name="Normal 9 5 2 6 4" xfId="4170" xr:uid="{710A30B1-E057-44C2-A8D0-057F1FBF1328}"/>
    <cellStyle name="Normal 9 5 2 6 4 2" xfId="5081" xr:uid="{6115120E-1564-4343-8201-DC5E490B42BF}"/>
    <cellStyle name="Normal 9 5 2 6 5" xfId="5078" xr:uid="{4C34939F-0D96-43A9-A7F5-4716B2F0A33C}"/>
    <cellStyle name="Normal 9 5 2 7" xfId="4171" xr:uid="{BF05ACF0-FC19-4DF1-9C4F-A7ED32C7593E}"/>
    <cellStyle name="Normal 9 5 2 7 2" xfId="5082" xr:uid="{34B4E29B-D7C5-490F-AE3F-D605DADACD55}"/>
    <cellStyle name="Normal 9 5 2 8" xfId="4172" xr:uid="{958DD4E1-4BF3-47EA-B0B8-53DCAF3A56E0}"/>
    <cellStyle name="Normal 9 5 2 8 2" xfId="5083" xr:uid="{3EDD5E99-CE8E-430B-A82C-3BE7D247C934}"/>
    <cellStyle name="Normal 9 5 2 9" xfId="4173" xr:uid="{CFC69A83-CF1B-4A42-9D19-A0963D8EC978}"/>
    <cellStyle name="Normal 9 5 2 9 2" xfId="5084" xr:uid="{56D6CD4D-E487-417B-BA8B-719CA193D6B6}"/>
    <cellStyle name="Normal 9 5 3" xfId="420" xr:uid="{A6142904-3EF3-4902-968A-3920A9E70B62}"/>
    <cellStyle name="Normal 9 5 3 2" xfId="878" xr:uid="{779D2104-503C-4EB6-A11B-28765E78323A}"/>
    <cellStyle name="Normal 9 5 3 2 2" xfId="879" xr:uid="{908EB6A9-B6B6-48A8-BD29-A688FAD9B0A2}"/>
    <cellStyle name="Normal 9 5 3 2 2 2" xfId="2451" xr:uid="{86C3A417-F8E7-4C8D-AE14-DCB511547DF8}"/>
    <cellStyle name="Normal 9 5 3 2 2 2 2" xfId="2452" xr:uid="{8272D759-D61B-444D-8FD6-6CAAD9889432}"/>
    <cellStyle name="Normal 9 5 3 2 2 2 2 2" xfId="5089" xr:uid="{C386155D-0D2F-424C-A466-9DC6A7109F6F}"/>
    <cellStyle name="Normal 9 5 3 2 2 2 3" xfId="5088" xr:uid="{36825634-6867-4B65-B96D-D6BF928E0C32}"/>
    <cellStyle name="Normal 9 5 3 2 2 3" xfId="2453" xr:uid="{A774A316-406D-4988-9DED-9A8B55496274}"/>
    <cellStyle name="Normal 9 5 3 2 2 3 2" xfId="5090" xr:uid="{489A95B1-5123-490D-8D8B-2A66E0DA49A8}"/>
    <cellStyle name="Normal 9 5 3 2 2 4" xfId="4174" xr:uid="{69201086-95F1-4BA4-B921-FAAD3E162F48}"/>
    <cellStyle name="Normal 9 5 3 2 2 4 2" xfId="5091" xr:uid="{DE6A454A-BC80-454C-8E51-937C9EC160F3}"/>
    <cellStyle name="Normal 9 5 3 2 2 5" xfId="5087" xr:uid="{D2411A37-650E-4759-A90A-DE3014F2069F}"/>
    <cellStyle name="Normal 9 5 3 2 3" xfId="2454" xr:uid="{87E39B4A-58D0-4A3D-BDED-01B917CD8C6A}"/>
    <cellStyle name="Normal 9 5 3 2 3 2" xfId="2455" xr:uid="{EA126950-B84F-46DD-9C9B-3119F99DCE28}"/>
    <cellStyle name="Normal 9 5 3 2 3 2 2" xfId="5093" xr:uid="{6E64BD74-E4E6-426B-91F6-3705581AB25F}"/>
    <cellStyle name="Normal 9 5 3 2 3 3" xfId="4175" xr:uid="{540049B7-B911-4D6C-968A-8D03CB696837}"/>
    <cellStyle name="Normal 9 5 3 2 3 3 2" xfId="5094" xr:uid="{3857AC21-3A9B-48C9-AA5D-9EC5A7084029}"/>
    <cellStyle name="Normal 9 5 3 2 3 4" xfId="4176" xr:uid="{C2768F0B-D72E-4989-A1B6-8DA6A2E0BF6B}"/>
    <cellStyle name="Normal 9 5 3 2 3 4 2" xfId="5095" xr:uid="{0BF90A86-710F-41B2-9A35-DB644EBC541D}"/>
    <cellStyle name="Normal 9 5 3 2 3 5" xfId="5092" xr:uid="{6431F92C-D935-4EE7-8FA0-18D2916D027F}"/>
    <cellStyle name="Normal 9 5 3 2 4" xfId="2456" xr:uid="{48500B82-9B1A-4A45-98D3-6381E4A4D669}"/>
    <cellStyle name="Normal 9 5 3 2 4 2" xfId="5096" xr:uid="{AD180242-8F3B-400F-9400-2C8B029689E2}"/>
    <cellStyle name="Normal 9 5 3 2 5" xfId="4177" xr:uid="{AA6FEE39-22EA-4A12-A715-F2D738EEFEA5}"/>
    <cellStyle name="Normal 9 5 3 2 5 2" xfId="5097" xr:uid="{CCDEB417-EFA5-4226-95F9-A60B4B8E4A49}"/>
    <cellStyle name="Normal 9 5 3 2 6" xfId="4178" xr:uid="{262E1138-D167-472F-97A3-2EC4F32EFA96}"/>
    <cellStyle name="Normal 9 5 3 2 6 2" xfId="5098" xr:uid="{E08ED2E9-BB3A-4277-BD7C-CB850E5174C3}"/>
    <cellStyle name="Normal 9 5 3 2 7" xfId="5086" xr:uid="{03074831-97DA-49A7-AE2E-2E13122C5FC8}"/>
    <cellStyle name="Normal 9 5 3 3" xfId="880" xr:uid="{7BD5C747-0916-45EF-869F-91224D8AD659}"/>
    <cellStyle name="Normal 9 5 3 3 2" xfId="2457" xr:uid="{1C79A175-E4F1-49FA-98AF-D11F4E138F19}"/>
    <cellStyle name="Normal 9 5 3 3 2 2" xfId="2458" xr:uid="{A722FBCC-A30F-442B-8F91-39A6726923BF}"/>
    <cellStyle name="Normal 9 5 3 3 2 2 2" xfId="5101" xr:uid="{03FAF024-6402-409B-BA8B-0D7DE7E634A3}"/>
    <cellStyle name="Normal 9 5 3 3 2 3" xfId="4179" xr:uid="{CBA2CB34-37DF-4E84-968C-28ED121944AA}"/>
    <cellStyle name="Normal 9 5 3 3 2 3 2" xfId="5102" xr:uid="{0C2245B4-C9E4-443D-BA48-0EC972C9DFF8}"/>
    <cellStyle name="Normal 9 5 3 3 2 4" xfId="4180" xr:uid="{10486FB1-AB1B-45D1-B4BE-3DA7CB6367A3}"/>
    <cellStyle name="Normal 9 5 3 3 2 4 2" xfId="5103" xr:uid="{B6DFA2C5-3C66-4AF3-9121-AFD3DA8ACE5D}"/>
    <cellStyle name="Normal 9 5 3 3 2 5" xfId="5100" xr:uid="{FE666CDF-BF65-4E08-8766-A30FB47B37E6}"/>
    <cellStyle name="Normal 9 5 3 3 3" xfId="2459" xr:uid="{89BF65ED-B525-4C3C-BFE4-505C37006BED}"/>
    <cellStyle name="Normal 9 5 3 3 3 2" xfId="5104" xr:uid="{21695CB5-D4C5-49EA-8DBC-70C5CC0255C5}"/>
    <cellStyle name="Normal 9 5 3 3 4" xfId="4181" xr:uid="{AF76C8A1-761E-4191-88C2-E18D57D974BA}"/>
    <cellStyle name="Normal 9 5 3 3 4 2" xfId="5105" xr:uid="{600CB730-FB80-43B5-B071-C344FA59BEF6}"/>
    <cellStyle name="Normal 9 5 3 3 5" xfId="4182" xr:uid="{7668AC0C-8774-4E12-8542-001DB9BF347D}"/>
    <cellStyle name="Normal 9 5 3 3 5 2" xfId="5106" xr:uid="{6E8FD073-EE86-414A-A51B-3395EB493213}"/>
    <cellStyle name="Normal 9 5 3 3 6" xfId="5099" xr:uid="{D451C9B7-094C-4E31-BDA2-5AE01BCDB48E}"/>
    <cellStyle name="Normal 9 5 3 4" xfId="2460" xr:uid="{A924D7E3-BA25-42F4-8DBC-969430DA68CA}"/>
    <cellStyle name="Normal 9 5 3 4 2" xfId="2461" xr:uid="{F5C767FB-4BCD-4D3C-B5CA-87E77E3E4FAF}"/>
    <cellStyle name="Normal 9 5 3 4 2 2" xfId="5108" xr:uid="{404BC43D-D4F0-4F5D-BD40-53140E321B9E}"/>
    <cellStyle name="Normal 9 5 3 4 3" xfId="4183" xr:uid="{17856CA4-9F77-4AB0-8304-4F21ECEB1C92}"/>
    <cellStyle name="Normal 9 5 3 4 3 2" xfId="5109" xr:uid="{DDF25AA1-B73D-4449-AD0B-51013A0F99B9}"/>
    <cellStyle name="Normal 9 5 3 4 4" xfId="4184" xr:uid="{AED4DB4B-0112-40E8-B08D-EB21DB18172F}"/>
    <cellStyle name="Normal 9 5 3 4 4 2" xfId="5110" xr:uid="{1CCDE753-B443-4F33-B4D6-BAB291A07EEE}"/>
    <cellStyle name="Normal 9 5 3 4 5" xfId="5107" xr:uid="{5E542DD1-D6EE-4B3F-95E7-9FFDDFF33FC6}"/>
    <cellStyle name="Normal 9 5 3 5" xfId="2462" xr:uid="{C2D51D74-A9DC-4B37-BABD-4E4CE0C10DDD}"/>
    <cellStyle name="Normal 9 5 3 5 2" xfId="4185" xr:uid="{E397718C-0A52-41EF-A695-015874B12A08}"/>
    <cellStyle name="Normal 9 5 3 5 2 2" xfId="5112" xr:uid="{EB0732E7-F8F0-425D-A822-14C50114508A}"/>
    <cellStyle name="Normal 9 5 3 5 3" xfId="4186" xr:uid="{733E5E25-EEB8-472D-A464-9F55F067044D}"/>
    <cellStyle name="Normal 9 5 3 5 3 2" xfId="5113" xr:uid="{B85EEA32-0E53-4E1B-82F8-6132562D40A4}"/>
    <cellStyle name="Normal 9 5 3 5 4" xfId="4187" xr:uid="{6356B1CD-D326-4F59-B697-AE7F73E059A0}"/>
    <cellStyle name="Normal 9 5 3 5 4 2" xfId="5114" xr:uid="{751D331D-8890-4CB5-9597-499E6ABF06FD}"/>
    <cellStyle name="Normal 9 5 3 5 5" xfId="5111" xr:uid="{5DA8E33F-E387-4E77-95EF-EAF9B403FA40}"/>
    <cellStyle name="Normal 9 5 3 6" xfId="4188" xr:uid="{CCAB9738-C40E-4E92-869F-3A3BBC1DB547}"/>
    <cellStyle name="Normal 9 5 3 6 2" xfId="5115" xr:uid="{7550C918-8EAB-41EE-AF09-B7CEAE9A8B28}"/>
    <cellStyle name="Normal 9 5 3 7" xfId="4189" xr:uid="{76C58DB3-347E-4834-A326-45D105BC0420}"/>
    <cellStyle name="Normal 9 5 3 7 2" xfId="5116" xr:uid="{90C92CAA-8059-4FDD-8F00-7A25CB65CC81}"/>
    <cellStyle name="Normal 9 5 3 8" xfId="4190" xr:uid="{F943B396-93F6-4648-849D-4C842A64D9E3}"/>
    <cellStyle name="Normal 9 5 3 8 2" xfId="5117" xr:uid="{7840769A-AEB6-44DF-A5C6-583815C11D49}"/>
    <cellStyle name="Normal 9 5 3 9" xfId="5085" xr:uid="{DA761340-3E58-495F-9D28-B205DB55F79C}"/>
    <cellStyle name="Normal 9 5 4" xfId="421" xr:uid="{91C7223B-A89C-4C4A-BF05-F5265263B173}"/>
    <cellStyle name="Normal 9 5 4 2" xfId="881" xr:uid="{A1CDD2F2-2E5C-447A-A2AF-81EBD0F6F7A5}"/>
    <cellStyle name="Normal 9 5 4 2 2" xfId="882" xr:uid="{248E33C9-20F6-43EA-B4F4-C65A0A0A1274}"/>
    <cellStyle name="Normal 9 5 4 2 2 2" xfId="2463" xr:uid="{7A4E9DCE-1602-4114-A1BB-EFBE8D6FA92B}"/>
    <cellStyle name="Normal 9 5 4 2 2 2 2" xfId="5121" xr:uid="{04E48E2E-70B7-492F-8979-C19830D23ECE}"/>
    <cellStyle name="Normal 9 5 4 2 2 3" xfId="4191" xr:uid="{A7DEE921-440F-4BAA-8F84-B2CE812EA53E}"/>
    <cellStyle name="Normal 9 5 4 2 2 3 2" xfId="5122" xr:uid="{79C49D87-796C-43DC-B2F1-8CE2D9E3D76E}"/>
    <cellStyle name="Normal 9 5 4 2 2 4" xfId="4192" xr:uid="{25B986AE-30F3-4387-8C84-519F475D386C}"/>
    <cellStyle name="Normal 9 5 4 2 2 4 2" xfId="5123" xr:uid="{94BBDE24-516A-486C-B445-6B01237E4136}"/>
    <cellStyle name="Normal 9 5 4 2 2 5" xfId="5120" xr:uid="{FEFA0D7E-1EF8-46D8-BA3C-F3B0002FC196}"/>
    <cellStyle name="Normal 9 5 4 2 3" xfId="2464" xr:uid="{04F5BCA2-5146-424D-9037-2ECBCB4F59AF}"/>
    <cellStyle name="Normal 9 5 4 2 3 2" xfId="5124" xr:uid="{7FB754A2-049E-4511-B355-F2E29D73309D}"/>
    <cellStyle name="Normal 9 5 4 2 4" xfId="4193" xr:uid="{376A3F06-F5F4-4448-9449-B80DE1C6F722}"/>
    <cellStyle name="Normal 9 5 4 2 4 2" xfId="5125" xr:uid="{737D1C88-B281-4C72-8C9F-6D6F4815DAA5}"/>
    <cellStyle name="Normal 9 5 4 2 5" xfId="4194" xr:uid="{7FD49365-68A8-4B02-B3AF-7ADB378F2311}"/>
    <cellStyle name="Normal 9 5 4 2 5 2" xfId="5126" xr:uid="{A50479F8-E91E-4EAC-9BD4-69D302C8B749}"/>
    <cellStyle name="Normal 9 5 4 2 6" xfId="5119" xr:uid="{96CE8C92-DF74-4132-A3C7-2CACC99FF044}"/>
    <cellStyle name="Normal 9 5 4 3" xfId="883" xr:uid="{468FE58B-2AE9-4BFD-A45A-ACA01EDCA876}"/>
    <cellStyle name="Normal 9 5 4 3 2" xfId="2465" xr:uid="{3D1DD464-0F29-4C5D-A035-7F1EBC12F9DC}"/>
    <cellStyle name="Normal 9 5 4 3 2 2" xfId="5128" xr:uid="{926FAD1F-3047-489D-BDF1-31301C7395DE}"/>
    <cellStyle name="Normal 9 5 4 3 3" xfId="4195" xr:uid="{4BBA6B5C-9A3C-4A71-983F-5DA80C00C6AB}"/>
    <cellStyle name="Normal 9 5 4 3 3 2" xfId="5129" xr:uid="{4E826B2D-57D1-46E9-99CA-8AAD4A800D09}"/>
    <cellStyle name="Normal 9 5 4 3 4" xfId="4196" xr:uid="{54F8F1F0-8E92-48B2-82AA-09D3F5C4280B}"/>
    <cellStyle name="Normal 9 5 4 3 4 2" xfId="5130" xr:uid="{CC983602-E90B-4F25-9D39-3DBF8511C83E}"/>
    <cellStyle name="Normal 9 5 4 3 5" xfId="5127" xr:uid="{C54980F5-FA7D-4268-AEAD-0809153A47B8}"/>
    <cellStyle name="Normal 9 5 4 4" xfId="2466" xr:uid="{01F9A5C9-FDF2-43FA-A9B4-1ABB1AADB58F}"/>
    <cellStyle name="Normal 9 5 4 4 2" xfId="4197" xr:uid="{C3D3C4BA-53EF-47F7-9356-B82FF9BB4FA9}"/>
    <cellStyle name="Normal 9 5 4 4 2 2" xfId="5132" xr:uid="{B7461A59-D203-452B-8B11-AC658B881AEE}"/>
    <cellStyle name="Normal 9 5 4 4 3" xfId="4198" xr:uid="{86572182-6926-49BD-A7B5-0146EA8DF6D9}"/>
    <cellStyle name="Normal 9 5 4 4 3 2" xfId="5133" xr:uid="{6340CF2C-264F-4F76-89BC-6752DF046395}"/>
    <cellStyle name="Normal 9 5 4 4 4" xfId="4199" xr:uid="{D3B8898C-7066-45DF-9E99-78CE41C0EDE0}"/>
    <cellStyle name="Normal 9 5 4 4 4 2" xfId="5134" xr:uid="{48655B29-6A1F-4D76-90FC-C4125967AE15}"/>
    <cellStyle name="Normal 9 5 4 4 5" xfId="5131" xr:uid="{F3261851-711A-41F2-AC53-B508E0D9BB8C}"/>
    <cellStyle name="Normal 9 5 4 5" xfId="4200" xr:uid="{19113EBD-7CA0-43F0-B176-1938E2F43BB1}"/>
    <cellStyle name="Normal 9 5 4 5 2" xfId="5135" xr:uid="{A3DC5B6C-BE61-410A-8A16-B54AB6279C6E}"/>
    <cellStyle name="Normal 9 5 4 6" xfId="4201" xr:uid="{AA92223B-F487-425A-8BEC-D302121A4F36}"/>
    <cellStyle name="Normal 9 5 4 6 2" xfId="5136" xr:uid="{628DAD46-7F82-4A05-B23D-27FFD6117287}"/>
    <cellStyle name="Normal 9 5 4 7" xfId="4202" xr:uid="{97CBF3D5-250A-44F2-A8CF-774C38175242}"/>
    <cellStyle name="Normal 9 5 4 7 2" xfId="5137" xr:uid="{36E47DC0-5269-460B-9312-0F3C1E3F69AB}"/>
    <cellStyle name="Normal 9 5 4 8" xfId="5118" xr:uid="{A0BBA276-5634-4148-BBF4-E5687E50BE6D}"/>
    <cellStyle name="Normal 9 5 5" xfId="422" xr:uid="{EADA3E79-C77A-4BA6-9057-60232C1C8AC0}"/>
    <cellStyle name="Normal 9 5 5 2" xfId="884" xr:uid="{B8704188-EBD0-4552-A335-1149CC69523D}"/>
    <cellStyle name="Normal 9 5 5 2 2" xfId="2467" xr:uid="{2332C7DA-7FEE-4651-8817-818CB591F00D}"/>
    <cellStyle name="Normal 9 5 5 2 2 2" xfId="5140" xr:uid="{92C22E10-A637-4F2C-9946-1E66072F552C}"/>
    <cellStyle name="Normal 9 5 5 2 3" xfId="4203" xr:uid="{5DA630AE-4E05-4C5F-A0E3-53847172B9D4}"/>
    <cellStyle name="Normal 9 5 5 2 3 2" xfId="5141" xr:uid="{5E245A0C-48B4-4833-BEB2-4D784C624E22}"/>
    <cellStyle name="Normal 9 5 5 2 4" xfId="4204" xr:uid="{2F317D13-0619-4A4D-B9D0-806311D41AB9}"/>
    <cellStyle name="Normal 9 5 5 2 4 2" xfId="5142" xr:uid="{2C1D5DF7-1F98-4444-A221-583D7FF062D9}"/>
    <cellStyle name="Normal 9 5 5 2 5" xfId="5139" xr:uid="{E75827C1-4F06-4C54-9A5F-F0A2A39145FD}"/>
    <cellStyle name="Normal 9 5 5 3" xfId="2468" xr:uid="{9F6132AF-B569-4D0A-9AF3-D47A9FB252AA}"/>
    <cellStyle name="Normal 9 5 5 3 2" xfId="4205" xr:uid="{9455E55E-6D9B-45EF-AAA4-729BCDF49CD5}"/>
    <cellStyle name="Normal 9 5 5 3 2 2" xfId="5144" xr:uid="{3CD63AB8-5026-4AB2-8C02-B1F8CEEE21B4}"/>
    <cellStyle name="Normal 9 5 5 3 3" xfId="4206" xr:uid="{D1C5A453-CF27-451C-AE0C-0E04143AC523}"/>
    <cellStyle name="Normal 9 5 5 3 3 2" xfId="5145" xr:uid="{AF1DEBE5-3ED3-490B-B699-2A9C1791BE4D}"/>
    <cellStyle name="Normal 9 5 5 3 4" xfId="4207" xr:uid="{8714D637-4D6D-461D-BE6E-DF3ADCBAEA7B}"/>
    <cellStyle name="Normal 9 5 5 3 4 2" xfId="5146" xr:uid="{427A53F7-449A-46A9-8DE2-DCF8D517E120}"/>
    <cellStyle name="Normal 9 5 5 3 5" xfId="5143" xr:uid="{0D044560-F4B3-4A6A-8E23-4B6E7AD134FD}"/>
    <cellStyle name="Normal 9 5 5 4" xfId="4208" xr:uid="{5B34F5BE-FF8F-42FA-88CC-BF239BAA0312}"/>
    <cellStyle name="Normal 9 5 5 4 2" xfId="5147" xr:uid="{C5465DB3-000F-4972-B235-CA9A7643E7CB}"/>
    <cellStyle name="Normal 9 5 5 5" xfId="4209" xr:uid="{968EA045-6E83-4420-BCDD-6AEDB90FA877}"/>
    <cellStyle name="Normal 9 5 5 5 2" xfId="5148" xr:uid="{D48FACED-5F16-4345-90D4-449D7DA26459}"/>
    <cellStyle name="Normal 9 5 5 6" xfId="4210" xr:uid="{63F9965A-E793-44B0-8180-08A9C50E9780}"/>
    <cellStyle name="Normal 9 5 5 6 2" xfId="5149" xr:uid="{1363EC6E-EC01-4057-948A-C0617CF68679}"/>
    <cellStyle name="Normal 9 5 5 7" xfId="5138" xr:uid="{D6C857F8-7767-4BAA-B267-DADEEB5DCDA8}"/>
    <cellStyle name="Normal 9 5 6" xfId="885" xr:uid="{EDB270F3-C342-464A-9673-146BF78D7172}"/>
    <cellStyle name="Normal 9 5 6 2" xfId="2469" xr:uid="{68AC48EA-67D7-447E-9914-EEDD5078E738}"/>
    <cellStyle name="Normal 9 5 6 2 2" xfId="4211" xr:uid="{E989C4A8-E2C6-4FEF-8F4F-45A0E50BC18A}"/>
    <cellStyle name="Normal 9 5 6 2 2 2" xfId="5152" xr:uid="{6CAA9A5E-D4A1-4F11-882D-EF0E0827EF04}"/>
    <cellStyle name="Normal 9 5 6 2 3" xfId="4212" xr:uid="{8D934D4E-385B-4456-915A-38221AD1ACFE}"/>
    <cellStyle name="Normal 9 5 6 2 3 2" xfId="5153" xr:uid="{5AD955C7-34EF-4EDD-B5C5-1FF4A83FA9CF}"/>
    <cellStyle name="Normal 9 5 6 2 4" xfId="4213" xr:uid="{225E05B7-9744-44BB-AB4E-E8D4CC91C725}"/>
    <cellStyle name="Normal 9 5 6 2 4 2" xfId="5154" xr:uid="{8B7695BB-FFB4-4C3C-868F-9F79976A9A0D}"/>
    <cellStyle name="Normal 9 5 6 2 5" xfId="5151" xr:uid="{8FEAF59F-4576-4D6D-AE1F-FC4715E53AC5}"/>
    <cellStyle name="Normal 9 5 6 3" xfId="4214" xr:uid="{CC18420B-A6C4-40CE-91CC-98E6C654CE6A}"/>
    <cellStyle name="Normal 9 5 6 3 2" xfId="5155" xr:uid="{41AC45C9-F4F4-4465-9B45-087BE76D0D79}"/>
    <cellStyle name="Normal 9 5 6 4" xfId="4215" xr:uid="{6E7E7C05-391C-4A08-9449-6854CDA6FC7A}"/>
    <cellStyle name="Normal 9 5 6 4 2" xfId="5156" xr:uid="{184DC9DA-90BA-4CA2-A4FC-C011C9BD6C19}"/>
    <cellStyle name="Normal 9 5 6 5" xfId="4216" xr:uid="{1F6FC3EA-7FCF-4817-8A18-DDC18C3CF534}"/>
    <cellStyle name="Normal 9 5 6 5 2" xfId="5157" xr:uid="{EA30BA44-183D-4C0D-8FF3-D2E2E772FB24}"/>
    <cellStyle name="Normal 9 5 6 6" xfId="5150" xr:uid="{92C204AB-0B9C-4916-B972-F5A3E4756013}"/>
    <cellStyle name="Normal 9 5 7" xfId="2470" xr:uid="{985C6D2D-28D5-42C9-84B3-B33F2FE44CC3}"/>
    <cellStyle name="Normal 9 5 7 2" xfId="4217" xr:uid="{C94C9878-1E3B-45FD-B4DD-A54A326B1266}"/>
    <cellStyle name="Normal 9 5 7 2 2" xfId="5159" xr:uid="{41910731-0030-427F-B657-B7435CD82ED9}"/>
    <cellStyle name="Normal 9 5 7 3" xfId="4218" xr:uid="{18FFA723-872F-4E0D-A380-7434DB6A09A1}"/>
    <cellStyle name="Normal 9 5 7 3 2" xfId="5160" xr:uid="{1597D6CD-829A-4DFD-8C11-815F462F0080}"/>
    <cellStyle name="Normal 9 5 7 4" xfId="4219" xr:uid="{42296022-4E5D-4C24-B1E9-B918E439C26C}"/>
    <cellStyle name="Normal 9 5 7 4 2" xfId="5161" xr:uid="{31EE60A0-8913-486C-9DF5-B3345F2A47D2}"/>
    <cellStyle name="Normal 9 5 7 5" xfId="5158" xr:uid="{FB5A4FE5-D706-4872-BE43-C448FCD40293}"/>
    <cellStyle name="Normal 9 5 8" xfId="4220" xr:uid="{DB94FC26-354E-4B8B-B4B1-2624E794CE2C}"/>
    <cellStyle name="Normal 9 5 8 2" xfId="4221" xr:uid="{1DDAE9DA-6882-420B-930E-BE512E60BC5C}"/>
    <cellStyle name="Normal 9 5 8 2 2" xfId="5163" xr:uid="{EAE52056-795D-4DD5-8FB0-E31ED780DF42}"/>
    <cellStyle name="Normal 9 5 8 3" xfId="4222" xr:uid="{EDD1284D-E23F-49CB-A2F5-D183F9F148BA}"/>
    <cellStyle name="Normal 9 5 8 3 2" xfId="5164" xr:uid="{0F095DF9-8460-428C-845E-3B81C7DFA8B7}"/>
    <cellStyle name="Normal 9 5 8 4" xfId="4223" xr:uid="{4F8A0BCE-7820-4269-9AD0-A4F1E15E5FCE}"/>
    <cellStyle name="Normal 9 5 8 4 2" xfId="5165" xr:uid="{9A2046BE-5693-4F5C-8ED7-687E3ADD9C7B}"/>
    <cellStyle name="Normal 9 5 8 5" xfId="5162" xr:uid="{6699C979-BA0E-4B41-9825-5E64A10AC4E6}"/>
    <cellStyle name="Normal 9 5 9" xfId="4224" xr:uid="{05832E62-52C2-4268-9F0A-B7B47BD69AD9}"/>
    <cellStyle name="Normal 9 5 9 2" xfId="5166" xr:uid="{F62E0DC3-2188-4CF1-A75A-47554AB8A62F}"/>
    <cellStyle name="Normal 9 6" xfId="180" xr:uid="{9505796E-748B-4CF1-8F97-0DCC38D2C256}"/>
    <cellStyle name="Normal 9 6 10" xfId="5167" xr:uid="{BB579CCC-784D-4CA4-A8D5-53BA8EE7DACA}"/>
    <cellStyle name="Normal 9 6 2" xfId="181" xr:uid="{A1315FBD-0C70-4202-BC2B-4DFD63BE2C27}"/>
    <cellStyle name="Normal 9 6 2 2" xfId="423" xr:uid="{4C041519-583B-4EE2-95C5-5BD02E61092F}"/>
    <cellStyle name="Normal 9 6 2 2 2" xfId="886" xr:uid="{EEE65084-86AB-4053-A399-006A3D700019}"/>
    <cellStyle name="Normal 9 6 2 2 2 2" xfId="2471" xr:uid="{531EAF4A-49C8-434E-B7CD-2C09AC60436C}"/>
    <cellStyle name="Normal 9 6 2 2 2 2 2" xfId="5171" xr:uid="{57694DF6-7DCD-496E-871C-70331F7E7C8E}"/>
    <cellStyle name="Normal 9 6 2 2 2 3" xfId="4225" xr:uid="{A617338D-FE28-412A-9F74-CDB935DE2D77}"/>
    <cellStyle name="Normal 9 6 2 2 2 3 2" xfId="5172" xr:uid="{4B0A2504-0359-40F4-9631-9AB98349778D}"/>
    <cellStyle name="Normal 9 6 2 2 2 4" xfId="4226" xr:uid="{C9D2E143-877D-4167-9581-B80C91DD55CF}"/>
    <cellStyle name="Normal 9 6 2 2 2 4 2" xfId="5173" xr:uid="{71B8270E-D752-44C2-8061-BB3F2D0946E5}"/>
    <cellStyle name="Normal 9 6 2 2 2 5" xfId="5170" xr:uid="{961036C8-9A39-4513-A3BE-9270323877C2}"/>
    <cellStyle name="Normal 9 6 2 2 3" xfId="2472" xr:uid="{65136842-B5E8-4831-9863-59B46F06DEEB}"/>
    <cellStyle name="Normal 9 6 2 2 3 2" xfId="4227" xr:uid="{C7837316-3B5F-4D2A-A2A9-926E0304C3FF}"/>
    <cellStyle name="Normal 9 6 2 2 3 2 2" xfId="5175" xr:uid="{3E4F37EA-A9B5-4729-A91C-FA0600A64158}"/>
    <cellStyle name="Normal 9 6 2 2 3 3" xfId="4228" xr:uid="{A45B9D24-1100-437C-89F4-BF36843EB676}"/>
    <cellStyle name="Normal 9 6 2 2 3 3 2" xfId="5176" xr:uid="{F2162AD0-5CAB-4360-8569-FAB517DB34DE}"/>
    <cellStyle name="Normal 9 6 2 2 3 4" xfId="4229" xr:uid="{09FC8FC2-2BE9-4748-9FCB-11902959705D}"/>
    <cellStyle name="Normal 9 6 2 2 3 4 2" xfId="5177" xr:uid="{C66A0996-61B2-4005-9F3E-E5C776BD1A16}"/>
    <cellStyle name="Normal 9 6 2 2 3 5" xfId="5174" xr:uid="{FD5005A7-DD5E-4F5A-BBC7-8BF4CC3CF468}"/>
    <cellStyle name="Normal 9 6 2 2 4" xfId="4230" xr:uid="{82F37DDF-BDE4-4406-AD77-158F2415BC5D}"/>
    <cellStyle name="Normal 9 6 2 2 4 2" xfId="5178" xr:uid="{F68591E5-30E2-430B-8255-E55D01F286FE}"/>
    <cellStyle name="Normal 9 6 2 2 5" xfId="4231" xr:uid="{69D44F0F-DB9D-42A5-9E1A-562D06538B9D}"/>
    <cellStyle name="Normal 9 6 2 2 5 2" xfId="5179" xr:uid="{B4E67623-6F09-4469-8B66-1CC6FBE93DB8}"/>
    <cellStyle name="Normal 9 6 2 2 6" xfId="4232" xr:uid="{675C38F8-095B-44BE-ABC2-579EEF3DA2F7}"/>
    <cellStyle name="Normal 9 6 2 2 6 2" xfId="5180" xr:uid="{6D02CA19-6588-49BC-9307-C1C9AC4A5C40}"/>
    <cellStyle name="Normal 9 6 2 2 7" xfId="5169" xr:uid="{BD81AC3B-D77A-487F-BE26-15DF7E08FFBF}"/>
    <cellStyle name="Normal 9 6 2 3" xfId="887" xr:uid="{390DFD9E-A492-42FA-AD0E-D973294D6CB7}"/>
    <cellStyle name="Normal 9 6 2 3 2" xfId="2473" xr:uid="{5564D5CE-BE74-4253-A07F-64E620BBC9DD}"/>
    <cellStyle name="Normal 9 6 2 3 2 2" xfId="4233" xr:uid="{ECBA80C2-E325-4923-85E3-CD486F6C12C2}"/>
    <cellStyle name="Normal 9 6 2 3 2 2 2" xfId="5183" xr:uid="{4EE23DF8-BA35-4A7C-B070-9649165E5DD5}"/>
    <cellStyle name="Normal 9 6 2 3 2 3" xfId="4234" xr:uid="{0226A7E2-BED3-4AB2-9F08-FB04519633E7}"/>
    <cellStyle name="Normal 9 6 2 3 2 3 2" xfId="5184" xr:uid="{326154DE-4767-4DFF-BC04-2BC759268DEB}"/>
    <cellStyle name="Normal 9 6 2 3 2 4" xfId="4235" xr:uid="{9D59C29B-E504-4A73-8D8F-6739CFE53078}"/>
    <cellStyle name="Normal 9 6 2 3 2 4 2" xfId="5185" xr:uid="{A8C1E361-ABC3-42D9-809A-6B781BEDE5F8}"/>
    <cellStyle name="Normal 9 6 2 3 2 5" xfId="5182" xr:uid="{8C2E6B48-DBD6-4712-B15E-8BB5045206F2}"/>
    <cellStyle name="Normal 9 6 2 3 3" xfId="4236" xr:uid="{F41B7C25-BE0D-4675-953B-F007972EB1F9}"/>
    <cellStyle name="Normal 9 6 2 3 3 2" xfId="5186" xr:uid="{69AB859E-3B23-41D9-8A95-B7A874871233}"/>
    <cellStyle name="Normal 9 6 2 3 4" xfId="4237" xr:uid="{F3E997CC-9957-42D8-AF47-C7DAAB557D39}"/>
    <cellStyle name="Normal 9 6 2 3 4 2" xfId="5187" xr:uid="{B2D37571-23FC-48C0-BD56-F1FB9BF1F16F}"/>
    <cellStyle name="Normal 9 6 2 3 5" xfId="4238" xr:uid="{A972852B-39A8-4ACB-B718-ECD938598D89}"/>
    <cellStyle name="Normal 9 6 2 3 5 2" xfId="5188" xr:uid="{D4B1D9AF-FC84-4F4D-AD38-58FA48D339F6}"/>
    <cellStyle name="Normal 9 6 2 3 6" xfId="5181" xr:uid="{A3B0EE4C-7424-48D7-AA07-09DD21606C9D}"/>
    <cellStyle name="Normal 9 6 2 4" xfId="2474" xr:uid="{3B29BB32-D126-4A77-9B7D-768BE348806D}"/>
    <cellStyle name="Normal 9 6 2 4 2" xfId="4239" xr:uid="{81753C9E-1D03-4880-9985-3C8474CF58F0}"/>
    <cellStyle name="Normal 9 6 2 4 2 2" xfId="5190" xr:uid="{7FF80C20-EF10-42AD-A33B-240F3C67B5CB}"/>
    <cellStyle name="Normal 9 6 2 4 3" xfId="4240" xr:uid="{0B0373F0-77CE-47EB-BD7E-5617F9619B26}"/>
    <cellStyle name="Normal 9 6 2 4 3 2" xfId="5191" xr:uid="{AA7EFC92-107E-4EF1-B5A2-8FB9B3F725E8}"/>
    <cellStyle name="Normal 9 6 2 4 4" xfId="4241" xr:uid="{7FAFA386-3796-4D9C-B34B-B33DD1ABF616}"/>
    <cellStyle name="Normal 9 6 2 4 4 2" xfId="5192" xr:uid="{3E89AA2A-4D21-49C2-BF4D-0FCEDA3537DE}"/>
    <cellStyle name="Normal 9 6 2 4 5" xfId="5189" xr:uid="{53EDDEE6-2E21-4E84-90EB-02B69EB9B3CC}"/>
    <cellStyle name="Normal 9 6 2 5" xfId="4242" xr:uid="{E41D7109-BFA3-42AD-9889-CCD607EAA5A9}"/>
    <cellStyle name="Normal 9 6 2 5 2" xfId="4243" xr:uid="{E9AF6F16-6D93-4BFD-B6E7-E6E2614D4B70}"/>
    <cellStyle name="Normal 9 6 2 5 2 2" xfId="5194" xr:uid="{4ACA8293-AF95-4F13-82AD-E3139C59D313}"/>
    <cellStyle name="Normal 9 6 2 5 3" xfId="4244" xr:uid="{6FDAA0E3-81FF-4C77-B882-65ED3F47BB6D}"/>
    <cellStyle name="Normal 9 6 2 5 3 2" xfId="5195" xr:uid="{65DA8E11-DE3B-4945-B869-6EE406985957}"/>
    <cellStyle name="Normal 9 6 2 5 4" xfId="4245" xr:uid="{657EB93B-BF9F-435B-ADCE-410E2E10319C}"/>
    <cellStyle name="Normal 9 6 2 5 4 2" xfId="5196" xr:uid="{13148313-9C2E-49C2-9792-3D1334FE0369}"/>
    <cellStyle name="Normal 9 6 2 5 5" xfId="5193" xr:uid="{D403226F-1392-4DB3-9DFB-9F2C6B49C790}"/>
    <cellStyle name="Normal 9 6 2 6" xfId="4246" xr:uid="{5DE8DDAC-12A3-4371-B8EA-892C812D3640}"/>
    <cellStyle name="Normal 9 6 2 6 2" xfId="5197" xr:uid="{E3E542B0-E935-42D8-AB36-40BA0BC5205E}"/>
    <cellStyle name="Normal 9 6 2 7" xfId="4247" xr:uid="{E0F4F613-78C8-41C4-9632-A1852FF9C232}"/>
    <cellStyle name="Normal 9 6 2 7 2" xfId="5198" xr:uid="{61FC129A-A563-4246-9C64-1D6CA96F8AB6}"/>
    <cellStyle name="Normal 9 6 2 8" xfId="4248" xr:uid="{85B7A614-678C-4D7F-A095-AC71F36BC109}"/>
    <cellStyle name="Normal 9 6 2 8 2" xfId="5199" xr:uid="{067E306A-5782-41E7-AAF3-D53024F7F9A9}"/>
    <cellStyle name="Normal 9 6 2 9" xfId="5168" xr:uid="{0567F6C6-7357-4D4B-A60E-E7B9F30B74ED}"/>
    <cellStyle name="Normal 9 6 3" xfId="424" xr:uid="{33D8EF1A-0EAC-4C76-A97E-378D1623B799}"/>
    <cellStyle name="Normal 9 6 3 2" xfId="888" xr:uid="{BB29A844-D9E4-4666-9274-9A545E6C8E2B}"/>
    <cellStyle name="Normal 9 6 3 2 2" xfId="889" xr:uid="{965D16CA-829F-4992-A428-1F961C90D827}"/>
    <cellStyle name="Normal 9 6 3 2 2 2" xfId="5202" xr:uid="{BD47E5C8-3E42-4F94-9335-F9B3D1EB55C0}"/>
    <cellStyle name="Normal 9 6 3 2 3" xfId="4249" xr:uid="{2D8A6B0D-75F5-479B-8BFB-3A8D91ED4818}"/>
    <cellStyle name="Normal 9 6 3 2 3 2" xfId="5203" xr:uid="{9CB15943-FEE2-404C-AFE0-25CD75906903}"/>
    <cellStyle name="Normal 9 6 3 2 4" xfId="4250" xr:uid="{2621915C-0BE9-4F33-9706-D483DC32D19D}"/>
    <cellStyle name="Normal 9 6 3 2 4 2" xfId="5204" xr:uid="{15DAE5C4-45EC-42BD-AD00-69DD0FF655F9}"/>
    <cellStyle name="Normal 9 6 3 2 5" xfId="5201" xr:uid="{44262132-8E22-42BD-A19A-FA747172BC95}"/>
    <cellStyle name="Normal 9 6 3 3" xfId="890" xr:uid="{1261DCD5-CF4E-42C7-A706-FD7B05870742}"/>
    <cellStyle name="Normal 9 6 3 3 2" xfId="4251" xr:uid="{51B1662E-CCEF-49B5-8DCD-107488512760}"/>
    <cellStyle name="Normal 9 6 3 3 2 2" xfId="5206" xr:uid="{3C985057-01F7-4F2A-8314-3C63E580C8B8}"/>
    <cellStyle name="Normal 9 6 3 3 3" xfId="4252" xr:uid="{0496C8E0-D1CE-4DE2-82C4-E8F740FE9FB7}"/>
    <cellStyle name="Normal 9 6 3 3 3 2" xfId="5207" xr:uid="{7C0F59D0-676B-49CA-B9F4-D1F88BC64CB9}"/>
    <cellStyle name="Normal 9 6 3 3 4" xfId="4253" xr:uid="{7A69C881-282F-4377-BC5A-1F97AFA6E796}"/>
    <cellStyle name="Normal 9 6 3 3 4 2" xfId="5208" xr:uid="{8EEED3C1-E6B2-4801-80CB-B67547B20D2D}"/>
    <cellStyle name="Normal 9 6 3 3 5" xfId="5205" xr:uid="{0233044E-1A5C-41C9-8B5D-46564E36D118}"/>
    <cellStyle name="Normal 9 6 3 4" xfId="4254" xr:uid="{1BF49562-4BB8-4F47-8D12-A30470530924}"/>
    <cellStyle name="Normal 9 6 3 4 2" xfId="5209" xr:uid="{C1D488BD-9A25-4FFC-B861-D2F31ADD7695}"/>
    <cellStyle name="Normal 9 6 3 5" xfId="4255" xr:uid="{8060D2A6-7C3D-4714-9A11-25BDF096DB46}"/>
    <cellStyle name="Normal 9 6 3 5 2" xfId="5210" xr:uid="{C43C9EE1-37B1-48BA-884F-35CF8B70511D}"/>
    <cellStyle name="Normal 9 6 3 6" xfId="4256" xr:uid="{DA3C4D54-F880-400C-9994-EAA29252F0F6}"/>
    <cellStyle name="Normal 9 6 3 6 2" xfId="5211" xr:uid="{0A1294DA-65CB-4F79-92A7-02567CDA5CF7}"/>
    <cellStyle name="Normal 9 6 3 7" xfId="5200" xr:uid="{14F055B4-B795-4583-86EF-A948C74A7ADE}"/>
    <cellStyle name="Normal 9 6 4" xfId="425" xr:uid="{3B76FF8E-BDE6-4640-99D3-ECECFE623910}"/>
    <cellStyle name="Normal 9 6 4 2" xfId="891" xr:uid="{6392B5FF-6A2E-4B64-8075-04370341E1BA}"/>
    <cellStyle name="Normal 9 6 4 2 2" xfId="4257" xr:uid="{0607F6A7-6FF1-4F58-A239-6FD4C95C6778}"/>
    <cellStyle name="Normal 9 6 4 2 2 2" xfId="5214" xr:uid="{84A3B60D-B71C-437D-854F-A5ED84F2D7E2}"/>
    <cellStyle name="Normal 9 6 4 2 3" xfId="4258" xr:uid="{76FD4EB7-3958-4EA0-9421-ABED0595C1BA}"/>
    <cellStyle name="Normal 9 6 4 2 3 2" xfId="5215" xr:uid="{D5821C2E-744D-4C3A-ADD9-00570621081F}"/>
    <cellStyle name="Normal 9 6 4 2 4" xfId="4259" xr:uid="{2FF62A76-34CE-46C4-A6E2-236A80F72263}"/>
    <cellStyle name="Normal 9 6 4 2 4 2" xfId="5216" xr:uid="{42B15500-8A3E-4FE6-808C-D4524CE6C746}"/>
    <cellStyle name="Normal 9 6 4 2 5" xfId="5213" xr:uid="{1602C0E8-55F9-4884-8E6F-2132FA55CE34}"/>
    <cellStyle name="Normal 9 6 4 3" xfId="4260" xr:uid="{22C01436-EE55-46D3-B969-741CF5EDD65C}"/>
    <cellStyle name="Normal 9 6 4 3 2" xfId="5217" xr:uid="{E61105E4-915D-42C4-9DFA-1F559EBBDB63}"/>
    <cellStyle name="Normal 9 6 4 4" xfId="4261" xr:uid="{5D563232-E257-49E2-87AE-5581E6D88D52}"/>
    <cellStyle name="Normal 9 6 4 4 2" xfId="5218" xr:uid="{E980518C-23C7-4A2D-8C2F-A19FDAB0CDD4}"/>
    <cellStyle name="Normal 9 6 4 5" xfId="4262" xr:uid="{EE50AC92-1096-4A62-8E34-B7548DB50F2D}"/>
    <cellStyle name="Normal 9 6 4 5 2" xfId="5219" xr:uid="{17D7338D-52E0-4DFD-B541-286767D8441B}"/>
    <cellStyle name="Normal 9 6 4 6" xfId="5212" xr:uid="{4EFD2A7A-CDBB-4171-BA68-C8FD47B0675C}"/>
    <cellStyle name="Normal 9 6 5" xfId="892" xr:uid="{D87ED68F-CF16-435F-B009-4C825B30F376}"/>
    <cellStyle name="Normal 9 6 5 2" xfId="4263" xr:uid="{24D0093D-5EB7-4368-B8D3-7032B56774A0}"/>
    <cellStyle name="Normal 9 6 5 2 2" xfId="5221" xr:uid="{522A081E-A9D7-4EB7-9FE9-FF72EF43A453}"/>
    <cellStyle name="Normal 9 6 5 3" xfId="4264" xr:uid="{7FBA0E52-D68E-4FC3-B6A8-9AE9D98D63C3}"/>
    <cellStyle name="Normal 9 6 5 3 2" xfId="5222" xr:uid="{18A3A69E-419D-442A-9801-F139A95FCB7E}"/>
    <cellStyle name="Normal 9 6 5 4" xfId="4265" xr:uid="{1824B50D-522F-4ABC-AECC-2C3A10AA70C6}"/>
    <cellStyle name="Normal 9 6 5 4 2" xfId="5223" xr:uid="{0E2D9DDC-6E1D-4C53-92BB-BAAA8E38CB8B}"/>
    <cellStyle name="Normal 9 6 5 5" xfId="5220" xr:uid="{B206AB42-EEFA-499B-B149-830022652A2E}"/>
    <cellStyle name="Normal 9 6 6" xfId="4266" xr:uid="{08580EB8-9C43-4EFC-BBCD-93B9BF1A9DB2}"/>
    <cellStyle name="Normal 9 6 6 2" xfId="4267" xr:uid="{84FCC35F-328A-4D98-B70D-EF9C7D0ADC3F}"/>
    <cellStyle name="Normal 9 6 6 2 2" xfId="5225" xr:uid="{1BDF29BB-4C5B-4E55-B4FB-A9CD5DE3C0E6}"/>
    <cellStyle name="Normal 9 6 6 3" xfId="4268" xr:uid="{6C8207BD-94D6-4DE3-B77D-001928CCB0BB}"/>
    <cellStyle name="Normal 9 6 6 3 2" xfId="5226" xr:uid="{ABAFB8BA-3931-4303-B589-A0848C2392D2}"/>
    <cellStyle name="Normal 9 6 6 4" xfId="4269" xr:uid="{C23D96ED-0E46-4D9B-9A54-AA348DA2B2D2}"/>
    <cellStyle name="Normal 9 6 6 4 2" xfId="5227" xr:uid="{232794B9-15B8-4E64-8554-83B2BBDCD9EA}"/>
    <cellStyle name="Normal 9 6 6 5" xfId="5224" xr:uid="{DCD9D4C7-61BA-4A3A-99A1-A681262385DB}"/>
    <cellStyle name="Normal 9 6 7" xfId="4270" xr:uid="{36DF5096-7C8F-4C49-AA00-77FB98BF046D}"/>
    <cellStyle name="Normal 9 6 7 2" xfId="5228" xr:uid="{603E121D-37E7-4190-BA97-2E3B0D524B20}"/>
    <cellStyle name="Normal 9 6 8" xfId="4271" xr:uid="{DF5D69D7-41F7-4DFF-8AC8-489D7D3DE008}"/>
    <cellStyle name="Normal 9 6 8 2" xfId="5229" xr:uid="{51ABBC93-5ECC-4D49-8823-1D0CDF570F3F}"/>
    <cellStyle name="Normal 9 6 9" xfId="4272" xr:uid="{7B9E2D81-71E5-4758-B082-89977D97A43D}"/>
    <cellStyle name="Normal 9 6 9 2" xfId="5230" xr:uid="{0514D13C-0D9B-4982-85A3-46C141931886}"/>
    <cellStyle name="Normal 9 7" xfId="182" xr:uid="{27889ECE-40A4-45DB-B538-68B344802693}"/>
    <cellStyle name="Normal 9 7 2" xfId="426" xr:uid="{BB96250C-EBFA-4B66-89E3-45100AB48BED}"/>
    <cellStyle name="Normal 9 7 2 2" xfId="893" xr:uid="{C698B625-0CB8-4E2A-B6B6-47E632403864}"/>
    <cellStyle name="Normal 9 7 2 2 2" xfId="2475" xr:uid="{CE40017A-91EA-4BEF-9E27-11C6E228C3C3}"/>
    <cellStyle name="Normal 9 7 2 2 2 2" xfId="2476" xr:uid="{55F9CB05-C896-4BEB-B15F-543E796E70F0}"/>
    <cellStyle name="Normal 9 7 2 2 2 2 2" xfId="5235" xr:uid="{29AD2A52-C6B8-4633-9ACC-F3D11C01172E}"/>
    <cellStyle name="Normal 9 7 2 2 2 3" xfId="5234" xr:uid="{5539B815-4AE1-45B6-B0D2-D9699C4D4489}"/>
    <cellStyle name="Normal 9 7 2 2 3" xfId="2477" xr:uid="{18F9EA8E-1B4D-4214-A438-E82E36AFC86C}"/>
    <cellStyle name="Normal 9 7 2 2 3 2" xfId="5236" xr:uid="{442F8E6A-CC49-470E-A368-14FAD08D22E2}"/>
    <cellStyle name="Normal 9 7 2 2 4" xfId="4273" xr:uid="{8B312F4A-E992-4F75-B019-E69E9F723B10}"/>
    <cellStyle name="Normal 9 7 2 2 4 2" xfId="5237" xr:uid="{E745C678-45A6-4CCA-A5FB-E6A41598A7AB}"/>
    <cellStyle name="Normal 9 7 2 2 5" xfId="5233" xr:uid="{9D5E641F-6979-4E95-9617-31EA0FF14093}"/>
    <cellStyle name="Normal 9 7 2 3" xfId="2478" xr:uid="{FFEC2621-A59B-4E9B-9104-A8942BDEAFA4}"/>
    <cellStyle name="Normal 9 7 2 3 2" xfId="2479" xr:uid="{7AAE6846-4C22-429F-9076-8DFB87DF18E2}"/>
    <cellStyle name="Normal 9 7 2 3 2 2" xfId="5239" xr:uid="{2F106F6F-3021-4951-BB2D-450FA9A9F0B9}"/>
    <cellStyle name="Normal 9 7 2 3 3" xfId="4274" xr:uid="{859463D8-8F0B-4B47-AFEB-4F24270484E3}"/>
    <cellStyle name="Normal 9 7 2 3 3 2" xfId="5240" xr:uid="{AF507055-9FE2-4B79-8C77-2EF7D4648ACC}"/>
    <cellStyle name="Normal 9 7 2 3 4" xfId="4275" xr:uid="{64861D34-2482-48E1-AE6F-95CC9A02B05C}"/>
    <cellStyle name="Normal 9 7 2 3 4 2" xfId="5241" xr:uid="{093C013D-A225-4C74-9B5C-8078BBCD056A}"/>
    <cellStyle name="Normal 9 7 2 3 5" xfId="5238" xr:uid="{1DDEF01F-942C-4FC8-A9A6-771FA90140F7}"/>
    <cellStyle name="Normal 9 7 2 4" xfId="2480" xr:uid="{D20C2AB9-651B-4166-BCC3-C0E444353662}"/>
    <cellStyle name="Normal 9 7 2 4 2" xfId="5242" xr:uid="{8372B56C-E3D0-4CCC-8A3D-D56DB0AE0CDC}"/>
    <cellStyle name="Normal 9 7 2 5" xfId="4276" xr:uid="{ED0F2275-675E-4455-B2F8-5827B2B3A4B1}"/>
    <cellStyle name="Normal 9 7 2 5 2" xfId="5243" xr:uid="{4C87A369-3AC7-43C9-A7EA-75356D8EC0ED}"/>
    <cellStyle name="Normal 9 7 2 6" xfId="4277" xr:uid="{C45CE9F6-A661-4583-AED9-459C4E8B741E}"/>
    <cellStyle name="Normal 9 7 2 6 2" xfId="5244" xr:uid="{2873720F-5849-4A6C-BE8F-93175FA18429}"/>
    <cellStyle name="Normal 9 7 2 7" xfId="5232" xr:uid="{1E67E4D0-583F-4031-B5C5-3BF7AF36C80E}"/>
    <cellStyle name="Normal 9 7 3" xfId="894" xr:uid="{6A91BE52-7B31-4056-8790-0409F9EA725B}"/>
    <cellStyle name="Normal 9 7 3 2" xfId="2481" xr:uid="{1C1E3712-3264-4BB4-9E26-63DA905BB7C1}"/>
    <cellStyle name="Normal 9 7 3 2 2" xfId="2482" xr:uid="{D3746110-C1DA-406A-8E03-7DAED2C71632}"/>
    <cellStyle name="Normal 9 7 3 2 2 2" xfId="5247" xr:uid="{2FC2D7A3-5C74-427C-BFF0-6887C4851394}"/>
    <cellStyle name="Normal 9 7 3 2 3" xfId="4278" xr:uid="{E30AD838-4472-4C9C-A0AB-61F7268DA4DE}"/>
    <cellStyle name="Normal 9 7 3 2 3 2" xfId="5248" xr:uid="{9EED13E2-6894-4D62-A998-7B11824BF1B5}"/>
    <cellStyle name="Normal 9 7 3 2 4" xfId="4279" xr:uid="{8FA5256B-7EA5-4DB0-8FD0-0F02FDF3E266}"/>
    <cellStyle name="Normal 9 7 3 2 4 2" xfId="5249" xr:uid="{B5F322ED-CE26-4CCB-A721-19C50AD601BE}"/>
    <cellStyle name="Normal 9 7 3 2 5" xfId="5246" xr:uid="{D48977C0-7E6A-4AB4-B065-C100E3999C92}"/>
    <cellStyle name="Normal 9 7 3 3" xfId="2483" xr:uid="{B25DCCAA-102F-459A-98FF-9699FEA13FCF}"/>
    <cellStyle name="Normal 9 7 3 3 2" xfId="5250" xr:uid="{14D185BB-B4E9-4F04-B6BF-64C66C99857D}"/>
    <cellStyle name="Normal 9 7 3 4" xfId="4280" xr:uid="{B4054206-65A7-4365-A9B2-028ABC9A9E49}"/>
    <cellStyle name="Normal 9 7 3 4 2" xfId="5251" xr:uid="{2F6FA566-E820-424F-BEEE-593F439D3267}"/>
    <cellStyle name="Normal 9 7 3 5" xfId="4281" xr:uid="{DCFA21A3-32E7-48F1-B806-E8B8CB342145}"/>
    <cellStyle name="Normal 9 7 3 5 2" xfId="5252" xr:uid="{05F8B3C6-6BFB-45B9-8CB5-28F7ADB5FCE7}"/>
    <cellStyle name="Normal 9 7 3 6" xfId="5245" xr:uid="{834AAD01-95FF-4198-822C-407932D5BA92}"/>
    <cellStyle name="Normal 9 7 4" xfId="2484" xr:uid="{AB0B0922-BDCE-4593-9825-DA24B56048D1}"/>
    <cellStyle name="Normal 9 7 4 2" xfId="2485" xr:uid="{A0B2D72B-7948-424A-B24E-331383FA5FCB}"/>
    <cellStyle name="Normal 9 7 4 2 2" xfId="5254" xr:uid="{93FE66F1-B8D5-4C39-975D-E928541E4746}"/>
    <cellStyle name="Normal 9 7 4 3" xfId="4282" xr:uid="{BBB3997D-19F2-4006-A11D-E5386A36F11B}"/>
    <cellStyle name="Normal 9 7 4 3 2" xfId="5255" xr:uid="{5DC6FB8C-0376-4CC7-A431-E83FF7DDAB9E}"/>
    <cellStyle name="Normal 9 7 4 4" xfId="4283" xr:uid="{71C01A54-B416-475C-AD7B-B94A82DB2B69}"/>
    <cellStyle name="Normal 9 7 4 4 2" xfId="5256" xr:uid="{62CE839E-0973-4A98-B7E6-4273A5E80DDD}"/>
    <cellStyle name="Normal 9 7 4 5" xfId="5253" xr:uid="{E1FD4F32-5EFD-4073-BA12-28DC737F5968}"/>
    <cellStyle name="Normal 9 7 5" xfId="2486" xr:uid="{7592B6DB-73D8-4A93-B3EC-1708E9764734}"/>
    <cellStyle name="Normal 9 7 5 2" xfId="4284" xr:uid="{12D7CD83-0251-4A37-83A6-714AB068444A}"/>
    <cellStyle name="Normal 9 7 5 2 2" xfId="5258" xr:uid="{4D5042FD-B1F4-4355-A129-8BEAD5615407}"/>
    <cellStyle name="Normal 9 7 5 3" xfId="4285" xr:uid="{2755AC20-3412-488B-AE02-E4E30CE63A45}"/>
    <cellStyle name="Normal 9 7 5 3 2" xfId="5259" xr:uid="{78323B48-4962-41DC-AFA8-36564F1EC491}"/>
    <cellStyle name="Normal 9 7 5 4" xfId="4286" xr:uid="{8AD9F19E-E596-4DD2-AE3D-241A808EDE22}"/>
    <cellStyle name="Normal 9 7 5 4 2" xfId="5260" xr:uid="{AD5AB696-1451-4EAF-BDB5-CC97BB7E29C6}"/>
    <cellStyle name="Normal 9 7 5 5" xfId="5257" xr:uid="{66A5A4FD-9DD5-4D12-8B76-0989E8FDE552}"/>
    <cellStyle name="Normal 9 7 6" xfId="4287" xr:uid="{DBA82B43-2643-4629-9D64-ACA450EB5150}"/>
    <cellStyle name="Normal 9 7 6 2" xfId="5261" xr:uid="{CCE1E429-0DF9-4C37-93D3-0B8208629E19}"/>
    <cellStyle name="Normal 9 7 7" xfId="4288" xr:uid="{7A83748D-EAB5-4BA2-8A79-CCBE4477EEA9}"/>
    <cellStyle name="Normal 9 7 7 2" xfId="5262" xr:uid="{63B17FAE-613D-4CF0-B6EE-4A829CB51C39}"/>
    <cellStyle name="Normal 9 7 8" xfId="4289" xr:uid="{F2394F15-A664-4EAA-BBD3-0960904D53C5}"/>
    <cellStyle name="Normal 9 7 8 2" xfId="5263" xr:uid="{1C640553-30E1-47E3-94E9-CF91288D7BB1}"/>
    <cellStyle name="Normal 9 7 9" xfId="5231" xr:uid="{E1E143E8-CD58-4ACA-924B-2119403C5E66}"/>
    <cellStyle name="Normal 9 8" xfId="427" xr:uid="{CB77670C-823D-41BB-9720-DEEE6D271D66}"/>
    <cellStyle name="Normal 9 8 2" xfId="895" xr:uid="{C864BAF2-43D1-4884-8022-0FB62B008EEF}"/>
    <cellStyle name="Normal 9 8 2 2" xfId="896" xr:uid="{BCA260F2-B59C-43E1-9E58-8268BC8B3590}"/>
    <cellStyle name="Normal 9 8 2 2 2" xfId="2487" xr:uid="{2731B279-9CD3-4016-BA9E-7E7FBCFE1BFE}"/>
    <cellStyle name="Normal 9 8 2 2 2 2" xfId="5267" xr:uid="{126AA881-DBF7-4A15-B5D9-423B2D1651B4}"/>
    <cellStyle name="Normal 9 8 2 2 3" xfId="4290" xr:uid="{89D666B1-B11A-4352-B240-D107673D9243}"/>
    <cellStyle name="Normal 9 8 2 2 3 2" xfId="5268" xr:uid="{717417E2-C895-441C-BB68-A7CB074728C2}"/>
    <cellStyle name="Normal 9 8 2 2 4" xfId="4291" xr:uid="{561979CC-2D5C-4DF8-8697-C3A32E114F62}"/>
    <cellStyle name="Normal 9 8 2 2 4 2" xfId="5269" xr:uid="{95E98006-1E41-470C-BCB1-BD5C67C07E59}"/>
    <cellStyle name="Normal 9 8 2 2 5" xfId="5266" xr:uid="{1B73FFBA-B39D-4FAE-AC41-B7F5AFA02367}"/>
    <cellStyle name="Normal 9 8 2 3" xfId="2488" xr:uid="{AE68F586-CE08-4B2E-8897-374786A8660F}"/>
    <cellStyle name="Normal 9 8 2 3 2" xfId="5270" xr:uid="{80F692D7-6711-49DE-A260-A32BAD178CE4}"/>
    <cellStyle name="Normal 9 8 2 4" xfId="4292" xr:uid="{E534D11B-BB21-4B01-9070-E620A593BCFB}"/>
    <cellStyle name="Normal 9 8 2 4 2" xfId="5271" xr:uid="{213D2868-E56C-46C4-BA15-17C75C1BAFD1}"/>
    <cellStyle name="Normal 9 8 2 5" xfId="4293" xr:uid="{90EDBE65-193B-4E68-B744-6FA3F7D88CE6}"/>
    <cellStyle name="Normal 9 8 2 5 2" xfId="5272" xr:uid="{DF3D3F15-678C-4FCA-A57F-69886CB2FF1B}"/>
    <cellStyle name="Normal 9 8 2 6" xfId="5265" xr:uid="{C3302ECA-DF31-45BD-9F2F-D6B03E0B69BD}"/>
    <cellStyle name="Normal 9 8 3" xfId="897" xr:uid="{5E3CF902-5623-4AC0-B8F8-C5A5A3FC802D}"/>
    <cellStyle name="Normal 9 8 3 2" xfId="2489" xr:uid="{27A3DD89-170F-4592-B13B-8F9156B18437}"/>
    <cellStyle name="Normal 9 8 3 2 2" xfId="5274" xr:uid="{5722BC87-C8DB-43A0-BF43-C650A62A0E15}"/>
    <cellStyle name="Normal 9 8 3 3" xfId="4294" xr:uid="{2F2F291A-92F0-480D-9DC4-68496A74EE3B}"/>
    <cellStyle name="Normal 9 8 3 3 2" xfId="5275" xr:uid="{E51F1240-BB0C-4EA5-9B93-AA86C5E42164}"/>
    <cellStyle name="Normal 9 8 3 4" xfId="4295" xr:uid="{624E7C57-D85A-4B60-8A93-BA60605BD9FB}"/>
    <cellStyle name="Normal 9 8 3 4 2" xfId="5276" xr:uid="{D9CA6E80-2941-489B-8CBC-DDD7890CA0AC}"/>
    <cellStyle name="Normal 9 8 3 5" xfId="5273" xr:uid="{C5DFA172-D8F1-435C-8464-786F4DD624FD}"/>
    <cellStyle name="Normal 9 8 4" xfId="2490" xr:uid="{F6BDEAB1-B1E1-40F9-8ACF-B092E717E56E}"/>
    <cellStyle name="Normal 9 8 4 2" xfId="4296" xr:uid="{EF0BA206-B327-4E99-8C65-3EE7C7260C8D}"/>
    <cellStyle name="Normal 9 8 4 2 2" xfId="5278" xr:uid="{1EF98248-16B4-48C6-8163-B75EA02D4B12}"/>
    <cellStyle name="Normal 9 8 4 3" xfId="4297" xr:uid="{C7A5AFD7-AA7A-4F4C-B8C8-418F763E1AD1}"/>
    <cellStyle name="Normal 9 8 4 3 2" xfId="5279" xr:uid="{3DDA7CDA-FAC7-443C-ACF3-93A24740D10B}"/>
    <cellStyle name="Normal 9 8 4 4" xfId="4298" xr:uid="{E68A92F9-AF4E-4380-9183-C79FFCF51923}"/>
    <cellStyle name="Normal 9 8 4 4 2" xfId="5280" xr:uid="{DF4F64BC-380A-44A5-963B-27010258ACBA}"/>
    <cellStyle name="Normal 9 8 4 5" xfId="5277" xr:uid="{C346C1F7-9847-4C1B-B252-BFD4AB704872}"/>
    <cellStyle name="Normal 9 8 5" xfId="4299" xr:uid="{D665E3E2-5A31-4A8C-BC6B-14C2289D0AF0}"/>
    <cellStyle name="Normal 9 8 5 2" xfId="5281" xr:uid="{787373E9-0A23-4B1E-8DEC-AAF8FE97A5C5}"/>
    <cellStyle name="Normal 9 8 6" xfId="4300" xr:uid="{D182BDF4-06F6-462A-8258-786BD1310E22}"/>
    <cellStyle name="Normal 9 8 6 2" xfId="5282" xr:uid="{ECABA194-920E-4A1E-98B9-BD99E0FE99E6}"/>
    <cellStyle name="Normal 9 8 7" xfId="4301" xr:uid="{1DE86733-AA20-4AF6-B60C-3C7123165365}"/>
    <cellStyle name="Normal 9 8 7 2" xfId="5283" xr:uid="{7D5EE561-92BD-4DF2-892A-157C8582415E}"/>
    <cellStyle name="Normal 9 8 8" xfId="5264" xr:uid="{D49A79D2-A408-440C-8965-4655BA63358A}"/>
    <cellStyle name="Normal 9 9" xfId="428" xr:uid="{2FE804BB-8B09-4FC5-9BF2-1B23DC60CADB}"/>
    <cellStyle name="Normal 9 9 2" xfId="898" xr:uid="{AF8567F0-9AE2-4E09-9DF9-37B428FB515C}"/>
    <cellStyle name="Normal 9 9 2 2" xfId="2491" xr:uid="{8C28E7B5-E43D-4E83-91F4-88FB7E563E0B}"/>
    <cellStyle name="Normal 9 9 2 2 2" xfId="5286" xr:uid="{CABEF5C2-02AB-44B2-82A1-1EAF8D61D896}"/>
    <cellStyle name="Normal 9 9 2 3" xfId="4302" xr:uid="{003A6943-9AA4-4B1A-A461-77AD19D00B10}"/>
    <cellStyle name="Normal 9 9 2 3 2" xfId="5287" xr:uid="{DAC0BBF0-C202-40DE-843C-67347CF7BC15}"/>
    <cellStyle name="Normal 9 9 2 4" xfId="4303" xr:uid="{D7B2BBB9-B200-4453-9FF3-BA3F5C2B0EB9}"/>
    <cellStyle name="Normal 9 9 2 4 2" xfId="5288" xr:uid="{8BA6E50A-4E61-4A35-9F38-BBF9E88712EF}"/>
    <cellStyle name="Normal 9 9 2 5" xfId="5285" xr:uid="{14822D9B-D962-461C-8891-741FE62BA6C2}"/>
    <cellStyle name="Normal 9 9 3" xfId="2492" xr:uid="{CA6CBC58-7600-4D08-A3E6-1320263E491B}"/>
    <cellStyle name="Normal 9 9 3 2" xfId="4304" xr:uid="{2877C723-15FD-4E70-A89A-9402D649C852}"/>
    <cellStyle name="Normal 9 9 3 2 2" xfId="5290" xr:uid="{805A75A4-9DB7-4EA1-BAC4-13A150920860}"/>
    <cellStyle name="Normal 9 9 3 3" xfId="4305" xr:uid="{78FC44B8-36DE-447F-83CA-CBDCF7BA1D2F}"/>
    <cellStyle name="Normal 9 9 3 3 2" xfId="5291" xr:uid="{FB991B0E-18B4-4133-A1CD-BBC67A72D132}"/>
    <cellStyle name="Normal 9 9 3 4" xfId="4306" xr:uid="{2E29BDA2-CCB2-4EAB-A14B-F21BCD067411}"/>
    <cellStyle name="Normal 9 9 3 4 2" xfId="5292" xr:uid="{3A4480BE-061F-499D-95FD-61E7125478E5}"/>
    <cellStyle name="Normal 9 9 3 5" xfId="5289" xr:uid="{21EDAD19-1FA9-465F-859F-5FB97681912C}"/>
    <cellStyle name="Normal 9 9 4" xfId="4307" xr:uid="{853C04FF-126F-4D36-9D3D-F153A4BA6293}"/>
    <cellStyle name="Normal 9 9 4 2" xfId="5293" xr:uid="{B29A68C2-EB96-4F3E-B0F6-118185C43652}"/>
    <cellStyle name="Normal 9 9 5" xfId="4308" xr:uid="{1C086E33-B108-49ED-9D58-470887C44C72}"/>
    <cellStyle name="Normal 9 9 5 2" xfId="5294" xr:uid="{4F5679A4-F8CD-4D38-992A-D0E1426D6680}"/>
    <cellStyle name="Normal 9 9 6" xfId="4309" xr:uid="{75314917-B183-4E7B-94FA-A547B2F43273}"/>
    <cellStyle name="Normal 9 9 6 2" xfId="5295" xr:uid="{D38DE7F2-A28E-4A3E-9EE0-8E392FFCCBE3}"/>
    <cellStyle name="Normal 9 9 7" xfId="5284" xr:uid="{DA2055E1-8507-4B8C-82C8-74704067E7F7}"/>
    <cellStyle name="Percent 2" xfId="183" xr:uid="{193DE89B-B012-48DA-88E7-4D7D1630A02B}"/>
    <cellStyle name="Percent 2 2" xfId="5296" xr:uid="{39A603B9-9DC8-42A1-8625-AEFA5866CBF4}"/>
    <cellStyle name="Гиперссылка 2" xfId="4" xr:uid="{49BAA0F8-B3D3-41B5-87DD-435502328B29}"/>
    <cellStyle name="Гиперссылка 2 2" xfId="5297" xr:uid="{A495AFED-8698-4525-9AF0-E3119094EDFA}"/>
    <cellStyle name="Обычный 2" xfId="1" xr:uid="{A3CD5D5E-4502-4158-8112-08CDD679ACF5}"/>
    <cellStyle name="Обычный 2 2" xfId="5" xr:uid="{D19F253E-EE9B-4476-9D91-2EE3A6D7A3DC}"/>
    <cellStyle name="Обычный 2 2 2" xfId="5299" xr:uid="{A94459AC-F327-41A3-B944-12889186191B}"/>
    <cellStyle name="Обычный 2 3" xfId="5298" xr:uid="{2DFED537-EAFE-4D3E-85D6-0CFEC9748B2F}"/>
    <cellStyle name="常规_Sheet1_1" xfId="4411" xr:uid="{99595E7D-2098-498A-80AB-F3C831D7C0B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5"/>
  <sheetViews>
    <sheetView tabSelected="1" topLeftCell="A55" zoomScale="90" zoomScaleNormal="90" workbookViewId="0">
      <selection activeCell="H85" sqref="H8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5">
        <v>51472</v>
      </c>
      <c r="K10" s="115"/>
    </row>
    <row r="11" spans="1:11">
      <c r="A11" s="114"/>
      <c r="B11" s="114" t="s">
        <v>711</v>
      </c>
      <c r="C11" s="120"/>
      <c r="D11" s="120"/>
      <c r="E11" s="120"/>
      <c r="F11" s="115"/>
      <c r="G11" s="116"/>
      <c r="H11" s="116" t="s">
        <v>711</v>
      </c>
      <c r="I11" s="120"/>
      <c r="J11" s="136"/>
      <c r="K11" s="115"/>
    </row>
    <row r="12" spans="1:11">
      <c r="A12" s="114"/>
      <c r="B12" s="114" t="s">
        <v>712</v>
      </c>
      <c r="C12" s="120"/>
      <c r="D12" s="120"/>
      <c r="E12" s="120"/>
      <c r="F12" s="115"/>
      <c r="G12" s="116"/>
      <c r="H12" s="116" t="s">
        <v>712</v>
      </c>
      <c r="I12" s="120"/>
      <c r="J12" s="120"/>
      <c r="K12" s="115"/>
    </row>
    <row r="13" spans="1:11">
      <c r="A13" s="114"/>
      <c r="B13" s="114" t="s">
        <v>713</v>
      </c>
      <c r="C13" s="120"/>
      <c r="D13" s="120"/>
      <c r="E13" s="120"/>
      <c r="F13" s="115"/>
      <c r="G13" s="116"/>
      <c r="H13" s="116" t="s">
        <v>713</v>
      </c>
      <c r="I13" s="120"/>
      <c r="J13" s="99" t="s">
        <v>11</v>
      </c>
      <c r="K13" s="115"/>
    </row>
    <row r="14" spans="1:11" ht="15" customHeight="1">
      <c r="A14" s="114"/>
      <c r="B14" s="114"/>
      <c r="C14" s="120"/>
      <c r="D14" s="120"/>
      <c r="E14" s="120"/>
      <c r="F14" s="115"/>
      <c r="G14" s="116"/>
      <c r="H14" s="116" t="s">
        <v>6</v>
      </c>
      <c r="I14" s="120"/>
      <c r="J14" s="137">
        <v>45188</v>
      </c>
      <c r="K14" s="115"/>
    </row>
    <row r="15" spans="1:11" ht="15" customHeight="1">
      <c r="A15" s="114"/>
      <c r="B15" s="6" t="s">
        <v>6</v>
      </c>
      <c r="C15" s="7"/>
      <c r="D15" s="7"/>
      <c r="E15" s="7"/>
      <c r="F15" s="8"/>
      <c r="G15" s="116"/>
      <c r="H15" s="9"/>
      <c r="I15" s="120"/>
      <c r="J15" s="138"/>
      <c r="K15" s="115"/>
    </row>
    <row r="16" spans="1:11" ht="15" customHeight="1">
      <c r="A16" s="114"/>
      <c r="B16" s="120"/>
      <c r="C16" s="120"/>
      <c r="D16" s="120"/>
      <c r="E16" s="120"/>
      <c r="F16" s="120"/>
      <c r="G16" s="120"/>
      <c r="H16" s="120"/>
      <c r="I16" s="123" t="s">
        <v>142</v>
      </c>
      <c r="J16" s="129">
        <v>40040</v>
      </c>
      <c r="K16" s="115"/>
    </row>
    <row r="17" spans="1:11">
      <c r="A17" s="114"/>
      <c r="B17" s="120" t="s">
        <v>714</v>
      </c>
      <c r="C17" s="120"/>
      <c r="D17" s="120"/>
      <c r="E17" s="120"/>
      <c r="F17" s="120"/>
      <c r="G17" s="120"/>
      <c r="H17" s="120"/>
      <c r="I17" s="123" t="s">
        <v>143</v>
      </c>
      <c r="J17" s="129" t="s">
        <v>784</v>
      </c>
      <c r="K17" s="115"/>
    </row>
    <row r="18" spans="1:11" ht="18">
      <c r="A18" s="114"/>
      <c r="B18" s="120" t="s">
        <v>715</v>
      </c>
      <c r="C18" s="120"/>
      <c r="D18" s="120"/>
      <c r="E18" s="120"/>
      <c r="F18" s="120"/>
      <c r="G18" s="120"/>
      <c r="H18" s="120"/>
      <c r="I18" s="122" t="s">
        <v>258</v>
      </c>
      <c r="J18" s="104" t="s">
        <v>164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9" t="s">
        <v>201</v>
      </c>
      <c r="G20" s="140"/>
      <c r="H20" s="100" t="s">
        <v>169</v>
      </c>
      <c r="I20" s="100" t="s">
        <v>202</v>
      </c>
      <c r="J20" s="100" t="s">
        <v>21</v>
      </c>
      <c r="K20" s="115"/>
    </row>
    <row r="21" spans="1:11">
      <c r="A21" s="114"/>
      <c r="B21" s="105"/>
      <c r="C21" s="105"/>
      <c r="D21" s="106"/>
      <c r="E21" s="106"/>
      <c r="F21" s="141"/>
      <c r="G21" s="142"/>
      <c r="H21" s="105" t="s">
        <v>141</v>
      </c>
      <c r="I21" s="105"/>
      <c r="J21" s="105"/>
      <c r="K21" s="115"/>
    </row>
    <row r="22" spans="1:11" ht="48">
      <c r="A22" s="114"/>
      <c r="B22" s="107">
        <v>1</v>
      </c>
      <c r="C22" s="10" t="s">
        <v>716</v>
      </c>
      <c r="D22" s="118" t="s">
        <v>716</v>
      </c>
      <c r="E22" s="118" t="s">
        <v>699</v>
      </c>
      <c r="F22" s="131"/>
      <c r="G22" s="132"/>
      <c r="H22" s="11" t="s">
        <v>717</v>
      </c>
      <c r="I22" s="14">
        <v>47.45</v>
      </c>
      <c r="J22" s="109">
        <f t="shared" ref="J22:J63" si="0">I22*B22</f>
        <v>47.45</v>
      </c>
      <c r="K22" s="115"/>
    </row>
    <row r="23" spans="1:11" ht="36">
      <c r="A23" s="114"/>
      <c r="B23" s="107">
        <v>10</v>
      </c>
      <c r="C23" s="10" t="s">
        <v>718</v>
      </c>
      <c r="D23" s="118" t="s">
        <v>763</v>
      </c>
      <c r="E23" s="118" t="s">
        <v>719</v>
      </c>
      <c r="F23" s="131" t="s">
        <v>107</v>
      </c>
      <c r="G23" s="132"/>
      <c r="H23" s="11" t="s">
        <v>720</v>
      </c>
      <c r="I23" s="14">
        <v>1.45</v>
      </c>
      <c r="J23" s="109">
        <f t="shared" si="0"/>
        <v>14.5</v>
      </c>
      <c r="K23" s="115"/>
    </row>
    <row r="24" spans="1:11" ht="36">
      <c r="A24" s="114"/>
      <c r="B24" s="107">
        <v>1</v>
      </c>
      <c r="C24" s="10" t="s">
        <v>721</v>
      </c>
      <c r="D24" s="118" t="s">
        <v>764</v>
      </c>
      <c r="E24" s="118" t="s">
        <v>204</v>
      </c>
      <c r="F24" s="131" t="s">
        <v>107</v>
      </c>
      <c r="G24" s="132"/>
      <c r="H24" s="11" t="s">
        <v>722</v>
      </c>
      <c r="I24" s="14">
        <v>36.9</v>
      </c>
      <c r="J24" s="109">
        <f t="shared" si="0"/>
        <v>36.9</v>
      </c>
      <c r="K24" s="115"/>
    </row>
    <row r="25" spans="1:11" ht="36">
      <c r="A25" s="114"/>
      <c r="B25" s="107">
        <v>1</v>
      </c>
      <c r="C25" s="10" t="s">
        <v>721</v>
      </c>
      <c r="D25" s="118" t="s">
        <v>764</v>
      </c>
      <c r="E25" s="118" t="s">
        <v>204</v>
      </c>
      <c r="F25" s="131" t="s">
        <v>210</v>
      </c>
      <c r="G25" s="132"/>
      <c r="H25" s="11" t="s">
        <v>722</v>
      </c>
      <c r="I25" s="14">
        <v>36.9</v>
      </c>
      <c r="J25" s="109">
        <f t="shared" si="0"/>
        <v>36.9</v>
      </c>
      <c r="K25" s="115"/>
    </row>
    <row r="26" spans="1:11" ht="36">
      <c r="A26" s="114"/>
      <c r="B26" s="107">
        <v>1</v>
      </c>
      <c r="C26" s="10" t="s">
        <v>721</v>
      </c>
      <c r="D26" s="118" t="s">
        <v>764</v>
      </c>
      <c r="E26" s="118" t="s">
        <v>204</v>
      </c>
      <c r="F26" s="131" t="s">
        <v>212</v>
      </c>
      <c r="G26" s="132"/>
      <c r="H26" s="11" t="s">
        <v>722</v>
      </c>
      <c r="I26" s="14">
        <v>36.9</v>
      </c>
      <c r="J26" s="109">
        <f t="shared" si="0"/>
        <v>36.9</v>
      </c>
      <c r="K26" s="115"/>
    </row>
    <row r="27" spans="1:11" ht="36">
      <c r="A27" s="114"/>
      <c r="B27" s="107">
        <v>1</v>
      </c>
      <c r="C27" s="10" t="s">
        <v>721</v>
      </c>
      <c r="D27" s="118" t="s">
        <v>764</v>
      </c>
      <c r="E27" s="118" t="s">
        <v>204</v>
      </c>
      <c r="F27" s="131" t="s">
        <v>213</v>
      </c>
      <c r="G27" s="132"/>
      <c r="H27" s="11" t="s">
        <v>722</v>
      </c>
      <c r="I27" s="14">
        <v>36.9</v>
      </c>
      <c r="J27" s="109">
        <f t="shared" si="0"/>
        <v>36.9</v>
      </c>
      <c r="K27" s="115"/>
    </row>
    <row r="28" spans="1:11" ht="36">
      <c r="A28" s="114"/>
      <c r="B28" s="107">
        <v>1</v>
      </c>
      <c r="C28" s="10" t="s">
        <v>721</v>
      </c>
      <c r="D28" s="118" t="s">
        <v>764</v>
      </c>
      <c r="E28" s="118" t="s">
        <v>204</v>
      </c>
      <c r="F28" s="131" t="s">
        <v>214</v>
      </c>
      <c r="G28" s="132"/>
      <c r="H28" s="11" t="s">
        <v>722</v>
      </c>
      <c r="I28" s="14">
        <v>36.9</v>
      </c>
      <c r="J28" s="109">
        <f t="shared" si="0"/>
        <v>36.9</v>
      </c>
      <c r="K28" s="115"/>
    </row>
    <row r="29" spans="1:11" ht="36">
      <c r="A29" s="114"/>
      <c r="B29" s="107">
        <v>1</v>
      </c>
      <c r="C29" s="10" t="s">
        <v>721</v>
      </c>
      <c r="D29" s="118" t="s">
        <v>764</v>
      </c>
      <c r="E29" s="118" t="s">
        <v>204</v>
      </c>
      <c r="F29" s="131" t="s">
        <v>266</v>
      </c>
      <c r="G29" s="132"/>
      <c r="H29" s="11" t="s">
        <v>722</v>
      </c>
      <c r="I29" s="14">
        <v>36.9</v>
      </c>
      <c r="J29" s="109">
        <f t="shared" si="0"/>
        <v>36.9</v>
      </c>
      <c r="K29" s="115"/>
    </row>
    <row r="30" spans="1:11" ht="36">
      <c r="A30" s="114"/>
      <c r="B30" s="107">
        <v>1</v>
      </c>
      <c r="C30" s="10" t="s">
        <v>721</v>
      </c>
      <c r="D30" s="118" t="s">
        <v>764</v>
      </c>
      <c r="E30" s="118" t="s">
        <v>204</v>
      </c>
      <c r="F30" s="131" t="s">
        <v>267</v>
      </c>
      <c r="G30" s="132"/>
      <c r="H30" s="11" t="s">
        <v>722</v>
      </c>
      <c r="I30" s="14">
        <v>36.9</v>
      </c>
      <c r="J30" s="109">
        <f t="shared" si="0"/>
        <v>36.9</v>
      </c>
      <c r="K30" s="115"/>
    </row>
    <row r="31" spans="1:11" ht="36">
      <c r="A31" s="114"/>
      <c r="B31" s="107">
        <v>1</v>
      </c>
      <c r="C31" s="10" t="s">
        <v>721</v>
      </c>
      <c r="D31" s="118" t="s">
        <v>764</v>
      </c>
      <c r="E31" s="118" t="s">
        <v>204</v>
      </c>
      <c r="F31" s="131" t="s">
        <v>268</v>
      </c>
      <c r="G31" s="132"/>
      <c r="H31" s="11" t="s">
        <v>722</v>
      </c>
      <c r="I31" s="14">
        <v>36.9</v>
      </c>
      <c r="J31" s="109">
        <f t="shared" si="0"/>
        <v>36.9</v>
      </c>
      <c r="K31" s="115"/>
    </row>
    <row r="32" spans="1:11" ht="36">
      <c r="A32" s="114"/>
      <c r="B32" s="107">
        <v>1</v>
      </c>
      <c r="C32" s="10" t="s">
        <v>721</v>
      </c>
      <c r="D32" s="118" t="s">
        <v>764</v>
      </c>
      <c r="E32" s="118" t="s">
        <v>204</v>
      </c>
      <c r="F32" s="131" t="s">
        <v>310</v>
      </c>
      <c r="G32" s="132"/>
      <c r="H32" s="11" t="s">
        <v>722</v>
      </c>
      <c r="I32" s="14">
        <v>36.9</v>
      </c>
      <c r="J32" s="109">
        <f t="shared" si="0"/>
        <v>36.9</v>
      </c>
      <c r="K32" s="115"/>
    </row>
    <row r="33" spans="1:11" ht="36">
      <c r="A33" s="114"/>
      <c r="B33" s="107">
        <v>1</v>
      </c>
      <c r="C33" s="10" t="s">
        <v>721</v>
      </c>
      <c r="D33" s="118" t="s">
        <v>764</v>
      </c>
      <c r="E33" s="118" t="s">
        <v>204</v>
      </c>
      <c r="F33" s="131" t="s">
        <v>311</v>
      </c>
      <c r="G33" s="132"/>
      <c r="H33" s="11" t="s">
        <v>722</v>
      </c>
      <c r="I33" s="14">
        <v>36.9</v>
      </c>
      <c r="J33" s="109">
        <f t="shared" si="0"/>
        <v>36.9</v>
      </c>
      <c r="K33" s="115"/>
    </row>
    <row r="34" spans="1:11" ht="36">
      <c r="A34" s="114"/>
      <c r="B34" s="107">
        <v>1</v>
      </c>
      <c r="C34" s="10" t="s">
        <v>723</v>
      </c>
      <c r="D34" s="118" t="s">
        <v>765</v>
      </c>
      <c r="E34" s="118" t="s">
        <v>244</v>
      </c>
      <c r="F34" s="131" t="s">
        <v>107</v>
      </c>
      <c r="G34" s="132"/>
      <c r="H34" s="11" t="s">
        <v>724</v>
      </c>
      <c r="I34" s="14">
        <v>111.88</v>
      </c>
      <c r="J34" s="109">
        <f t="shared" si="0"/>
        <v>111.88</v>
      </c>
      <c r="K34" s="115"/>
    </row>
    <row r="35" spans="1:11" ht="24">
      <c r="A35" s="114"/>
      <c r="B35" s="107">
        <v>2</v>
      </c>
      <c r="C35" s="10" t="s">
        <v>725</v>
      </c>
      <c r="D35" s="118" t="s">
        <v>766</v>
      </c>
      <c r="E35" s="118" t="s">
        <v>701</v>
      </c>
      <c r="F35" s="131"/>
      <c r="G35" s="132"/>
      <c r="H35" s="11" t="s">
        <v>726</v>
      </c>
      <c r="I35" s="14">
        <v>31.24</v>
      </c>
      <c r="J35" s="109">
        <f t="shared" si="0"/>
        <v>62.48</v>
      </c>
      <c r="K35" s="115"/>
    </row>
    <row r="36" spans="1:11" ht="24">
      <c r="A36" s="114"/>
      <c r="B36" s="107">
        <v>3</v>
      </c>
      <c r="C36" s="10" t="s">
        <v>727</v>
      </c>
      <c r="D36" s="118" t="s">
        <v>767</v>
      </c>
      <c r="E36" s="118" t="s">
        <v>728</v>
      </c>
      <c r="F36" s="131"/>
      <c r="G36" s="132"/>
      <c r="H36" s="11" t="s">
        <v>729</v>
      </c>
      <c r="I36" s="14">
        <v>20.34</v>
      </c>
      <c r="J36" s="109">
        <f t="shared" si="0"/>
        <v>61.019999999999996</v>
      </c>
      <c r="K36" s="115"/>
    </row>
    <row r="37" spans="1:11" ht="24">
      <c r="A37" s="114"/>
      <c r="B37" s="107">
        <v>3</v>
      </c>
      <c r="C37" s="10" t="s">
        <v>730</v>
      </c>
      <c r="D37" s="118" t="s">
        <v>730</v>
      </c>
      <c r="E37" s="118"/>
      <c r="F37" s="131"/>
      <c r="G37" s="132"/>
      <c r="H37" s="11" t="s">
        <v>731</v>
      </c>
      <c r="I37" s="14">
        <v>11.45</v>
      </c>
      <c r="J37" s="109">
        <f t="shared" si="0"/>
        <v>34.349999999999994</v>
      </c>
      <c r="K37" s="115"/>
    </row>
    <row r="38" spans="1:11" ht="36">
      <c r="A38" s="114"/>
      <c r="B38" s="107">
        <v>10</v>
      </c>
      <c r="C38" s="10" t="s">
        <v>732</v>
      </c>
      <c r="D38" s="118" t="s">
        <v>768</v>
      </c>
      <c r="E38" s="118" t="s">
        <v>719</v>
      </c>
      <c r="F38" s="131" t="s">
        <v>210</v>
      </c>
      <c r="G38" s="132"/>
      <c r="H38" s="11" t="s">
        <v>733</v>
      </c>
      <c r="I38" s="14">
        <v>1.29</v>
      </c>
      <c r="J38" s="109">
        <f t="shared" si="0"/>
        <v>12.9</v>
      </c>
      <c r="K38" s="115"/>
    </row>
    <row r="39" spans="1:11" ht="36">
      <c r="A39" s="114"/>
      <c r="B39" s="107">
        <v>6</v>
      </c>
      <c r="C39" s="10" t="s">
        <v>732</v>
      </c>
      <c r="D39" s="118" t="s">
        <v>768</v>
      </c>
      <c r="E39" s="118" t="s">
        <v>734</v>
      </c>
      <c r="F39" s="131" t="s">
        <v>265</v>
      </c>
      <c r="G39" s="132"/>
      <c r="H39" s="11" t="s">
        <v>733</v>
      </c>
      <c r="I39" s="14">
        <v>1.29</v>
      </c>
      <c r="J39" s="109">
        <f t="shared" si="0"/>
        <v>7.74</v>
      </c>
      <c r="K39" s="115"/>
    </row>
    <row r="40" spans="1:11" ht="36">
      <c r="A40" s="114"/>
      <c r="B40" s="107">
        <v>10</v>
      </c>
      <c r="C40" s="10" t="s">
        <v>732</v>
      </c>
      <c r="D40" s="118" t="s">
        <v>769</v>
      </c>
      <c r="E40" s="118" t="s">
        <v>728</v>
      </c>
      <c r="F40" s="131" t="s">
        <v>210</v>
      </c>
      <c r="G40" s="132"/>
      <c r="H40" s="11" t="s">
        <v>733</v>
      </c>
      <c r="I40" s="14">
        <v>1.29</v>
      </c>
      <c r="J40" s="109">
        <f t="shared" si="0"/>
        <v>12.9</v>
      </c>
      <c r="K40" s="115"/>
    </row>
    <row r="41" spans="1:11" ht="36">
      <c r="A41" s="114"/>
      <c r="B41" s="107">
        <v>6</v>
      </c>
      <c r="C41" s="10" t="s">
        <v>732</v>
      </c>
      <c r="D41" s="118" t="s">
        <v>770</v>
      </c>
      <c r="E41" s="118" t="s">
        <v>230</v>
      </c>
      <c r="F41" s="131" t="s">
        <v>212</v>
      </c>
      <c r="G41" s="132"/>
      <c r="H41" s="11" t="s">
        <v>733</v>
      </c>
      <c r="I41" s="14">
        <v>1.37</v>
      </c>
      <c r="J41" s="109">
        <f t="shared" si="0"/>
        <v>8.2200000000000006</v>
      </c>
      <c r="K41" s="115"/>
    </row>
    <row r="42" spans="1:11" ht="36">
      <c r="A42" s="114"/>
      <c r="B42" s="107">
        <v>6</v>
      </c>
      <c r="C42" s="10" t="s">
        <v>732</v>
      </c>
      <c r="D42" s="118" t="s">
        <v>770</v>
      </c>
      <c r="E42" s="118" t="s">
        <v>230</v>
      </c>
      <c r="F42" s="131" t="s">
        <v>263</v>
      </c>
      <c r="G42" s="132"/>
      <c r="H42" s="11" t="s">
        <v>733</v>
      </c>
      <c r="I42" s="14">
        <v>1.37</v>
      </c>
      <c r="J42" s="109">
        <f t="shared" si="0"/>
        <v>8.2200000000000006</v>
      </c>
      <c r="K42" s="115"/>
    </row>
    <row r="43" spans="1:11" ht="36">
      <c r="A43" s="114"/>
      <c r="B43" s="107">
        <v>6</v>
      </c>
      <c r="C43" s="10" t="s">
        <v>732</v>
      </c>
      <c r="D43" s="118" t="s">
        <v>770</v>
      </c>
      <c r="E43" s="118" t="s">
        <v>230</v>
      </c>
      <c r="F43" s="131" t="s">
        <v>268</v>
      </c>
      <c r="G43" s="132"/>
      <c r="H43" s="11" t="s">
        <v>733</v>
      </c>
      <c r="I43" s="14">
        <v>1.37</v>
      </c>
      <c r="J43" s="109">
        <f t="shared" si="0"/>
        <v>8.2200000000000006</v>
      </c>
      <c r="K43" s="115"/>
    </row>
    <row r="44" spans="1:11" ht="36">
      <c r="A44" s="114"/>
      <c r="B44" s="107">
        <v>6</v>
      </c>
      <c r="C44" s="10" t="s">
        <v>732</v>
      </c>
      <c r="D44" s="118" t="s">
        <v>770</v>
      </c>
      <c r="E44" s="118" t="s">
        <v>230</v>
      </c>
      <c r="F44" s="131" t="s">
        <v>311</v>
      </c>
      <c r="G44" s="132"/>
      <c r="H44" s="11" t="s">
        <v>733</v>
      </c>
      <c r="I44" s="14">
        <v>1.37</v>
      </c>
      <c r="J44" s="109">
        <f t="shared" si="0"/>
        <v>8.2200000000000006</v>
      </c>
      <c r="K44" s="115"/>
    </row>
    <row r="45" spans="1:11" ht="36">
      <c r="A45" s="114"/>
      <c r="B45" s="107">
        <v>6</v>
      </c>
      <c r="C45" s="10" t="s">
        <v>732</v>
      </c>
      <c r="D45" s="118" t="s">
        <v>770</v>
      </c>
      <c r="E45" s="118" t="s">
        <v>231</v>
      </c>
      <c r="F45" s="131" t="s">
        <v>311</v>
      </c>
      <c r="G45" s="132"/>
      <c r="H45" s="11" t="s">
        <v>733</v>
      </c>
      <c r="I45" s="14">
        <v>1.37</v>
      </c>
      <c r="J45" s="109">
        <f t="shared" si="0"/>
        <v>8.2200000000000006</v>
      </c>
      <c r="K45" s="115"/>
    </row>
    <row r="46" spans="1:11" ht="36">
      <c r="A46" s="114"/>
      <c r="B46" s="107">
        <v>10</v>
      </c>
      <c r="C46" s="10" t="s">
        <v>732</v>
      </c>
      <c r="D46" s="118" t="s">
        <v>771</v>
      </c>
      <c r="E46" s="118" t="s">
        <v>233</v>
      </c>
      <c r="F46" s="131" t="s">
        <v>210</v>
      </c>
      <c r="G46" s="132"/>
      <c r="H46" s="11" t="s">
        <v>733</v>
      </c>
      <c r="I46" s="14">
        <v>1.45</v>
      </c>
      <c r="J46" s="109">
        <f t="shared" si="0"/>
        <v>14.5</v>
      </c>
      <c r="K46" s="115"/>
    </row>
    <row r="47" spans="1:11" ht="24">
      <c r="A47" s="114"/>
      <c r="B47" s="107">
        <v>6</v>
      </c>
      <c r="C47" s="10" t="s">
        <v>127</v>
      </c>
      <c r="D47" s="118" t="s">
        <v>127</v>
      </c>
      <c r="E47" s="118" t="s">
        <v>50</v>
      </c>
      <c r="F47" s="131" t="s">
        <v>239</v>
      </c>
      <c r="G47" s="132"/>
      <c r="H47" s="11" t="s">
        <v>696</v>
      </c>
      <c r="I47" s="14">
        <v>0.96</v>
      </c>
      <c r="J47" s="109">
        <f t="shared" si="0"/>
        <v>5.76</v>
      </c>
      <c r="K47" s="115"/>
    </row>
    <row r="48" spans="1:11" ht="48">
      <c r="A48" s="114"/>
      <c r="B48" s="107">
        <v>1</v>
      </c>
      <c r="C48" s="10" t="s">
        <v>735</v>
      </c>
      <c r="D48" s="118" t="s">
        <v>735</v>
      </c>
      <c r="E48" s="118" t="s">
        <v>699</v>
      </c>
      <c r="F48" s="131"/>
      <c r="G48" s="132"/>
      <c r="H48" s="11" t="s">
        <v>781</v>
      </c>
      <c r="I48" s="14">
        <v>29.72</v>
      </c>
      <c r="J48" s="109">
        <f t="shared" si="0"/>
        <v>29.72</v>
      </c>
      <c r="K48" s="115"/>
    </row>
    <row r="49" spans="1:11" ht="48">
      <c r="A49" s="114"/>
      <c r="B49" s="107">
        <v>1</v>
      </c>
      <c r="C49" s="10" t="s">
        <v>736</v>
      </c>
      <c r="D49" s="118" t="s">
        <v>736</v>
      </c>
      <c r="E49" s="118" t="s">
        <v>699</v>
      </c>
      <c r="F49" s="131"/>
      <c r="G49" s="132"/>
      <c r="H49" s="11" t="s">
        <v>782</v>
      </c>
      <c r="I49" s="14">
        <v>23.26</v>
      </c>
      <c r="J49" s="109">
        <f t="shared" si="0"/>
        <v>23.26</v>
      </c>
      <c r="K49" s="115"/>
    </row>
    <row r="50" spans="1:11" ht="24">
      <c r="A50" s="114"/>
      <c r="B50" s="107">
        <v>6</v>
      </c>
      <c r="C50" s="10" t="s">
        <v>737</v>
      </c>
      <c r="D50" s="118" t="s">
        <v>737</v>
      </c>
      <c r="E50" s="118" t="s">
        <v>26</v>
      </c>
      <c r="F50" s="131"/>
      <c r="G50" s="132"/>
      <c r="H50" s="11" t="s">
        <v>738</v>
      </c>
      <c r="I50" s="14">
        <v>4.71</v>
      </c>
      <c r="J50" s="109">
        <f t="shared" si="0"/>
        <v>28.259999999999998</v>
      </c>
      <c r="K50" s="115"/>
    </row>
    <row r="51" spans="1:11">
      <c r="A51" s="114"/>
      <c r="B51" s="107">
        <v>5</v>
      </c>
      <c r="C51" s="10" t="s">
        <v>739</v>
      </c>
      <c r="D51" s="118" t="s">
        <v>739</v>
      </c>
      <c r="E51" s="118" t="s">
        <v>272</v>
      </c>
      <c r="F51" s="131" t="s">
        <v>26</v>
      </c>
      <c r="G51" s="132"/>
      <c r="H51" s="11" t="s">
        <v>740</v>
      </c>
      <c r="I51" s="14">
        <v>5.2</v>
      </c>
      <c r="J51" s="109">
        <f t="shared" si="0"/>
        <v>26</v>
      </c>
      <c r="K51" s="115"/>
    </row>
    <row r="52" spans="1:11">
      <c r="A52" s="114"/>
      <c r="B52" s="107">
        <v>10</v>
      </c>
      <c r="C52" s="10" t="s">
        <v>741</v>
      </c>
      <c r="D52" s="118" t="s">
        <v>772</v>
      </c>
      <c r="E52" s="118" t="s">
        <v>742</v>
      </c>
      <c r="F52" s="131" t="s">
        <v>635</v>
      </c>
      <c r="G52" s="132"/>
      <c r="H52" s="11" t="s">
        <v>743</v>
      </c>
      <c r="I52" s="14">
        <v>0.86</v>
      </c>
      <c r="J52" s="109">
        <f t="shared" si="0"/>
        <v>8.6</v>
      </c>
      <c r="K52" s="115"/>
    </row>
    <row r="53" spans="1:11">
      <c r="A53" s="114"/>
      <c r="B53" s="107">
        <v>10</v>
      </c>
      <c r="C53" s="10" t="s">
        <v>741</v>
      </c>
      <c r="D53" s="118" t="s">
        <v>773</v>
      </c>
      <c r="E53" s="118" t="s">
        <v>744</v>
      </c>
      <c r="F53" s="131" t="s">
        <v>635</v>
      </c>
      <c r="G53" s="132"/>
      <c r="H53" s="11" t="s">
        <v>743</v>
      </c>
      <c r="I53" s="14">
        <v>1.3</v>
      </c>
      <c r="J53" s="109">
        <f t="shared" si="0"/>
        <v>13</v>
      </c>
      <c r="K53" s="115"/>
    </row>
    <row r="54" spans="1:11" ht="36">
      <c r="A54" s="114"/>
      <c r="B54" s="107">
        <v>10</v>
      </c>
      <c r="C54" s="10" t="s">
        <v>745</v>
      </c>
      <c r="D54" s="118" t="s">
        <v>745</v>
      </c>
      <c r="E54" s="118" t="s">
        <v>746</v>
      </c>
      <c r="F54" s="131"/>
      <c r="G54" s="132"/>
      <c r="H54" s="11" t="s">
        <v>747</v>
      </c>
      <c r="I54" s="14">
        <v>0.31</v>
      </c>
      <c r="J54" s="109">
        <f t="shared" si="0"/>
        <v>3.1</v>
      </c>
      <c r="K54" s="115"/>
    </row>
    <row r="55" spans="1:11" ht="36">
      <c r="A55" s="114"/>
      <c r="B55" s="107">
        <v>10</v>
      </c>
      <c r="C55" s="10" t="s">
        <v>748</v>
      </c>
      <c r="D55" s="118" t="s">
        <v>774</v>
      </c>
      <c r="E55" s="118" t="s">
        <v>749</v>
      </c>
      <c r="F55" s="131" t="s">
        <v>107</v>
      </c>
      <c r="G55" s="132"/>
      <c r="H55" s="11" t="s">
        <v>750</v>
      </c>
      <c r="I55" s="14">
        <v>1.37</v>
      </c>
      <c r="J55" s="109">
        <f t="shared" si="0"/>
        <v>13.700000000000001</v>
      </c>
      <c r="K55" s="115"/>
    </row>
    <row r="56" spans="1:11" ht="36">
      <c r="A56" s="114"/>
      <c r="B56" s="107">
        <v>10</v>
      </c>
      <c r="C56" s="10" t="s">
        <v>748</v>
      </c>
      <c r="D56" s="118" t="s">
        <v>775</v>
      </c>
      <c r="E56" s="118" t="s">
        <v>751</v>
      </c>
      <c r="F56" s="131" t="s">
        <v>107</v>
      </c>
      <c r="G56" s="132"/>
      <c r="H56" s="11" t="s">
        <v>750</v>
      </c>
      <c r="I56" s="14">
        <v>1.29</v>
      </c>
      <c r="J56" s="109">
        <f t="shared" si="0"/>
        <v>12.9</v>
      </c>
      <c r="K56" s="115"/>
    </row>
    <row r="57" spans="1:11" ht="36">
      <c r="A57" s="114"/>
      <c r="B57" s="107">
        <v>10</v>
      </c>
      <c r="C57" s="10" t="s">
        <v>748</v>
      </c>
      <c r="D57" s="118" t="s">
        <v>776</v>
      </c>
      <c r="E57" s="118" t="s">
        <v>752</v>
      </c>
      <c r="F57" s="131" t="s">
        <v>107</v>
      </c>
      <c r="G57" s="132"/>
      <c r="H57" s="11" t="s">
        <v>750</v>
      </c>
      <c r="I57" s="14">
        <v>1.29</v>
      </c>
      <c r="J57" s="109">
        <f t="shared" si="0"/>
        <v>12.9</v>
      </c>
      <c r="K57" s="115"/>
    </row>
    <row r="58" spans="1:11" ht="36">
      <c r="A58" s="114"/>
      <c r="B58" s="107">
        <v>10</v>
      </c>
      <c r="C58" s="10" t="s">
        <v>748</v>
      </c>
      <c r="D58" s="118" t="s">
        <v>774</v>
      </c>
      <c r="E58" s="118" t="s">
        <v>753</v>
      </c>
      <c r="F58" s="131" t="s">
        <v>107</v>
      </c>
      <c r="G58" s="132"/>
      <c r="H58" s="11" t="s">
        <v>750</v>
      </c>
      <c r="I58" s="14">
        <v>1.37</v>
      </c>
      <c r="J58" s="109">
        <f t="shared" si="0"/>
        <v>13.700000000000001</v>
      </c>
      <c r="K58" s="115"/>
    </row>
    <row r="59" spans="1:11" ht="24">
      <c r="A59" s="114"/>
      <c r="B59" s="107">
        <v>3</v>
      </c>
      <c r="C59" s="10" t="s">
        <v>754</v>
      </c>
      <c r="D59" s="118" t="s">
        <v>777</v>
      </c>
      <c r="E59" s="118" t="s">
        <v>755</v>
      </c>
      <c r="F59" s="131" t="s">
        <v>271</v>
      </c>
      <c r="G59" s="132"/>
      <c r="H59" s="11" t="s">
        <v>756</v>
      </c>
      <c r="I59" s="14">
        <v>4.55</v>
      </c>
      <c r="J59" s="109">
        <f t="shared" si="0"/>
        <v>13.649999999999999</v>
      </c>
      <c r="K59" s="115"/>
    </row>
    <row r="60" spans="1:11" ht="24">
      <c r="A60" s="114"/>
      <c r="B60" s="107">
        <v>3</v>
      </c>
      <c r="C60" s="10" t="s">
        <v>754</v>
      </c>
      <c r="D60" s="118" t="s">
        <v>778</v>
      </c>
      <c r="E60" s="118" t="s">
        <v>757</v>
      </c>
      <c r="F60" s="131" t="s">
        <v>273</v>
      </c>
      <c r="G60" s="132"/>
      <c r="H60" s="11" t="s">
        <v>756</v>
      </c>
      <c r="I60" s="14">
        <v>4.71</v>
      </c>
      <c r="J60" s="109">
        <f t="shared" si="0"/>
        <v>14.129999999999999</v>
      </c>
      <c r="K60" s="115"/>
    </row>
    <row r="61" spans="1:11" ht="24">
      <c r="A61" s="114"/>
      <c r="B61" s="107">
        <v>3</v>
      </c>
      <c r="C61" s="10" t="s">
        <v>754</v>
      </c>
      <c r="D61" s="118" t="s">
        <v>778</v>
      </c>
      <c r="E61" s="118" t="s">
        <v>758</v>
      </c>
      <c r="F61" s="131" t="s">
        <v>273</v>
      </c>
      <c r="G61" s="132"/>
      <c r="H61" s="11" t="s">
        <v>756</v>
      </c>
      <c r="I61" s="14">
        <v>4.71</v>
      </c>
      <c r="J61" s="109">
        <f t="shared" si="0"/>
        <v>14.129999999999999</v>
      </c>
      <c r="K61" s="115"/>
    </row>
    <row r="62" spans="1:11" ht="24">
      <c r="A62" s="114"/>
      <c r="B62" s="107">
        <v>3</v>
      </c>
      <c r="C62" s="10" t="s">
        <v>754</v>
      </c>
      <c r="D62" s="118" t="s">
        <v>778</v>
      </c>
      <c r="E62" s="118" t="s">
        <v>759</v>
      </c>
      <c r="F62" s="131" t="s">
        <v>760</v>
      </c>
      <c r="G62" s="132"/>
      <c r="H62" s="11" t="s">
        <v>756</v>
      </c>
      <c r="I62" s="14">
        <v>4.71</v>
      </c>
      <c r="J62" s="109">
        <f t="shared" si="0"/>
        <v>14.129999999999999</v>
      </c>
      <c r="K62" s="115"/>
    </row>
    <row r="63" spans="1:11" ht="24">
      <c r="A63" s="114"/>
      <c r="B63" s="108">
        <v>3</v>
      </c>
      <c r="C63" s="12" t="s">
        <v>754</v>
      </c>
      <c r="D63" s="119" t="s">
        <v>779</v>
      </c>
      <c r="E63" s="119" t="s">
        <v>761</v>
      </c>
      <c r="F63" s="133" t="s">
        <v>762</v>
      </c>
      <c r="G63" s="134"/>
      <c r="H63" s="13" t="s">
        <v>756</v>
      </c>
      <c r="I63" s="15">
        <v>5.37</v>
      </c>
      <c r="J63" s="110">
        <f t="shared" si="0"/>
        <v>16.11</v>
      </c>
      <c r="K63" s="115"/>
    </row>
    <row r="64" spans="1:11">
      <c r="A64" s="114"/>
      <c r="B64" s="126"/>
      <c r="C64" s="126"/>
      <c r="D64" s="126"/>
      <c r="E64" s="126"/>
      <c r="F64" s="126"/>
      <c r="G64" s="126"/>
      <c r="H64" s="126"/>
      <c r="I64" s="127" t="s">
        <v>255</v>
      </c>
      <c r="J64" s="128">
        <f>SUM(J22:J63)</f>
        <v>1052.8700000000001</v>
      </c>
      <c r="K64" s="115"/>
    </row>
    <row r="65" spans="1:11">
      <c r="A65" s="114"/>
      <c r="B65" s="126"/>
      <c r="C65" s="126"/>
      <c r="D65" s="126"/>
      <c r="E65" s="126"/>
      <c r="F65" s="126"/>
      <c r="G65" s="126"/>
      <c r="H65" s="126"/>
      <c r="I65" s="127" t="s">
        <v>788</v>
      </c>
      <c r="J65" s="128">
        <f>J64*-0.2</f>
        <v>-210.57400000000004</v>
      </c>
      <c r="K65" s="115"/>
    </row>
    <row r="66" spans="1:11" outlineLevel="1">
      <c r="A66" s="114"/>
      <c r="B66" s="126"/>
      <c r="C66" s="126"/>
      <c r="D66" s="126"/>
      <c r="E66" s="126"/>
      <c r="F66" s="126"/>
      <c r="G66" s="126"/>
      <c r="H66" s="126"/>
      <c r="I66" s="127" t="s">
        <v>786</v>
      </c>
      <c r="J66" s="128">
        <v>0</v>
      </c>
      <c r="K66" s="115"/>
    </row>
    <row r="67" spans="1:11">
      <c r="A67" s="114"/>
      <c r="B67" s="126"/>
      <c r="C67" s="126"/>
      <c r="D67" s="126"/>
      <c r="E67" s="126"/>
      <c r="F67" s="126"/>
      <c r="G67" s="126"/>
      <c r="H67" s="126"/>
      <c r="I67" s="127" t="s">
        <v>257</v>
      </c>
      <c r="J67" s="128">
        <f>SUM(J64:J66)</f>
        <v>842.29600000000005</v>
      </c>
      <c r="K67" s="115"/>
    </row>
    <row r="68" spans="1:11">
      <c r="A68" s="6"/>
      <c r="B68" s="7"/>
      <c r="C68" s="7"/>
      <c r="D68" s="7"/>
      <c r="E68" s="7"/>
      <c r="F68" s="7"/>
      <c r="G68" s="7"/>
      <c r="H68" s="130" t="s">
        <v>787</v>
      </c>
      <c r="I68" s="7"/>
      <c r="J68" s="7"/>
      <c r="K68" s="8"/>
    </row>
    <row r="70" spans="1:11">
      <c r="H70" s="1" t="s">
        <v>783</v>
      </c>
      <c r="I70" s="91">
        <f>'Tax Invoice'!E14</f>
        <v>22.83</v>
      </c>
    </row>
    <row r="71" spans="1:11">
      <c r="H71" s="1" t="s">
        <v>705</v>
      </c>
      <c r="I71" s="91">
        <f>'Tax Invoice'!M11</f>
        <v>35.97</v>
      </c>
    </row>
    <row r="72" spans="1:11">
      <c r="H72" s="1" t="s">
        <v>708</v>
      </c>
      <c r="I72" s="91">
        <f>I74/I71</f>
        <v>534.6015479566305</v>
      </c>
    </row>
    <row r="73" spans="1:11">
      <c r="H73" s="1" t="s">
        <v>709</v>
      </c>
      <c r="I73" s="91">
        <f>I75/I71</f>
        <v>534.6015479566305</v>
      </c>
    </row>
    <row r="74" spans="1:11">
      <c r="H74" s="1" t="s">
        <v>706</v>
      </c>
      <c r="I74" s="91">
        <f>I75</f>
        <v>19229.617679999999</v>
      </c>
    </row>
    <row r="75" spans="1:11">
      <c r="H75" s="1" t="s">
        <v>707</v>
      </c>
      <c r="I75" s="91">
        <f>J67*I70</f>
        <v>19229.617679999999</v>
      </c>
    </row>
  </sheetData>
  <mergeCells count="46">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60:G60"/>
    <mergeCell ref="F61:G61"/>
    <mergeCell ref="F62:G62"/>
    <mergeCell ref="F63:G63"/>
    <mergeCell ref="F55:G55"/>
    <mergeCell ref="F56:G56"/>
    <mergeCell ref="F57:G57"/>
    <mergeCell ref="F58:G58"/>
    <mergeCell ref="F59:G5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200</v>
      </c>
      <c r="O1" t="s">
        <v>144</v>
      </c>
      <c r="T1" t="s">
        <v>255</v>
      </c>
      <c r="U1">
        <v>1052.8700000000001</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1052.8700000000001</v>
      </c>
    </row>
    <row r="5" spans="1:21">
      <c r="A5" s="114"/>
      <c r="B5" s="121" t="s">
        <v>137</v>
      </c>
      <c r="C5" s="120"/>
      <c r="D5" s="120"/>
      <c r="E5" s="120"/>
      <c r="F5" s="120"/>
      <c r="G5" s="120"/>
      <c r="H5" s="120"/>
      <c r="I5" s="120"/>
      <c r="J5" s="115"/>
      <c r="S5" t="s">
        <v>780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5"/>
      <c r="J10" s="115"/>
    </row>
    <row r="11" spans="1:21">
      <c r="A11" s="114"/>
      <c r="B11" s="114" t="s">
        <v>711</v>
      </c>
      <c r="C11" s="120"/>
      <c r="D11" s="120"/>
      <c r="E11" s="115"/>
      <c r="F11" s="116"/>
      <c r="G11" s="116" t="s">
        <v>711</v>
      </c>
      <c r="H11" s="120"/>
      <c r="I11" s="136"/>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c r="C14" s="120"/>
      <c r="D14" s="120"/>
      <c r="E14" s="115"/>
      <c r="F14" s="116"/>
      <c r="G14" s="116" t="s">
        <v>6</v>
      </c>
      <c r="H14" s="120"/>
      <c r="I14" s="137">
        <v>45188</v>
      </c>
      <c r="J14" s="115"/>
    </row>
    <row r="15" spans="1:21">
      <c r="A15" s="114"/>
      <c r="B15" s="6" t="s">
        <v>6</v>
      </c>
      <c r="C15" s="7"/>
      <c r="D15" s="7"/>
      <c r="E15" s="8"/>
      <c r="F15" s="116"/>
      <c r="G15" s="9"/>
      <c r="H15" s="120"/>
      <c r="I15" s="138"/>
      <c r="J15" s="115"/>
    </row>
    <row r="16" spans="1:21">
      <c r="A16" s="114"/>
      <c r="B16" s="120"/>
      <c r="C16" s="120"/>
      <c r="D16" s="120"/>
      <c r="E16" s="120"/>
      <c r="F16" s="120"/>
      <c r="G16" s="120"/>
      <c r="H16" s="123" t="s">
        <v>142</v>
      </c>
      <c r="I16" s="129">
        <v>40040</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164</v>
      </c>
      <c r="J18" s="115"/>
    </row>
    <row r="19" spans="1:16">
      <c r="A19" s="114"/>
      <c r="B19" s="120"/>
      <c r="C19" s="120"/>
      <c r="D19" s="120"/>
      <c r="E19" s="120"/>
      <c r="F19" s="120"/>
      <c r="G19" s="120"/>
      <c r="H19" s="120"/>
      <c r="I19" s="120"/>
      <c r="J19" s="115"/>
      <c r="P19">
        <v>45188</v>
      </c>
    </row>
    <row r="20" spans="1:16">
      <c r="A20" s="114"/>
      <c r="B20" s="100" t="s">
        <v>198</v>
      </c>
      <c r="C20" s="100" t="s">
        <v>199</v>
      </c>
      <c r="D20" s="117" t="s">
        <v>200</v>
      </c>
      <c r="E20" s="139" t="s">
        <v>201</v>
      </c>
      <c r="F20" s="140"/>
      <c r="G20" s="100" t="s">
        <v>169</v>
      </c>
      <c r="H20" s="100" t="s">
        <v>202</v>
      </c>
      <c r="I20" s="100" t="s">
        <v>21</v>
      </c>
      <c r="J20" s="115"/>
    </row>
    <row r="21" spans="1:16">
      <c r="A21" s="114"/>
      <c r="B21" s="105"/>
      <c r="C21" s="105"/>
      <c r="D21" s="106"/>
      <c r="E21" s="141"/>
      <c r="F21" s="142"/>
      <c r="G21" s="105" t="s">
        <v>141</v>
      </c>
      <c r="H21" s="105"/>
      <c r="I21" s="105"/>
      <c r="J21" s="115"/>
    </row>
    <row r="22" spans="1:16" ht="336">
      <c r="A22" s="114"/>
      <c r="B22" s="107">
        <v>1</v>
      </c>
      <c r="C22" s="10" t="s">
        <v>716</v>
      </c>
      <c r="D22" s="118" t="s">
        <v>699</v>
      </c>
      <c r="E22" s="131"/>
      <c r="F22" s="132"/>
      <c r="G22" s="11" t="s">
        <v>717</v>
      </c>
      <c r="H22" s="14">
        <v>47.45</v>
      </c>
      <c r="I22" s="109">
        <f t="shared" ref="I22:I63" si="0">H22*B22</f>
        <v>47.45</v>
      </c>
      <c r="J22" s="115"/>
    </row>
    <row r="23" spans="1:16" ht="192">
      <c r="A23" s="114"/>
      <c r="B23" s="107">
        <v>10</v>
      </c>
      <c r="C23" s="10" t="s">
        <v>718</v>
      </c>
      <c r="D23" s="118" t="s">
        <v>719</v>
      </c>
      <c r="E23" s="131" t="s">
        <v>107</v>
      </c>
      <c r="F23" s="132"/>
      <c r="G23" s="11" t="s">
        <v>720</v>
      </c>
      <c r="H23" s="14">
        <v>1.45</v>
      </c>
      <c r="I23" s="109">
        <f t="shared" si="0"/>
        <v>14.5</v>
      </c>
      <c r="J23" s="115"/>
    </row>
    <row r="24" spans="1:16" ht="228">
      <c r="A24" s="114"/>
      <c r="B24" s="107">
        <v>1</v>
      </c>
      <c r="C24" s="10" t="s">
        <v>721</v>
      </c>
      <c r="D24" s="118" t="s">
        <v>204</v>
      </c>
      <c r="E24" s="131" t="s">
        <v>107</v>
      </c>
      <c r="F24" s="132"/>
      <c r="G24" s="11" t="s">
        <v>722</v>
      </c>
      <c r="H24" s="14">
        <v>36.9</v>
      </c>
      <c r="I24" s="109">
        <f t="shared" si="0"/>
        <v>36.9</v>
      </c>
      <c r="J24" s="115"/>
    </row>
    <row r="25" spans="1:16" ht="228">
      <c r="A25" s="114"/>
      <c r="B25" s="107">
        <v>1</v>
      </c>
      <c r="C25" s="10" t="s">
        <v>721</v>
      </c>
      <c r="D25" s="118" t="s">
        <v>204</v>
      </c>
      <c r="E25" s="131" t="s">
        <v>210</v>
      </c>
      <c r="F25" s="132"/>
      <c r="G25" s="11" t="s">
        <v>722</v>
      </c>
      <c r="H25" s="14">
        <v>36.9</v>
      </c>
      <c r="I25" s="109">
        <f t="shared" si="0"/>
        <v>36.9</v>
      </c>
      <c r="J25" s="115"/>
    </row>
    <row r="26" spans="1:16" ht="228">
      <c r="A26" s="114"/>
      <c r="B26" s="107">
        <v>1</v>
      </c>
      <c r="C26" s="10" t="s">
        <v>721</v>
      </c>
      <c r="D26" s="118" t="s">
        <v>204</v>
      </c>
      <c r="E26" s="131" t="s">
        <v>212</v>
      </c>
      <c r="F26" s="132"/>
      <c r="G26" s="11" t="s">
        <v>722</v>
      </c>
      <c r="H26" s="14">
        <v>36.9</v>
      </c>
      <c r="I26" s="109">
        <f t="shared" si="0"/>
        <v>36.9</v>
      </c>
      <c r="J26" s="115"/>
    </row>
    <row r="27" spans="1:16" ht="228">
      <c r="A27" s="114"/>
      <c r="B27" s="107">
        <v>1</v>
      </c>
      <c r="C27" s="10" t="s">
        <v>721</v>
      </c>
      <c r="D27" s="118" t="s">
        <v>204</v>
      </c>
      <c r="E27" s="131" t="s">
        <v>213</v>
      </c>
      <c r="F27" s="132"/>
      <c r="G27" s="11" t="s">
        <v>722</v>
      </c>
      <c r="H27" s="14">
        <v>36.9</v>
      </c>
      <c r="I27" s="109">
        <f t="shared" si="0"/>
        <v>36.9</v>
      </c>
      <c r="J27" s="115"/>
    </row>
    <row r="28" spans="1:16" ht="228">
      <c r="A28" s="114"/>
      <c r="B28" s="107">
        <v>1</v>
      </c>
      <c r="C28" s="10" t="s">
        <v>721</v>
      </c>
      <c r="D28" s="118" t="s">
        <v>204</v>
      </c>
      <c r="E28" s="131" t="s">
        <v>214</v>
      </c>
      <c r="F28" s="132"/>
      <c r="G28" s="11" t="s">
        <v>722</v>
      </c>
      <c r="H28" s="14">
        <v>36.9</v>
      </c>
      <c r="I28" s="109">
        <f t="shared" si="0"/>
        <v>36.9</v>
      </c>
      <c r="J28" s="115"/>
    </row>
    <row r="29" spans="1:16" ht="228">
      <c r="A29" s="114"/>
      <c r="B29" s="107">
        <v>1</v>
      </c>
      <c r="C29" s="10" t="s">
        <v>721</v>
      </c>
      <c r="D29" s="118" t="s">
        <v>204</v>
      </c>
      <c r="E29" s="131" t="s">
        <v>266</v>
      </c>
      <c r="F29" s="132"/>
      <c r="G29" s="11" t="s">
        <v>722</v>
      </c>
      <c r="H29" s="14">
        <v>36.9</v>
      </c>
      <c r="I29" s="109">
        <f t="shared" si="0"/>
        <v>36.9</v>
      </c>
      <c r="J29" s="115"/>
    </row>
    <row r="30" spans="1:16" ht="228">
      <c r="A30" s="114"/>
      <c r="B30" s="107">
        <v>1</v>
      </c>
      <c r="C30" s="10" t="s">
        <v>721</v>
      </c>
      <c r="D30" s="118" t="s">
        <v>204</v>
      </c>
      <c r="E30" s="131" t="s">
        <v>267</v>
      </c>
      <c r="F30" s="132"/>
      <c r="G30" s="11" t="s">
        <v>722</v>
      </c>
      <c r="H30" s="14">
        <v>36.9</v>
      </c>
      <c r="I30" s="109">
        <f t="shared" si="0"/>
        <v>36.9</v>
      </c>
      <c r="J30" s="115"/>
    </row>
    <row r="31" spans="1:16" ht="228">
      <c r="A31" s="114"/>
      <c r="B31" s="107">
        <v>1</v>
      </c>
      <c r="C31" s="10" t="s">
        <v>721</v>
      </c>
      <c r="D31" s="118" t="s">
        <v>204</v>
      </c>
      <c r="E31" s="131" t="s">
        <v>268</v>
      </c>
      <c r="F31" s="132"/>
      <c r="G31" s="11" t="s">
        <v>722</v>
      </c>
      <c r="H31" s="14">
        <v>36.9</v>
      </c>
      <c r="I31" s="109">
        <f t="shared" si="0"/>
        <v>36.9</v>
      </c>
      <c r="J31" s="115"/>
    </row>
    <row r="32" spans="1:16" ht="228">
      <c r="A32" s="114"/>
      <c r="B32" s="107">
        <v>1</v>
      </c>
      <c r="C32" s="10" t="s">
        <v>721</v>
      </c>
      <c r="D32" s="118" t="s">
        <v>204</v>
      </c>
      <c r="E32" s="131" t="s">
        <v>310</v>
      </c>
      <c r="F32" s="132"/>
      <c r="G32" s="11" t="s">
        <v>722</v>
      </c>
      <c r="H32" s="14">
        <v>36.9</v>
      </c>
      <c r="I32" s="109">
        <f t="shared" si="0"/>
        <v>36.9</v>
      </c>
      <c r="J32" s="115"/>
    </row>
    <row r="33" spans="1:10" ht="228">
      <c r="A33" s="114"/>
      <c r="B33" s="107">
        <v>1</v>
      </c>
      <c r="C33" s="10" t="s">
        <v>721</v>
      </c>
      <c r="D33" s="118" t="s">
        <v>204</v>
      </c>
      <c r="E33" s="131" t="s">
        <v>311</v>
      </c>
      <c r="F33" s="132"/>
      <c r="G33" s="11" t="s">
        <v>722</v>
      </c>
      <c r="H33" s="14">
        <v>36.9</v>
      </c>
      <c r="I33" s="109">
        <f t="shared" si="0"/>
        <v>36.9</v>
      </c>
      <c r="J33" s="115"/>
    </row>
    <row r="34" spans="1:10" ht="252">
      <c r="A34" s="114"/>
      <c r="B34" s="107">
        <v>1</v>
      </c>
      <c r="C34" s="10" t="s">
        <v>723</v>
      </c>
      <c r="D34" s="118" t="s">
        <v>244</v>
      </c>
      <c r="E34" s="131" t="s">
        <v>107</v>
      </c>
      <c r="F34" s="132"/>
      <c r="G34" s="11" t="s">
        <v>724</v>
      </c>
      <c r="H34" s="14">
        <v>111.88</v>
      </c>
      <c r="I34" s="109">
        <f t="shared" si="0"/>
        <v>111.88</v>
      </c>
      <c r="J34" s="115"/>
    </row>
    <row r="35" spans="1:10" ht="120">
      <c r="A35" s="114"/>
      <c r="B35" s="107">
        <v>2</v>
      </c>
      <c r="C35" s="10" t="s">
        <v>725</v>
      </c>
      <c r="D35" s="118" t="s">
        <v>701</v>
      </c>
      <c r="E35" s="131"/>
      <c r="F35" s="132"/>
      <c r="G35" s="11" t="s">
        <v>726</v>
      </c>
      <c r="H35" s="14">
        <v>31.24</v>
      </c>
      <c r="I35" s="109">
        <f t="shared" si="0"/>
        <v>62.48</v>
      </c>
      <c r="J35" s="115"/>
    </row>
    <row r="36" spans="1:10" ht="192">
      <c r="A36" s="114"/>
      <c r="B36" s="107">
        <v>3</v>
      </c>
      <c r="C36" s="10" t="s">
        <v>727</v>
      </c>
      <c r="D36" s="118" t="s">
        <v>728</v>
      </c>
      <c r="E36" s="131"/>
      <c r="F36" s="132"/>
      <c r="G36" s="11" t="s">
        <v>729</v>
      </c>
      <c r="H36" s="14">
        <v>20.34</v>
      </c>
      <c r="I36" s="109">
        <f t="shared" si="0"/>
        <v>61.019999999999996</v>
      </c>
      <c r="J36" s="115"/>
    </row>
    <row r="37" spans="1:10" ht="96">
      <c r="A37" s="114"/>
      <c r="B37" s="107">
        <v>3</v>
      </c>
      <c r="C37" s="10" t="s">
        <v>730</v>
      </c>
      <c r="D37" s="118"/>
      <c r="E37" s="131"/>
      <c r="F37" s="132"/>
      <c r="G37" s="11" t="s">
        <v>731</v>
      </c>
      <c r="H37" s="14">
        <v>11.45</v>
      </c>
      <c r="I37" s="109">
        <f t="shared" si="0"/>
        <v>34.349999999999994</v>
      </c>
      <c r="J37" s="115"/>
    </row>
    <row r="38" spans="1:10" ht="192">
      <c r="A38" s="114"/>
      <c r="B38" s="107">
        <v>10</v>
      </c>
      <c r="C38" s="10" t="s">
        <v>732</v>
      </c>
      <c r="D38" s="118" t="s">
        <v>719</v>
      </c>
      <c r="E38" s="131" t="s">
        <v>210</v>
      </c>
      <c r="F38" s="132"/>
      <c r="G38" s="11" t="s">
        <v>733</v>
      </c>
      <c r="H38" s="14">
        <v>1.29</v>
      </c>
      <c r="I38" s="109">
        <f t="shared" si="0"/>
        <v>12.9</v>
      </c>
      <c r="J38" s="115"/>
    </row>
    <row r="39" spans="1:10" ht="192">
      <c r="A39" s="114"/>
      <c r="B39" s="107">
        <v>6</v>
      </c>
      <c r="C39" s="10" t="s">
        <v>732</v>
      </c>
      <c r="D39" s="118" t="s">
        <v>734</v>
      </c>
      <c r="E39" s="131" t="s">
        <v>265</v>
      </c>
      <c r="F39" s="132"/>
      <c r="G39" s="11" t="s">
        <v>733</v>
      </c>
      <c r="H39" s="14">
        <v>1.29</v>
      </c>
      <c r="I39" s="109">
        <f t="shared" si="0"/>
        <v>7.74</v>
      </c>
      <c r="J39" s="115"/>
    </row>
    <row r="40" spans="1:10" ht="192">
      <c r="A40" s="114"/>
      <c r="B40" s="107">
        <v>10</v>
      </c>
      <c r="C40" s="10" t="s">
        <v>732</v>
      </c>
      <c r="D40" s="118" t="s">
        <v>728</v>
      </c>
      <c r="E40" s="131" t="s">
        <v>210</v>
      </c>
      <c r="F40" s="132"/>
      <c r="G40" s="11" t="s">
        <v>733</v>
      </c>
      <c r="H40" s="14">
        <v>1.29</v>
      </c>
      <c r="I40" s="109">
        <f t="shared" si="0"/>
        <v>12.9</v>
      </c>
      <c r="J40" s="115"/>
    </row>
    <row r="41" spans="1:10" ht="192">
      <c r="A41" s="114"/>
      <c r="B41" s="107">
        <v>6</v>
      </c>
      <c r="C41" s="10" t="s">
        <v>732</v>
      </c>
      <c r="D41" s="118" t="s">
        <v>230</v>
      </c>
      <c r="E41" s="131" t="s">
        <v>212</v>
      </c>
      <c r="F41" s="132"/>
      <c r="G41" s="11" t="s">
        <v>733</v>
      </c>
      <c r="H41" s="14">
        <v>1.37</v>
      </c>
      <c r="I41" s="109">
        <f t="shared" si="0"/>
        <v>8.2200000000000006</v>
      </c>
      <c r="J41" s="115"/>
    </row>
    <row r="42" spans="1:10" ht="192">
      <c r="A42" s="114"/>
      <c r="B42" s="107">
        <v>6</v>
      </c>
      <c r="C42" s="10" t="s">
        <v>732</v>
      </c>
      <c r="D42" s="118" t="s">
        <v>230</v>
      </c>
      <c r="E42" s="131" t="s">
        <v>263</v>
      </c>
      <c r="F42" s="132"/>
      <c r="G42" s="11" t="s">
        <v>733</v>
      </c>
      <c r="H42" s="14">
        <v>1.37</v>
      </c>
      <c r="I42" s="109">
        <f t="shared" si="0"/>
        <v>8.2200000000000006</v>
      </c>
      <c r="J42" s="115"/>
    </row>
    <row r="43" spans="1:10" ht="192">
      <c r="A43" s="114"/>
      <c r="B43" s="107">
        <v>6</v>
      </c>
      <c r="C43" s="10" t="s">
        <v>732</v>
      </c>
      <c r="D43" s="118" t="s">
        <v>230</v>
      </c>
      <c r="E43" s="131" t="s">
        <v>268</v>
      </c>
      <c r="F43" s="132"/>
      <c r="G43" s="11" t="s">
        <v>733</v>
      </c>
      <c r="H43" s="14">
        <v>1.37</v>
      </c>
      <c r="I43" s="109">
        <f t="shared" si="0"/>
        <v>8.2200000000000006</v>
      </c>
      <c r="J43" s="115"/>
    </row>
    <row r="44" spans="1:10" ht="192">
      <c r="A44" s="114"/>
      <c r="B44" s="107">
        <v>6</v>
      </c>
      <c r="C44" s="10" t="s">
        <v>732</v>
      </c>
      <c r="D44" s="118" t="s">
        <v>230</v>
      </c>
      <c r="E44" s="131" t="s">
        <v>311</v>
      </c>
      <c r="F44" s="132"/>
      <c r="G44" s="11" t="s">
        <v>733</v>
      </c>
      <c r="H44" s="14">
        <v>1.37</v>
      </c>
      <c r="I44" s="109">
        <f t="shared" si="0"/>
        <v>8.2200000000000006</v>
      </c>
      <c r="J44" s="115"/>
    </row>
    <row r="45" spans="1:10" ht="192">
      <c r="A45" s="114"/>
      <c r="B45" s="107">
        <v>6</v>
      </c>
      <c r="C45" s="10" t="s">
        <v>732</v>
      </c>
      <c r="D45" s="118" t="s">
        <v>231</v>
      </c>
      <c r="E45" s="131" t="s">
        <v>311</v>
      </c>
      <c r="F45" s="132"/>
      <c r="G45" s="11" t="s">
        <v>733</v>
      </c>
      <c r="H45" s="14">
        <v>1.37</v>
      </c>
      <c r="I45" s="109">
        <f t="shared" si="0"/>
        <v>8.2200000000000006</v>
      </c>
      <c r="J45" s="115"/>
    </row>
    <row r="46" spans="1:10" ht="192">
      <c r="A46" s="114"/>
      <c r="B46" s="107">
        <v>10</v>
      </c>
      <c r="C46" s="10" t="s">
        <v>732</v>
      </c>
      <c r="D46" s="118" t="s">
        <v>233</v>
      </c>
      <c r="E46" s="131" t="s">
        <v>210</v>
      </c>
      <c r="F46" s="132"/>
      <c r="G46" s="11" t="s">
        <v>733</v>
      </c>
      <c r="H46" s="14">
        <v>1.45</v>
      </c>
      <c r="I46" s="109">
        <f t="shared" si="0"/>
        <v>14.5</v>
      </c>
      <c r="J46" s="115"/>
    </row>
    <row r="47" spans="1:10" ht="120">
      <c r="A47" s="114"/>
      <c r="B47" s="107">
        <v>6</v>
      </c>
      <c r="C47" s="10" t="s">
        <v>127</v>
      </c>
      <c r="D47" s="118" t="s">
        <v>50</v>
      </c>
      <c r="E47" s="131" t="s">
        <v>239</v>
      </c>
      <c r="F47" s="132"/>
      <c r="G47" s="11" t="s">
        <v>696</v>
      </c>
      <c r="H47" s="14">
        <v>0.96</v>
      </c>
      <c r="I47" s="109">
        <f t="shared" si="0"/>
        <v>5.76</v>
      </c>
      <c r="J47" s="115"/>
    </row>
    <row r="48" spans="1:10" ht="300">
      <c r="A48" s="114"/>
      <c r="B48" s="107">
        <v>1</v>
      </c>
      <c r="C48" s="10" t="s">
        <v>735</v>
      </c>
      <c r="D48" s="118" t="s">
        <v>699</v>
      </c>
      <c r="E48" s="131"/>
      <c r="F48" s="132"/>
      <c r="G48" s="11" t="s">
        <v>781</v>
      </c>
      <c r="H48" s="14">
        <v>29.72</v>
      </c>
      <c r="I48" s="109">
        <f t="shared" si="0"/>
        <v>29.72</v>
      </c>
      <c r="J48" s="115"/>
    </row>
    <row r="49" spans="1:10" ht="312">
      <c r="A49" s="114"/>
      <c r="B49" s="107">
        <v>1</v>
      </c>
      <c r="C49" s="10" t="s">
        <v>736</v>
      </c>
      <c r="D49" s="118" t="s">
        <v>699</v>
      </c>
      <c r="E49" s="131"/>
      <c r="F49" s="132"/>
      <c r="G49" s="11" t="s">
        <v>782</v>
      </c>
      <c r="H49" s="14">
        <v>23.26</v>
      </c>
      <c r="I49" s="109">
        <f t="shared" si="0"/>
        <v>23.26</v>
      </c>
      <c r="J49" s="115"/>
    </row>
    <row r="50" spans="1:10" ht="96">
      <c r="A50" s="114"/>
      <c r="B50" s="107">
        <v>6</v>
      </c>
      <c r="C50" s="10" t="s">
        <v>737</v>
      </c>
      <c r="D50" s="118" t="s">
        <v>26</v>
      </c>
      <c r="E50" s="131"/>
      <c r="F50" s="132"/>
      <c r="G50" s="11" t="s">
        <v>738</v>
      </c>
      <c r="H50" s="14">
        <v>4.71</v>
      </c>
      <c r="I50" s="109">
        <f t="shared" si="0"/>
        <v>28.259999999999998</v>
      </c>
      <c r="J50" s="115"/>
    </row>
    <row r="51" spans="1:10" ht="108">
      <c r="A51" s="114"/>
      <c r="B51" s="107">
        <v>5</v>
      </c>
      <c r="C51" s="10" t="s">
        <v>739</v>
      </c>
      <c r="D51" s="118" t="s">
        <v>272</v>
      </c>
      <c r="E51" s="131" t="s">
        <v>26</v>
      </c>
      <c r="F51" s="132"/>
      <c r="G51" s="11" t="s">
        <v>740</v>
      </c>
      <c r="H51" s="14">
        <v>5.2</v>
      </c>
      <c r="I51" s="109">
        <f t="shared" si="0"/>
        <v>26</v>
      </c>
      <c r="J51" s="115"/>
    </row>
    <row r="52" spans="1:10" ht="60">
      <c r="A52" s="114"/>
      <c r="B52" s="107">
        <v>10</v>
      </c>
      <c r="C52" s="10" t="s">
        <v>741</v>
      </c>
      <c r="D52" s="118" t="s">
        <v>742</v>
      </c>
      <c r="E52" s="131" t="s">
        <v>635</v>
      </c>
      <c r="F52" s="132"/>
      <c r="G52" s="11" t="s">
        <v>743</v>
      </c>
      <c r="H52" s="14">
        <v>0.86</v>
      </c>
      <c r="I52" s="109">
        <f t="shared" si="0"/>
        <v>8.6</v>
      </c>
      <c r="J52" s="115"/>
    </row>
    <row r="53" spans="1:10" ht="60">
      <c r="A53" s="114"/>
      <c r="B53" s="107">
        <v>10</v>
      </c>
      <c r="C53" s="10" t="s">
        <v>741</v>
      </c>
      <c r="D53" s="118" t="s">
        <v>744</v>
      </c>
      <c r="E53" s="131" t="s">
        <v>635</v>
      </c>
      <c r="F53" s="132"/>
      <c r="G53" s="11" t="s">
        <v>743</v>
      </c>
      <c r="H53" s="14">
        <v>1.3</v>
      </c>
      <c r="I53" s="109">
        <f t="shared" si="0"/>
        <v>13</v>
      </c>
      <c r="J53" s="115"/>
    </row>
    <row r="54" spans="1:10" ht="204">
      <c r="A54" s="114"/>
      <c r="B54" s="107">
        <v>10</v>
      </c>
      <c r="C54" s="10" t="s">
        <v>745</v>
      </c>
      <c r="D54" s="118" t="s">
        <v>746</v>
      </c>
      <c r="E54" s="131"/>
      <c r="F54" s="132"/>
      <c r="G54" s="11" t="s">
        <v>747</v>
      </c>
      <c r="H54" s="14">
        <v>0.31</v>
      </c>
      <c r="I54" s="109">
        <f t="shared" si="0"/>
        <v>3.1</v>
      </c>
      <c r="J54" s="115"/>
    </row>
    <row r="55" spans="1:10" ht="204">
      <c r="A55" s="114"/>
      <c r="B55" s="107">
        <v>10</v>
      </c>
      <c r="C55" s="10" t="s">
        <v>748</v>
      </c>
      <c r="D55" s="118" t="s">
        <v>749</v>
      </c>
      <c r="E55" s="131" t="s">
        <v>107</v>
      </c>
      <c r="F55" s="132"/>
      <c r="G55" s="11" t="s">
        <v>750</v>
      </c>
      <c r="H55" s="14">
        <v>1.37</v>
      </c>
      <c r="I55" s="109">
        <f t="shared" si="0"/>
        <v>13.700000000000001</v>
      </c>
      <c r="J55" s="115"/>
    </row>
    <row r="56" spans="1:10" ht="204">
      <c r="A56" s="114"/>
      <c r="B56" s="107">
        <v>10</v>
      </c>
      <c r="C56" s="10" t="s">
        <v>748</v>
      </c>
      <c r="D56" s="118" t="s">
        <v>751</v>
      </c>
      <c r="E56" s="131" t="s">
        <v>107</v>
      </c>
      <c r="F56" s="132"/>
      <c r="G56" s="11" t="s">
        <v>750</v>
      </c>
      <c r="H56" s="14">
        <v>1.29</v>
      </c>
      <c r="I56" s="109">
        <f t="shared" si="0"/>
        <v>12.9</v>
      </c>
      <c r="J56" s="115"/>
    </row>
    <row r="57" spans="1:10" ht="204">
      <c r="A57" s="114"/>
      <c r="B57" s="107">
        <v>10</v>
      </c>
      <c r="C57" s="10" t="s">
        <v>748</v>
      </c>
      <c r="D57" s="118" t="s">
        <v>752</v>
      </c>
      <c r="E57" s="131" t="s">
        <v>107</v>
      </c>
      <c r="F57" s="132"/>
      <c r="G57" s="11" t="s">
        <v>750</v>
      </c>
      <c r="H57" s="14">
        <v>1.29</v>
      </c>
      <c r="I57" s="109">
        <f t="shared" si="0"/>
        <v>12.9</v>
      </c>
      <c r="J57" s="115"/>
    </row>
    <row r="58" spans="1:10" ht="204">
      <c r="A58" s="114"/>
      <c r="B58" s="107">
        <v>10</v>
      </c>
      <c r="C58" s="10" t="s">
        <v>748</v>
      </c>
      <c r="D58" s="118" t="s">
        <v>753</v>
      </c>
      <c r="E58" s="131" t="s">
        <v>107</v>
      </c>
      <c r="F58" s="132"/>
      <c r="G58" s="11" t="s">
        <v>750</v>
      </c>
      <c r="H58" s="14">
        <v>1.37</v>
      </c>
      <c r="I58" s="109">
        <f t="shared" si="0"/>
        <v>13.700000000000001</v>
      </c>
      <c r="J58" s="115"/>
    </row>
    <row r="59" spans="1:10" ht="156">
      <c r="A59" s="114"/>
      <c r="B59" s="107">
        <v>3</v>
      </c>
      <c r="C59" s="10" t="s">
        <v>754</v>
      </c>
      <c r="D59" s="118" t="s">
        <v>755</v>
      </c>
      <c r="E59" s="131" t="s">
        <v>271</v>
      </c>
      <c r="F59" s="132"/>
      <c r="G59" s="11" t="s">
        <v>756</v>
      </c>
      <c r="H59" s="14">
        <v>4.55</v>
      </c>
      <c r="I59" s="109">
        <f t="shared" si="0"/>
        <v>13.649999999999999</v>
      </c>
      <c r="J59" s="115"/>
    </row>
    <row r="60" spans="1:10" ht="156">
      <c r="A60" s="114"/>
      <c r="B60" s="107">
        <v>3</v>
      </c>
      <c r="C60" s="10" t="s">
        <v>754</v>
      </c>
      <c r="D60" s="118" t="s">
        <v>757</v>
      </c>
      <c r="E60" s="131" t="s">
        <v>273</v>
      </c>
      <c r="F60" s="132"/>
      <c r="G60" s="11" t="s">
        <v>756</v>
      </c>
      <c r="H60" s="14">
        <v>4.71</v>
      </c>
      <c r="I60" s="109">
        <f t="shared" si="0"/>
        <v>14.129999999999999</v>
      </c>
      <c r="J60" s="115"/>
    </row>
    <row r="61" spans="1:10" ht="156">
      <c r="A61" s="114"/>
      <c r="B61" s="107">
        <v>3</v>
      </c>
      <c r="C61" s="10" t="s">
        <v>754</v>
      </c>
      <c r="D61" s="118" t="s">
        <v>758</v>
      </c>
      <c r="E61" s="131" t="s">
        <v>273</v>
      </c>
      <c r="F61" s="132"/>
      <c r="G61" s="11" t="s">
        <v>756</v>
      </c>
      <c r="H61" s="14">
        <v>4.71</v>
      </c>
      <c r="I61" s="109">
        <f t="shared" si="0"/>
        <v>14.129999999999999</v>
      </c>
      <c r="J61" s="115"/>
    </row>
    <row r="62" spans="1:10" ht="156">
      <c r="A62" s="114"/>
      <c r="B62" s="107">
        <v>3</v>
      </c>
      <c r="C62" s="10" t="s">
        <v>754</v>
      </c>
      <c r="D62" s="118" t="s">
        <v>759</v>
      </c>
      <c r="E62" s="131" t="s">
        <v>760</v>
      </c>
      <c r="F62" s="132"/>
      <c r="G62" s="11" t="s">
        <v>756</v>
      </c>
      <c r="H62" s="14">
        <v>4.71</v>
      </c>
      <c r="I62" s="109">
        <f t="shared" si="0"/>
        <v>14.129999999999999</v>
      </c>
      <c r="J62" s="115"/>
    </row>
    <row r="63" spans="1:10" ht="156">
      <c r="A63" s="114"/>
      <c r="B63" s="108">
        <v>3</v>
      </c>
      <c r="C63" s="12" t="s">
        <v>754</v>
      </c>
      <c r="D63" s="119" t="s">
        <v>761</v>
      </c>
      <c r="E63" s="133" t="s">
        <v>762</v>
      </c>
      <c r="F63" s="134"/>
      <c r="G63" s="13" t="s">
        <v>756</v>
      </c>
      <c r="H63" s="15">
        <v>5.37</v>
      </c>
      <c r="I63" s="110">
        <f t="shared" si="0"/>
        <v>16.11</v>
      </c>
      <c r="J63" s="115"/>
    </row>
  </sheetData>
  <mergeCells count="46">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60:F60"/>
    <mergeCell ref="E61:F61"/>
    <mergeCell ref="E62:F62"/>
    <mergeCell ref="E63:F63"/>
    <mergeCell ref="E55:F55"/>
    <mergeCell ref="E56:F56"/>
    <mergeCell ref="E57:F57"/>
    <mergeCell ref="E58:F58"/>
    <mergeCell ref="E59:F5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5"/>
  <sheetViews>
    <sheetView topLeftCell="A47" zoomScale="90" zoomScaleNormal="90" workbookViewId="0">
      <selection activeCell="U54" sqref="U5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1052.8700000000001</v>
      </c>
      <c r="O2" t="s">
        <v>182</v>
      </c>
    </row>
    <row r="3" spans="1:15" ht="12.75" customHeight="1">
      <c r="A3" s="114"/>
      <c r="B3" s="121" t="s">
        <v>135</v>
      </c>
      <c r="C3" s="120"/>
      <c r="D3" s="120"/>
      <c r="E3" s="120"/>
      <c r="F3" s="120"/>
      <c r="G3" s="120"/>
      <c r="H3" s="120"/>
      <c r="I3" s="120"/>
      <c r="J3" s="120"/>
      <c r="K3" s="120"/>
      <c r="L3" s="115"/>
      <c r="N3">
        <v>1052.8700000000001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5">
        <f>IF(Invoice!J10&lt;&gt;"",Invoice!J10,"")</f>
        <v>51472</v>
      </c>
      <c r="L10" s="115"/>
    </row>
    <row r="11" spans="1:15" ht="12.75" customHeight="1">
      <c r="A11" s="114"/>
      <c r="B11" s="114" t="s">
        <v>711</v>
      </c>
      <c r="C11" s="120"/>
      <c r="D11" s="120"/>
      <c r="E11" s="120"/>
      <c r="F11" s="115"/>
      <c r="G11" s="116"/>
      <c r="H11" s="116" t="s">
        <v>711</v>
      </c>
      <c r="I11" s="120"/>
      <c r="J11" s="120"/>
      <c r="K11" s="136"/>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c r="C14" s="120"/>
      <c r="D14" s="120"/>
      <c r="E14" s="120"/>
      <c r="F14" s="115"/>
      <c r="G14" s="116"/>
      <c r="H14" s="116" t="s">
        <v>6</v>
      </c>
      <c r="I14" s="120"/>
      <c r="J14" s="120"/>
      <c r="K14" s="137">
        <f>Invoice!J14</f>
        <v>45188</v>
      </c>
      <c r="L14" s="115"/>
    </row>
    <row r="15" spans="1:15" ht="15" customHeight="1">
      <c r="A15" s="114"/>
      <c r="B15" s="6" t="s">
        <v>6</v>
      </c>
      <c r="C15" s="7"/>
      <c r="D15" s="7"/>
      <c r="E15" s="7"/>
      <c r="F15" s="8"/>
      <c r="G15" s="116"/>
      <c r="H15" s="9"/>
      <c r="I15" s="120"/>
      <c r="J15" s="120"/>
      <c r="K15" s="138"/>
      <c r="L15" s="115"/>
    </row>
    <row r="16" spans="1:15" ht="15" customHeight="1">
      <c r="A16" s="114"/>
      <c r="B16" s="120"/>
      <c r="C16" s="120"/>
      <c r="D16" s="120"/>
      <c r="E16" s="120"/>
      <c r="F16" s="120"/>
      <c r="G16" s="120"/>
      <c r="H16" s="120"/>
      <c r="I16" s="123" t="s">
        <v>142</v>
      </c>
      <c r="J16" s="123" t="s">
        <v>142</v>
      </c>
      <c r="K16" s="129">
        <v>40040</v>
      </c>
      <c r="L16" s="115"/>
    </row>
    <row r="17" spans="1:12" ht="12.75" customHeight="1">
      <c r="A17" s="114"/>
      <c r="B17" s="120" t="s">
        <v>714</v>
      </c>
      <c r="C17" s="120"/>
      <c r="D17" s="120"/>
      <c r="E17" s="120"/>
      <c r="F17" s="120"/>
      <c r="G17" s="120"/>
      <c r="H17" s="120"/>
      <c r="I17" s="123" t="s">
        <v>143</v>
      </c>
      <c r="J17" s="123" t="s">
        <v>143</v>
      </c>
      <c r="K17" s="129" t="str">
        <f>IF(Invoice!J17&lt;&gt;"",Invoice!J17,"")</f>
        <v>Didi</v>
      </c>
      <c r="L17" s="115"/>
    </row>
    <row r="18" spans="1:12" ht="18" customHeight="1">
      <c r="A18" s="114"/>
      <c r="B18" s="120" t="s">
        <v>715</v>
      </c>
      <c r="C18" s="120"/>
      <c r="D18" s="120"/>
      <c r="E18" s="120"/>
      <c r="F18" s="120"/>
      <c r="G18" s="120"/>
      <c r="H18" s="120"/>
      <c r="I18" s="122" t="s">
        <v>258</v>
      </c>
      <c r="J18" s="122"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9" t="s">
        <v>201</v>
      </c>
      <c r="G20" s="140"/>
      <c r="H20" s="100" t="s">
        <v>169</v>
      </c>
      <c r="I20" s="100" t="s">
        <v>202</v>
      </c>
      <c r="J20" s="100" t="s">
        <v>202</v>
      </c>
      <c r="K20" s="100" t="s">
        <v>21</v>
      </c>
      <c r="L20" s="115"/>
    </row>
    <row r="21" spans="1:12" ht="12.75" customHeight="1">
      <c r="A21" s="114"/>
      <c r="B21" s="105"/>
      <c r="C21" s="105"/>
      <c r="D21" s="105"/>
      <c r="E21" s="106"/>
      <c r="F21" s="141"/>
      <c r="G21" s="142"/>
      <c r="H21" s="105" t="s">
        <v>141</v>
      </c>
      <c r="I21" s="105"/>
      <c r="J21" s="105"/>
      <c r="K21" s="105"/>
      <c r="L21" s="115"/>
    </row>
    <row r="22" spans="1:12" ht="48" customHeight="1">
      <c r="A22" s="114"/>
      <c r="B22" s="107">
        <f>'Tax Invoice'!D18</f>
        <v>1</v>
      </c>
      <c r="C22" s="10" t="s">
        <v>716</v>
      </c>
      <c r="D22" s="10" t="s">
        <v>716</v>
      </c>
      <c r="E22" s="118" t="s">
        <v>699</v>
      </c>
      <c r="F22" s="131"/>
      <c r="G22" s="132"/>
      <c r="H22" s="11" t="s">
        <v>717</v>
      </c>
      <c r="I22" s="14">
        <f t="shared" ref="I22:I63" si="0">ROUNDUP(J22*$N$1,2)</f>
        <v>47.45</v>
      </c>
      <c r="J22" s="14">
        <v>47.45</v>
      </c>
      <c r="K22" s="109">
        <f t="shared" ref="K22:K63" si="1">I22*B22</f>
        <v>47.45</v>
      </c>
      <c r="L22" s="115"/>
    </row>
    <row r="23" spans="1:12" ht="36" customHeight="1">
      <c r="A23" s="114"/>
      <c r="B23" s="107">
        <f>'Tax Invoice'!D19</f>
        <v>10</v>
      </c>
      <c r="C23" s="10" t="s">
        <v>718</v>
      </c>
      <c r="D23" s="10" t="s">
        <v>763</v>
      </c>
      <c r="E23" s="118" t="s">
        <v>719</v>
      </c>
      <c r="F23" s="131" t="s">
        <v>107</v>
      </c>
      <c r="G23" s="132"/>
      <c r="H23" s="11" t="s">
        <v>720</v>
      </c>
      <c r="I23" s="14">
        <f t="shared" si="0"/>
        <v>1.45</v>
      </c>
      <c r="J23" s="14">
        <v>1.45</v>
      </c>
      <c r="K23" s="109">
        <f t="shared" si="1"/>
        <v>14.5</v>
      </c>
      <c r="L23" s="115"/>
    </row>
    <row r="24" spans="1:12" ht="36" customHeight="1">
      <c r="A24" s="114"/>
      <c r="B24" s="107">
        <f>'Tax Invoice'!D20</f>
        <v>1</v>
      </c>
      <c r="C24" s="10" t="s">
        <v>721</v>
      </c>
      <c r="D24" s="10" t="s">
        <v>764</v>
      </c>
      <c r="E24" s="118" t="s">
        <v>204</v>
      </c>
      <c r="F24" s="131" t="s">
        <v>107</v>
      </c>
      <c r="G24" s="132"/>
      <c r="H24" s="11" t="s">
        <v>722</v>
      </c>
      <c r="I24" s="14">
        <f t="shared" si="0"/>
        <v>36.9</v>
      </c>
      <c r="J24" s="14">
        <v>36.9</v>
      </c>
      <c r="K24" s="109">
        <f t="shared" si="1"/>
        <v>36.9</v>
      </c>
      <c r="L24" s="115"/>
    </row>
    <row r="25" spans="1:12" ht="36" customHeight="1">
      <c r="A25" s="114"/>
      <c r="B25" s="107">
        <f>'Tax Invoice'!D21</f>
        <v>1</v>
      </c>
      <c r="C25" s="10" t="s">
        <v>721</v>
      </c>
      <c r="D25" s="10" t="s">
        <v>764</v>
      </c>
      <c r="E25" s="118" t="s">
        <v>204</v>
      </c>
      <c r="F25" s="131" t="s">
        <v>210</v>
      </c>
      <c r="G25" s="132"/>
      <c r="H25" s="11" t="s">
        <v>722</v>
      </c>
      <c r="I25" s="14">
        <f t="shared" si="0"/>
        <v>36.9</v>
      </c>
      <c r="J25" s="14">
        <v>36.9</v>
      </c>
      <c r="K25" s="109">
        <f t="shared" si="1"/>
        <v>36.9</v>
      </c>
      <c r="L25" s="115"/>
    </row>
    <row r="26" spans="1:12" ht="36" customHeight="1">
      <c r="A26" s="114"/>
      <c r="B26" s="107">
        <f>'Tax Invoice'!D22</f>
        <v>1</v>
      </c>
      <c r="C26" s="10" t="s">
        <v>721</v>
      </c>
      <c r="D26" s="10" t="s">
        <v>764</v>
      </c>
      <c r="E26" s="118" t="s">
        <v>204</v>
      </c>
      <c r="F26" s="131" t="s">
        <v>212</v>
      </c>
      <c r="G26" s="132"/>
      <c r="H26" s="11" t="s">
        <v>722</v>
      </c>
      <c r="I26" s="14">
        <f t="shared" si="0"/>
        <v>36.9</v>
      </c>
      <c r="J26" s="14">
        <v>36.9</v>
      </c>
      <c r="K26" s="109">
        <f t="shared" si="1"/>
        <v>36.9</v>
      </c>
      <c r="L26" s="115"/>
    </row>
    <row r="27" spans="1:12" ht="36" customHeight="1">
      <c r="A27" s="114"/>
      <c r="B27" s="107">
        <f>'Tax Invoice'!D23</f>
        <v>1</v>
      </c>
      <c r="C27" s="10" t="s">
        <v>721</v>
      </c>
      <c r="D27" s="10" t="s">
        <v>764</v>
      </c>
      <c r="E27" s="118" t="s">
        <v>204</v>
      </c>
      <c r="F27" s="131" t="s">
        <v>213</v>
      </c>
      <c r="G27" s="132"/>
      <c r="H27" s="11" t="s">
        <v>722</v>
      </c>
      <c r="I27" s="14">
        <f t="shared" si="0"/>
        <v>36.9</v>
      </c>
      <c r="J27" s="14">
        <v>36.9</v>
      </c>
      <c r="K27" s="109">
        <f t="shared" si="1"/>
        <v>36.9</v>
      </c>
      <c r="L27" s="115"/>
    </row>
    <row r="28" spans="1:12" ht="36" customHeight="1">
      <c r="A28" s="114"/>
      <c r="B28" s="107">
        <f>'Tax Invoice'!D24</f>
        <v>1</v>
      </c>
      <c r="C28" s="10" t="s">
        <v>721</v>
      </c>
      <c r="D28" s="10" t="s">
        <v>764</v>
      </c>
      <c r="E28" s="118" t="s">
        <v>204</v>
      </c>
      <c r="F28" s="131" t="s">
        <v>214</v>
      </c>
      <c r="G28" s="132"/>
      <c r="H28" s="11" t="s">
        <v>722</v>
      </c>
      <c r="I28" s="14">
        <f t="shared" si="0"/>
        <v>36.9</v>
      </c>
      <c r="J28" s="14">
        <v>36.9</v>
      </c>
      <c r="K28" s="109">
        <f t="shared" si="1"/>
        <v>36.9</v>
      </c>
      <c r="L28" s="115"/>
    </row>
    <row r="29" spans="1:12" ht="36" customHeight="1">
      <c r="A29" s="114"/>
      <c r="B29" s="107">
        <f>'Tax Invoice'!D25</f>
        <v>1</v>
      </c>
      <c r="C29" s="10" t="s">
        <v>721</v>
      </c>
      <c r="D29" s="10" t="s">
        <v>764</v>
      </c>
      <c r="E29" s="118" t="s">
        <v>204</v>
      </c>
      <c r="F29" s="131" t="s">
        <v>266</v>
      </c>
      <c r="G29" s="132"/>
      <c r="H29" s="11" t="s">
        <v>722</v>
      </c>
      <c r="I29" s="14">
        <f t="shared" si="0"/>
        <v>36.9</v>
      </c>
      <c r="J29" s="14">
        <v>36.9</v>
      </c>
      <c r="K29" s="109">
        <f t="shared" si="1"/>
        <v>36.9</v>
      </c>
      <c r="L29" s="115"/>
    </row>
    <row r="30" spans="1:12" ht="36" customHeight="1">
      <c r="A30" s="114"/>
      <c r="B30" s="107">
        <f>'Tax Invoice'!D26</f>
        <v>1</v>
      </c>
      <c r="C30" s="10" t="s">
        <v>721</v>
      </c>
      <c r="D30" s="10" t="s">
        <v>764</v>
      </c>
      <c r="E30" s="118" t="s">
        <v>204</v>
      </c>
      <c r="F30" s="131" t="s">
        <v>267</v>
      </c>
      <c r="G30" s="132"/>
      <c r="H30" s="11" t="s">
        <v>722</v>
      </c>
      <c r="I30" s="14">
        <f t="shared" si="0"/>
        <v>36.9</v>
      </c>
      <c r="J30" s="14">
        <v>36.9</v>
      </c>
      <c r="K30" s="109">
        <f t="shared" si="1"/>
        <v>36.9</v>
      </c>
      <c r="L30" s="115"/>
    </row>
    <row r="31" spans="1:12" ht="36" customHeight="1">
      <c r="A31" s="114"/>
      <c r="B31" s="107">
        <f>'Tax Invoice'!D27</f>
        <v>1</v>
      </c>
      <c r="C31" s="10" t="s">
        <v>721</v>
      </c>
      <c r="D31" s="10" t="s">
        <v>764</v>
      </c>
      <c r="E31" s="118" t="s">
        <v>204</v>
      </c>
      <c r="F31" s="131" t="s">
        <v>268</v>
      </c>
      <c r="G31" s="132"/>
      <c r="H31" s="11" t="s">
        <v>722</v>
      </c>
      <c r="I31" s="14">
        <f t="shared" si="0"/>
        <v>36.9</v>
      </c>
      <c r="J31" s="14">
        <v>36.9</v>
      </c>
      <c r="K31" s="109">
        <f t="shared" si="1"/>
        <v>36.9</v>
      </c>
      <c r="L31" s="115"/>
    </row>
    <row r="32" spans="1:12" ht="36" customHeight="1">
      <c r="A32" s="114"/>
      <c r="B32" s="107">
        <f>'Tax Invoice'!D28</f>
        <v>1</v>
      </c>
      <c r="C32" s="10" t="s">
        <v>721</v>
      </c>
      <c r="D32" s="10" t="s">
        <v>764</v>
      </c>
      <c r="E32" s="118" t="s">
        <v>204</v>
      </c>
      <c r="F32" s="131" t="s">
        <v>310</v>
      </c>
      <c r="G32" s="132"/>
      <c r="H32" s="11" t="s">
        <v>722</v>
      </c>
      <c r="I32" s="14">
        <f t="shared" si="0"/>
        <v>36.9</v>
      </c>
      <c r="J32" s="14">
        <v>36.9</v>
      </c>
      <c r="K32" s="109">
        <f t="shared" si="1"/>
        <v>36.9</v>
      </c>
      <c r="L32" s="115"/>
    </row>
    <row r="33" spans="1:12" ht="36" customHeight="1">
      <c r="A33" s="114"/>
      <c r="B33" s="107">
        <f>'Tax Invoice'!D29</f>
        <v>1</v>
      </c>
      <c r="C33" s="10" t="s">
        <v>721</v>
      </c>
      <c r="D33" s="10" t="s">
        <v>764</v>
      </c>
      <c r="E33" s="118" t="s">
        <v>204</v>
      </c>
      <c r="F33" s="131" t="s">
        <v>311</v>
      </c>
      <c r="G33" s="132"/>
      <c r="H33" s="11" t="s">
        <v>722</v>
      </c>
      <c r="I33" s="14">
        <f t="shared" si="0"/>
        <v>36.9</v>
      </c>
      <c r="J33" s="14">
        <v>36.9</v>
      </c>
      <c r="K33" s="109">
        <f t="shared" si="1"/>
        <v>36.9</v>
      </c>
      <c r="L33" s="115"/>
    </row>
    <row r="34" spans="1:12" ht="36" customHeight="1">
      <c r="A34" s="114"/>
      <c r="B34" s="107">
        <f>'Tax Invoice'!D30</f>
        <v>1</v>
      </c>
      <c r="C34" s="10" t="s">
        <v>723</v>
      </c>
      <c r="D34" s="10" t="s">
        <v>765</v>
      </c>
      <c r="E34" s="118" t="s">
        <v>244</v>
      </c>
      <c r="F34" s="131" t="s">
        <v>107</v>
      </c>
      <c r="G34" s="132"/>
      <c r="H34" s="11" t="s">
        <v>724</v>
      </c>
      <c r="I34" s="14">
        <f t="shared" si="0"/>
        <v>111.88</v>
      </c>
      <c r="J34" s="14">
        <v>111.88</v>
      </c>
      <c r="K34" s="109">
        <f t="shared" si="1"/>
        <v>111.88</v>
      </c>
      <c r="L34" s="115"/>
    </row>
    <row r="35" spans="1:12" ht="24" customHeight="1">
      <c r="A35" s="114"/>
      <c r="B35" s="107">
        <f>'Tax Invoice'!D31</f>
        <v>2</v>
      </c>
      <c r="C35" s="10" t="s">
        <v>725</v>
      </c>
      <c r="D35" s="10" t="s">
        <v>766</v>
      </c>
      <c r="E35" s="118" t="s">
        <v>701</v>
      </c>
      <c r="F35" s="131"/>
      <c r="G35" s="132"/>
      <c r="H35" s="11" t="s">
        <v>726</v>
      </c>
      <c r="I35" s="14">
        <f t="shared" si="0"/>
        <v>31.24</v>
      </c>
      <c r="J35" s="14">
        <v>31.24</v>
      </c>
      <c r="K35" s="109">
        <f t="shared" si="1"/>
        <v>62.48</v>
      </c>
      <c r="L35" s="115"/>
    </row>
    <row r="36" spans="1:12" ht="24" customHeight="1">
      <c r="A36" s="114"/>
      <c r="B36" s="107">
        <f>'Tax Invoice'!D32</f>
        <v>3</v>
      </c>
      <c r="C36" s="10" t="s">
        <v>727</v>
      </c>
      <c r="D36" s="10" t="s">
        <v>767</v>
      </c>
      <c r="E36" s="118" t="s">
        <v>728</v>
      </c>
      <c r="F36" s="131"/>
      <c r="G36" s="132"/>
      <c r="H36" s="11" t="s">
        <v>729</v>
      </c>
      <c r="I36" s="14">
        <f t="shared" si="0"/>
        <v>20.34</v>
      </c>
      <c r="J36" s="14">
        <v>20.34</v>
      </c>
      <c r="K36" s="109">
        <f t="shared" si="1"/>
        <v>61.019999999999996</v>
      </c>
      <c r="L36" s="115"/>
    </row>
    <row r="37" spans="1:12" ht="24" customHeight="1">
      <c r="A37" s="114"/>
      <c r="B37" s="107">
        <f>'Tax Invoice'!D33</f>
        <v>3</v>
      </c>
      <c r="C37" s="10" t="s">
        <v>730</v>
      </c>
      <c r="D37" s="10" t="s">
        <v>730</v>
      </c>
      <c r="E37" s="118"/>
      <c r="F37" s="131"/>
      <c r="G37" s="132"/>
      <c r="H37" s="11" t="s">
        <v>731</v>
      </c>
      <c r="I37" s="14">
        <f t="shared" si="0"/>
        <v>11.45</v>
      </c>
      <c r="J37" s="14">
        <v>11.45</v>
      </c>
      <c r="K37" s="109">
        <f t="shared" si="1"/>
        <v>34.349999999999994</v>
      </c>
      <c r="L37" s="115"/>
    </row>
    <row r="38" spans="1:12" ht="36" customHeight="1">
      <c r="A38" s="114"/>
      <c r="B38" s="107">
        <f>'Tax Invoice'!D34</f>
        <v>10</v>
      </c>
      <c r="C38" s="10" t="s">
        <v>732</v>
      </c>
      <c r="D38" s="10" t="s">
        <v>768</v>
      </c>
      <c r="E38" s="118" t="s">
        <v>719</v>
      </c>
      <c r="F38" s="131" t="s">
        <v>210</v>
      </c>
      <c r="G38" s="132"/>
      <c r="H38" s="11" t="s">
        <v>733</v>
      </c>
      <c r="I38" s="14">
        <f t="shared" si="0"/>
        <v>1.29</v>
      </c>
      <c r="J38" s="14">
        <v>1.29</v>
      </c>
      <c r="K38" s="109">
        <f t="shared" si="1"/>
        <v>12.9</v>
      </c>
      <c r="L38" s="115"/>
    </row>
    <row r="39" spans="1:12" ht="36" customHeight="1">
      <c r="A39" s="114"/>
      <c r="B39" s="107">
        <f>'Tax Invoice'!D35</f>
        <v>6</v>
      </c>
      <c r="C39" s="10" t="s">
        <v>732</v>
      </c>
      <c r="D39" s="10" t="s">
        <v>768</v>
      </c>
      <c r="E39" s="118" t="s">
        <v>734</v>
      </c>
      <c r="F39" s="131" t="s">
        <v>265</v>
      </c>
      <c r="G39" s="132"/>
      <c r="H39" s="11" t="s">
        <v>733</v>
      </c>
      <c r="I39" s="14">
        <f t="shared" si="0"/>
        <v>1.29</v>
      </c>
      <c r="J39" s="14">
        <v>1.29</v>
      </c>
      <c r="K39" s="109">
        <f t="shared" si="1"/>
        <v>7.74</v>
      </c>
      <c r="L39" s="115"/>
    </row>
    <row r="40" spans="1:12" ht="36" customHeight="1">
      <c r="A40" s="114"/>
      <c r="B40" s="107">
        <f>'Tax Invoice'!D36</f>
        <v>10</v>
      </c>
      <c r="C40" s="10" t="s">
        <v>732</v>
      </c>
      <c r="D40" s="10" t="s">
        <v>769</v>
      </c>
      <c r="E40" s="118" t="s">
        <v>728</v>
      </c>
      <c r="F40" s="131" t="s">
        <v>210</v>
      </c>
      <c r="G40" s="132"/>
      <c r="H40" s="11" t="s">
        <v>733</v>
      </c>
      <c r="I40" s="14">
        <f t="shared" si="0"/>
        <v>1.29</v>
      </c>
      <c r="J40" s="14">
        <v>1.29</v>
      </c>
      <c r="K40" s="109">
        <f t="shared" si="1"/>
        <v>12.9</v>
      </c>
      <c r="L40" s="115"/>
    </row>
    <row r="41" spans="1:12" ht="36" customHeight="1">
      <c r="A41" s="114"/>
      <c r="B41" s="107">
        <f>'Tax Invoice'!D37</f>
        <v>6</v>
      </c>
      <c r="C41" s="10" t="s">
        <v>732</v>
      </c>
      <c r="D41" s="10" t="s">
        <v>770</v>
      </c>
      <c r="E41" s="118" t="s">
        <v>230</v>
      </c>
      <c r="F41" s="131" t="s">
        <v>212</v>
      </c>
      <c r="G41" s="132"/>
      <c r="H41" s="11" t="s">
        <v>733</v>
      </c>
      <c r="I41" s="14">
        <f t="shared" si="0"/>
        <v>1.37</v>
      </c>
      <c r="J41" s="14">
        <v>1.37</v>
      </c>
      <c r="K41" s="109">
        <f t="shared" si="1"/>
        <v>8.2200000000000006</v>
      </c>
      <c r="L41" s="115"/>
    </row>
    <row r="42" spans="1:12" ht="36" customHeight="1">
      <c r="A42" s="114"/>
      <c r="B42" s="107">
        <f>'Tax Invoice'!D38</f>
        <v>6</v>
      </c>
      <c r="C42" s="10" t="s">
        <v>732</v>
      </c>
      <c r="D42" s="10" t="s">
        <v>770</v>
      </c>
      <c r="E42" s="118" t="s">
        <v>230</v>
      </c>
      <c r="F42" s="131" t="s">
        <v>263</v>
      </c>
      <c r="G42" s="132"/>
      <c r="H42" s="11" t="s">
        <v>733</v>
      </c>
      <c r="I42" s="14">
        <f t="shared" si="0"/>
        <v>1.37</v>
      </c>
      <c r="J42" s="14">
        <v>1.37</v>
      </c>
      <c r="K42" s="109">
        <f t="shared" si="1"/>
        <v>8.2200000000000006</v>
      </c>
      <c r="L42" s="115"/>
    </row>
    <row r="43" spans="1:12" ht="36" customHeight="1">
      <c r="A43" s="114"/>
      <c r="B43" s="107">
        <f>'Tax Invoice'!D39</f>
        <v>6</v>
      </c>
      <c r="C43" s="10" t="s">
        <v>732</v>
      </c>
      <c r="D43" s="10" t="s">
        <v>770</v>
      </c>
      <c r="E43" s="118" t="s">
        <v>230</v>
      </c>
      <c r="F43" s="131" t="s">
        <v>268</v>
      </c>
      <c r="G43" s="132"/>
      <c r="H43" s="11" t="s">
        <v>733</v>
      </c>
      <c r="I43" s="14">
        <f t="shared" si="0"/>
        <v>1.37</v>
      </c>
      <c r="J43" s="14">
        <v>1.37</v>
      </c>
      <c r="K43" s="109">
        <f t="shared" si="1"/>
        <v>8.2200000000000006</v>
      </c>
      <c r="L43" s="115"/>
    </row>
    <row r="44" spans="1:12" ht="36" customHeight="1">
      <c r="A44" s="114"/>
      <c r="B44" s="107">
        <f>'Tax Invoice'!D40</f>
        <v>6</v>
      </c>
      <c r="C44" s="10" t="s">
        <v>732</v>
      </c>
      <c r="D44" s="10" t="s">
        <v>770</v>
      </c>
      <c r="E44" s="118" t="s">
        <v>230</v>
      </c>
      <c r="F44" s="131" t="s">
        <v>311</v>
      </c>
      <c r="G44" s="132"/>
      <c r="H44" s="11" t="s">
        <v>733</v>
      </c>
      <c r="I44" s="14">
        <f t="shared" si="0"/>
        <v>1.37</v>
      </c>
      <c r="J44" s="14">
        <v>1.37</v>
      </c>
      <c r="K44" s="109">
        <f t="shared" si="1"/>
        <v>8.2200000000000006</v>
      </c>
      <c r="L44" s="115"/>
    </row>
    <row r="45" spans="1:12" ht="36" customHeight="1">
      <c r="A45" s="114"/>
      <c r="B45" s="107">
        <f>'Tax Invoice'!D41</f>
        <v>6</v>
      </c>
      <c r="C45" s="10" t="s">
        <v>732</v>
      </c>
      <c r="D45" s="10" t="s">
        <v>770</v>
      </c>
      <c r="E45" s="118" t="s">
        <v>231</v>
      </c>
      <c r="F45" s="131" t="s">
        <v>311</v>
      </c>
      <c r="G45" s="132"/>
      <c r="H45" s="11" t="s">
        <v>733</v>
      </c>
      <c r="I45" s="14">
        <f t="shared" si="0"/>
        <v>1.37</v>
      </c>
      <c r="J45" s="14">
        <v>1.37</v>
      </c>
      <c r="K45" s="109">
        <f t="shared" si="1"/>
        <v>8.2200000000000006</v>
      </c>
      <c r="L45" s="115"/>
    </row>
    <row r="46" spans="1:12" ht="36" customHeight="1">
      <c r="A46" s="114"/>
      <c r="B46" s="107">
        <f>'Tax Invoice'!D42</f>
        <v>10</v>
      </c>
      <c r="C46" s="10" t="s">
        <v>732</v>
      </c>
      <c r="D46" s="10" t="s">
        <v>771</v>
      </c>
      <c r="E46" s="118" t="s">
        <v>233</v>
      </c>
      <c r="F46" s="131" t="s">
        <v>210</v>
      </c>
      <c r="G46" s="132"/>
      <c r="H46" s="11" t="s">
        <v>733</v>
      </c>
      <c r="I46" s="14">
        <f t="shared" si="0"/>
        <v>1.45</v>
      </c>
      <c r="J46" s="14">
        <v>1.45</v>
      </c>
      <c r="K46" s="109">
        <f t="shared" si="1"/>
        <v>14.5</v>
      </c>
      <c r="L46" s="115"/>
    </row>
    <row r="47" spans="1:12" ht="24" customHeight="1">
      <c r="A47" s="114"/>
      <c r="B47" s="107">
        <f>'Tax Invoice'!D43</f>
        <v>6</v>
      </c>
      <c r="C47" s="10" t="s">
        <v>127</v>
      </c>
      <c r="D47" s="10" t="s">
        <v>127</v>
      </c>
      <c r="E47" s="118" t="s">
        <v>50</v>
      </c>
      <c r="F47" s="131" t="s">
        <v>239</v>
      </c>
      <c r="G47" s="132"/>
      <c r="H47" s="11" t="s">
        <v>696</v>
      </c>
      <c r="I47" s="14">
        <f t="shared" si="0"/>
        <v>0.96</v>
      </c>
      <c r="J47" s="14">
        <v>0.96</v>
      </c>
      <c r="K47" s="109">
        <f t="shared" si="1"/>
        <v>5.76</v>
      </c>
      <c r="L47" s="115"/>
    </row>
    <row r="48" spans="1:12" ht="48" customHeight="1">
      <c r="A48" s="114"/>
      <c r="B48" s="107">
        <f>'Tax Invoice'!D44</f>
        <v>1</v>
      </c>
      <c r="C48" s="10" t="s">
        <v>735</v>
      </c>
      <c r="D48" s="10" t="s">
        <v>735</v>
      </c>
      <c r="E48" s="118" t="s">
        <v>699</v>
      </c>
      <c r="F48" s="131"/>
      <c r="G48" s="132"/>
      <c r="H48" s="11" t="s">
        <v>781</v>
      </c>
      <c r="I48" s="14">
        <f t="shared" si="0"/>
        <v>29.72</v>
      </c>
      <c r="J48" s="14">
        <v>29.72</v>
      </c>
      <c r="K48" s="109">
        <f t="shared" si="1"/>
        <v>29.72</v>
      </c>
      <c r="L48" s="115"/>
    </row>
    <row r="49" spans="1:12" ht="48" customHeight="1">
      <c r="A49" s="114"/>
      <c r="B49" s="107">
        <f>'Tax Invoice'!D45</f>
        <v>1</v>
      </c>
      <c r="C49" s="10" t="s">
        <v>736</v>
      </c>
      <c r="D49" s="10" t="s">
        <v>736</v>
      </c>
      <c r="E49" s="118" t="s">
        <v>699</v>
      </c>
      <c r="F49" s="131"/>
      <c r="G49" s="132"/>
      <c r="H49" s="11" t="s">
        <v>782</v>
      </c>
      <c r="I49" s="14">
        <f t="shared" si="0"/>
        <v>23.26</v>
      </c>
      <c r="J49" s="14">
        <v>23.26</v>
      </c>
      <c r="K49" s="109">
        <f t="shared" si="1"/>
        <v>23.26</v>
      </c>
      <c r="L49" s="115"/>
    </row>
    <row r="50" spans="1:12" ht="24" customHeight="1">
      <c r="A50" s="114"/>
      <c r="B50" s="107">
        <f>'Tax Invoice'!D46</f>
        <v>6</v>
      </c>
      <c r="C50" s="10" t="s">
        <v>737</v>
      </c>
      <c r="D50" s="10" t="s">
        <v>737</v>
      </c>
      <c r="E50" s="118" t="s">
        <v>26</v>
      </c>
      <c r="F50" s="131"/>
      <c r="G50" s="132"/>
      <c r="H50" s="11" t="s">
        <v>738</v>
      </c>
      <c r="I50" s="14">
        <f t="shared" si="0"/>
        <v>4.71</v>
      </c>
      <c r="J50" s="14">
        <v>4.71</v>
      </c>
      <c r="K50" s="109">
        <f t="shared" si="1"/>
        <v>28.259999999999998</v>
      </c>
      <c r="L50" s="115"/>
    </row>
    <row r="51" spans="1:12" ht="12.75" customHeight="1">
      <c r="A51" s="114"/>
      <c r="B51" s="107">
        <f>'Tax Invoice'!D47</f>
        <v>5</v>
      </c>
      <c r="C51" s="10" t="s">
        <v>739</v>
      </c>
      <c r="D51" s="10" t="s">
        <v>739</v>
      </c>
      <c r="E51" s="118" t="s">
        <v>272</v>
      </c>
      <c r="F51" s="131" t="s">
        <v>26</v>
      </c>
      <c r="G51" s="132"/>
      <c r="H51" s="11" t="s">
        <v>740</v>
      </c>
      <c r="I51" s="14">
        <f t="shared" si="0"/>
        <v>5.2</v>
      </c>
      <c r="J51" s="14">
        <v>5.2</v>
      </c>
      <c r="K51" s="109">
        <f t="shared" si="1"/>
        <v>26</v>
      </c>
      <c r="L51" s="115"/>
    </row>
    <row r="52" spans="1:12" ht="12.75" customHeight="1">
      <c r="A52" s="114"/>
      <c r="B52" s="107">
        <f>'Tax Invoice'!D48</f>
        <v>10</v>
      </c>
      <c r="C52" s="10" t="s">
        <v>741</v>
      </c>
      <c r="D52" s="10" t="s">
        <v>772</v>
      </c>
      <c r="E52" s="118" t="s">
        <v>742</v>
      </c>
      <c r="F52" s="131" t="s">
        <v>635</v>
      </c>
      <c r="G52" s="132"/>
      <c r="H52" s="11" t="s">
        <v>743</v>
      </c>
      <c r="I52" s="14">
        <f t="shared" si="0"/>
        <v>0.86</v>
      </c>
      <c r="J52" s="14">
        <v>0.86</v>
      </c>
      <c r="K52" s="109">
        <f t="shared" si="1"/>
        <v>8.6</v>
      </c>
      <c r="L52" s="115"/>
    </row>
    <row r="53" spans="1:12" ht="12.75" customHeight="1">
      <c r="A53" s="114"/>
      <c r="B53" s="107">
        <f>'Tax Invoice'!D49</f>
        <v>10</v>
      </c>
      <c r="C53" s="10" t="s">
        <v>741</v>
      </c>
      <c r="D53" s="10" t="s">
        <v>773</v>
      </c>
      <c r="E53" s="118" t="s">
        <v>744</v>
      </c>
      <c r="F53" s="131" t="s">
        <v>635</v>
      </c>
      <c r="G53" s="132"/>
      <c r="H53" s="11" t="s">
        <v>743</v>
      </c>
      <c r="I53" s="14">
        <f t="shared" si="0"/>
        <v>1.3</v>
      </c>
      <c r="J53" s="14">
        <v>1.3</v>
      </c>
      <c r="K53" s="109">
        <f t="shared" si="1"/>
        <v>13</v>
      </c>
      <c r="L53" s="115"/>
    </row>
    <row r="54" spans="1:12" ht="36" customHeight="1">
      <c r="A54" s="114"/>
      <c r="B54" s="107">
        <f>'Tax Invoice'!D50</f>
        <v>10</v>
      </c>
      <c r="C54" s="10" t="s">
        <v>745</v>
      </c>
      <c r="D54" s="10" t="s">
        <v>745</v>
      </c>
      <c r="E54" s="118" t="s">
        <v>746</v>
      </c>
      <c r="F54" s="131"/>
      <c r="G54" s="132"/>
      <c r="H54" s="11" t="s">
        <v>747</v>
      </c>
      <c r="I54" s="14">
        <f t="shared" si="0"/>
        <v>0.31</v>
      </c>
      <c r="J54" s="14">
        <v>0.31</v>
      </c>
      <c r="K54" s="109">
        <f t="shared" si="1"/>
        <v>3.1</v>
      </c>
      <c r="L54" s="115"/>
    </row>
    <row r="55" spans="1:12" ht="36" customHeight="1">
      <c r="A55" s="114"/>
      <c r="B55" s="107">
        <f>'Tax Invoice'!D51</f>
        <v>10</v>
      </c>
      <c r="C55" s="10" t="s">
        <v>748</v>
      </c>
      <c r="D55" s="10" t="s">
        <v>774</v>
      </c>
      <c r="E55" s="118" t="s">
        <v>749</v>
      </c>
      <c r="F55" s="131" t="s">
        <v>107</v>
      </c>
      <c r="G55" s="132"/>
      <c r="H55" s="11" t="s">
        <v>750</v>
      </c>
      <c r="I55" s="14">
        <f t="shared" si="0"/>
        <v>1.37</v>
      </c>
      <c r="J55" s="14">
        <v>1.37</v>
      </c>
      <c r="K55" s="109">
        <f t="shared" si="1"/>
        <v>13.700000000000001</v>
      </c>
      <c r="L55" s="115"/>
    </row>
    <row r="56" spans="1:12" ht="36" customHeight="1">
      <c r="A56" s="114"/>
      <c r="B56" s="107">
        <f>'Tax Invoice'!D52</f>
        <v>10</v>
      </c>
      <c r="C56" s="10" t="s">
        <v>748</v>
      </c>
      <c r="D56" s="10" t="s">
        <v>775</v>
      </c>
      <c r="E56" s="118" t="s">
        <v>751</v>
      </c>
      <c r="F56" s="131" t="s">
        <v>107</v>
      </c>
      <c r="G56" s="132"/>
      <c r="H56" s="11" t="s">
        <v>750</v>
      </c>
      <c r="I56" s="14">
        <f t="shared" si="0"/>
        <v>1.29</v>
      </c>
      <c r="J56" s="14">
        <v>1.29</v>
      </c>
      <c r="K56" s="109">
        <f t="shared" si="1"/>
        <v>12.9</v>
      </c>
      <c r="L56" s="115"/>
    </row>
    <row r="57" spans="1:12" ht="36" customHeight="1">
      <c r="A57" s="114"/>
      <c r="B57" s="107">
        <f>'Tax Invoice'!D53</f>
        <v>10</v>
      </c>
      <c r="C57" s="10" t="s">
        <v>748</v>
      </c>
      <c r="D57" s="10" t="s">
        <v>776</v>
      </c>
      <c r="E57" s="118" t="s">
        <v>752</v>
      </c>
      <c r="F57" s="131" t="s">
        <v>107</v>
      </c>
      <c r="G57" s="132"/>
      <c r="H57" s="11" t="s">
        <v>750</v>
      </c>
      <c r="I57" s="14">
        <f t="shared" si="0"/>
        <v>1.29</v>
      </c>
      <c r="J57" s="14">
        <v>1.29</v>
      </c>
      <c r="K57" s="109">
        <f t="shared" si="1"/>
        <v>12.9</v>
      </c>
      <c r="L57" s="115"/>
    </row>
    <row r="58" spans="1:12" ht="36" customHeight="1">
      <c r="A58" s="114"/>
      <c r="B58" s="107">
        <f>'Tax Invoice'!D54</f>
        <v>10</v>
      </c>
      <c r="C58" s="10" t="s">
        <v>748</v>
      </c>
      <c r="D58" s="10" t="s">
        <v>774</v>
      </c>
      <c r="E58" s="118" t="s">
        <v>753</v>
      </c>
      <c r="F58" s="131" t="s">
        <v>107</v>
      </c>
      <c r="G58" s="132"/>
      <c r="H58" s="11" t="s">
        <v>750</v>
      </c>
      <c r="I58" s="14">
        <f t="shared" si="0"/>
        <v>1.37</v>
      </c>
      <c r="J58" s="14">
        <v>1.37</v>
      </c>
      <c r="K58" s="109">
        <f t="shared" si="1"/>
        <v>13.700000000000001</v>
      </c>
      <c r="L58" s="115"/>
    </row>
    <row r="59" spans="1:12" ht="24" customHeight="1">
      <c r="A59" s="114"/>
      <c r="B59" s="107">
        <f>'Tax Invoice'!D55</f>
        <v>3</v>
      </c>
      <c r="C59" s="10" t="s">
        <v>754</v>
      </c>
      <c r="D59" s="10" t="s">
        <v>777</v>
      </c>
      <c r="E59" s="118" t="s">
        <v>755</v>
      </c>
      <c r="F59" s="131" t="s">
        <v>271</v>
      </c>
      <c r="G59" s="132"/>
      <c r="H59" s="11" t="s">
        <v>756</v>
      </c>
      <c r="I59" s="14">
        <f t="shared" si="0"/>
        <v>4.55</v>
      </c>
      <c r="J59" s="14">
        <v>4.55</v>
      </c>
      <c r="K59" s="109">
        <f t="shared" si="1"/>
        <v>13.649999999999999</v>
      </c>
      <c r="L59" s="115"/>
    </row>
    <row r="60" spans="1:12" ht="24" customHeight="1">
      <c r="A60" s="114"/>
      <c r="B60" s="107">
        <f>'Tax Invoice'!D56</f>
        <v>3</v>
      </c>
      <c r="C60" s="10" t="s">
        <v>754</v>
      </c>
      <c r="D60" s="10" t="s">
        <v>778</v>
      </c>
      <c r="E60" s="118" t="s">
        <v>757</v>
      </c>
      <c r="F60" s="131" t="s">
        <v>273</v>
      </c>
      <c r="G60" s="132"/>
      <c r="H60" s="11" t="s">
        <v>756</v>
      </c>
      <c r="I60" s="14">
        <f t="shared" si="0"/>
        <v>4.71</v>
      </c>
      <c r="J60" s="14">
        <v>4.71</v>
      </c>
      <c r="K60" s="109">
        <f t="shared" si="1"/>
        <v>14.129999999999999</v>
      </c>
      <c r="L60" s="115"/>
    </row>
    <row r="61" spans="1:12" ht="24" customHeight="1">
      <c r="A61" s="114"/>
      <c r="B61" s="107">
        <f>'Tax Invoice'!D57</f>
        <v>3</v>
      </c>
      <c r="C61" s="10" t="s">
        <v>754</v>
      </c>
      <c r="D61" s="10" t="s">
        <v>778</v>
      </c>
      <c r="E61" s="118" t="s">
        <v>758</v>
      </c>
      <c r="F61" s="131" t="s">
        <v>273</v>
      </c>
      <c r="G61" s="132"/>
      <c r="H61" s="11" t="s">
        <v>756</v>
      </c>
      <c r="I61" s="14">
        <f t="shared" si="0"/>
        <v>4.71</v>
      </c>
      <c r="J61" s="14">
        <v>4.71</v>
      </c>
      <c r="K61" s="109">
        <f t="shared" si="1"/>
        <v>14.129999999999999</v>
      </c>
      <c r="L61" s="115"/>
    </row>
    <row r="62" spans="1:12" ht="24" customHeight="1">
      <c r="A62" s="114"/>
      <c r="B62" s="107">
        <f>'Tax Invoice'!D58</f>
        <v>3</v>
      </c>
      <c r="C62" s="10" t="s">
        <v>754</v>
      </c>
      <c r="D62" s="10" t="s">
        <v>778</v>
      </c>
      <c r="E62" s="118" t="s">
        <v>759</v>
      </c>
      <c r="F62" s="131" t="s">
        <v>760</v>
      </c>
      <c r="G62" s="132"/>
      <c r="H62" s="11" t="s">
        <v>756</v>
      </c>
      <c r="I62" s="14">
        <f t="shared" si="0"/>
        <v>4.71</v>
      </c>
      <c r="J62" s="14">
        <v>4.71</v>
      </c>
      <c r="K62" s="109">
        <f t="shared" si="1"/>
        <v>14.129999999999999</v>
      </c>
      <c r="L62" s="115"/>
    </row>
    <row r="63" spans="1:12" ht="24" customHeight="1">
      <c r="A63" s="114"/>
      <c r="B63" s="108">
        <f>'Tax Invoice'!D59</f>
        <v>3</v>
      </c>
      <c r="C63" s="12" t="s">
        <v>754</v>
      </c>
      <c r="D63" s="12" t="s">
        <v>779</v>
      </c>
      <c r="E63" s="119" t="s">
        <v>761</v>
      </c>
      <c r="F63" s="133" t="s">
        <v>762</v>
      </c>
      <c r="G63" s="134"/>
      <c r="H63" s="13" t="s">
        <v>756</v>
      </c>
      <c r="I63" s="15">
        <f t="shared" si="0"/>
        <v>5.37</v>
      </c>
      <c r="J63" s="15">
        <v>5.37</v>
      </c>
      <c r="K63" s="110">
        <f t="shared" si="1"/>
        <v>16.11</v>
      </c>
      <c r="L63" s="115"/>
    </row>
    <row r="64" spans="1:12" ht="12.75" customHeight="1">
      <c r="A64" s="114"/>
      <c r="B64" s="126">
        <f>SUM(B22:B63)</f>
        <v>200</v>
      </c>
      <c r="C64" s="126" t="s">
        <v>144</v>
      </c>
      <c r="D64" s="126"/>
      <c r="E64" s="126"/>
      <c r="F64" s="126"/>
      <c r="G64" s="126"/>
      <c r="H64" s="126"/>
      <c r="I64" s="127" t="s">
        <v>255</v>
      </c>
      <c r="J64" s="127" t="s">
        <v>255</v>
      </c>
      <c r="K64" s="128">
        <f>SUM(K22:K63)</f>
        <v>1052.8700000000001</v>
      </c>
      <c r="L64" s="115"/>
    </row>
    <row r="65" spans="1:12" ht="12.75" customHeight="1">
      <c r="A65" s="114"/>
      <c r="B65" s="126"/>
      <c r="C65" s="126"/>
      <c r="D65" s="126"/>
      <c r="E65" s="126"/>
      <c r="F65" s="126"/>
      <c r="G65" s="126"/>
      <c r="H65" s="126"/>
      <c r="I65" s="127" t="s">
        <v>785</v>
      </c>
      <c r="J65" s="127" t="s">
        <v>184</v>
      </c>
      <c r="K65" s="128">
        <f>Invoice!J65</f>
        <v>-210.57400000000004</v>
      </c>
      <c r="L65" s="115"/>
    </row>
    <row r="66" spans="1:12" ht="12.75" customHeight="1" outlineLevel="1">
      <c r="A66" s="114"/>
      <c r="B66" s="126"/>
      <c r="C66" s="126"/>
      <c r="D66" s="126"/>
      <c r="E66" s="126"/>
      <c r="F66" s="126"/>
      <c r="G66" s="126"/>
      <c r="H66" s="126"/>
      <c r="I66" s="127" t="s">
        <v>786</v>
      </c>
      <c r="J66" s="127" t="s">
        <v>185</v>
      </c>
      <c r="K66" s="128">
        <f>Invoice!J66</f>
        <v>0</v>
      </c>
      <c r="L66" s="115"/>
    </row>
    <row r="67" spans="1:12" ht="12.75" customHeight="1">
      <c r="A67" s="114"/>
      <c r="B67" s="126"/>
      <c r="C67" s="126"/>
      <c r="D67" s="126"/>
      <c r="E67" s="126"/>
      <c r="F67" s="126"/>
      <c r="G67" s="126"/>
      <c r="H67" s="126"/>
      <c r="I67" s="127" t="s">
        <v>257</v>
      </c>
      <c r="J67" s="127" t="s">
        <v>257</v>
      </c>
      <c r="K67" s="128">
        <f>SUM(K64:K66)</f>
        <v>842.29600000000005</v>
      </c>
      <c r="L67" s="115"/>
    </row>
    <row r="68" spans="1:12" ht="12.75" customHeight="1">
      <c r="A68" s="6"/>
      <c r="B68" s="7"/>
      <c r="C68" s="7"/>
      <c r="D68" s="7"/>
      <c r="E68" s="7"/>
      <c r="F68" s="7"/>
      <c r="G68" s="7"/>
      <c r="H68" s="130" t="s">
        <v>787</v>
      </c>
      <c r="I68" s="7"/>
      <c r="J68" s="7"/>
      <c r="K68" s="7"/>
      <c r="L68" s="8"/>
    </row>
    <row r="69" spans="1:12" ht="12.75" customHeight="1"/>
    <row r="70" spans="1:12" ht="12.75" customHeight="1"/>
    <row r="71" spans="1:12" ht="12.75" customHeight="1"/>
    <row r="72" spans="1:12" ht="12.75" customHeight="1"/>
    <row r="73" spans="1:12" ht="12.75" customHeight="1"/>
    <row r="74" spans="1:12" ht="12.75" customHeight="1"/>
    <row r="75" spans="1:12" ht="12.75" customHeight="1"/>
  </sheetData>
  <mergeCells count="46">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60:G60"/>
    <mergeCell ref="F61:G61"/>
    <mergeCell ref="F62:G62"/>
    <mergeCell ref="F63:G63"/>
    <mergeCell ref="F55:G55"/>
    <mergeCell ref="F56:G56"/>
    <mergeCell ref="F57:G57"/>
    <mergeCell ref="F58:G58"/>
    <mergeCell ref="F59:G5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3" zoomScaleNormal="100" workbookViewId="0">
      <selection activeCell="H1013" sqref="A24:H101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1052.8700000000001</v>
      </c>
      <c r="O2" s="21" t="s">
        <v>259</v>
      </c>
    </row>
    <row r="3" spans="1:15" s="21" customFormat="1" ht="15" customHeight="1" thickBot="1">
      <c r="A3" s="22" t="s">
        <v>151</v>
      </c>
      <c r="G3" s="28">
        <v>45189</v>
      </c>
      <c r="H3" s="29"/>
      <c r="N3" s="21">
        <v>1052.8700000000001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AUD</v>
      </c>
    </row>
    <row r="10" spans="1:15" s="21" customFormat="1" ht="13.5" thickBot="1">
      <c r="A10" s="36" t="str">
        <f>'Copy paste to Here'!G10</f>
        <v>Gail Kilgour</v>
      </c>
      <c r="B10" s="37"/>
      <c r="C10" s="37"/>
      <c r="D10" s="37"/>
      <c r="F10" s="38" t="str">
        <f>'Copy paste to Here'!B10</f>
        <v>Gail Kilgour</v>
      </c>
      <c r="G10" s="39"/>
      <c r="H10" s="40"/>
      <c r="K10" s="95" t="s">
        <v>276</v>
      </c>
      <c r="L10" s="35" t="s">
        <v>276</v>
      </c>
      <c r="M10" s="21">
        <v>1</v>
      </c>
    </row>
    <row r="11" spans="1:15" s="21" customFormat="1" ht="15.75" thickBot="1">
      <c r="A11" s="41" t="str">
        <f>'Copy paste to Here'!G11</f>
        <v>21 Parkdale Court</v>
      </c>
      <c r="B11" s="42"/>
      <c r="C11" s="42"/>
      <c r="D11" s="42"/>
      <c r="F11" s="43" t="str">
        <f>'Copy paste to Here'!B11</f>
        <v>21 Parkdale Court</v>
      </c>
      <c r="G11" s="44"/>
      <c r="H11" s="45"/>
      <c r="K11" s="93" t="s">
        <v>158</v>
      </c>
      <c r="L11" s="46" t="s">
        <v>159</v>
      </c>
      <c r="M11" s="21">
        <f>VLOOKUP(G3,[1]Sheet1!$A$9:$I$7290,2,FALSE)</f>
        <v>35.97</v>
      </c>
    </row>
    <row r="12" spans="1:15" s="21" customFormat="1" ht="15.75" thickBot="1">
      <c r="A12" s="41" t="str">
        <f>'Copy paste to Here'!G12</f>
        <v>4214 Parkwood</v>
      </c>
      <c r="B12" s="42"/>
      <c r="C12" s="42"/>
      <c r="D12" s="42"/>
      <c r="E12" s="89"/>
      <c r="F12" s="43" t="str">
        <f>'Copy paste to Here'!B12</f>
        <v>4214 Parkwood</v>
      </c>
      <c r="G12" s="44"/>
      <c r="H12" s="45"/>
      <c r="K12" s="93" t="s">
        <v>160</v>
      </c>
      <c r="L12" s="46" t="s">
        <v>133</v>
      </c>
      <c r="M12" s="21">
        <f>VLOOKUP(G3,[1]Sheet1!$A$9:$I$7290,3,FALSE)</f>
        <v>38.229999999999997</v>
      </c>
    </row>
    <row r="13" spans="1:15" s="21" customFormat="1" ht="15.75" thickBot="1">
      <c r="A13" s="41" t="str">
        <f>'Copy paste to Here'!G13</f>
        <v>Australia</v>
      </c>
      <c r="B13" s="42"/>
      <c r="C13" s="42"/>
      <c r="D13" s="42"/>
      <c r="E13" s="111" t="s">
        <v>164</v>
      </c>
      <c r="F13" s="43" t="str">
        <f>'Copy paste to Here'!B13</f>
        <v>Australia</v>
      </c>
      <c r="G13" s="44"/>
      <c r="H13" s="45"/>
      <c r="K13" s="93" t="s">
        <v>161</v>
      </c>
      <c r="L13" s="46" t="s">
        <v>162</v>
      </c>
      <c r="M13" s="113">
        <f>VLOOKUP(G3,[1]Sheet1!$A$9:$I$7290,4,FALSE)</f>
        <v>44.33</v>
      </c>
    </row>
    <row r="14" spans="1:15" s="21" customFormat="1" ht="15.75" thickBot="1">
      <c r="A14" s="41" t="str">
        <f>'Copy paste to Here'!G14</f>
        <v xml:space="preserve"> </v>
      </c>
      <c r="B14" s="42"/>
      <c r="C14" s="42"/>
      <c r="D14" s="42"/>
      <c r="E14" s="111">
        <f>VLOOKUP(J9,$L$10:$M$17,2,FALSE)</f>
        <v>22.83</v>
      </c>
      <c r="F14" s="43">
        <f>'Copy paste to Here'!B14</f>
        <v>0</v>
      </c>
      <c r="G14" s="44"/>
      <c r="H14" s="45"/>
      <c r="K14" s="93" t="s">
        <v>163</v>
      </c>
      <c r="L14" s="46" t="s">
        <v>164</v>
      </c>
      <c r="M14" s="21">
        <f>VLOOKUP(G3,[1]Sheet1!$A$9:$I$7290,5,FALSE)</f>
        <v>22.83</v>
      </c>
    </row>
    <row r="15" spans="1:15" s="21" customFormat="1" ht="15.75" thickBot="1">
      <c r="A15" s="47">
        <f>'Copy paste to Here'!G15</f>
        <v>0</v>
      </c>
      <c r="F15" s="48" t="str">
        <f>'Copy paste to Here'!B15</f>
        <v xml:space="preserve"> </v>
      </c>
      <c r="G15" s="49"/>
      <c r="H15" s="50"/>
      <c r="K15" s="94" t="s">
        <v>165</v>
      </c>
      <c r="L15" s="51" t="s">
        <v>166</v>
      </c>
      <c r="M15" s="21">
        <f>VLOOKUP(G3,[1]Sheet1!$A$9:$I$7290,6,FALSE)</f>
        <v>26.56</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AUD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 xml:space="preserve">Display box with 52 pcs. of 925 sterling silver nose studs, 22g (0.6mm) with 18k gold plating and tiny 1.3mm round prong set clear crystals (in standard packing or in vacuum sealed packing to prevent tarnishing) &amp; Packing Option: Standard Package  &amp;  </v>
      </c>
      <c r="B18" s="57" t="str">
        <f>'Copy paste to Here'!C22</f>
        <v>18SP6XC</v>
      </c>
      <c r="C18" s="57" t="s">
        <v>716</v>
      </c>
      <c r="D18" s="58">
        <f>Invoice!B22</f>
        <v>1</v>
      </c>
      <c r="E18" s="59">
        <f>'Shipping Invoice'!J22*$N$1</f>
        <v>47.45</v>
      </c>
      <c r="F18" s="59">
        <f>D18*E18</f>
        <v>47.45</v>
      </c>
      <c r="G18" s="60">
        <f>E18*$E$14</f>
        <v>1083.2835</v>
      </c>
      <c r="H18" s="61">
        <f>D18*G18</f>
        <v>1083.2835</v>
      </c>
    </row>
    <row r="19" spans="1:13" s="62" customFormat="1" ht="36">
      <c r="A19" s="112" t="str">
        <f>IF((LEN('Copy paste to Here'!G23))&gt;5,((CONCATENATE('Copy paste to Here'!G23," &amp; ",'Copy paste to Here'!D23,"  &amp;  ",'Copy paste to Here'!E23))),"Empty Cell")</f>
        <v>Clear bio-flexible labret, 1.2mm (16g) with a 18k gold plated 925 silver threadless push pin top with 1.5 - 3mm colored crystal &amp; Length: 6mm with 1.5mm top part  &amp;  Crystal Color: Clear</v>
      </c>
      <c r="B19" s="57" t="str">
        <f>'Copy paste to Here'!C23</f>
        <v>BILRG</v>
      </c>
      <c r="C19" s="57" t="s">
        <v>763</v>
      </c>
      <c r="D19" s="58">
        <f>Invoice!B23</f>
        <v>10</v>
      </c>
      <c r="E19" s="59">
        <f>'Shipping Invoice'!J23*$N$1</f>
        <v>1.45</v>
      </c>
      <c r="F19" s="59">
        <f t="shared" ref="F19:F82" si="0">D19*E19</f>
        <v>14.5</v>
      </c>
      <c r="G19" s="60">
        <f t="shared" ref="G19:G82" si="1">E19*$E$14</f>
        <v>33.103499999999997</v>
      </c>
      <c r="H19" s="63">
        <f t="shared" ref="H19:H82" si="2">D19*G19</f>
        <v>331.03499999999997</v>
      </c>
    </row>
    <row r="20" spans="1:13" s="62" customFormat="1" ht="36">
      <c r="A20" s="56" t="str">
        <f>IF((LEN('Copy paste to Here'!G24))&gt;5,((CONCATENATE('Copy paste to Here'!G24," &amp; ",'Copy paste to Here'!D24,"  &amp;  ",'Copy paste to Here'!E24))),"Empty Cell")</f>
        <v>Wholesale silver nose piercing bulk of 1000, 500, 250 or 100 pcs. of 925 sterling silver nose stud, 22g (0.6mm) with a 1.5mm round crystal top &amp; Quantity In Bulk: 100 pcs.  &amp;  Crystal Color: Clear</v>
      </c>
      <c r="B20" s="57" t="str">
        <f>'Copy paste to Here'!C24</f>
        <v>BLK464</v>
      </c>
      <c r="C20" s="57" t="s">
        <v>764</v>
      </c>
      <c r="D20" s="58">
        <f>Invoice!B24</f>
        <v>1</v>
      </c>
      <c r="E20" s="59">
        <f>'Shipping Invoice'!J24*$N$1</f>
        <v>36.9</v>
      </c>
      <c r="F20" s="59">
        <f t="shared" si="0"/>
        <v>36.9</v>
      </c>
      <c r="G20" s="60">
        <f t="shared" si="1"/>
        <v>842.42699999999991</v>
      </c>
      <c r="H20" s="63">
        <f t="shared" si="2"/>
        <v>842.42699999999991</v>
      </c>
    </row>
    <row r="21" spans="1:13" s="62" customFormat="1" ht="36">
      <c r="A21" s="56" t="str">
        <f>IF((LEN('Copy paste to Here'!G25))&gt;5,((CONCATENATE('Copy paste to Here'!G25," &amp; ",'Copy paste to Here'!D25,"  &amp;  ",'Copy paste to Here'!E25))),"Empty Cell")</f>
        <v>Wholesale silver nose piercing bulk of 1000, 500, 250 or 100 pcs. of 925 sterling silver nose stud, 22g (0.6mm) with a 1.5mm round crystal top &amp; Quantity In Bulk: 100 pcs.  &amp;  Crystal Color: AB</v>
      </c>
      <c r="B21" s="57" t="str">
        <f>'Copy paste to Here'!C25</f>
        <v>BLK464</v>
      </c>
      <c r="C21" s="57" t="s">
        <v>764</v>
      </c>
      <c r="D21" s="58">
        <f>Invoice!B25</f>
        <v>1</v>
      </c>
      <c r="E21" s="59">
        <f>'Shipping Invoice'!J25*$N$1</f>
        <v>36.9</v>
      </c>
      <c r="F21" s="59">
        <f t="shared" si="0"/>
        <v>36.9</v>
      </c>
      <c r="G21" s="60">
        <f t="shared" si="1"/>
        <v>842.42699999999991</v>
      </c>
      <c r="H21" s="63">
        <f t="shared" si="2"/>
        <v>842.42699999999991</v>
      </c>
    </row>
    <row r="22" spans="1:13" s="62" customFormat="1" ht="36">
      <c r="A22" s="56" t="str">
        <f>IF((LEN('Copy paste to Here'!G26))&gt;5,((CONCATENATE('Copy paste to Here'!G26," &amp; ",'Copy paste to Here'!D26,"  &amp;  ",'Copy paste to Here'!E26))),"Empty Cell")</f>
        <v>Wholesale silver nose piercing bulk of 1000, 500, 250 or 100 pcs. of 925 sterling silver nose stud, 22g (0.6mm) with a 1.5mm round crystal top &amp; Quantity In Bulk: 100 pcs.  &amp;  Crystal Color: Rose</v>
      </c>
      <c r="B22" s="57" t="str">
        <f>'Copy paste to Here'!C26</f>
        <v>BLK464</v>
      </c>
      <c r="C22" s="57" t="s">
        <v>764</v>
      </c>
      <c r="D22" s="58">
        <f>Invoice!B26</f>
        <v>1</v>
      </c>
      <c r="E22" s="59">
        <f>'Shipping Invoice'!J26*$N$1</f>
        <v>36.9</v>
      </c>
      <c r="F22" s="59">
        <f t="shared" si="0"/>
        <v>36.9</v>
      </c>
      <c r="G22" s="60">
        <f t="shared" si="1"/>
        <v>842.42699999999991</v>
      </c>
      <c r="H22" s="63">
        <f t="shared" si="2"/>
        <v>842.42699999999991</v>
      </c>
    </row>
    <row r="23" spans="1:13" s="62" customFormat="1" ht="48">
      <c r="A23" s="56" t="str">
        <f>IF((LEN('Copy paste to Here'!G27))&gt;5,((CONCATENATE('Copy paste to Here'!G27," &amp; ",'Copy paste to Here'!D27,"  &amp;  ",'Copy paste to Here'!E27))),"Empty Cell")</f>
        <v>Wholesale silver nose piercing bulk of 1000, 500, 250 or 100 pcs. of 925 sterling silver nose stud, 22g (0.6mm) with a 1.5mm round crystal top &amp; Quantity In Bulk: 100 pcs.  &amp;  Crystal Color: Light Sapphire</v>
      </c>
      <c r="B23" s="57" t="str">
        <f>'Copy paste to Here'!C27</f>
        <v>BLK464</v>
      </c>
      <c r="C23" s="57" t="s">
        <v>764</v>
      </c>
      <c r="D23" s="58">
        <f>Invoice!B27</f>
        <v>1</v>
      </c>
      <c r="E23" s="59">
        <f>'Shipping Invoice'!J27*$N$1</f>
        <v>36.9</v>
      </c>
      <c r="F23" s="59">
        <f t="shared" si="0"/>
        <v>36.9</v>
      </c>
      <c r="G23" s="60">
        <f t="shared" si="1"/>
        <v>842.42699999999991</v>
      </c>
      <c r="H23" s="63">
        <f t="shared" si="2"/>
        <v>842.42699999999991</v>
      </c>
    </row>
    <row r="24" spans="1:13" s="62" customFormat="1" ht="48">
      <c r="A24" s="56" t="str">
        <f>IF((LEN('Copy paste to Here'!G28))&gt;5,((CONCATENATE('Copy paste to Here'!G28," &amp; ",'Copy paste to Here'!D28,"  &amp;  ",'Copy paste to Here'!E28))),"Empty Cell")</f>
        <v>Wholesale silver nose piercing bulk of 1000, 500, 250 or 100 pcs. of 925 sterling silver nose stud, 22g (0.6mm) with a 1.5mm round crystal top &amp; Quantity In Bulk: 100 pcs.  &amp;  Crystal Color: Aquamarine</v>
      </c>
      <c r="B24" s="57" t="str">
        <f>'Copy paste to Here'!C28</f>
        <v>BLK464</v>
      </c>
      <c r="C24" s="57" t="s">
        <v>764</v>
      </c>
      <c r="D24" s="58">
        <f>Invoice!B28</f>
        <v>1</v>
      </c>
      <c r="E24" s="59">
        <f>'Shipping Invoice'!J28*$N$1</f>
        <v>36.9</v>
      </c>
      <c r="F24" s="59">
        <f t="shared" si="0"/>
        <v>36.9</v>
      </c>
      <c r="G24" s="60">
        <f t="shared" si="1"/>
        <v>842.42699999999991</v>
      </c>
      <c r="H24" s="63">
        <f t="shared" si="2"/>
        <v>842.42699999999991</v>
      </c>
    </row>
    <row r="25" spans="1:13" s="62" customFormat="1" ht="48">
      <c r="A25" s="56" t="str">
        <f>IF((LEN('Copy paste to Here'!G29))&gt;5,((CONCATENATE('Copy paste to Here'!G29," &amp; ",'Copy paste to Here'!D29,"  &amp;  ",'Copy paste to Here'!E29))),"Empty Cell")</f>
        <v>Wholesale silver nose piercing bulk of 1000, 500, 250 or 100 pcs. of 925 sterling silver nose stud, 22g (0.6mm) with a 1.5mm round crystal top &amp; Quantity In Bulk: 100 pcs.  &amp;  Crystal Color: Light Amethyst</v>
      </c>
      <c r="B25" s="57" t="str">
        <f>'Copy paste to Here'!C29</f>
        <v>BLK464</v>
      </c>
      <c r="C25" s="57" t="s">
        <v>764</v>
      </c>
      <c r="D25" s="58">
        <f>Invoice!B29</f>
        <v>1</v>
      </c>
      <c r="E25" s="59">
        <f>'Shipping Invoice'!J29*$N$1</f>
        <v>36.9</v>
      </c>
      <c r="F25" s="59">
        <f t="shared" si="0"/>
        <v>36.9</v>
      </c>
      <c r="G25" s="60">
        <f t="shared" si="1"/>
        <v>842.42699999999991</v>
      </c>
      <c r="H25" s="63">
        <f t="shared" si="2"/>
        <v>842.42699999999991</v>
      </c>
    </row>
    <row r="26" spans="1:13" s="62" customFormat="1" ht="36">
      <c r="A26" s="56" t="str">
        <f>IF((LEN('Copy paste to Here'!G30))&gt;5,((CONCATENATE('Copy paste to Here'!G30," &amp; ",'Copy paste to Here'!D30,"  &amp;  ",'Copy paste to Here'!E30))),"Empty Cell")</f>
        <v>Wholesale silver nose piercing bulk of 1000, 500, 250 or 100 pcs. of 925 sterling silver nose stud, 22g (0.6mm) with a 1.5mm round crystal top &amp; Quantity In Bulk: 100 pcs.  &amp;  Crystal Color: Amethyst</v>
      </c>
      <c r="B26" s="57" t="str">
        <f>'Copy paste to Here'!C30</f>
        <v>BLK464</v>
      </c>
      <c r="C26" s="57" t="s">
        <v>764</v>
      </c>
      <c r="D26" s="58">
        <f>Invoice!B30</f>
        <v>1</v>
      </c>
      <c r="E26" s="59">
        <f>'Shipping Invoice'!J30*$N$1</f>
        <v>36.9</v>
      </c>
      <c r="F26" s="59">
        <f t="shared" si="0"/>
        <v>36.9</v>
      </c>
      <c r="G26" s="60">
        <f t="shared" si="1"/>
        <v>842.42699999999991</v>
      </c>
      <c r="H26" s="63">
        <f t="shared" si="2"/>
        <v>842.42699999999991</v>
      </c>
    </row>
    <row r="27" spans="1:13" s="62" customFormat="1" ht="36">
      <c r="A27" s="56" t="str">
        <f>IF((LEN('Copy paste to Here'!G31))&gt;5,((CONCATENATE('Copy paste to Here'!G31," &amp; ",'Copy paste to Here'!D31,"  &amp;  ",'Copy paste to Here'!E31))),"Empty Cell")</f>
        <v>Wholesale silver nose piercing bulk of 1000, 500, 250 or 100 pcs. of 925 sterling silver nose stud, 22g (0.6mm) with a 1.5mm round crystal top &amp; Quantity In Bulk: 100 pcs.  &amp;  Crystal Color: Jet</v>
      </c>
      <c r="B27" s="57" t="str">
        <f>'Copy paste to Here'!C31</f>
        <v>BLK464</v>
      </c>
      <c r="C27" s="57" t="s">
        <v>764</v>
      </c>
      <c r="D27" s="58">
        <f>Invoice!B31</f>
        <v>1</v>
      </c>
      <c r="E27" s="59">
        <f>'Shipping Invoice'!J31*$N$1</f>
        <v>36.9</v>
      </c>
      <c r="F27" s="59">
        <f t="shared" si="0"/>
        <v>36.9</v>
      </c>
      <c r="G27" s="60">
        <f t="shared" si="1"/>
        <v>842.42699999999991</v>
      </c>
      <c r="H27" s="63">
        <f t="shared" si="2"/>
        <v>842.42699999999991</v>
      </c>
    </row>
    <row r="28" spans="1:13" s="62" customFormat="1" ht="36">
      <c r="A28" s="56" t="str">
        <f>IF((LEN('Copy paste to Here'!G32))&gt;5,((CONCATENATE('Copy paste to Here'!G32," &amp; ",'Copy paste to Here'!D32,"  &amp;  ",'Copy paste to Here'!E32))),"Empty Cell")</f>
        <v>Wholesale silver nose piercing bulk of 1000, 500, 250 or 100 pcs. of 925 sterling silver nose stud, 22g (0.6mm) with a 1.5mm round crystal top &amp; Quantity In Bulk: 100 pcs.  &amp;  Crystal Color: Fuchsia</v>
      </c>
      <c r="B28" s="57" t="str">
        <f>'Copy paste to Here'!C32</f>
        <v>BLK464</v>
      </c>
      <c r="C28" s="57" t="s">
        <v>764</v>
      </c>
      <c r="D28" s="58">
        <f>Invoice!B32</f>
        <v>1</v>
      </c>
      <c r="E28" s="59">
        <f>'Shipping Invoice'!J32*$N$1</f>
        <v>36.9</v>
      </c>
      <c r="F28" s="59">
        <f t="shared" si="0"/>
        <v>36.9</v>
      </c>
      <c r="G28" s="60">
        <f t="shared" si="1"/>
        <v>842.42699999999991</v>
      </c>
      <c r="H28" s="63">
        <f t="shared" si="2"/>
        <v>842.42699999999991</v>
      </c>
    </row>
    <row r="29" spans="1:13" s="62" customFormat="1" ht="36">
      <c r="A29" s="56" t="str">
        <f>IF((LEN('Copy paste to Here'!G33))&gt;5,((CONCATENATE('Copy paste to Here'!G33," &amp; ",'Copy paste to Here'!D33,"  &amp;  ",'Copy paste to Here'!E33))),"Empty Cell")</f>
        <v>Wholesale silver nose piercing bulk of 1000, 500, 250 or 100 pcs. of 925 sterling silver nose stud, 22g (0.6mm) with a 1.5mm round crystal top &amp; Quantity In Bulk: 100 pcs.  &amp;  Crystal Color: Peridot</v>
      </c>
      <c r="B29" s="57" t="str">
        <f>'Copy paste to Here'!C33</f>
        <v>BLK464</v>
      </c>
      <c r="C29" s="57" t="s">
        <v>764</v>
      </c>
      <c r="D29" s="58">
        <f>Invoice!B33</f>
        <v>1</v>
      </c>
      <c r="E29" s="59">
        <f>'Shipping Invoice'!J33*$N$1</f>
        <v>36.9</v>
      </c>
      <c r="F29" s="59">
        <f t="shared" si="0"/>
        <v>36.9</v>
      </c>
      <c r="G29" s="60">
        <f t="shared" si="1"/>
        <v>842.42699999999991</v>
      </c>
      <c r="H29" s="63">
        <f t="shared" si="2"/>
        <v>842.42699999999991</v>
      </c>
    </row>
    <row r="30" spans="1:13" s="62" customFormat="1" ht="48">
      <c r="A30" s="56" t="str">
        <f>IF((LEN('Copy paste to Here'!G34))&gt;5,((CONCATENATE('Copy paste to Here'!G34," &amp; ",'Copy paste to Here'!D34,"  &amp;  ",'Copy paste to Here'!E34))),"Empty Cell")</f>
        <v>Wholesale silver nose piercing bulk of 1000, 500, 250 or 100 pcs.of 925 sterling silver nose studs, 22g (0.6mm) with 2.5mm round prong set crystal &amp; Quantity In Bulk: 250 pcs.  &amp;  Crystal Color: Clear</v>
      </c>
      <c r="B30" s="57" t="str">
        <f>'Copy paste to Here'!C34</f>
        <v>BLK529</v>
      </c>
      <c r="C30" s="57" t="s">
        <v>765</v>
      </c>
      <c r="D30" s="58">
        <f>Invoice!B34</f>
        <v>1</v>
      </c>
      <c r="E30" s="59">
        <f>'Shipping Invoice'!J34*$N$1</f>
        <v>111.88</v>
      </c>
      <c r="F30" s="59">
        <f t="shared" si="0"/>
        <v>111.88</v>
      </c>
      <c r="G30" s="60">
        <f t="shared" si="1"/>
        <v>2554.2203999999997</v>
      </c>
      <c r="H30" s="63">
        <f t="shared" si="2"/>
        <v>2554.2203999999997</v>
      </c>
    </row>
    <row r="31" spans="1:13" s="62" customFormat="1" ht="25.5">
      <c r="A31" s="56" t="str">
        <f>IF((LEN('Copy paste to Here'!G35))&gt;5,((CONCATENATE('Copy paste to Here'!G35," &amp; ",'Copy paste to Here'!D35,"  &amp;  ",'Copy paste to Here'!E35))),"Empty Cell")</f>
        <v xml:space="preserve">Solid 10k gold endless nose hoop, 22g (0.6mm) with an outer diameter &amp; Size: 12mm  &amp;  </v>
      </c>
      <c r="B31" s="57" t="str">
        <f>'Copy paste to Here'!C35</f>
        <v>G10END</v>
      </c>
      <c r="C31" s="57" t="s">
        <v>766</v>
      </c>
      <c r="D31" s="58">
        <f>Invoice!B35</f>
        <v>2</v>
      </c>
      <c r="E31" s="59">
        <f>'Shipping Invoice'!J35*$N$1</f>
        <v>31.24</v>
      </c>
      <c r="F31" s="59">
        <f t="shared" si="0"/>
        <v>62.48</v>
      </c>
      <c r="G31" s="60">
        <f t="shared" si="1"/>
        <v>713.2091999999999</v>
      </c>
      <c r="H31" s="63">
        <f t="shared" si="2"/>
        <v>1426.4183999999998</v>
      </c>
    </row>
    <row r="32" spans="1:13" s="62" customFormat="1" ht="36">
      <c r="A32" s="56" t="str">
        <f>IF((LEN('Copy paste to Here'!G36))&gt;5,((CONCATENATE('Copy paste to Here'!G36," &amp; ",'Copy paste to Here'!D36,"  &amp;  ",'Copy paste to Here'!E36))),"Empty Cell")</f>
        <v xml:space="preserve">9k gold labret, 1.2mm (16g) threadless push pin top prong set 2mm-3mm round clear Cubic Zirconia (CZ) stone &amp; Length: 6mm with 2mm top part  &amp;  </v>
      </c>
      <c r="B32" s="57" t="str">
        <f>'Copy paste to Here'!C36</f>
        <v>G9LBZ</v>
      </c>
      <c r="C32" s="57" t="s">
        <v>767</v>
      </c>
      <c r="D32" s="58">
        <f>Invoice!B36</f>
        <v>3</v>
      </c>
      <c r="E32" s="59">
        <f>'Shipping Invoice'!J36*$N$1</f>
        <v>20.34</v>
      </c>
      <c r="F32" s="59">
        <f t="shared" si="0"/>
        <v>61.019999999999996</v>
      </c>
      <c r="G32" s="60">
        <f t="shared" si="1"/>
        <v>464.36219999999997</v>
      </c>
      <c r="H32" s="63">
        <f t="shared" si="2"/>
        <v>1393.0865999999999</v>
      </c>
    </row>
    <row r="33" spans="1:8" s="62" customFormat="1" ht="24">
      <c r="A33" s="56" t="str">
        <f>IF((LEN('Copy paste to Here'!G37))&gt;5,((CONCATENATE('Copy paste to Here'!G37," &amp; ",'Copy paste to Here'!D37,"  &amp;  ",'Copy paste to Here'!E37))),"Empty Cell")</f>
        <v xml:space="preserve">9 kt. gold nose screw, 22g (0.6mm) with 2mm plain gold round top &amp;   &amp;  </v>
      </c>
      <c r="B33" s="57" t="str">
        <f>'Copy paste to Here'!C37</f>
        <v>G9SRD</v>
      </c>
      <c r="C33" s="57" t="s">
        <v>730</v>
      </c>
      <c r="D33" s="58">
        <f>Invoice!B37</f>
        <v>3</v>
      </c>
      <c r="E33" s="59">
        <f>'Shipping Invoice'!J37*$N$1</f>
        <v>11.45</v>
      </c>
      <c r="F33" s="59">
        <f t="shared" si="0"/>
        <v>34.349999999999994</v>
      </c>
      <c r="G33" s="60">
        <f t="shared" si="1"/>
        <v>261.40349999999995</v>
      </c>
      <c r="H33" s="63">
        <f t="shared" si="2"/>
        <v>784.21049999999991</v>
      </c>
    </row>
    <row r="34" spans="1:8" s="62" customFormat="1" ht="36">
      <c r="A34" s="56" t="str">
        <f>IF((LEN('Copy paste to Here'!G38))&gt;5,((CONCATENATE('Copy paste to Here'!G38," &amp; ",'Copy paste to Here'!D38,"  &amp;  ",'Copy paste to Here'!E38))),"Empty Cell")</f>
        <v>Surgical steel internally threaded labret, 16g (1.2mm) with bezel set jewel flat head sized 1.5mm to 4mm for triple tragus piercings &amp; Length: 6mm with 1.5mm top part  &amp;  Crystal Color: AB</v>
      </c>
      <c r="B34" s="57" t="str">
        <f>'Copy paste to Here'!C38</f>
        <v>LBIRC</v>
      </c>
      <c r="C34" s="57" t="s">
        <v>768</v>
      </c>
      <c r="D34" s="58">
        <f>Invoice!B38</f>
        <v>10</v>
      </c>
      <c r="E34" s="59">
        <f>'Shipping Invoice'!J38*$N$1</f>
        <v>1.29</v>
      </c>
      <c r="F34" s="59">
        <f t="shared" si="0"/>
        <v>12.9</v>
      </c>
      <c r="G34" s="60">
        <f t="shared" si="1"/>
        <v>29.450699999999998</v>
      </c>
      <c r="H34" s="63">
        <f t="shared" si="2"/>
        <v>294.50699999999995</v>
      </c>
    </row>
    <row r="35" spans="1:8" s="62" customFormat="1" ht="36">
      <c r="A35" s="56" t="str">
        <f>IF((LEN('Copy paste to Here'!G39))&gt;5,((CONCATENATE('Copy paste to Here'!G39," &amp; ",'Copy paste to Here'!D39,"  &amp;  ",'Copy paste to Here'!E39))),"Empty Cell")</f>
        <v>Surgical steel internally threaded labret, 16g (1.2mm) with bezel set jewel flat head sized 1.5mm to 4mm for triple tragus piercings &amp; Length: 8mm with 1.5mm top part  &amp;  Crystal Color: Blue Zircon</v>
      </c>
      <c r="B35" s="57" t="str">
        <f>'Copy paste to Here'!C39</f>
        <v>LBIRC</v>
      </c>
      <c r="C35" s="57" t="s">
        <v>768</v>
      </c>
      <c r="D35" s="58">
        <f>Invoice!B39</f>
        <v>6</v>
      </c>
      <c r="E35" s="59">
        <f>'Shipping Invoice'!J39*$N$1</f>
        <v>1.29</v>
      </c>
      <c r="F35" s="59">
        <f t="shared" si="0"/>
        <v>7.74</v>
      </c>
      <c r="G35" s="60">
        <f t="shared" si="1"/>
        <v>29.450699999999998</v>
      </c>
      <c r="H35" s="63">
        <f t="shared" si="2"/>
        <v>176.70419999999999</v>
      </c>
    </row>
    <row r="36" spans="1:8" s="62" customFormat="1" ht="36">
      <c r="A36" s="56" t="str">
        <f>IF((LEN('Copy paste to Here'!G40))&gt;5,((CONCATENATE('Copy paste to Here'!G40," &amp; ",'Copy paste to Here'!D40,"  &amp;  ",'Copy paste to Here'!E40))),"Empty Cell")</f>
        <v>Surgical steel internally threaded labret, 16g (1.2mm) with bezel set jewel flat head sized 1.5mm to 4mm for triple tragus piercings &amp; Length: 6mm with 2mm top part  &amp;  Crystal Color: AB</v>
      </c>
      <c r="B36" s="57" t="str">
        <f>'Copy paste to Here'!C40</f>
        <v>LBIRC</v>
      </c>
      <c r="C36" s="57" t="s">
        <v>769</v>
      </c>
      <c r="D36" s="58">
        <f>Invoice!B40</f>
        <v>10</v>
      </c>
      <c r="E36" s="59">
        <f>'Shipping Invoice'!J40*$N$1</f>
        <v>1.29</v>
      </c>
      <c r="F36" s="59">
        <f t="shared" si="0"/>
        <v>12.9</v>
      </c>
      <c r="G36" s="60">
        <f t="shared" si="1"/>
        <v>29.450699999999998</v>
      </c>
      <c r="H36" s="63">
        <f t="shared" si="2"/>
        <v>294.50699999999995</v>
      </c>
    </row>
    <row r="37" spans="1:8" s="62" customFormat="1" ht="36">
      <c r="A37" s="56" t="str">
        <f>IF((LEN('Copy paste to Here'!G41))&gt;5,((CONCATENATE('Copy paste to Here'!G41," &amp; ",'Copy paste to Here'!D41,"  &amp;  ",'Copy paste to Here'!E41))),"Empty Cell")</f>
        <v>Surgical steel internally threaded labret, 16g (1.2mm) with bezel set jewel flat head sized 1.5mm to 4mm for triple tragus piercings &amp; Length: 6mm with 3mm top part  &amp;  Crystal Color: Rose</v>
      </c>
      <c r="B37" s="57" t="str">
        <f>'Copy paste to Here'!C41</f>
        <v>LBIRC</v>
      </c>
      <c r="C37" s="57" t="s">
        <v>770</v>
      </c>
      <c r="D37" s="58">
        <f>Invoice!B41</f>
        <v>6</v>
      </c>
      <c r="E37" s="59">
        <f>'Shipping Invoice'!J41*$N$1</f>
        <v>1.37</v>
      </c>
      <c r="F37" s="59">
        <f t="shared" si="0"/>
        <v>8.2200000000000006</v>
      </c>
      <c r="G37" s="60">
        <f t="shared" si="1"/>
        <v>31.277100000000001</v>
      </c>
      <c r="H37" s="63">
        <f t="shared" si="2"/>
        <v>187.6626</v>
      </c>
    </row>
    <row r="38" spans="1:8" s="62" customFormat="1" ht="36">
      <c r="A38" s="56" t="str">
        <f>IF((LEN('Copy paste to Here'!G42))&gt;5,((CONCATENATE('Copy paste to Here'!G42," &amp; ",'Copy paste to Here'!D42,"  &amp;  ",'Copy paste to Here'!E42))),"Empty Cell")</f>
        <v>Surgical steel internally threaded labret, 16g (1.2mm) with bezel set jewel flat head sized 1.5mm to 4mm for triple tragus piercings &amp; Length: 6mm with 3mm top part  &amp;  Crystal Color: Sapphire</v>
      </c>
      <c r="B38" s="57" t="str">
        <f>'Copy paste to Here'!C42</f>
        <v>LBIRC</v>
      </c>
      <c r="C38" s="57" t="s">
        <v>770</v>
      </c>
      <c r="D38" s="58">
        <f>Invoice!B42</f>
        <v>6</v>
      </c>
      <c r="E38" s="59">
        <f>'Shipping Invoice'!J42*$N$1</f>
        <v>1.37</v>
      </c>
      <c r="F38" s="59">
        <f t="shared" si="0"/>
        <v>8.2200000000000006</v>
      </c>
      <c r="G38" s="60">
        <f t="shared" si="1"/>
        <v>31.277100000000001</v>
      </c>
      <c r="H38" s="63">
        <f t="shared" si="2"/>
        <v>187.6626</v>
      </c>
    </row>
    <row r="39" spans="1:8" s="62" customFormat="1" ht="36">
      <c r="A39" s="56" t="str">
        <f>IF((LEN('Copy paste to Here'!G43))&gt;5,((CONCATENATE('Copy paste to Here'!G43," &amp; ",'Copy paste to Here'!D43,"  &amp;  ",'Copy paste to Here'!E43))),"Empty Cell")</f>
        <v>Surgical steel internally threaded labret, 16g (1.2mm) with bezel set jewel flat head sized 1.5mm to 4mm for triple tragus piercings &amp; Length: 6mm with 3mm top part  &amp;  Crystal Color: Jet</v>
      </c>
      <c r="B39" s="57" t="str">
        <f>'Copy paste to Here'!C43</f>
        <v>LBIRC</v>
      </c>
      <c r="C39" s="57" t="s">
        <v>770</v>
      </c>
      <c r="D39" s="58">
        <f>Invoice!B43</f>
        <v>6</v>
      </c>
      <c r="E39" s="59">
        <f>'Shipping Invoice'!J43*$N$1</f>
        <v>1.37</v>
      </c>
      <c r="F39" s="59">
        <f t="shared" si="0"/>
        <v>8.2200000000000006</v>
      </c>
      <c r="G39" s="60">
        <f t="shared" si="1"/>
        <v>31.277100000000001</v>
      </c>
      <c r="H39" s="63">
        <f t="shared" si="2"/>
        <v>187.6626</v>
      </c>
    </row>
    <row r="40" spans="1:8" s="62" customFormat="1" ht="36">
      <c r="A40" s="56" t="str">
        <f>IF((LEN('Copy paste to Here'!G44))&gt;5,((CONCATENATE('Copy paste to Here'!G44," &amp; ",'Copy paste to Here'!D44,"  &amp;  ",'Copy paste to Here'!E44))),"Empty Cell")</f>
        <v>Surgical steel internally threaded labret, 16g (1.2mm) with bezel set jewel flat head sized 1.5mm to 4mm for triple tragus piercings &amp; Length: 6mm with 3mm top part  &amp;  Crystal Color: Peridot</v>
      </c>
      <c r="B40" s="57" t="str">
        <f>'Copy paste to Here'!C44</f>
        <v>LBIRC</v>
      </c>
      <c r="C40" s="57" t="s">
        <v>770</v>
      </c>
      <c r="D40" s="58">
        <f>Invoice!B44</f>
        <v>6</v>
      </c>
      <c r="E40" s="59">
        <f>'Shipping Invoice'!J44*$N$1</f>
        <v>1.37</v>
      </c>
      <c r="F40" s="59">
        <f t="shared" si="0"/>
        <v>8.2200000000000006</v>
      </c>
      <c r="G40" s="60">
        <f t="shared" si="1"/>
        <v>31.277100000000001</v>
      </c>
      <c r="H40" s="63">
        <f t="shared" si="2"/>
        <v>187.6626</v>
      </c>
    </row>
    <row r="41" spans="1:8" s="62" customFormat="1" ht="36">
      <c r="A41" s="56" t="str">
        <f>IF((LEN('Copy paste to Here'!G45))&gt;5,((CONCATENATE('Copy paste to Here'!G45," &amp; ",'Copy paste to Here'!D45,"  &amp;  ",'Copy paste to Here'!E45))),"Empty Cell")</f>
        <v>Surgical steel internally threaded labret, 16g (1.2mm) with bezel set jewel flat head sized 1.5mm to 4mm for triple tragus piercings &amp; Length: 8mm with 3mm top part  &amp;  Crystal Color: Peridot</v>
      </c>
      <c r="B41" s="57" t="str">
        <f>'Copy paste to Here'!C45</f>
        <v>LBIRC</v>
      </c>
      <c r="C41" s="57" t="s">
        <v>770</v>
      </c>
      <c r="D41" s="58">
        <f>Invoice!B45</f>
        <v>6</v>
      </c>
      <c r="E41" s="59">
        <f>'Shipping Invoice'!J45*$N$1</f>
        <v>1.37</v>
      </c>
      <c r="F41" s="59">
        <f t="shared" si="0"/>
        <v>8.2200000000000006</v>
      </c>
      <c r="G41" s="60">
        <f t="shared" si="1"/>
        <v>31.277100000000001</v>
      </c>
      <c r="H41" s="63">
        <f t="shared" si="2"/>
        <v>187.6626</v>
      </c>
    </row>
    <row r="42" spans="1:8" s="62" customFormat="1" ht="36">
      <c r="A42" s="56" t="str">
        <f>IF((LEN('Copy paste to Here'!G46))&gt;5,((CONCATENATE('Copy paste to Here'!G46," &amp; ",'Copy paste to Here'!D46,"  &amp;  ",'Copy paste to Here'!E46))),"Empty Cell")</f>
        <v>Surgical steel internally threaded labret, 16g (1.2mm) with bezel set jewel flat head sized 1.5mm to 4mm for triple tragus piercings &amp; Length: 6mm with 4mm top part  &amp;  Crystal Color: AB</v>
      </c>
      <c r="B42" s="57" t="str">
        <f>'Copy paste to Here'!C46</f>
        <v>LBIRC</v>
      </c>
      <c r="C42" s="57" t="s">
        <v>771</v>
      </c>
      <c r="D42" s="58">
        <f>Invoice!B46</f>
        <v>10</v>
      </c>
      <c r="E42" s="59">
        <f>'Shipping Invoice'!J46*$N$1</f>
        <v>1.45</v>
      </c>
      <c r="F42" s="59">
        <f t="shared" si="0"/>
        <v>14.5</v>
      </c>
      <c r="G42" s="60">
        <f t="shared" si="1"/>
        <v>33.103499999999997</v>
      </c>
      <c r="H42" s="63">
        <f t="shared" si="2"/>
        <v>331.03499999999997</v>
      </c>
    </row>
    <row r="43" spans="1:8" s="62" customFormat="1" ht="25.5">
      <c r="A43" s="56" t="str">
        <f>IF((LEN('Copy paste to Here'!G47))&gt;5,((CONCATENATE('Copy paste to Here'!G47," &amp; ",'Copy paste to Here'!D47,"  &amp;  ",'Copy paste to Here'!E47))),"Empty Cell")</f>
        <v>Surgical steel nipple banana, 1.6mm (14g) with two 5mm bezel set jewel balls &amp; Length: 22mm  &amp;  Cz Color: Clear</v>
      </c>
      <c r="B43" s="57" t="str">
        <f>'Copy paste to Here'!C47</f>
        <v>NPBNJB5</v>
      </c>
      <c r="C43" s="57" t="s">
        <v>127</v>
      </c>
      <c r="D43" s="58">
        <f>Invoice!B47</f>
        <v>6</v>
      </c>
      <c r="E43" s="59">
        <f>'Shipping Invoice'!J47*$N$1</f>
        <v>0.96</v>
      </c>
      <c r="F43" s="59">
        <f t="shared" si="0"/>
        <v>5.76</v>
      </c>
      <c r="G43" s="60">
        <f t="shared" si="1"/>
        <v>21.916799999999999</v>
      </c>
      <c r="H43" s="63">
        <f t="shared" si="2"/>
        <v>131.5008</v>
      </c>
    </row>
    <row r="44" spans="1:8" s="62" customFormat="1" ht="48">
      <c r="A44" s="56" t="str">
        <f>IF((LEN('Copy paste to Here'!G48))&gt;5,((CONCATENATE('Copy paste to Here'!G48," &amp; ",'Copy paste to Here'!D48,"  &amp;  ",'Copy paste to Here'!E48))),"Empty Cell")</f>
        <v xml:space="preserve">Display box with 52 pcs. of 925 sterling silver ''Bend it yourself'' nose studs, 22g (0.6mm) with 2mm ball shaped tops (in standard packing or in vacuum sealed packing to prevent tarnishing) &amp; Packing Option: Standard Package  &amp;  </v>
      </c>
      <c r="B44" s="57" t="str">
        <f>'Copy paste to Here'!C48</f>
        <v>NYSV2BX</v>
      </c>
      <c r="C44" s="57" t="s">
        <v>735</v>
      </c>
      <c r="D44" s="58">
        <f>Invoice!B48</f>
        <v>1</v>
      </c>
      <c r="E44" s="59">
        <f>'Shipping Invoice'!J48*$N$1</f>
        <v>29.72</v>
      </c>
      <c r="F44" s="59">
        <f t="shared" si="0"/>
        <v>29.72</v>
      </c>
      <c r="G44" s="60">
        <f t="shared" si="1"/>
        <v>678.50759999999991</v>
      </c>
      <c r="H44" s="63">
        <f t="shared" si="2"/>
        <v>678.50759999999991</v>
      </c>
    </row>
    <row r="45" spans="1:8" s="62" customFormat="1" ht="48">
      <c r="A45" s="56" t="str">
        <f>IF((LEN('Copy paste to Here'!G49))&gt;5,((CONCATENATE('Copy paste to Here'!G49," &amp; ",'Copy paste to Here'!D49,"  &amp;  ",'Copy paste to Here'!E49))),"Empty Cell")</f>
        <v xml:space="preserve">Display box with 52 pcs. of 925 sterling silver ''Bend it yourself'' nose studs, 22g (0.6mm) with 1.5mm ball shaped tops (in standard packing or in vacuum sealed packing to prevent tarnishing) &amp; Packing Option: Standard Package  &amp;  </v>
      </c>
      <c r="B45" s="57" t="str">
        <f>'Copy paste to Here'!C49</f>
        <v>NYSVBX</v>
      </c>
      <c r="C45" s="57" t="s">
        <v>736</v>
      </c>
      <c r="D45" s="58">
        <f>Invoice!B49</f>
        <v>1</v>
      </c>
      <c r="E45" s="59">
        <f>'Shipping Invoice'!J49*$N$1</f>
        <v>23.26</v>
      </c>
      <c r="F45" s="59">
        <f t="shared" si="0"/>
        <v>23.26</v>
      </c>
      <c r="G45" s="60">
        <f t="shared" si="1"/>
        <v>531.0258</v>
      </c>
      <c r="H45" s="63">
        <f t="shared" si="2"/>
        <v>531.0258</v>
      </c>
    </row>
    <row r="46" spans="1:8" s="62" customFormat="1" ht="24">
      <c r="A46" s="56" t="str">
        <f>IF((LEN('Copy paste to Here'!G50))&gt;5,((CONCATENATE('Copy paste to Here'!G50," &amp; ",'Copy paste to Here'!D50,"  &amp;  ",'Copy paste to Here'!E50))),"Empty Cell")</f>
        <v xml:space="preserve">High polished surgical steel hinged segment ring, 10g (2.5mm) &amp; Length: 10mm  &amp;  </v>
      </c>
      <c r="B46" s="57" t="str">
        <f>'Copy paste to Here'!C50</f>
        <v>SEGH10</v>
      </c>
      <c r="C46" s="57" t="s">
        <v>737</v>
      </c>
      <c r="D46" s="58">
        <f>Invoice!B50</f>
        <v>6</v>
      </c>
      <c r="E46" s="59">
        <f>'Shipping Invoice'!J50*$N$1</f>
        <v>4.71</v>
      </c>
      <c r="F46" s="59">
        <f t="shared" si="0"/>
        <v>28.259999999999998</v>
      </c>
      <c r="G46" s="60">
        <f t="shared" si="1"/>
        <v>107.52929999999999</v>
      </c>
      <c r="H46" s="63">
        <f t="shared" si="2"/>
        <v>645.17579999999998</v>
      </c>
    </row>
    <row r="47" spans="1:8" s="62" customFormat="1" ht="25.5">
      <c r="A47" s="56" t="str">
        <f>IF((LEN('Copy paste to Here'!G51))&gt;5,((CONCATENATE('Copy paste to Here'!G51," &amp; ",'Copy paste to Here'!D51,"  &amp;  ",'Copy paste to Here'!E51))),"Empty Cell")</f>
        <v>PVD plated 316L steel hinged segment ring, 2.5mm (10g) &amp; Color: Gold  &amp;  Length: 10mm</v>
      </c>
      <c r="B47" s="57" t="str">
        <f>'Copy paste to Here'!C51</f>
        <v>SEGHT10</v>
      </c>
      <c r="C47" s="57" t="s">
        <v>739</v>
      </c>
      <c r="D47" s="58">
        <f>Invoice!B51</f>
        <v>5</v>
      </c>
      <c r="E47" s="59">
        <f>'Shipping Invoice'!J51*$N$1</f>
        <v>5.2</v>
      </c>
      <c r="F47" s="59">
        <f t="shared" si="0"/>
        <v>26</v>
      </c>
      <c r="G47" s="60">
        <f t="shared" si="1"/>
        <v>118.71599999999999</v>
      </c>
      <c r="H47" s="63">
        <f t="shared" si="2"/>
        <v>593.57999999999993</v>
      </c>
    </row>
    <row r="48" spans="1:8" s="62" customFormat="1" ht="24">
      <c r="A48" s="56" t="str">
        <f>IF((LEN('Copy paste to Here'!G52))&gt;5,((CONCATENATE('Copy paste to Here'!G52," &amp; ",'Copy paste to Here'!D52,"  &amp;  ",'Copy paste to Here'!E52))),"Empty Cell")</f>
        <v>Silicone double flared solid plug retainer &amp; Gauge: 8mm  &amp;  Color: # 1 in picture</v>
      </c>
      <c r="B48" s="57" t="str">
        <f>'Copy paste to Here'!C52</f>
        <v>SIPG</v>
      </c>
      <c r="C48" s="57" t="s">
        <v>772</v>
      </c>
      <c r="D48" s="58">
        <f>Invoice!B52</f>
        <v>10</v>
      </c>
      <c r="E48" s="59">
        <f>'Shipping Invoice'!J52*$N$1</f>
        <v>0.86</v>
      </c>
      <c r="F48" s="59">
        <f t="shared" si="0"/>
        <v>8.6</v>
      </c>
      <c r="G48" s="60">
        <f t="shared" si="1"/>
        <v>19.633799999999997</v>
      </c>
      <c r="H48" s="63">
        <f t="shared" si="2"/>
        <v>196.33799999999997</v>
      </c>
    </row>
    <row r="49" spans="1:8" s="62" customFormat="1" ht="25.5">
      <c r="A49" s="56" t="str">
        <f>IF((LEN('Copy paste to Here'!G53))&gt;5,((CONCATENATE('Copy paste to Here'!G53," &amp; ",'Copy paste to Here'!D53,"  &amp;  ",'Copy paste to Here'!E53))),"Empty Cell")</f>
        <v>Silicone double flared solid plug retainer &amp; Gauge: 20mm  &amp;  Color: # 1 in picture</v>
      </c>
      <c r="B49" s="57" t="str">
        <f>'Copy paste to Here'!C53</f>
        <v>SIPG</v>
      </c>
      <c r="C49" s="57" t="s">
        <v>773</v>
      </c>
      <c r="D49" s="58">
        <f>Invoice!B53</f>
        <v>10</v>
      </c>
      <c r="E49" s="59">
        <f>'Shipping Invoice'!J53*$N$1</f>
        <v>1.3</v>
      </c>
      <c r="F49" s="59">
        <f t="shared" si="0"/>
        <v>13</v>
      </c>
      <c r="G49" s="60">
        <f t="shared" si="1"/>
        <v>29.678999999999998</v>
      </c>
      <c r="H49" s="63">
        <f t="shared" si="2"/>
        <v>296.78999999999996</v>
      </c>
    </row>
    <row r="50" spans="1:8" s="62" customFormat="1" ht="36">
      <c r="A50" s="56" t="str">
        <f>IF((LEN('Copy paste to Here'!G54))&gt;5,((CONCATENATE('Copy paste to Here'!G54," &amp; ",'Copy paste to Here'!D54,"  &amp;  ",'Copy paste to Here'!E54))),"Empty Cell")</f>
        <v xml:space="preserve">316L steel Tragus Labret, 16g (1.2mm) with a tiny 2.5mm round base plate suitable for tragus piercings and a 2.5mm ball  &amp; Length: 4mm  &amp;  </v>
      </c>
      <c r="B50" s="57" t="str">
        <f>'Copy paste to Here'!C54</f>
        <v>TLBB25</v>
      </c>
      <c r="C50" s="57" t="s">
        <v>745</v>
      </c>
      <c r="D50" s="58">
        <f>Invoice!B54</f>
        <v>10</v>
      </c>
      <c r="E50" s="59">
        <f>'Shipping Invoice'!J54*$N$1</f>
        <v>0.31</v>
      </c>
      <c r="F50" s="59">
        <f t="shared" si="0"/>
        <v>3.1</v>
      </c>
      <c r="G50" s="60">
        <f t="shared" si="1"/>
        <v>7.0772999999999993</v>
      </c>
      <c r="H50" s="63">
        <f t="shared" si="2"/>
        <v>70.772999999999996</v>
      </c>
    </row>
    <row r="51" spans="1:8" s="62" customFormat="1" ht="48">
      <c r="A51" s="56" t="str">
        <f>IF((LEN('Copy paste to Here'!G55))&gt;5,((CONCATENATE('Copy paste to Here'!G55," &amp; ",'Copy paste to Here'!D55,"  &amp;  ",'Copy paste to Here'!E55))),"Empty Cell")</f>
        <v>316L steel internally threaded tragus labret, 16g (1.2mm) with bezel set jewel flat head sized 1.5mm to 4mm for triple tragus piercings &amp; Length: 5mm with 3mm top part  &amp;  Crystal Color: Clear</v>
      </c>
      <c r="B51" s="57" t="str">
        <f>'Copy paste to Here'!C55</f>
        <v>TLBIRC</v>
      </c>
      <c r="C51" s="57" t="s">
        <v>774</v>
      </c>
      <c r="D51" s="58">
        <f>Invoice!B55</f>
        <v>10</v>
      </c>
      <c r="E51" s="59">
        <f>'Shipping Invoice'!J55*$N$1</f>
        <v>1.37</v>
      </c>
      <c r="F51" s="59">
        <f t="shared" si="0"/>
        <v>13.700000000000001</v>
      </c>
      <c r="G51" s="60">
        <f t="shared" si="1"/>
        <v>31.277100000000001</v>
      </c>
      <c r="H51" s="63">
        <f t="shared" si="2"/>
        <v>312.77100000000002</v>
      </c>
    </row>
    <row r="52" spans="1:8" s="62" customFormat="1" ht="48">
      <c r="A52" s="56" t="str">
        <f>IF((LEN('Copy paste to Here'!G56))&gt;5,((CONCATENATE('Copy paste to Here'!G56," &amp; ",'Copy paste to Here'!D56,"  &amp;  ",'Copy paste to Here'!E56))),"Empty Cell")</f>
        <v>316L steel internally threaded tragus labret, 16g (1.2mm) with bezel set jewel flat head sized 1.5mm to 4mm for triple tragus piercings &amp; Length: 4mm with 1.5mm top part  &amp;  Crystal Color: Clear</v>
      </c>
      <c r="B52" s="57" t="str">
        <f>'Copy paste to Here'!C56</f>
        <v>TLBIRC</v>
      </c>
      <c r="C52" s="57" t="s">
        <v>775</v>
      </c>
      <c r="D52" s="58">
        <f>Invoice!B56</f>
        <v>10</v>
      </c>
      <c r="E52" s="59">
        <f>'Shipping Invoice'!J56*$N$1</f>
        <v>1.29</v>
      </c>
      <c r="F52" s="59">
        <f t="shared" si="0"/>
        <v>12.9</v>
      </c>
      <c r="G52" s="60">
        <f t="shared" si="1"/>
        <v>29.450699999999998</v>
      </c>
      <c r="H52" s="63">
        <f t="shared" si="2"/>
        <v>294.50699999999995</v>
      </c>
    </row>
    <row r="53" spans="1:8" s="62" customFormat="1" ht="48">
      <c r="A53" s="56" t="str">
        <f>IF((LEN('Copy paste to Here'!G57))&gt;5,((CONCATENATE('Copy paste to Here'!G57," &amp; ",'Copy paste to Here'!D57,"  &amp;  ",'Copy paste to Here'!E57))),"Empty Cell")</f>
        <v>316L steel internally threaded tragus labret, 16g (1.2mm) with bezel set jewel flat head sized 1.5mm to 4mm for triple tragus piercings &amp; Length: 4mm with 2mm top part  &amp;  Crystal Color: Clear</v>
      </c>
      <c r="B53" s="57" t="str">
        <f>'Copy paste to Here'!C57</f>
        <v>TLBIRC</v>
      </c>
      <c r="C53" s="57" t="s">
        <v>776</v>
      </c>
      <c r="D53" s="58">
        <f>Invoice!B57</f>
        <v>10</v>
      </c>
      <c r="E53" s="59">
        <f>'Shipping Invoice'!J57*$N$1</f>
        <v>1.29</v>
      </c>
      <c r="F53" s="59">
        <f t="shared" si="0"/>
        <v>12.9</v>
      </c>
      <c r="G53" s="60">
        <f t="shared" si="1"/>
        <v>29.450699999999998</v>
      </c>
      <c r="H53" s="63">
        <f t="shared" si="2"/>
        <v>294.50699999999995</v>
      </c>
    </row>
    <row r="54" spans="1:8" s="62" customFormat="1" ht="48">
      <c r="A54" s="56" t="str">
        <f>IF((LEN('Copy paste to Here'!G58))&gt;5,((CONCATENATE('Copy paste to Here'!G58," &amp; ",'Copy paste to Here'!D58,"  &amp;  ",'Copy paste to Here'!E58))),"Empty Cell")</f>
        <v>316L steel internally threaded tragus labret, 16g (1.2mm) with bezel set jewel flat head sized 1.5mm to 4mm for triple tragus piercings &amp; Length: 4mm with 3mm top part  &amp;  Crystal Color: Clear</v>
      </c>
      <c r="B54" s="57" t="str">
        <f>'Copy paste to Here'!C58</f>
        <v>TLBIRC</v>
      </c>
      <c r="C54" s="57" t="s">
        <v>774</v>
      </c>
      <c r="D54" s="58">
        <f>Invoice!B58</f>
        <v>10</v>
      </c>
      <c r="E54" s="59">
        <f>'Shipping Invoice'!J58*$N$1</f>
        <v>1.37</v>
      </c>
      <c r="F54" s="59">
        <f t="shared" si="0"/>
        <v>13.700000000000001</v>
      </c>
      <c r="G54" s="60">
        <f t="shared" si="1"/>
        <v>31.277100000000001</v>
      </c>
      <c r="H54" s="63">
        <f t="shared" si="2"/>
        <v>312.77100000000002</v>
      </c>
    </row>
    <row r="55" spans="1:8" s="62" customFormat="1" ht="36">
      <c r="A55" s="56" t="str">
        <f>IF((LEN('Copy paste to Here'!G59))&gt;5,((CONCATENATE('Copy paste to Here'!G59," &amp; ",'Copy paste to Here'!D59,"  &amp;  ",'Copy paste to Here'!E59))),"Empty Cell")</f>
        <v>Anodized titanium G23 hinged segment ring, 1.2mm (16g), 1mm (18g), and 0.8mm (20g) &amp; Gauge: 1.2mm - 6mm length  &amp;  Color: Rainbow</v>
      </c>
      <c r="B55" s="57" t="str">
        <f>'Copy paste to Here'!C59</f>
        <v>USEGHT</v>
      </c>
      <c r="C55" s="57" t="s">
        <v>777</v>
      </c>
      <c r="D55" s="58">
        <f>Invoice!B59</f>
        <v>3</v>
      </c>
      <c r="E55" s="59">
        <f>'Shipping Invoice'!J59*$N$1</f>
        <v>4.55</v>
      </c>
      <c r="F55" s="59">
        <f t="shared" si="0"/>
        <v>13.649999999999999</v>
      </c>
      <c r="G55" s="60">
        <f t="shared" si="1"/>
        <v>103.87649999999999</v>
      </c>
      <c r="H55" s="63">
        <f t="shared" si="2"/>
        <v>311.62950000000001</v>
      </c>
    </row>
    <row r="56" spans="1:8" s="62" customFormat="1" ht="36">
      <c r="A56" s="56" t="str">
        <f>IF((LEN('Copy paste to Here'!G60))&gt;5,((CONCATENATE('Copy paste to Here'!G60," &amp; ",'Copy paste to Here'!D60,"  &amp;  ",'Copy paste to Here'!E60))),"Empty Cell")</f>
        <v>Anodized titanium G23 hinged segment ring, 1.2mm (16g), 1mm (18g), and 0.8mm (20g) &amp; Gauge: 1mm - 6mm length  &amp;  Color: Black</v>
      </c>
      <c r="B56" s="57" t="str">
        <f>'Copy paste to Here'!C60</f>
        <v>USEGHT</v>
      </c>
      <c r="C56" s="57" t="s">
        <v>778</v>
      </c>
      <c r="D56" s="58">
        <f>Invoice!B60</f>
        <v>3</v>
      </c>
      <c r="E56" s="59">
        <f>'Shipping Invoice'!J60*$N$1</f>
        <v>4.71</v>
      </c>
      <c r="F56" s="59">
        <f t="shared" si="0"/>
        <v>14.129999999999999</v>
      </c>
      <c r="G56" s="60">
        <f t="shared" si="1"/>
        <v>107.52929999999999</v>
      </c>
      <c r="H56" s="63">
        <f t="shared" si="2"/>
        <v>322.58789999999999</v>
      </c>
    </row>
    <row r="57" spans="1:8" s="62" customFormat="1" ht="36">
      <c r="A57" s="56" t="str">
        <f>IF((LEN('Copy paste to Here'!G61))&gt;5,((CONCATENATE('Copy paste to Here'!G61," &amp; ",'Copy paste to Here'!D61,"  &amp;  ",'Copy paste to Here'!E61))),"Empty Cell")</f>
        <v>Anodized titanium G23 hinged segment ring, 1.2mm (16g), 1mm (18g), and 0.8mm (20g) &amp; Gauge: 1mm - 7mm length  &amp;  Color: Black</v>
      </c>
      <c r="B57" s="57" t="str">
        <f>'Copy paste to Here'!C61</f>
        <v>USEGHT</v>
      </c>
      <c r="C57" s="57" t="s">
        <v>778</v>
      </c>
      <c r="D57" s="58">
        <f>Invoice!B61</f>
        <v>3</v>
      </c>
      <c r="E57" s="59">
        <f>'Shipping Invoice'!J61*$N$1</f>
        <v>4.71</v>
      </c>
      <c r="F57" s="59">
        <f t="shared" si="0"/>
        <v>14.129999999999999</v>
      </c>
      <c r="G57" s="60">
        <f t="shared" si="1"/>
        <v>107.52929999999999</v>
      </c>
      <c r="H57" s="63">
        <f t="shared" si="2"/>
        <v>322.58789999999999</v>
      </c>
    </row>
    <row r="58" spans="1:8" s="62" customFormat="1" ht="36">
      <c r="A58" s="56" t="str">
        <f>IF((LEN('Copy paste to Here'!G62))&gt;5,((CONCATENATE('Copy paste to Here'!G62," &amp; ",'Copy paste to Here'!D62,"  &amp;  ",'Copy paste to Here'!E62))),"Empty Cell")</f>
        <v>Anodized titanium G23 hinged segment ring, 1.2mm (16g), 1mm (18g), and 0.8mm (20g) &amp; Gauge: 1mm - 8mm length  &amp;  Color: Green</v>
      </c>
      <c r="B58" s="57" t="str">
        <f>'Copy paste to Here'!C62</f>
        <v>USEGHT</v>
      </c>
      <c r="C58" s="57" t="s">
        <v>778</v>
      </c>
      <c r="D58" s="58">
        <f>Invoice!B62</f>
        <v>3</v>
      </c>
      <c r="E58" s="59">
        <f>'Shipping Invoice'!J62*$N$1</f>
        <v>4.71</v>
      </c>
      <c r="F58" s="59">
        <f t="shared" si="0"/>
        <v>14.129999999999999</v>
      </c>
      <c r="G58" s="60">
        <f t="shared" si="1"/>
        <v>107.52929999999999</v>
      </c>
      <c r="H58" s="63">
        <f t="shared" si="2"/>
        <v>322.58789999999999</v>
      </c>
    </row>
    <row r="59" spans="1:8" s="62" customFormat="1" ht="36">
      <c r="A59" s="56" t="str">
        <f>IF((LEN('Copy paste to Here'!G63))&gt;5,((CONCATENATE('Copy paste to Here'!G63," &amp; ",'Copy paste to Here'!D63,"  &amp;  ",'Copy paste to Here'!E63))),"Empty Cell")</f>
        <v>Anodized titanium G23 hinged segment ring, 1.2mm (16g), 1mm (18g), and 0.8mm (20g) &amp; Gauge: 0.8mm - 9mm length  &amp;  Color: Purple</v>
      </c>
      <c r="B59" s="57" t="str">
        <f>'Copy paste to Here'!C63</f>
        <v>USEGHT</v>
      </c>
      <c r="C59" s="57" t="s">
        <v>779</v>
      </c>
      <c r="D59" s="58">
        <f>Invoice!B63</f>
        <v>3</v>
      </c>
      <c r="E59" s="59">
        <f>'Shipping Invoice'!J63*$N$1</f>
        <v>5.37</v>
      </c>
      <c r="F59" s="59">
        <f t="shared" si="0"/>
        <v>16.11</v>
      </c>
      <c r="G59" s="60">
        <f t="shared" si="1"/>
        <v>122.5971</v>
      </c>
      <c r="H59" s="63">
        <f t="shared" si="2"/>
        <v>367.79129999999998</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1052.8700000000001</v>
      </c>
      <c r="G1000" s="60"/>
      <c r="H1000" s="61">
        <f t="shared" ref="H1000:H1007" si="49">F1000*$E$14</f>
        <v>24037.022100000002</v>
      </c>
    </row>
    <row r="1001" spans="1:8" s="62" customFormat="1">
      <c r="A1001" s="56" t="s">
        <v>789</v>
      </c>
      <c r="B1001" s="75"/>
      <c r="C1001" s="75"/>
      <c r="D1001" s="76"/>
      <c r="E1001" s="67"/>
      <c r="F1001" s="59">
        <f>Invoice!J65</f>
        <v>-210.57400000000004</v>
      </c>
      <c r="G1001" s="60"/>
      <c r="H1001" s="61">
        <f t="shared" si="49"/>
        <v>-4807.4044200000008</v>
      </c>
    </row>
    <row r="1002" spans="1:8" s="62" customFormat="1" outlineLevel="1">
      <c r="A1002" s="56"/>
      <c r="B1002" s="75"/>
      <c r="C1002" s="75"/>
      <c r="D1002" s="76"/>
      <c r="E1002" s="67"/>
      <c r="F1002" s="59">
        <f>Invoice!J66</f>
        <v>0</v>
      </c>
      <c r="G1002" s="60"/>
      <c r="H1002" s="61">
        <f t="shared" si="49"/>
        <v>0</v>
      </c>
    </row>
    <row r="1003" spans="1:8" s="62" customFormat="1">
      <c r="A1003" s="56" t="str">
        <f>'[2]Copy paste to Here'!T4</f>
        <v>Total:</v>
      </c>
      <c r="B1003" s="75"/>
      <c r="C1003" s="75"/>
      <c r="D1003" s="76"/>
      <c r="E1003" s="67"/>
      <c r="F1003" s="59">
        <f>SUM(F1000:F1002)</f>
        <v>842.29600000000005</v>
      </c>
      <c r="G1003" s="60"/>
      <c r="H1003" s="61">
        <f t="shared" si="49"/>
        <v>19229.617679999999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24037.022099999998</v>
      </c>
    </row>
    <row r="1010" spans="1:8" s="21" customFormat="1">
      <c r="A1010" s="22"/>
      <c r="E1010" s="21" t="s">
        <v>177</v>
      </c>
      <c r="H1010" s="84">
        <f>(SUMIF($A$1000:$A$1008,"Total:",$H$1000:$H$1008))</f>
        <v>19229.617679999999</v>
      </c>
    </row>
    <row r="1011" spans="1:8" s="21" customFormat="1">
      <c r="E1011" s="21" t="s">
        <v>178</v>
      </c>
      <c r="H1011" s="85">
        <f>H1013-H1012</f>
        <v>17971.61</v>
      </c>
    </row>
    <row r="1012" spans="1:8" s="21" customFormat="1">
      <c r="E1012" s="21" t="s">
        <v>179</v>
      </c>
      <c r="H1012" s="85">
        <f>ROUND((H1013*7)/107,2)</f>
        <v>1258.01</v>
      </c>
    </row>
    <row r="1013" spans="1:8" s="21" customFormat="1">
      <c r="E1013" s="22" t="s">
        <v>180</v>
      </c>
      <c r="H1013" s="86">
        <f>ROUND((SUMIF($A$1000:$A$1008,"Total:",$H$1000:$H$1008)),2)</f>
        <v>19229.62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2"/>
  <sheetViews>
    <sheetView workbookViewId="0">
      <selection activeCell="A5" sqref="A5"/>
    </sheetView>
  </sheetViews>
  <sheetFormatPr defaultRowHeight="15"/>
  <sheetData>
    <row r="1" spans="1:1">
      <c r="A1" s="2" t="s">
        <v>716</v>
      </c>
    </row>
    <row r="2" spans="1:1">
      <c r="A2" s="2" t="s">
        <v>763</v>
      </c>
    </row>
    <row r="3" spans="1:1">
      <c r="A3" s="2" t="s">
        <v>764</v>
      </c>
    </row>
    <row r="4" spans="1:1">
      <c r="A4" s="2" t="s">
        <v>764</v>
      </c>
    </row>
    <row r="5" spans="1:1">
      <c r="A5" s="2" t="s">
        <v>764</v>
      </c>
    </row>
    <row r="6" spans="1:1">
      <c r="A6" s="2" t="s">
        <v>764</v>
      </c>
    </row>
    <row r="7" spans="1:1">
      <c r="A7" s="2" t="s">
        <v>764</v>
      </c>
    </row>
    <row r="8" spans="1:1">
      <c r="A8" s="2" t="s">
        <v>764</v>
      </c>
    </row>
    <row r="9" spans="1:1">
      <c r="A9" s="2" t="s">
        <v>764</v>
      </c>
    </row>
    <row r="10" spans="1:1">
      <c r="A10" s="2" t="s">
        <v>764</v>
      </c>
    </row>
    <row r="11" spans="1:1">
      <c r="A11" s="2" t="s">
        <v>764</v>
      </c>
    </row>
    <row r="12" spans="1:1">
      <c r="A12" s="2" t="s">
        <v>764</v>
      </c>
    </row>
    <row r="13" spans="1:1">
      <c r="A13" s="2" t="s">
        <v>765</v>
      </c>
    </row>
    <row r="14" spans="1:1">
      <c r="A14" s="2" t="s">
        <v>766</v>
      </c>
    </row>
    <row r="15" spans="1:1">
      <c r="A15" s="2" t="s">
        <v>767</v>
      </c>
    </row>
    <row r="16" spans="1:1">
      <c r="A16" s="2" t="s">
        <v>730</v>
      </c>
    </row>
    <row r="17" spans="1:1">
      <c r="A17" s="2" t="s">
        <v>768</v>
      </c>
    </row>
    <row r="18" spans="1:1">
      <c r="A18" s="2" t="s">
        <v>768</v>
      </c>
    </row>
    <row r="19" spans="1:1">
      <c r="A19" s="2" t="s">
        <v>769</v>
      </c>
    </row>
    <row r="20" spans="1:1">
      <c r="A20" s="2" t="s">
        <v>770</v>
      </c>
    </row>
    <row r="21" spans="1:1">
      <c r="A21" s="2" t="s">
        <v>770</v>
      </c>
    </row>
    <row r="22" spans="1:1">
      <c r="A22" s="2" t="s">
        <v>770</v>
      </c>
    </row>
    <row r="23" spans="1:1">
      <c r="A23" s="2" t="s">
        <v>770</v>
      </c>
    </row>
    <row r="24" spans="1:1">
      <c r="A24" s="2" t="s">
        <v>770</v>
      </c>
    </row>
    <row r="25" spans="1:1">
      <c r="A25" s="2" t="s">
        <v>771</v>
      </c>
    </row>
    <row r="26" spans="1:1">
      <c r="A26" s="2" t="s">
        <v>127</v>
      </c>
    </row>
    <row r="27" spans="1:1">
      <c r="A27" s="2" t="s">
        <v>735</v>
      </c>
    </row>
    <row r="28" spans="1:1">
      <c r="A28" s="2" t="s">
        <v>736</v>
      </c>
    </row>
    <row r="29" spans="1:1">
      <c r="A29" s="2" t="s">
        <v>737</v>
      </c>
    </row>
    <row r="30" spans="1:1">
      <c r="A30" s="2" t="s">
        <v>739</v>
      </c>
    </row>
    <row r="31" spans="1:1">
      <c r="A31" s="2" t="s">
        <v>772</v>
      </c>
    </row>
    <row r="32" spans="1:1">
      <c r="A32" s="2" t="s">
        <v>773</v>
      </c>
    </row>
    <row r="33" spans="1:1">
      <c r="A33" s="2" t="s">
        <v>745</v>
      </c>
    </row>
    <row r="34" spans="1:1">
      <c r="A34" s="2" t="s">
        <v>774</v>
      </c>
    </row>
    <row r="35" spans="1:1">
      <c r="A35" s="2" t="s">
        <v>775</v>
      </c>
    </row>
    <row r="36" spans="1:1">
      <c r="A36" s="2" t="s">
        <v>776</v>
      </c>
    </row>
    <row r="37" spans="1:1">
      <c r="A37" s="2" t="s">
        <v>774</v>
      </c>
    </row>
    <row r="38" spans="1:1">
      <c r="A38" s="2" t="s">
        <v>777</v>
      </c>
    </row>
    <row r="39" spans="1:1">
      <c r="A39" s="2" t="s">
        <v>778</v>
      </c>
    </row>
    <row r="40" spans="1:1">
      <c r="A40" s="2" t="s">
        <v>778</v>
      </c>
    </row>
    <row r="41" spans="1:1">
      <c r="A41" s="2" t="s">
        <v>778</v>
      </c>
    </row>
    <row r="42" spans="1:1">
      <c r="A42" s="2" t="s">
        <v>779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2023-09-20T04:06:57Z</cp:lastPrinted>
  <dcterms:created xsi:type="dcterms:W3CDTF">2009-06-02T18:56:54Z</dcterms:created>
  <dcterms:modified xsi:type="dcterms:W3CDTF">2023-09-20T04:26:36Z</dcterms:modified>
</cp:coreProperties>
</file>