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81AC9AA-AFE1-429E-965C-0AE2D6E531FF}"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Invoice!$A$1:$K$132</definedName>
    <definedName name="_xlnm.Print_Area" localSheetId="2">'Shipping Invoice'!$A$1:$L$125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1" i="2" l="1"/>
  <c r="K121" i="7"/>
  <c r="B121" i="7"/>
  <c r="K117" i="7"/>
  <c r="I115" i="7"/>
  <c r="I117" i="7"/>
  <c r="I119" i="7"/>
  <c r="K119" i="7" s="1"/>
  <c r="I120" i="7"/>
  <c r="K120" i="7" s="1"/>
  <c r="J115" i="2"/>
  <c r="J117" i="2"/>
  <c r="J119" i="2"/>
  <c r="J120" i="2"/>
  <c r="K123" i="7" l="1"/>
  <c r="K122" i="7"/>
  <c r="K14" i="7"/>
  <c r="K17" i="7"/>
  <c r="K10" i="7"/>
  <c r="I110" i="7"/>
  <c r="I104" i="7"/>
  <c r="I98" i="7"/>
  <c r="I92" i="7"/>
  <c r="I86" i="7"/>
  <c r="I81" i="7"/>
  <c r="I79" i="7"/>
  <c r="I75" i="7"/>
  <c r="I73" i="7"/>
  <c r="I70" i="7"/>
  <c r="I68" i="7"/>
  <c r="I64" i="7"/>
  <c r="I62" i="7"/>
  <c r="I59" i="7"/>
  <c r="I57" i="7"/>
  <c r="I53" i="7"/>
  <c r="I51" i="7"/>
  <c r="I46" i="7"/>
  <c r="I42" i="7"/>
  <c r="I40" i="7"/>
  <c r="I36" i="7"/>
  <c r="I35" i="7"/>
  <c r="I31" i="7"/>
  <c r="I29" i="7"/>
  <c r="I25" i="7"/>
  <c r="I23" i="7"/>
  <c r="I22" i="7"/>
  <c r="I114" i="7"/>
  <c r="N1" i="6"/>
  <c r="E110" i="6" s="1"/>
  <c r="F1002" i="6"/>
  <c r="F1001" i="6"/>
  <c r="D111" i="6"/>
  <c r="B115" i="7" s="1"/>
  <c r="K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K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K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K51" i="7" l="1"/>
  <c r="K75" i="7"/>
  <c r="K25" i="7"/>
  <c r="K79" i="7"/>
  <c r="J124" i="2"/>
  <c r="K81" i="7"/>
  <c r="K62" i="7"/>
  <c r="K68" i="7"/>
  <c r="K86" i="7"/>
  <c r="K92" i="7"/>
  <c r="K98" i="7"/>
  <c r="K104" i="7"/>
  <c r="K110" i="7"/>
  <c r="I24" i="7"/>
  <c r="K24" i="7" s="1"/>
  <c r="I30" i="7"/>
  <c r="K35" i="7"/>
  <c r="I41" i="7"/>
  <c r="K41" i="7" s="1"/>
  <c r="I47" i="7"/>
  <c r="K47" i="7" s="1"/>
  <c r="I52" i="7"/>
  <c r="K52" i="7" s="1"/>
  <c r="I58" i="7"/>
  <c r="K58" i="7" s="1"/>
  <c r="I63" i="7"/>
  <c r="I69" i="7"/>
  <c r="I74" i="7"/>
  <c r="K74" i="7" s="1"/>
  <c r="I80" i="7"/>
  <c r="K80" i="7" s="1"/>
  <c r="I85" i="7"/>
  <c r="K85" i="7" s="1"/>
  <c r="I91" i="7"/>
  <c r="K91" i="7" s="1"/>
  <c r="I97" i="7"/>
  <c r="I103" i="7"/>
  <c r="K103" i="7" s="1"/>
  <c r="I109" i="7"/>
  <c r="K109" i="7" s="1"/>
  <c r="K40" i="7"/>
  <c r="K46" i="7"/>
  <c r="K64" i="7"/>
  <c r="K70" i="7"/>
  <c r="K76" i="7"/>
  <c r="I26" i="7"/>
  <c r="K26" i="7" s="1"/>
  <c r="I32" i="7"/>
  <c r="K32" i="7" s="1"/>
  <c r="I37" i="7"/>
  <c r="K37" i="7" s="1"/>
  <c r="I43" i="7"/>
  <c r="K43" i="7" s="1"/>
  <c r="I48" i="7"/>
  <c r="K48" i="7" s="1"/>
  <c r="I54" i="7"/>
  <c r="K54" i="7" s="1"/>
  <c r="K59" i="7"/>
  <c r="I65" i="7"/>
  <c r="K65" i="7" s="1"/>
  <c r="I71" i="7"/>
  <c r="K71" i="7" s="1"/>
  <c r="I76" i="7"/>
  <c r="I82" i="7"/>
  <c r="K82" i="7" s="1"/>
  <c r="I87" i="7"/>
  <c r="K87" i="7" s="1"/>
  <c r="I93" i="7"/>
  <c r="K93" i="7" s="1"/>
  <c r="I99" i="7"/>
  <c r="K99" i="7" s="1"/>
  <c r="I105" i="7"/>
  <c r="K105" i="7" s="1"/>
  <c r="I111" i="7"/>
  <c r="K111" i="7" s="1"/>
  <c r="K63" i="7"/>
  <c r="K69" i="7"/>
  <c r="K23" i="7"/>
  <c r="K29" i="7"/>
  <c r="K53" i="7"/>
  <c r="I27" i="7"/>
  <c r="K27" i="7" s="1"/>
  <c r="I33" i="7"/>
  <c r="K33" i="7" s="1"/>
  <c r="I38" i="7"/>
  <c r="K38" i="7" s="1"/>
  <c r="I44" i="7"/>
  <c r="K44" i="7" s="1"/>
  <c r="I49" i="7"/>
  <c r="I55" i="7"/>
  <c r="K55" i="7" s="1"/>
  <c r="I60" i="7"/>
  <c r="K60" i="7" s="1"/>
  <c r="I66" i="7"/>
  <c r="K66" i="7" s="1"/>
  <c r="I77" i="7"/>
  <c r="K77" i="7" s="1"/>
  <c r="I83" i="7"/>
  <c r="I88" i="7"/>
  <c r="K88" i="7" s="1"/>
  <c r="I94" i="7"/>
  <c r="K94" i="7" s="1"/>
  <c r="I100" i="7"/>
  <c r="K100" i="7" s="1"/>
  <c r="I106" i="7"/>
  <c r="K106" i="7" s="1"/>
  <c r="I112" i="7"/>
  <c r="K112" i="7" s="1"/>
  <c r="K30" i="7"/>
  <c r="K36" i="7"/>
  <c r="K42" i="7"/>
  <c r="K114" i="7"/>
  <c r="I28" i="7"/>
  <c r="K28" i="7" s="1"/>
  <c r="I34" i="7"/>
  <c r="K34" i="7" s="1"/>
  <c r="I39" i="7"/>
  <c r="K39" i="7" s="1"/>
  <c r="I45" i="7"/>
  <c r="K45" i="7" s="1"/>
  <c r="I50" i="7"/>
  <c r="K50" i="7" s="1"/>
  <c r="I56" i="7"/>
  <c r="K56" i="7" s="1"/>
  <c r="I61" i="7"/>
  <c r="K61" i="7" s="1"/>
  <c r="I67" i="7"/>
  <c r="K67" i="7" s="1"/>
  <c r="I72" i="7"/>
  <c r="K72" i="7" s="1"/>
  <c r="I78" i="7"/>
  <c r="K78" i="7" s="1"/>
  <c r="K83" i="7"/>
  <c r="I89" i="7"/>
  <c r="K89" i="7" s="1"/>
  <c r="I95" i="7"/>
  <c r="K95" i="7" s="1"/>
  <c r="I101" i="7"/>
  <c r="K101" i="7" s="1"/>
  <c r="I107" i="7"/>
  <c r="K107" i="7" s="1"/>
  <c r="I113" i="7"/>
  <c r="K113" i="7" s="1"/>
  <c r="K31" i="7"/>
  <c r="K49" i="7"/>
  <c r="K97" i="7"/>
  <c r="I84" i="7"/>
  <c r="K84" i="7" s="1"/>
  <c r="I90" i="7"/>
  <c r="K90" i="7" s="1"/>
  <c r="I96" i="7"/>
  <c r="K96" i="7" s="1"/>
  <c r="I102" i="7"/>
  <c r="K102" i="7" s="1"/>
  <c r="I108" i="7"/>
  <c r="K108" i="7" s="1"/>
  <c r="E21" i="6"/>
  <c r="E27" i="6"/>
  <c r="E33" i="6"/>
  <c r="E39" i="6"/>
  <c r="E45" i="6"/>
  <c r="E51" i="6"/>
  <c r="E57" i="6"/>
  <c r="E63" i="6"/>
  <c r="E69" i="6"/>
  <c r="E75" i="6"/>
  <c r="E81" i="6"/>
  <c r="E87" i="6"/>
  <c r="E93" i="6"/>
  <c r="E99" i="6"/>
  <c r="E105" i="6"/>
  <c r="E111" i="6"/>
  <c r="E22" i="6"/>
  <c r="E28" i="6"/>
  <c r="E34" i="6"/>
  <c r="E40" i="6"/>
  <c r="E46" i="6"/>
  <c r="E52" i="6"/>
  <c r="E58" i="6"/>
  <c r="E64" i="6"/>
  <c r="E70" i="6"/>
  <c r="E76" i="6"/>
  <c r="E82" i="6"/>
  <c r="E88" i="6"/>
  <c r="E94" i="6"/>
  <c r="E100" i="6"/>
  <c r="E106" i="6"/>
  <c r="E23" i="6"/>
  <c r="E29" i="6"/>
  <c r="E35" i="6"/>
  <c r="E41" i="6"/>
  <c r="E47" i="6"/>
  <c r="E53" i="6"/>
  <c r="E59" i="6"/>
  <c r="E65" i="6"/>
  <c r="E71" i="6"/>
  <c r="E77" i="6"/>
  <c r="E83" i="6"/>
  <c r="E89" i="6"/>
  <c r="E95" i="6"/>
  <c r="E101" i="6"/>
  <c r="E107" i="6"/>
  <c r="E18" i="6"/>
  <c r="E24" i="6"/>
  <c r="E30" i="6"/>
  <c r="E36" i="6"/>
  <c r="E42" i="6"/>
  <c r="E48" i="6"/>
  <c r="E54" i="6"/>
  <c r="E60" i="6"/>
  <c r="E66" i="6"/>
  <c r="E72" i="6"/>
  <c r="E78" i="6"/>
  <c r="E84" i="6"/>
  <c r="E90" i="6"/>
  <c r="E96" i="6"/>
  <c r="E102" i="6"/>
  <c r="E108" i="6"/>
  <c r="E19" i="6"/>
  <c r="E25" i="6"/>
  <c r="E31" i="6"/>
  <c r="E37" i="6"/>
  <c r="E43" i="6"/>
  <c r="E49" i="6"/>
  <c r="E55" i="6"/>
  <c r="E61" i="6"/>
  <c r="E67" i="6"/>
  <c r="E73" i="6"/>
  <c r="E79" i="6"/>
  <c r="E85" i="6"/>
  <c r="E91" i="6"/>
  <c r="E97" i="6"/>
  <c r="E103" i="6"/>
  <c r="E109" i="6"/>
  <c r="E20" i="6"/>
  <c r="E26" i="6"/>
  <c r="E32" i="6"/>
  <c r="E38" i="6"/>
  <c r="E44" i="6"/>
  <c r="E50" i="6"/>
  <c r="E56" i="6"/>
  <c r="E62" i="6"/>
  <c r="E68" i="6"/>
  <c r="E74" i="6"/>
  <c r="E80" i="6"/>
  <c r="E86" i="6"/>
  <c r="E92" i="6"/>
  <c r="E98" i="6"/>
  <c r="E104" i="6"/>
  <c r="K22" i="7"/>
  <c r="M11" i="6"/>
  <c r="I128" i="2" s="1"/>
  <c r="K124"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3" i="6" l="1"/>
  <c r="E14" i="6"/>
  <c r="I127" i="2" s="1"/>
  <c r="I131" i="2" l="1"/>
  <c r="I129" i="2" s="1"/>
  <c r="I132" i="2"/>
  <c r="I13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<sst xmlns="http://schemas.openxmlformats.org/spreadsheetml/2006/main" count="3256" uniqueCount="843">
  <si>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</si>
  <si>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</si>
  <si>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</si>
  <si>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</si>
  <si>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</si>
  <si>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</si>
  <si>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</si>
  <si>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</si>
  <si>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</si>
  <si>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</si>
  <si>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</si>
  <si>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</si>
  <si>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</si>
  <si>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</si>
  <si>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</si>
  <si>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</si>
  <si>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</si>
  <si>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</si>
  <si>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</si>
  <si>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</si>
  <si>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</si>
  <si>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</si>
  <si>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</si>
  <si>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</si>
  <si>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</si>
  <si>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</si>
  <si>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</si>
  <si>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</si>
  <si>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</si>
  <si>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</si>
  <si>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</si>
  <si>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</si>
  <si>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</si>
  <si>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</si>
  <si>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</si>
  <si>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</si>
  <si>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</si>
  <si>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</si>
  <si>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</si>
  <si>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</si>
  <si>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</si>
  <si>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</si>
  <si>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</si>
  <si>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</si>
  <si>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</si>
  <si>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</si>
  <si>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</si>
  <si>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</si>
  <si>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</si>
  <si>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</si>
  <si>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</si>
  <si>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</si>
  <si>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</si>
  <si>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</si>
  <si>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</si>
  <si>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</si>
  <si>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</si>
  <si>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</si>
  <si>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</si>
  <si>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</si>
  <si>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</si>
  <si>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</si>
  <si>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</si>
  <si>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</si>
  <si>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</si>
  <si>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</si>
  <si>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</si>
  <si>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</si>
  <si>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</si>
  <si>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</si>
  <si>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</si>
  <si>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</si>
  <si>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</si>
  <si>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</si>
  <si>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</si>
  <si>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</si>
  <si>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</si>
  <si>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</si>
  <si>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</si>
  <si>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</si>
  <si>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</si>
  <si>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</si>
  <si>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</si>
  <si>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</si>
  <si>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</si>
  <si>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</si>
  <si>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</si>
  <si>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</si>
  <si>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</si>
  <si>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</si>
  <si>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</si>
  <si>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</si>
  <si>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</si>
  <si>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</si>
  <si>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</si>
  <si>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</si>
  <si>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</si>
  <si>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</si>
  <si>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</si>
  <si>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</si>
  <si>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</si>
  <si>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</si>
  <si>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</si>
  <si>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</si>
  <si>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</si>
  <si>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</si>
  <si>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</si>
  <si>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</si>
  <si>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</si>
  <si>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</si>
  <si>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</si>
  <si>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</si>
  <si>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</si>
  <si>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</si>
  <si>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</si>
  <si>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</si>
  <si>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</si>
  <si>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</si>
  <si>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</si>
  <si>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</si>
  <si>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</si>
  <si>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</si>
  <si>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</si>
  <si>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</si>
  <si>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</si>
  <si>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</si>
  <si>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</si>
  <si>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</si>
  <si>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</si>
  <si>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</si>
  <si>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</si>
  <si>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</si>
  <si>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</si>
  <si>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</si>
  <si>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</si>
  <si>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</si>
  <si>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</si>
  <si>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</si>
  <si>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</si>
  <si>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</si>
  <si>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</si>
  <si>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</si>
  <si>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</si>
  <si>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</si>
  <si>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</si>
  <si>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</si>
  <si>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</si>
  <si>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</si>
  <si>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</si>
  <si>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</si>
  <si>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</si>
  <si>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</si>
  <si>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</si>
  <si>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</si>
  <si>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</si>
  <si>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</si>
  <si>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</si>
  <si>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</si>
  <si>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</si>
  <si>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</si>
  <si>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</si>
  <si>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</si>
  <si>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</si>
  <si>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</si>
  <si>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</si>
  <si>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</si>
  <si>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</si>
  <si>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</si>
  <si>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</si>
  <si>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</si>
  <si>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</si>
  <si>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</si>
  <si>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</si>
  <si>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</si>
  <si>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</si>
  <si>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</si>
  <si>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</si>
  <si>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</si>
  <si>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</si>
  <si>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</si>
  <si>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</si>
  <si>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</si>
  <si>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</si>
  <si>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</si>
  <si>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</si>
  <si>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</si>
  <si>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</si>
  <si>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</si>
  <si>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</si>
  <si>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</si>
  <si>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</si>
  <si>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</si>
  <si>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</si>
  <si>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</si>
  <si>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</si>
  <si>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</si>
  <si>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</si>
  <si>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</si>
  <si>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</si>
  <si>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</si>
  <si>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</si>
  <si>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</si>
  <si>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</si>
  <si>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</si>
  <si>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</si>
  <si>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</si>
  <si>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</si>
  <si>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</si>
  <si>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</si>
  <si>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</si>
  <si>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</si>
  <si>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</si>
  <si>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</si>
  <si>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</si>
  <si>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</si>
  <si>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</si>
  <si>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</si>
  <si>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</si>
  <si>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</si>
  <si>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</si>
  <si>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</si>
  <si>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</si>
  <si>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</si>
  <si>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</si>
  <si>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</si>
  <si>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</si>
  <si>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</si>
  <si>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</si>
  <si>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</si>
  <si>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</si>
  <si>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</si>
  <si>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</si>
  <si>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</si>
  <si>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</si>
  <si>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</si>
  <si>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</si>
  <si>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</si>
  <si>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</si>
  <si>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</si>
  <si>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</si>
  <si>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</si>
  <si>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</si>
  <si>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</si>
  <si>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</si>
  <si>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</si>
  <si>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</si>
  <si>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</si>
  <si>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</si>
  <si>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</si>
  <si>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</si>
  <si>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</si>
  <si>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</si>
  <si>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</si>
  <si>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</si>
  <si>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</si>
  <si>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</si>
  <si>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</si>
  <si>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</si>
  <si>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</si>
  <si>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</si>
  <si>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</si>
  <si>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</si>
  <si>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</si>
  <si>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</si>
  <si>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</si>
  <si>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</si>
  <si>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</si>
  <si>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</si>
  <si>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</si>
  <si>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</si>
  <si>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</si>
  <si>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</si>
  <si>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</si>
  <si>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</si>
  <si>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</si>
  <si>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</si>
  <si>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</si>
  <si>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</si>
  <si>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</si>
  <si>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</si>
  <si>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</si>
  <si>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</si>
  <si>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</si>
  <si>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</si>
  <si>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</si>
  <si>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</si>
  <si>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</si>
  <si>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</si>
  <si>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</si>
  <si>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</si>
  <si>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</si>
  <si>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</si>
  <si>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</si>
  <si>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</si>
  <si>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</si>
  <si>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</si>
  <si>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</si>
  <si>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</si>
  <si>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</si>
  <si>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</si>
  <si>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</si>
  <si>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</si>
  <si>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</si>
  <si>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</si>
  <si>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</si>
  <si>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</si>
  <si>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</si>
  <si>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</si>
  <si>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</si>
  <si>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</si>
  <si>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</si>
  <si>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</si>
  <si>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</si>
  <si>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</si>
  <si>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</si>
  <si>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</si>
  <si>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</si>
  <si>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</si>
  <si>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</si>
  <si>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</si>
  <si>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</si>
  <si>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</si>
  <si>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</si>
  <si>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</si>
  <si>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</si>
  <si>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</si>
  <si>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</si>
  <si>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</si>
  <si>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</si>
  <si>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</si>
  <si>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</si>
  <si>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</si>
  <si>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</si>
  <si>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</si>
  <si>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</si>
  <si>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</si>
  <si>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</si>
  <si>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</si>
  <si>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</si>
  <si>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</si>
  <si>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</si>
  <si>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</si>
  <si>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</si>
  <si>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</si>
  <si>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</si>
  <si>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</si>
  <si>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</si>
  <si>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</si>
  <si>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</si>
  <si>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</si>
  <si>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</si>
  <si>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</si>
  <si>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</si>
  <si>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</si>
  <si>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</si>
  <si>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</si>
  <si>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</si>
  <si>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</si>
  <si>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</si>
  <si>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</si>
  <si>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</si>
  <si>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</si>
  <si>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</si>
  <si>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</si>
  <si>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</si>
  <si>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</si>
  <si>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</si>
  <si>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</si>
  <si>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</si>
  <si>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</si>
  <si>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</si>
  <si>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</si>
  <si>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</si>
  <si>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</si>
  <si>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</si>
  <si>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</si>
  <si>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</si>
  <si>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</si>
  <si>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</si>
  <si>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</si>
  <si>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</si>
  <si>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</si>
  <si>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</si>
  <si>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</si>
  <si>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</si>
  <si>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</si>
  <si>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</si>
  <si>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</si>
  <si>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</si>
  <si>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</si>
  <si>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</si>
  <si>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</si>
  <si>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</si>
  <si>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</si>
  <si>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</si>
  <si>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</si>
  <si>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</si>
  <si>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</si>
  <si>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</si>
  <si>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</si>
  <si>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</si>
  <si>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</si>
  <si>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</si>
  <si>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</si>
  <si>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</si>
  <si>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</si>
  <si>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</si>
  <si>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</si>
  <si>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</si>
  <si>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</si>
  <si>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</si>
  <si>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</si>
  <si>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</si>
  <si>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</si>
  <si>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</si>
  <si>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</si>
  <si>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</si>
  <si>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</si>
  <si>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</si>
  <si>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</si>
  <si>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</si>
  <si>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</si>
  <si>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</si>
  <si>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</si>
  <si>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</si>
  <si>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</si>
  <si>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</si>
  <si>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</si>
  <si>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</si>
  <si>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</si>
  <si>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</si>
  <si>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</si>
  <si>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</si>
  <si>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</si>
  <si>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</si>
  <si>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</si>
  <si>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</si>
  <si>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</si>
  <si>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</si>
  <si>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</si>
  <si>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</si>
  <si>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</si>
  <si>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</si>
  <si>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</si>
  <si>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</si>
  <si>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</si>
  <si>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</si>
  <si>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</si>
  <si>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</si>
  <si>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</si>
  <si>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</si>
  <si>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</si>
  <si>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</si>
  <si>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</si>
  <si>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</si>
  <si>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</si>
  <si>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</si>
  <si>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</si>
  <si>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</si>
  <si>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</si>
  <si>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</si>
  <si>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</si>
  <si>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</si>
  <si>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</si>
  <si>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</si>
  <si>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</si>
  <si>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</si>
  <si>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</si>
  <si>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</si>
  <si>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</si>
  <si>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</si>
  <si>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</si>
  <si>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</si>
  <si>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</si>
  <si>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</si>
  <si>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</si>
  <si>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</si>
  <si>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</si>
  <si>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</si>
  <si>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</si>
  <si>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</si>
  <si>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</si>
  <si>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</si>
  <si>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</si>
  <si>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</si>
  <si>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</si>
  <si>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</si>
  <si>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</si>
  <si>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</si>
  <si>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</si>
  <si>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</si>
  <si>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</si>
  <si>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</si>
  <si>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</si>
  <si>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</si>
  <si>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</si>
  <si>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</si>
  <si>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</si>
  <si>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</si>
  <si>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</si>
  <si>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</si>
  <si>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</si>
  <si>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</si>
  <si>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</si>
  <si>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</si>
  <si>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</si>
  <si>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</si>
  <si>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</si>
  <si>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</si>
  <si>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</si>
  <si>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</si>
  <si>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</si>
  <si>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</si>
  <si>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</si>
  <si>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</si>
  <si>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</si>
  <si>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</si>
  <si>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</si>
  <si>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</si>
  <si>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</si>
  <si>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</si>
  <si>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</si>
  <si>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</si>
  <si>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</si>
  <si>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</si>
  <si>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</si>
  <si>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</si>
  <si>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</si>
  <si>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</si>
  <si>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</si>
  <si>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</si>
  <si>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</si>
  <si>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</si>
  <si>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</si>
  <si>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</si>
  <si>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</si>
  <si>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</si>
  <si>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</si>
  <si>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</si>
  <si>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</si>
  <si>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</si>
  <si>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</si>
  <si>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</si>
  <si>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</si>
  <si>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</si>
  <si>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</si>
  <si>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</si>
  <si>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</si>
  <si>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</si>
  <si>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</si>
  <si>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</si>
  <si>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</si>
  <si>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</si>
  <si>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</si>
  <si>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</si>
  <si>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</si>
  <si>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</si>
  <si>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</si>
  <si>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</si>
  <si>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</si>
  <si>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</si>
  <si>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</si>
  <si>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</si>
  <si>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</si>
  <si>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</si>
  <si>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</si>
  <si>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</si>
  <si>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</si>
  <si>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</si>
  <si>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</si>
  <si>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</si>
  <si>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</si>
  <si>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</si>
  <si>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</si>
  <si>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</si>
  <si>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</si>
  <si>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</si>
  <si>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</si>
  <si>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</si>
  <si>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</si>
  <si>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</si>
  <si>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</si>
  <si>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</si>
  <si>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</si>
  <si>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</si>
  <si>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</si>
  <si>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</si>
  <si>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</si>
  <si>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</si>
  <si>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</si>
  <si>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</si>
  <si>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</si>
  <si>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</si>
  <si>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</si>
  <si>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</si>
  <si>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</si>
  <si>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</si>
  <si>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</si>
  <si>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</si>
  <si>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</si>
  <si>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</si>
  <si>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</si>
  <si>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</si>
  <si>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</si>
  <si>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</si>
  <si>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</si>
  <si>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</si>
  <si>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</si>
  <si>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</si>
  <si>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</si>
  <si>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</si>
  <si>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</si>
  <si>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</si>
  <si>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</si>
  <si>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</si>
  <si>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</si>
  <si>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</si>
  <si>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</si>
  <si>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</si>
  <si>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</si>
  <si>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</si>
  <si>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</si>
  <si>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</si>
  <si>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</si>
  <si>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</si>
  <si>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</si>
  <si>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</si>
  <si>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</si>
  <si>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</si>
  <si>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</si>
  <si>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</si>
  <si>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</si>
  <si>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</si>
  <si>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</si>
  <si>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</si>
  <si>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</si>
  <si>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</si>
  <si>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</si>
  <si>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</si>
  <si>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</si>
  <si>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</si>
  <si>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</si>
  <si>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</si>
  <si>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</si>
  <si>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</si>
  <si>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</si>
  <si>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</si>
  <si>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</si>
  <si>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</si>
  <si>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</si>
  <si>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</si>
  <si>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</si>
  <si>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</si>
  <si>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</si>
  <si>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</si>
  <si>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</si>
  <si>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</si>
  <si>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</si>
  <si>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</si>
  <si>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</si>
  <si>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</si>
  <si>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</si>
  <si>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</si>
  <si>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</si>
  <si>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</si>
  <si>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</si>
  <si>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</si>
  <si>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</si>
  <si>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</si>
  <si>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</si>
  <si>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</si>
  <si>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</si>
  <si>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</si>
  <si>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</si>
  <si>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</si>
  <si>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</si>
  <si>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</si>
  <si>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</si>
  <si>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</si>
  <si>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</si>
  <si>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</si>
  <si>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</si>
  <si>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</si>
  <si>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</si>
  <si>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</si>
  <si>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</si>
  <si>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</si>
  <si>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</si>
  <si>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</si>
  <si>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</si>
  <si>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</si>
  <si>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</si>
  <si>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</si>
  <si>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</si>
  <si>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</si>
  <si>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</si>
  <si>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</si>
  <si>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</si>
  <si>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</si>
  <si>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</si>
  <si>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</si>
  <si>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</si>
  <si>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</si>
  <si>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</si>
  <si>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</si>
  <si>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</si>
  <si>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</si>
  <si>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</si>
  <si>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</si>
  <si>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</si>
  <si>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Gemstones 'N' Silver</t>
  </si>
  <si>
    <t>William Attwood</t>
  </si>
  <si>
    <t>47-70 Sunnyside Drive.</t>
  </si>
  <si>
    <t>N5X3W5 London</t>
  </si>
  <si>
    <t>Tel: 5196792462</t>
  </si>
  <si>
    <t>Email: billshappyhours@hotmail.com</t>
  </si>
  <si>
    <t>AGSEPV7</t>
  </si>
  <si>
    <t>AGSPR20</t>
  </si>
  <si>
    <t>Sterling silver spiral nose ring, 20g (0.8mm)</t>
  </si>
  <si>
    <t>BBNP2Z</t>
  </si>
  <si>
    <t>Cz Color: Garnet</t>
  </si>
  <si>
    <t>Surgical steel nipple barbell, 14g (1.6mm) with two forward facing prong set 5 CZ stones (prongs are made from Silver plated brass)</t>
  </si>
  <si>
    <t>Size: 14mm</t>
  </si>
  <si>
    <t>BBNPD8</t>
  </si>
  <si>
    <t>BILQ3</t>
  </si>
  <si>
    <t>Clear bio flexible labret 16g (1.2mm) with a 925 silver top with square 3mm prong set CZ (Cubic Zirconia)</t>
  </si>
  <si>
    <t>BILZ3M</t>
  </si>
  <si>
    <t>Clear bio flexible labret, 16g (1.2mm) with sterling silver top with round 3mm prong set CZ stone</t>
  </si>
  <si>
    <t>Cz Color: Amethyst</t>
  </si>
  <si>
    <t>Cz Color: Orange</t>
  </si>
  <si>
    <t>BNRZ289</t>
  </si>
  <si>
    <t>Surgical steel casting belly banana, 14g (1.6mm) with 8mm prong set cubic zirconia (CZ) stone with dangling chain of three CZ butterflies</t>
  </si>
  <si>
    <t>BNRZ408</t>
  </si>
  <si>
    <t>Surgical steel casting belly banana, 14g (1.6mm) with 8mm prong set cubic zirconia (CZ) stone with dangling prong set cubic zirconia (CZ) stone bow</t>
  </si>
  <si>
    <t>CBECN</t>
  </si>
  <si>
    <t>Surgical steel circular barbell, 16g (1.2mm) with two 3mm cones</t>
  </si>
  <si>
    <t>CBETCN</t>
  </si>
  <si>
    <t>Premium PVD plated surgical steel circular barbell, 16g (1.2mm) with two 3mm cones</t>
  </si>
  <si>
    <t>ER133</t>
  </si>
  <si>
    <t>Pair of high polished surgical steel huggies with rounded edges</t>
  </si>
  <si>
    <t>ER134</t>
  </si>
  <si>
    <t>One pair of anodized and matte stainless steel huggies with an inner diameter of 9mm, thickness is 2mm - 2.5mm, and width is 4mm</t>
  </si>
  <si>
    <t>Color: Matt</t>
  </si>
  <si>
    <t>ER139</t>
  </si>
  <si>
    <t>Pair of plain black anodized stainless steel wide huggies in high polish</t>
  </si>
  <si>
    <t>ER148</t>
  </si>
  <si>
    <t>Pair of gold plated stainless steel huggies in high polish</t>
  </si>
  <si>
    <t>GPSEPV7</t>
  </si>
  <si>
    <t>HMB9</t>
  </si>
  <si>
    <t>INDDZ2</t>
  </si>
  <si>
    <t>316L steel Industrial loop barbell, 14g (1.6mm) with two 5mm balls and a with a dangling flower with CZ petals (dangling is made from silver plated brass)</t>
  </si>
  <si>
    <t>INDDZ3</t>
  </si>
  <si>
    <t>316L steel Industrial loop barbell, 14g (1.6mm) with two 5mm balls and a with a dangling star with a encased round CZ stone (dangling is made from silver plated brass)</t>
  </si>
  <si>
    <t>INDDZS6</t>
  </si>
  <si>
    <t>316L steel Industrial loop barbell, 14g (1.6mm) with two 5mm balls and a with a dangling 6mm prong set star shaped CZ stone (dangling is made from silver plated brass)</t>
  </si>
  <si>
    <t>INDTD14</t>
  </si>
  <si>
    <t>Anodized 316L steel Industrial loop barbell, 14g (1.6mm) with two 5mm balls and a dangling plain steel lightning symbol</t>
  </si>
  <si>
    <t>INTAW</t>
  </si>
  <si>
    <t>Anodized surgical steel industrial barbell, 14g (1.6mm) with a 5mm cone and casted arrow end</t>
  </si>
  <si>
    <t>Size: 5mm</t>
  </si>
  <si>
    <t>LB18B3</t>
  </si>
  <si>
    <t>PVD plated 316L steel labret, 18g (1mm) with 3mm ball</t>
  </si>
  <si>
    <t>LBCZIN</t>
  </si>
  <si>
    <t>Internally threaded 316L steel labret, 16g (1.2mm) with a upper 2 -5mm prong set round CZ stone (attachments are made from surgical steel)</t>
  </si>
  <si>
    <t>Cz Color: Jet</t>
  </si>
  <si>
    <t>MCD673</t>
  </si>
  <si>
    <t>MCDZ178</t>
  </si>
  <si>
    <t>Crystal Color: Lavender</t>
  </si>
  <si>
    <t>Surgical steel belly banana, 14g (1.6mm) with a lower 7mm prong set cubic zirconia stone and with a dangling CZ studded flower design</t>
  </si>
  <si>
    <t>MCDZ289</t>
  </si>
  <si>
    <t>Surgical steel belly banana, 14g (1.6mm) with a 7mm round prong set CZ stone and dangling chain of three CZ butterflies</t>
  </si>
  <si>
    <t>MCDZ293</t>
  </si>
  <si>
    <t>Surgical steel belly banana, 14g (1.6mm) with a 7mm round prong set CZ stone and a dangling CZ flower design</t>
  </si>
  <si>
    <t>MCDZ359</t>
  </si>
  <si>
    <t>316L steel belly banana, 14g (1.6mm) with a 7mm round prong set CZ stone and a dangling vine design with prong set CZ stones</t>
  </si>
  <si>
    <t>MCDZ416</t>
  </si>
  <si>
    <t>Surgical steel belly banana, 14g (1.6mm) with a lower 7mm prong set cubic zirconia stone and a dangling pressure snap fit round CZ stone (dangling is made from silver plated brass)</t>
  </si>
  <si>
    <t>MCDZ418</t>
  </si>
  <si>
    <t>Surgical steel belly banana, 14g (1.6mm) with a 7mm round prong set CZ stone and dangling triple CZ chains (dangling is made from silver plated brass)</t>
  </si>
  <si>
    <t>MCDZ586</t>
  </si>
  <si>
    <t>Surgical steel belly banana, 14g (1.6mm) with a 7mm round prong set CZ stone and a dangling heart-shaped CZ stone with wings</t>
  </si>
  <si>
    <t>MCNPC3</t>
  </si>
  <si>
    <t>Round nipple shield with prong set crystal studded rim and surgical steel barbell, 14g (1.6mm) with two 5mm balls</t>
  </si>
  <si>
    <t>NHAM</t>
  </si>
  <si>
    <t>925 silver seamless nose ring, 0.8mm (20g) with three 1.5mm prong set color crystals</t>
  </si>
  <si>
    <t>NPSH11</t>
  </si>
  <si>
    <t>Heart shaped nipple shield with 316l steel barbell, 14g (1.6mm) with two 5mm balls (shield is made from 925 Silver plated brass) - inner diameter 15mm</t>
  </si>
  <si>
    <t>NPSH12</t>
  </si>
  <si>
    <t>NPSH13</t>
  </si>
  <si>
    <t>NPSH8</t>
  </si>
  <si>
    <t>316L steel nipple barbell, 14g (1.6mm) with a 5mm cone and casted arrow end</t>
  </si>
  <si>
    <t>NS05RG</t>
  </si>
  <si>
    <t>NS06</t>
  </si>
  <si>
    <t>High polished surgical steel hinged segment ring, 16g (1.2mm)</t>
  </si>
  <si>
    <t>PVD plated surgical steel hinged segment ring, 16g (1.2mm)</t>
  </si>
  <si>
    <t>SGTSH14</t>
  </si>
  <si>
    <t>Color: High Polish 10mm</t>
  </si>
  <si>
    <t>PVD plated 316L steel hinged segment ring, 1.2mm (16g) pear shape design</t>
  </si>
  <si>
    <t>Color: Gold 10mm</t>
  </si>
  <si>
    <t>Color: Rainbow 10mm</t>
  </si>
  <si>
    <t>Color: Black 10mm</t>
  </si>
  <si>
    <t>TLBIRC</t>
  </si>
  <si>
    <t>316L steel internally threaded tragus labret, 16g (1.2mm) with bezel set jewel flat head sized 1.5mm to 4mm for triple tragus piercings</t>
  </si>
  <si>
    <t>Length: 5mm with 3mm top part</t>
  </si>
  <si>
    <t>UBBINDZ</t>
  </si>
  <si>
    <t>High polished titanium G23 industrial barbell, 1.6mm (14g) with two 5mm balls and round 1.5mm Cubic Zirconia (CZ) stones set on the barbell</t>
  </si>
  <si>
    <t>AGSPR20B</t>
  </si>
  <si>
    <t>AGSPR20C</t>
  </si>
  <si>
    <t>ER134B</t>
  </si>
  <si>
    <t>ER134BU</t>
  </si>
  <si>
    <t>ER134RB</t>
  </si>
  <si>
    <t>ER134M</t>
  </si>
  <si>
    <t>IPRD5</t>
  </si>
  <si>
    <t>LBT18B3</t>
  </si>
  <si>
    <t>LBCZIN25</t>
  </si>
  <si>
    <t>MCNPC3B</t>
  </si>
  <si>
    <t>NHAM10</t>
  </si>
  <si>
    <t>SGSH14B</t>
  </si>
  <si>
    <t>SGTSH14B</t>
  </si>
  <si>
    <t>TLBIRC3</t>
  </si>
  <si>
    <t>UBBINDZ14X38X5</t>
  </si>
  <si>
    <t>Five Hundred Eighty Eight and 16 cents CAD</t>
  </si>
  <si>
    <t>925 Silver septum ring, 18g (1mm) in a decorated Indian design - inner diameter of 5/16'' (8mm)</t>
  </si>
  <si>
    <t>Surgical steel nipple barbell, 14g (1.6mm) with hanging snake with crystal eyes (dangling part is made from silver plated brass) - length 5/8'' (16mm)</t>
  </si>
  <si>
    <t>18k Gold plated 925 Silver septum ring, 18g (1mm) in a decorated Indian design - inner diameter of 5/16'' (8mm)</t>
  </si>
  <si>
    <t>925 sterling silver seamless nose hoop, 22g (0.6mm) with four 1.5mm round color crystals and an outer diameter of 3/8'' (10mm)</t>
  </si>
  <si>
    <t>Surgical steel belly banana, 14g (1.6mm) with an 8mm bezel set jewel ball and a small dangling crystal studded spider - length 3/8'' (10mm)</t>
  </si>
  <si>
    <t>Heart shape nipple shield with surgical steel nipple barbell, 14g (1.6mm) with a 4mm cone and a arrow end - diameter 5/8'' (16mm)</t>
  </si>
  <si>
    <t xml:space="preserve">Heart shape nipple shield with surgical steel nipple barbell, 14g (1.6m) with a 4mm cone and 5mm ball (shield is made from 925 Silver plated brass) - diameter 5/8'' (16mm) </t>
  </si>
  <si>
    <t>Sterling Silver nose hoop, 22g (0.6mm) real gold 18k plated ball and an outer diameter of 5/16'' (8mm) - 1 piece</t>
  </si>
  <si>
    <t>Sterling Silver nose hoop with ball, 22g (0.6mm) with an outer diameter of 3/8'' (10mm) - 1 piece</t>
  </si>
  <si>
    <t>Exchange Rate CAD-THB</t>
  </si>
  <si>
    <t>Didi</t>
  </si>
  <si>
    <t>Free shipping to Canada via FedEx due to order over 350USD:</t>
  </si>
  <si>
    <t>Added items on 17.09.23</t>
  </si>
  <si>
    <t>INDDZ4</t>
  </si>
  <si>
    <t>Surgical steel Industrial loop barbell, 14g (1.6mm) with two 5mm balls and a dangling small butterfly with prong set CZ stones(dangling part is made from silver plated brass) (sold per pc.)</t>
  </si>
  <si>
    <t>Added items on 18.09.23</t>
  </si>
  <si>
    <t>MCD652S</t>
  </si>
  <si>
    <t>Surgical Steel belly banana, 14g (1.6mm) with an 8mm bezel set jewel ball and two dangling handcuffs - length 3/8" (10mm)</t>
  </si>
  <si>
    <t>Free shipping to Canada via FedEx due to order over 140CAD:</t>
  </si>
  <si>
    <t>One Hundred Fifty and 40 cents CAD</t>
  </si>
  <si>
    <t>Five Hundred Ninety Seven and 32 cents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</si>
</sst>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9"/>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4" tint="0.7999816888943144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cellStyleXfs>
  <cellXfs count="16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2" borderId="14" xfId="0" applyFont="1" applyFill="1" applyBorder="1" applyAlignment="1">
      <alignment horizontal="center"/>
    </xf>
    <xf numFmtId="1" fontId="18" fillId="5" borderId="15" xfId="0" applyNumberFormat="1" applyFont="1" applyFill="1" applyBorder="1" applyAlignment="1">
      <alignment horizontal="center" vertical="top" wrapText="1"/>
    </xf>
    <xf numFmtId="1" fontId="1" fillId="5" borderId="15" xfId="0" applyNumberFormat="1" applyFont="1" applyFill="1" applyBorder="1" applyAlignment="1">
      <alignment horizontal="center" vertical="top" wrapText="1"/>
    </xf>
    <xf numFmtId="1" fontId="3" fillId="5" borderId="12" xfId="0" applyNumberFormat="1" applyFont="1" applyFill="1" applyBorder="1" applyAlignment="1">
      <alignment horizontal="center" vertical="top" wrapText="1"/>
    </xf>
    <xf numFmtId="2" fontId="1" fillId="5" borderId="15" xfId="0" applyNumberFormat="1" applyFont="1" applyFill="1" applyBorder="1" applyAlignment="1">
      <alignment horizontal="center" vertical="top" wrapText="1"/>
    </xf>
    <xf numFmtId="2" fontId="18" fillId="5" borderId="15" xfId="0" applyNumberFormat="1" applyFont="1" applyFill="1" applyBorder="1" applyAlignment="1">
      <alignment horizontal="center" vertical="top" wrapText="1"/>
    </xf>
    <xf numFmtId="1" fontId="31" fillId="5" borderId="15" xfId="0" applyNumberFormat="1" applyFont="1" applyFill="1" applyBorder="1" applyAlignment="1">
      <alignment horizontal="center" vertical="top" wrapText="1"/>
    </xf>
    <xf numFmtId="1" fontId="18" fillId="2" borderId="21" xfId="0" applyNumberFormat="1" applyFont="1" applyFill="1" applyBorder="1" applyAlignment="1">
      <alignment horizontal="center" vertical="top" wrapText="1"/>
    </xf>
    <xf numFmtId="1" fontId="1" fillId="2" borderId="21" xfId="0" applyNumberFormat="1" applyFont="1" applyFill="1" applyBorder="1" applyAlignment="1">
      <alignment vertical="top" wrapText="1"/>
    </xf>
    <xf numFmtId="1" fontId="3" fillId="2" borderId="10" xfId="0" applyNumberFormat="1" applyFont="1" applyFill="1" applyBorder="1" applyAlignment="1">
      <alignment vertical="top" wrapText="1"/>
    </xf>
    <xf numFmtId="1" fontId="3" fillId="2" borderId="21" xfId="0" applyNumberFormat="1" applyFont="1" applyFill="1" applyBorder="1" applyAlignment="1">
      <alignment vertical="top" wrapText="1"/>
    </xf>
    <xf numFmtId="2" fontId="1" fillId="2" borderId="21" xfId="0" applyNumberFormat="1" applyFont="1" applyFill="1" applyBorder="1" applyAlignment="1">
      <alignment horizontal="right" vertical="top" wrapText="1"/>
    </xf>
    <xf numFmtId="2" fontId="18" fillId="2" borderId="21" xfId="0" applyNumberFormat="1" applyFont="1" applyFill="1" applyBorder="1" applyAlignment="1">
      <alignment horizontal="right" vertical="top" wrapText="1"/>
    </xf>
    <xf numFmtId="1" fontId="3" fillId="5" borderId="12" xfId="0" applyNumberFormat="1" applyFont="1" applyFill="1" applyBorder="1" applyAlignment="1">
      <alignment horizontal="center" vertical="top" wrapText="1"/>
    </xf>
    <xf numFmtId="1" fontId="3" fillId="5" borderId="22" xfId="0" applyNumberFormat="1" applyFont="1" applyFill="1" applyBorder="1" applyAlignment="1">
      <alignment horizontal="center" vertical="top" wrapText="1"/>
    </xf>
    <xf numFmtId="1" fontId="3" fillId="2" borderId="10" xfId="0" applyNumberFormat="1" applyFont="1" applyFill="1" applyBorder="1" applyAlignment="1">
      <alignment vertical="top" wrapText="1"/>
    </xf>
    <xf numFmtId="1" fontId="3" fillId="2" borderId="16"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2" xfId="0" applyNumberFormat="1" applyFont="1" applyFill="1" applyBorder="1" applyAlignment="1">
      <alignment vertical="top" wrapText="1"/>
    </xf>
    <xf numFmtId="1" fontId="3" fillId="2" borderId="22" xfId="0" applyNumberFormat="1" applyFont="1" applyFill="1" applyBorder="1" applyAlignment="1">
      <alignment vertical="top" wrapText="1"/>
    </xf>
  </cellXfs>
  <cellStyles count="5324">
    <cellStyle name="Comma 2" xfId="7" xr:uid="{D314BCEB-8220-4941-AEF0-9FB35F44FCCC}"/>
    <cellStyle name="Comma 2 2" xfId="4756" xr:uid="{5E9727A8-8717-42B3-A874-2C2384504737}"/>
    <cellStyle name="Comma 2 2 2" xfId="5320" xr:uid="{015D0FA3-C995-4804-9FFF-DA42662ED63D}"/>
    <cellStyle name="Comma 3" xfId="4289" xr:uid="{CF1D468A-0E4C-4377-80CF-4E038E25D3F4}"/>
    <cellStyle name="Comma 3 2" xfId="4757" xr:uid="{D9942190-3F27-408C-8105-C9E7C0532CA9}"/>
    <cellStyle name="Comma 3 2 2" xfId="5321" xr:uid="{BB235572-D79D-461B-A6FD-527125493306}"/>
    <cellStyle name="Currency 10" xfId="8" xr:uid="{D626AD6B-4C6C-438A-AB66-DE05582D1522}"/>
    <cellStyle name="Currency 10 2" xfId="9" xr:uid="{CA659C26-F39B-4F81-B10F-8AF8038C8704}"/>
    <cellStyle name="Currency 10 2 2" xfId="3665" xr:uid="{7A2747C5-E4C7-41E3-910A-353EE5F1FE3D}"/>
    <cellStyle name="Currency 10 2 2 2" xfId="4483" xr:uid="{1FA8D735-0401-4A8B-BE2E-A9933D0306E8}"/>
    <cellStyle name="Currency 10 2 3" xfId="4484" xr:uid="{849A93F9-A910-44FD-861A-FF40BE5C583C}"/>
    <cellStyle name="Currency 10 3" xfId="10" xr:uid="{C2FEE62A-BB56-4F2A-85A2-384EA5CC5F25}"/>
    <cellStyle name="Currency 10 3 2" xfId="3666" xr:uid="{17D8C4C4-9A94-4122-A302-51E44DA67FF5}"/>
    <cellStyle name="Currency 10 3 2 2" xfId="4485" xr:uid="{B3D07296-F858-4018-BCC1-929EC86725D0}"/>
    <cellStyle name="Currency 10 3 3" xfId="4486" xr:uid="{A70F0278-456A-4D2B-829F-4148FE4FAA50}"/>
    <cellStyle name="Currency 10 4" xfId="3667" xr:uid="{23F4C182-80E0-4A25-9EF2-A1345A123F33}"/>
    <cellStyle name="Currency 10 4 2" xfId="4487" xr:uid="{3EE35F27-A4DC-4FEA-8342-1C1DF121D591}"/>
    <cellStyle name="Currency 10 5" xfId="4488" xr:uid="{E6537E0A-3F36-4CF4-9B2B-180AA7084BC2}"/>
    <cellStyle name="Currency 10 6" xfId="4679" xr:uid="{F2F4F910-7424-4C5B-9D69-5526D0258830}"/>
    <cellStyle name="Currency 11" xfId="11" xr:uid="{7344FF17-9AB8-462D-B6B2-BBA31D25EEE2}"/>
    <cellStyle name="Currency 11 2" xfId="12" xr:uid="{7D97C4D6-A39B-441F-892E-C66AD2E3D631}"/>
    <cellStyle name="Currency 11 2 2" xfId="3668" xr:uid="{9C321801-8062-4C00-B84B-D09316BBC6A5}"/>
    <cellStyle name="Currency 11 2 2 2" xfId="4489" xr:uid="{AA925D58-CAC0-42B0-A866-E576A2EBC84D}"/>
    <cellStyle name="Currency 11 2 3" xfId="4490" xr:uid="{BC41E72A-E702-4369-9FC8-5FEE37A435F2}"/>
    <cellStyle name="Currency 11 3" xfId="13" xr:uid="{A16C125A-B6AC-4A46-A594-70D5FACEF3C7}"/>
    <cellStyle name="Currency 11 3 2" xfId="3669" xr:uid="{B0F94633-2C90-4C8A-8004-E83EAB611644}"/>
    <cellStyle name="Currency 11 3 2 2" xfId="4491" xr:uid="{8C50C40B-0E65-455D-BE34-B0826B0CB3B5}"/>
    <cellStyle name="Currency 11 3 3" xfId="4492" xr:uid="{782A80F0-F482-4601-87BC-8DA29E9119CE}"/>
    <cellStyle name="Currency 11 4" xfId="3670" xr:uid="{71203D48-3990-4C15-9B62-CABBC426FEE1}"/>
    <cellStyle name="Currency 11 4 2" xfId="4493" xr:uid="{7CB75B91-4EC9-437F-AF4C-0A81264B2E00}"/>
    <cellStyle name="Currency 11 5" xfId="4290" xr:uid="{1F2613E9-D60B-4FEC-AFAC-3D321AED5E26}"/>
    <cellStyle name="Currency 11 5 2" xfId="4494" xr:uid="{9E997900-C76F-4DD8-BD42-1C9F8A0BB118}"/>
    <cellStyle name="Currency 11 5 3" xfId="4711" xr:uid="{3F06BDB7-3BB0-4A4C-9C2C-81E2636CF7C3}"/>
    <cellStyle name="Currency 11 5 3 2" xfId="5316" xr:uid="{3C88B1A8-98A2-4382-A118-03AC41BE8DA1}"/>
    <cellStyle name="Currency 11 5 3 3" xfId="4758" xr:uid="{89CE1470-3267-4E3D-BE06-91020049F376}"/>
    <cellStyle name="Currency 11 5 4" xfId="4688" xr:uid="{30EEA31F-CA4F-4BD2-90E1-B776E1E81F9F}"/>
    <cellStyle name="Currency 11 6" xfId="4680" xr:uid="{955C4C2F-EB0F-45F8-9262-CC7F87E86B66}"/>
    <cellStyle name="Currency 12" xfId="14" xr:uid="{AD267FBD-1347-400D-9CE3-4DABDA7D1B35}"/>
    <cellStyle name="Currency 12 2" xfId="15" xr:uid="{9B21DC8F-5723-4D12-9F37-F29BA43BD14E}"/>
    <cellStyle name="Currency 12 2 2" xfId="3671" xr:uid="{E47DDD59-4E52-4540-8FEC-61028A412476}"/>
    <cellStyle name="Currency 12 2 2 2" xfId="4495" xr:uid="{2CC20ACD-76F3-48D8-AC19-F386B7A6F44E}"/>
    <cellStyle name="Currency 12 2 3" xfId="4496" xr:uid="{99C3FB11-2833-4D31-960B-580F980E5FA8}"/>
    <cellStyle name="Currency 12 3" xfId="3672" xr:uid="{5370FB46-BFB1-4450-AD91-5E07B7A38F40}"/>
    <cellStyle name="Currency 12 3 2" xfId="4497" xr:uid="{B108E004-EB64-4B8F-9237-F00179D0543E}"/>
    <cellStyle name="Currency 12 4" xfId="4498" xr:uid="{B901F345-FAF9-4276-94BF-741355730042}"/>
    <cellStyle name="Currency 13" xfId="16" xr:uid="{71145146-C467-46BA-AFC3-15DD7B8AB181}"/>
    <cellStyle name="Currency 13 2" xfId="4292" xr:uid="{967554CB-BC70-40CA-BA3F-DD806CD9A826}"/>
    <cellStyle name="Currency 13 3" xfId="4293" xr:uid="{36B9F1D3-A95D-498F-9109-1E07FF9A1DA4}"/>
    <cellStyle name="Currency 13 3 2" xfId="4760" xr:uid="{2DF3A13D-0076-4F5F-9A00-B78CF387FECE}"/>
    <cellStyle name="Currency 13 4" xfId="4291" xr:uid="{91365414-44A9-49BD-AFBB-3259B84DC59E}"/>
    <cellStyle name="Currency 13 5" xfId="4759" xr:uid="{1F0DC837-6748-466A-8858-E63EF28C5F33}"/>
    <cellStyle name="Currency 14" xfId="17" xr:uid="{99ADAD70-A0E1-4179-9CB7-61481D99940A}"/>
    <cellStyle name="Currency 14 2" xfId="3673" xr:uid="{1D347C58-2470-4F65-8853-ACF924EB0CD9}"/>
    <cellStyle name="Currency 14 2 2" xfId="4499" xr:uid="{E35D0B5A-686F-4E0D-9D1A-6FB37957AA01}"/>
    <cellStyle name="Currency 14 3" xfId="4500" xr:uid="{00EFCC9E-7D81-4F05-A062-3ECC825F3D3B}"/>
    <cellStyle name="Currency 15" xfId="4385" xr:uid="{062C5E52-D0BD-4323-9CF3-D26681986BAE}"/>
    <cellStyle name="Currency 17" xfId="4294" xr:uid="{F468060B-B866-4A57-87CF-474079FBB69C}"/>
    <cellStyle name="Currency 2" xfId="18" xr:uid="{57563585-7390-473B-BE16-8CEF7E49646F}"/>
    <cellStyle name="Currency 2 2" xfId="19" xr:uid="{27BF38B5-7132-4A5A-850A-16A3B3E0E4FE}"/>
    <cellStyle name="Currency 2 2 2" xfId="20" xr:uid="{B4A1E949-C83B-460A-A568-DE9AABCE59F9}"/>
    <cellStyle name="Currency 2 2 2 2" xfId="21" xr:uid="{D93FB5AF-28D1-40BE-8D11-9AF60D38BA87}"/>
    <cellStyle name="Currency 2 2 2 2 2" xfId="4761" xr:uid="{DA819C85-5FDA-4B88-81BF-32D07EC75050}"/>
    <cellStyle name="Currency 2 2 2 3" xfId="22" xr:uid="{D4E0DE3C-329D-4E12-B3BD-1C87FF530579}"/>
    <cellStyle name="Currency 2 2 2 3 2" xfId="3674" xr:uid="{CDF0C1A8-B8ED-4402-9A8A-39F912E5889A}"/>
    <cellStyle name="Currency 2 2 2 3 2 2" xfId="4501" xr:uid="{02A1F850-BDAE-4368-BA3B-A5776DCB3E52}"/>
    <cellStyle name="Currency 2 2 2 3 3" xfId="4502" xr:uid="{EEEA245A-7A55-42C7-85CB-73CACFDB73A5}"/>
    <cellStyle name="Currency 2 2 2 4" xfId="3675" xr:uid="{8927F4FB-EC9D-4A61-A217-5BB5CD92F3DB}"/>
    <cellStyle name="Currency 2 2 2 4 2" xfId="4503" xr:uid="{CC9ED84D-5373-488A-ABC2-C9AEDA7D62EE}"/>
    <cellStyle name="Currency 2 2 2 5" xfId="4504" xr:uid="{90A2B844-53BB-4D2F-B353-5445197FE846}"/>
    <cellStyle name="Currency 2 2 3" xfId="3676" xr:uid="{5BF5C5F8-073E-46EB-BAF6-E00C9B2FA6A0}"/>
    <cellStyle name="Currency 2 2 3 2" xfId="4505" xr:uid="{90F2A846-440E-44BF-A0CE-2736019031F1}"/>
    <cellStyle name="Currency 2 2 4" xfId="4506" xr:uid="{A6314BE0-1B9E-451E-926A-2F649897FA15}"/>
    <cellStyle name="Currency 2 3" xfId="23" xr:uid="{9A8EF9E5-A73F-46AB-B64C-02E7AFDFE28D}"/>
    <cellStyle name="Currency 2 3 2" xfId="3677" xr:uid="{E3611C85-A9F4-425F-8386-A3CB06ECAAF9}"/>
    <cellStyle name="Currency 2 3 2 2" xfId="4507" xr:uid="{907DE305-E0AA-4536-B249-AC13E19FB934}"/>
    <cellStyle name="Currency 2 3 3" xfId="4508" xr:uid="{9DCF1040-B7A0-44A2-99C9-D216986A5E76}"/>
    <cellStyle name="Currency 2 4" xfId="3678" xr:uid="{DBB80AD3-1B9E-43B3-A472-2D3A7689BA55}"/>
    <cellStyle name="Currency 2 4 2" xfId="4418" xr:uid="{865021EC-5632-4654-A155-529C68768809}"/>
    <cellStyle name="Currency 2 5" xfId="4419" xr:uid="{20402206-AEC7-492A-942E-479CA20BA0AE}"/>
    <cellStyle name="Currency 2 5 2" xfId="4420" xr:uid="{E550323C-E456-48FF-8300-ECF14EC1DA35}"/>
    <cellStyle name="Currency 2 6" xfId="4421" xr:uid="{51408D81-EF76-4B79-B90F-5257B70E30D4}"/>
    <cellStyle name="Currency 3" xfId="24" xr:uid="{95538935-F0F7-44FB-AD50-87F64CB4D9DA}"/>
    <cellStyle name="Currency 3 2" xfId="25" xr:uid="{1F47B3E2-37A2-47CE-B70D-DA5ECFC7DC2F}"/>
    <cellStyle name="Currency 3 2 2" xfId="3679" xr:uid="{D5D8383A-9B8A-40C8-99A5-24F87CC413A9}"/>
    <cellStyle name="Currency 3 2 2 2" xfId="4509" xr:uid="{28474FDE-0396-4D58-92D6-6C3011B84256}"/>
    <cellStyle name="Currency 3 2 3" xfId="4510" xr:uid="{B4059212-1F68-482A-A614-4028D3396AC0}"/>
    <cellStyle name="Currency 3 3" xfId="26" xr:uid="{42E13B70-86D0-40B2-9629-E162FD83EC50}"/>
    <cellStyle name="Currency 3 3 2" xfId="3680" xr:uid="{511A673F-D055-4900-A563-DE6FF0933653}"/>
    <cellStyle name="Currency 3 3 2 2" xfId="4511" xr:uid="{E3CB2554-17AE-4D2F-B1C3-A258416BD953}"/>
    <cellStyle name="Currency 3 3 3" xfId="4512" xr:uid="{6F8EFA71-0445-4F2B-81FF-5B3343A82142}"/>
    <cellStyle name="Currency 3 4" xfId="27" xr:uid="{F61B79B5-747F-4323-B0DC-9688E7BE46EE}"/>
    <cellStyle name="Currency 3 4 2" xfId="3681" xr:uid="{27E78F95-27DC-4CBF-87B7-7DA2E0DD8FEF}"/>
    <cellStyle name="Currency 3 4 2 2" xfId="4513" xr:uid="{85EA7FE5-3084-4EA1-B91F-0B1898C8EF68}"/>
    <cellStyle name="Currency 3 4 3" xfId="4514" xr:uid="{6CBB6B3C-6D3C-4C33-9E6A-7BCC6DDC506B}"/>
    <cellStyle name="Currency 3 5" xfId="3682" xr:uid="{D87F1315-1508-4F9F-BB19-41F87145885A}"/>
    <cellStyle name="Currency 3 5 2" xfId="4515" xr:uid="{1D1D859C-3D4E-48AA-A90C-C1A3A4B7BF08}"/>
    <cellStyle name="Currency 3 6" xfId="4516" xr:uid="{AB4EA4AB-0C1A-4977-BB19-06CB583AE69F}"/>
    <cellStyle name="Currency 4" xfId="28" xr:uid="{80B09E2F-A2F2-4BA8-ABDD-B98713D15DCA}"/>
    <cellStyle name="Currency 4 2" xfId="29" xr:uid="{67083131-5657-4300-A6B2-E25DE77242D4}"/>
    <cellStyle name="Currency 4 2 2" xfId="3683" xr:uid="{B6AE1D62-B700-46D2-90A3-A7D885B8E255}"/>
    <cellStyle name="Currency 4 2 2 2" xfId="4517" xr:uid="{27831EB6-C0EF-41CE-87FE-097FF8B8AFB5}"/>
    <cellStyle name="Currency 4 2 3" xfId="4518" xr:uid="{A45A3895-7E60-408D-9524-4FB903FBBAB0}"/>
    <cellStyle name="Currency 4 3" xfId="30" xr:uid="{43F35E02-1DFC-41BD-9FED-A5261DF917CF}"/>
    <cellStyle name="Currency 4 3 2" xfId="3684" xr:uid="{D66235F0-DB03-41AF-8C56-307794F873BE}"/>
    <cellStyle name="Currency 4 3 2 2" xfId="4519" xr:uid="{F3417873-A85C-4B17-B852-8FD3604709FE}"/>
    <cellStyle name="Currency 4 3 3" xfId="4520" xr:uid="{2DD359D1-C5F4-4B53-8BC1-6A2D519A2CCA}"/>
    <cellStyle name="Currency 4 4" xfId="3685" xr:uid="{D1293F91-B731-4E5F-A613-A8F5B5068AD3}"/>
    <cellStyle name="Currency 4 4 2" xfId="4521" xr:uid="{47692189-26BB-46D8-A7B9-7EF23E3F4772}"/>
    <cellStyle name="Currency 4 5" xfId="4295" xr:uid="{EEAAC774-2086-4B5B-9DFE-0869D78B1B70}"/>
    <cellStyle name="Currency 4 5 2" xfId="4522" xr:uid="{7FB41D38-A3BC-4746-BFA3-1AF4B2BB95EB}"/>
    <cellStyle name="Currency 4 5 3" xfId="4712" xr:uid="{1FE81F89-0F2B-4821-B179-D1AE3417E3B3}"/>
    <cellStyle name="Currency 4 5 3 2" xfId="5317" xr:uid="{840CAB06-577F-4B2F-85C4-52B08B3CA739}"/>
    <cellStyle name="Currency 4 5 3 3" xfId="4762" xr:uid="{99681B57-A7BE-46DD-BF38-DB36FB0E8DF6}"/>
    <cellStyle name="Currency 4 5 4" xfId="4689" xr:uid="{0C4D22B1-663D-4B50-B9BD-B5D301C7225F}"/>
    <cellStyle name="Currency 4 6" xfId="4681" xr:uid="{7758320F-9B9B-4A9B-AF9E-B691ECE0E556}"/>
    <cellStyle name="Currency 5" xfId="31" xr:uid="{BD10EBC7-7577-4E17-81D8-3CB8FD077374}"/>
    <cellStyle name="Currency 5 2" xfId="32" xr:uid="{10BC90BE-BD43-4E97-9B43-F4408CE60501}"/>
    <cellStyle name="Currency 5 2 2" xfId="3686" xr:uid="{5331828E-D9DE-405A-B561-C588F1866BF6}"/>
    <cellStyle name="Currency 5 2 2 2" xfId="4523" xr:uid="{66B01455-C2EC-4AB7-91A1-8B1CC8B8D1D0}"/>
    <cellStyle name="Currency 5 2 3" xfId="4524" xr:uid="{E353D79F-5D10-4EEF-B4CE-056AFFC15C1E}"/>
    <cellStyle name="Currency 5 3" xfId="4296" xr:uid="{6DB0ED31-BDD2-4277-A08A-9859B42C870B}"/>
    <cellStyle name="Currency 5 3 2" xfId="4620" xr:uid="{3A726A11-A4C2-4A55-B9AC-C7F9C3297997}"/>
    <cellStyle name="Currency 5 3 2 2" xfId="5307" xr:uid="{1D8F2644-C792-4AE4-B85E-BA2555D505A2}"/>
    <cellStyle name="Currency 5 3 2 3" xfId="4764" xr:uid="{969281B5-7036-4E84-968B-2DB5A3F8F71D}"/>
    <cellStyle name="Currency 5 4" xfId="4763" xr:uid="{5DBEE8EC-DC92-4B52-BA65-9D10D62ABA4F}"/>
    <cellStyle name="Currency 6" xfId="33" xr:uid="{D3B9E361-9CE9-44C6-B3BC-3D5F645E4CCB}"/>
    <cellStyle name="Currency 6 2" xfId="3687" xr:uid="{4AEB43AC-7745-433D-95F7-147833CACE07}"/>
    <cellStyle name="Currency 6 2 2" xfId="4525" xr:uid="{FFA35E1C-9352-4120-84D7-6F51450C619F}"/>
    <cellStyle name="Currency 6 3" xfId="4297" xr:uid="{D62F8C61-10A0-4E40-82E4-443D4A5B22EA}"/>
    <cellStyle name="Currency 6 3 2" xfId="4526" xr:uid="{3C400B34-6AE4-41FE-895F-A7024ECBE34B}"/>
    <cellStyle name="Currency 6 3 3" xfId="4713" xr:uid="{15F724BE-8023-4D45-BE6D-070AE35BE3B2}"/>
    <cellStyle name="Currency 6 3 3 2" xfId="5318" xr:uid="{6C2FE8AF-C154-4A4D-B742-4993E7AFC39B}"/>
    <cellStyle name="Currency 6 3 3 3" xfId="4765" xr:uid="{17752A7F-C79F-47F2-99C4-353452B5B477}"/>
    <cellStyle name="Currency 6 3 4" xfId="4690" xr:uid="{7510D390-45C8-4047-BE38-4FE7EEDEF9D1}"/>
    <cellStyle name="Currency 6 4" xfId="4682" xr:uid="{802B252B-FFBD-4192-8BD9-55020F41151F}"/>
    <cellStyle name="Currency 7" xfId="34" xr:uid="{1C1CEF4B-F5DD-4A0C-8983-8DA24EBC84BE}"/>
    <cellStyle name="Currency 7 2" xfId="35" xr:uid="{29B7F979-D4E4-4F5F-B385-218C603C4511}"/>
    <cellStyle name="Currency 7 2 2" xfId="3688" xr:uid="{6B139240-FCF6-486E-8061-E207AC6E7BBC}"/>
    <cellStyle name="Currency 7 2 2 2" xfId="4527" xr:uid="{F2D9F77A-5775-46F9-AFA0-8E4E718A5733}"/>
    <cellStyle name="Currency 7 2 3" xfId="4528" xr:uid="{22377392-72D9-4CEF-B65D-1691AC23483E}"/>
    <cellStyle name="Currency 7 3" xfId="3689" xr:uid="{A7EBAE3F-ED10-4C46-888D-ACEE3122AF95}"/>
    <cellStyle name="Currency 7 3 2" xfId="4529" xr:uid="{B93A9708-B905-4A6A-9F7A-F070DCF60A82}"/>
    <cellStyle name="Currency 7 4" xfId="4530" xr:uid="{389A158C-23B4-4B03-ADB2-1885FEDFE232}"/>
    <cellStyle name="Currency 7 5" xfId="4683" xr:uid="{581F08E4-984B-4B00-B274-8D2DB620F80A}"/>
    <cellStyle name="Currency 8" xfId="36" xr:uid="{73B1855E-8812-4798-A4D8-D13CFB4FE81C}"/>
    <cellStyle name="Currency 8 2" xfId="37" xr:uid="{DAB7EDEB-8C5B-4AF0-9EED-AD3B35349EFE}"/>
    <cellStyle name="Currency 8 2 2" xfId="3690" xr:uid="{1C585AF9-F8D9-47D7-8D08-1BB9C7903D02}"/>
    <cellStyle name="Currency 8 2 2 2" xfId="4531" xr:uid="{1BA7627F-6E87-4871-9AE8-E66CE1F4C1CC}"/>
    <cellStyle name="Currency 8 2 3" xfId="4532" xr:uid="{EFF5A138-D237-4E6E-B9D6-3F1BC268E1A6}"/>
    <cellStyle name="Currency 8 3" xfId="38" xr:uid="{1AD66056-AEBF-4B46-BDF1-B9B334AEF4A9}"/>
    <cellStyle name="Currency 8 3 2" xfId="3691" xr:uid="{F7A04F5A-682D-4504-8714-240F80A122ED}"/>
    <cellStyle name="Currency 8 3 2 2" xfId="4533" xr:uid="{393DAB29-4BDA-43F4-99DC-359A214CD9EF}"/>
    <cellStyle name="Currency 8 3 3" xfId="4534" xr:uid="{6028AA94-5A3C-4D28-9CC9-9C582AE52786}"/>
    <cellStyle name="Currency 8 4" xfId="39" xr:uid="{95357922-871E-4711-A9B5-40DEC5C1F138}"/>
    <cellStyle name="Currency 8 4 2" xfId="3692" xr:uid="{7AF0370C-2BF0-4E1F-A2CB-03ADBAF6DDD7}"/>
    <cellStyle name="Currency 8 4 2 2" xfId="4535" xr:uid="{70CA8B3E-1E4D-4B67-AF1D-9DE54D85F7E4}"/>
    <cellStyle name="Currency 8 4 3" xfId="4536" xr:uid="{2B858D86-68DE-44E6-869E-0528DE049EBB}"/>
    <cellStyle name="Currency 8 5" xfId="3693" xr:uid="{F001B116-CE71-4394-9EAD-E9B768384F81}"/>
    <cellStyle name="Currency 8 5 2" xfId="4537" xr:uid="{F90A468B-B428-4DC9-B8C8-799F964FEC5A}"/>
    <cellStyle name="Currency 8 6" xfId="4538" xr:uid="{AC1CEF09-DFB2-4605-BCF3-A01D86F6323B}"/>
    <cellStyle name="Currency 8 7" xfId="4684" xr:uid="{F2C092BA-5D89-49D9-B4DD-8EBF8CDC3277}"/>
    <cellStyle name="Currency 9" xfId="40" xr:uid="{3DF2CF07-C255-418D-8484-E4075AC60F38}"/>
    <cellStyle name="Currency 9 2" xfId="41" xr:uid="{183DD367-9CBD-488A-ACE3-90F4D3FEE072}"/>
    <cellStyle name="Currency 9 2 2" xfId="3694" xr:uid="{DD1C3F65-757F-4F6C-9DE3-E7A6F3AB9E3C}"/>
    <cellStyle name="Currency 9 2 2 2" xfId="4539" xr:uid="{6DD9DEF7-CA85-43A3-BB15-DE3964658C09}"/>
    <cellStyle name="Currency 9 2 3" xfId="4540" xr:uid="{85595574-A69E-4AEF-BC53-1F175F21314F}"/>
    <cellStyle name="Currency 9 3" xfId="42" xr:uid="{9DE24882-F713-405B-9746-7252037F8B1D}"/>
    <cellStyle name="Currency 9 3 2" xfId="3695" xr:uid="{C2E271BD-FB91-46B9-8817-FD8AE75D9F45}"/>
    <cellStyle name="Currency 9 3 2 2" xfId="4541" xr:uid="{D178F810-E45B-4B58-916A-C2FF3F7EC491}"/>
    <cellStyle name="Currency 9 3 3" xfId="4542" xr:uid="{9E28AE5B-FEF3-45A4-AE27-487040B13C2A}"/>
    <cellStyle name="Currency 9 4" xfId="3696" xr:uid="{9CEB7AB6-C7AE-4C3F-8B78-6204E6789FF2}"/>
    <cellStyle name="Currency 9 4 2" xfId="4543" xr:uid="{A7ACF1DF-D426-4949-9B92-104175613F33}"/>
    <cellStyle name="Currency 9 5" xfId="4298" xr:uid="{B7183AC3-99FE-4C7B-A3E8-0373EFF1A9F3}"/>
    <cellStyle name="Currency 9 5 2" xfId="4544" xr:uid="{FC796802-A541-41E4-8FC2-CC28DE172CDE}"/>
    <cellStyle name="Currency 9 5 3" xfId="4714" xr:uid="{7C144B23-DEC2-4795-8F79-63DF77043F94}"/>
    <cellStyle name="Currency 9 5 4" xfId="4691" xr:uid="{891DDF72-2C0B-46F1-91C5-0CA2991AE273}"/>
    <cellStyle name="Currency 9 6" xfId="4685" xr:uid="{A79F8235-8940-4AAF-AE8A-2B9B01C6EFA8}"/>
    <cellStyle name="Hyperlink 2" xfId="6" xr:uid="{6CFFD761-E1C4-4FFC-9C82-FDD569F38491}"/>
    <cellStyle name="Hyperlink 3" xfId="43" xr:uid="{944E6C77-347F-48FA-9E2D-C8F8D126A37C}"/>
    <cellStyle name="Hyperlink 3 2" xfId="4386" xr:uid="{2FF7AB37-4CFB-48BC-98F1-B98A8B705248}"/>
    <cellStyle name="Hyperlink 3 3" xfId="4299" xr:uid="{DD933ED5-6132-4473-9F20-2CE35E945104}"/>
    <cellStyle name="Hyperlink 4" xfId="4300" xr:uid="{1F1FFEBE-DA1B-4A46-8D4C-52DA8BC599A6}"/>
    <cellStyle name="Normal" xfId="0" builtinId="0"/>
    <cellStyle name="Normal 10" xfId="44" xr:uid="{C9193510-B459-4AFB-B91D-8E4E749C28C7}"/>
    <cellStyle name="Normal 10 10" xfId="93" xr:uid="{D2351964-7A45-4489-9B3E-0FFDAC770DE2}"/>
    <cellStyle name="Normal 10 10 2" xfId="94" xr:uid="{B5FC58FB-7305-4F54-A564-2893AEEE2BB6}"/>
    <cellStyle name="Normal 10 10 2 2" xfId="4302" xr:uid="{7FAA5621-F3AE-4148-B1D0-B15683C4068E}"/>
    <cellStyle name="Normal 10 10 2 3" xfId="4598" xr:uid="{5A3C3267-27DC-406D-9F6E-63761D76E4C7}"/>
    <cellStyle name="Normal 10 10 3" xfId="95" xr:uid="{116CC4CD-D44B-43B0-A056-4F5B824F4683}"/>
    <cellStyle name="Normal 10 10 4" xfId="96" xr:uid="{7EC91B25-785B-4450-97FE-48019196409B}"/>
    <cellStyle name="Normal 10 11" xfId="97" xr:uid="{B21CE6A8-CDBF-4F5F-9556-BBC58EE72EF2}"/>
    <cellStyle name="Normal 10 11 2" xfId="98" xr:uid="{AB011B18-D533-4953-BBE8-CAA26B919052}"/>
    <cellStyle name="Normal 10 11 3" xfId="99" xr:uid="{00CE5ACB-D0BD-4DF9-A3D2-0EC7104D8DEF}"/>
    <cellStyle name="Normal 10 11 4" xfId="100" xr:uid="{04061840-637C-49FA-A263-B7BEE215D325}"/>
    <cellStyle name="Normal 10 12" xfId="101" xr:uid="{A451163F-E60D-4234-B15F-51CDF9710907}"/>
    <cellStyle name="Normal 10 12 2" xfId="102" xr:uid="{0ED8307F-288A-4DEC-BE85-E60BC4E0FC24}"/>
    <cellStyle name="Normal 10 13" xfId="103" xr:uid="{403F824E-9FD2-4B40-87BA-06499F6F26A9}"/>
    <cellStyle name="Normal 10 14" xfId="104" xr:uid="{F1FE8191-1B73-4471-BE1F-1456479261F6}"/>
    <cellStyle name="Normal 10 15" xfId="105" xr:uid="{63F224FB-0B93-40FA-B931-C617CB59FD8A}"/>
    <cellStyle name="Normal 10 2" xfId="45" xr:uid="{369A3558-1DBA-4E47-8488-05642E61D571}"/>
    <cellStyle name="Normal 10 2 10" xfId="106" xr:uid="{B3405F84-DB40-4AF1-A107-F4779C679B1D}"/>
    <cellStyle name="Normal 10 2 11" xfId="107" xr:uid="{5B2941AA-C456-485F-818A-1873CA60E957}"/>
    <cellStyle name="Normal 10 2 2" xfId="108" xr:uid="{3DDC4452-7B7D-4D47-BAD1-CD0D110696CB}"/>
    <cellStyle name="Normal 10 2 2 2" xfId="109" xr:uid="{8B75AF5A-7271-4FEA-8954-41F8F99967E6}"/>
    <cellStyle name="Normal 10 2 2 2 2" xfId="110" xr:uid="{D63C7F72-85EE-4115-9C80-0006E35A9833}"/>
    <cellStyle name="Normal 10 2 2 2 2 2" xfId="111" xr:uid="{4A095D19-7AB9-4DA9-85A6-B444EB3D17F8}"/>
    <cellStyle name="Normal 10 2 2 2 2 2 2" xfId="112" xr:uid="{F83AC4A7-3DC9-4BD0-82E2-38553B93961A}"/>
    <cellStyle name="Normal 10 2 2 2 2 2 2 2" xfId="3738" xr:uid="{41FA12C1-28E2-4CB1-9776-A5213A7D23F6}"/>
    <cellStyle name="Normal 10 2 2 2 2 2 2 2 2" xfId="3739" xr:uid="{F9CDF01B-608D-4828-A06A-50BFB4DC460F}"/>
    <cellStyle name="Normal 10 2 2 2 2 2 2 3" xfId="3740" xr:uid="{8BF069E3-348F-48F5-8B42-716586B1402A}"/>
    <cellStyle name="Normal 10 2 2 2 2 2 3" xfId="113" xr:uid="{659A3C1D-C367-4855-9DB4-51FB7134100B}"/>
    <cellStyle name="Normal 10 2 2 2 2 2 3 2" xfId="3741" xr:uid="{0733E2B1-03EA-46DF-908F-D4A30601F397}"/>
    <cellStyle name="Normal 10 2 2 2 2 2 4" xfId="114" xr:uid="{AF38321E-792A-4219-A3EF-3226DA2646BB}"/>
    <cellStyle name="Normal 10 2 2 2 2 3" xfId="115" xr:uid="{10DAADCE-FC3D-4DAC-9F17-65DA02C9BDC6}"/>
    <cellStyle name="Normal 10 2 2 2 2 3 2" xfId="116" xr:uid="{25F8C0D4-DEE3-4C17-99CD-4B6DB57CCDF4}"/>
    <cellStyle name="Normal 10 2 2 2 2 3 2 2" xfId="3742" xr:uid="{22A55498-3766-4473-AB10-CCB02C4923C6}"/>
    <cellStyle name="Normal 10 2 2 2 2 3 3" xfId="117" xr:uid="{C49FB810-B851-438E-8C5E-6F74BEC52FAC}"/>
    <cellStyle name="Normal 10 2 2 2 2 3 4" xfId="118" xr:uid="{E3C8DC47-77C5-458D-A45D-BA9A2A1D6586}"/>
    <cellStyle name="Normal 10 2 2 2 2 4" xfId="119" xr:uid="{7FE3B52E-2724-4BF7-AD34-E5063A7770F0}"/>
    <cellStyle name="Normal 10 2 2 2 2 4 2" xfId="3743" xr:uid="{00F45A62-BA0B-4865-8CA8-39410EDBEBB7}"/>
    <cellStyle name="Normal 10 2 2 2 2 5" xfId="120" xr:uid="{85F040A3-654E-46D4-9D7F-85E65BC6D4C9}"/>
    <cellStyle name="Normal 10 2 2 2 2 6" xfId="121" xr:uid="{00A06C37-6FE0-4A57-983E-CE54E9239925}"/>
    <cellStyle name="Normal 10 2 2 2 3" xfId="122" xr:uid="{39E25E8A-0A0D-4234-8E9F-954DBF1E301F}"/>
    <cellStyle name="Normal 10 2 2 2 3 2" xfId="123" xr:uid="{9A7CEF2D-C883-43ED-9B6E-8E76B07B2221}"/>
    <cellStyle name="Normal 10 2 2 2 3 2 2" xfId="124" xr:uid="{935376C7-1CD9-4E2B-B97C-589E558A3646}"/>
    <cellStyle name="Normal 10 2 2 2 3 2 2 2" xfId="3744" xr:uid="{D60B4208-5D5F-4128-8BA3-CEA3382142BA}"/>
    <cellStyle name="Normal 10 2 2 2 3 2 2 2 2" xfId="3745" xr:uid="{1665E1E3-4702-4779-BB1C-2742559579EE}"/>
    <cellStyle name="Normal 10 2 2 2 3 2 2 3" xfId="3746" xr:uid="{BB1CDC5C-5AE2-42DC-BB3F-A930F1A6AB3A}"/>
    <cellStyle name="Normal 10 2 2 2 3 2 3" xfId="125" xr:uid="{512CB7EE-D066-4C0C-AB19-D1E26B68410E}"/>
    <cellStyle name="Normal 10 2 2 2 3 2 3 2" xfId="3747" xr:uid="{FAD5EBC6-85F8-4D66-831D-3D6033D5F6DF}"/>
    <cellStyle name="Normal 10 2 2 2 3 2 4" xfId="126" xr:uid="{64C09D30-860A-494D-963C-23DF96BB63EF}"/>
    <cellStyle name="Normal 10 2 2 2 3 3" xfId="127" xr:uid="{6C4BA98B-29D2-4249-89BE-8A9E4B3B23F6}"/>
    <cellStyle name="Normal 10 2 2 2 3 3 2" xfId="3748" xr:uid="{3C115900-73C8-482A-B2AD-BDD9A13F5F6D}"/>
    <cellStyle name="Normal 10 2 2 2 3 3 2 2" xfId="3749" xr:uid="{D76952ED-8B49-45EB-8ECF-05D19E5A6EBB}"/>
    <cellStyle name="Normal 10 2 2 2 3 3 3" xfId="3750" xr:uid="{8D7F8913-BD7C-4C6B-8070-0562C3CD9569}"/>
    <cellStyle name="Normal 10 2 2 2 3 4" xfId="128" xr:uid="{77F32D39-7E53-4EFE-90D0-4A80C9199479}"/>
    <cellStyle name="Normal 10 2 2 2 3 4 2" xfId="3751" xr:uid="{98B364AF-97E3-47A9-8168-33689CE01A37}"/>
    <cellStyle name="Normal 10 2 2 2 3 5" xfId="129" xr:uid="{85E5CBAA-F84F-4641-8FBB-403059EE51CA}"/>
    <cellStyle name="Normal 10 2 2 2 4" xfId="130" xr:uid="{EE8792A6-B0C9-496A-BA1C-10FE91703258}"/>
    <cellStyle name="Normal 10 2 2 2 4 2" xfId="131" xr:uid="{E46C0706-C507-4D29-9245-441CAB93911D}"/>
    <cellStyle name="Normal 10 2 2 2 4 2 2" xfId="3752" xr:uid="{8D86CD97-394B-4154-82F2-7D58C5B911D2}"/>
    <cellStyle name="Normal 10 2 2 2 4 2 2 2" xfId="3753" xr:uid="{CC3A6A75-0F3A-4327-90EB-90302851D39C}"/>
    <cellStyle name="Normal 10 2 2 2 4 2 3" xfId="3754" xr:uid="{5B27B330-C3F4-42C5-A59D-BB91FC4A7EF3}"/>
    <cellStyle name="Normal 10 2 2 2 4 3" xfId="132" xr:uid="{11EDA614-82BC-4CB7-8236-9C303AA67DE9}"/>
    <cellStyle name="Normal 10 2 2 2 4 3 2" xfId="3755" xr:uid="{A4D73AB8-44F7-46B8-A8C6-82BE72821759}"/>
    <cellStyle name="Normal 10 2 2 2 4 4" xfId="133" xr:uid="{E62989A3-CDC6-4765-A57E-483A4A0DCFAE}"/>
    <cellStyle name="Normal 10 2 2 2 5" xfId="134" xr:uid="{25A9CF17-3F10-4680-B2A2-C8B6A2F0C5B0}"/>
    <cellStyle name="Normal 10 2 2 2 5 2" xfId="135" xr:uid="{AE7D317A-3C60-497B-8A4B-7EBF4A4444CC}"/>
    <cellStyle name="Normal 10 2 2 2 5 2 2" xfId="3756" xr:uid="{24681782-9337-42AD-86BC-01732DFEB379}"/>
    <cellStyle name="Normal 10 2 2 2 5 3" xfId="136" xr:uid="{959931AA-607F-4FA5-B505-51F145D2FA9E}"/>
    <cellStyle name="Normal 10 2 2 2 5 4" xfId="137" xr:uid="{95DE1C2E-9C2E-4DD0-885A-FF851297FDC9}"/>
    <cellStyle name="Normal 10 2 2 2 6" xfId="138" xr:uid="{026A681A-88F6-425B-943A-1BFEA4564C1F}"/>
    <cellStyle name="Normal 10 2 2 2 6 2" xfId="3757" xr:uid="{E0EB1FED-6047-4DDC-9506-5E57557B6BA8}"/>
    <cellStyle name="Normal 10 2 2 2 7" xfId="139" xr:uid="{3114D73B-A36E-4B8A-A646-1050EA4AE311}"/>
    <cellStyle name="Normal 10 2 2 2 8" xfId="140" xr:uid="{78CC7CAA-06C1-4121-B0AD-2ED544997860}"/>
    <cellStyle name="Normal 10 2 2 3" xfId="141" xr:uid="{D1FA9BA0-1A74-4473-8BDB-849BA1CC54B2}"/>
    <cellStyle name="Normal 10 2 2 3 2" xfId="142" xr:uid="{807217DE-EC7D-4D93-9ED5-4826B3C16C1F}"/>
    <cellStyle name="Normal 10 2 2 3 2 2" xfId="143" xr:uid="{FAA90B97-1E8B-4A5D-9F11-A44E58270F6D}"/>
    <cellStyle name="Normal 10 2 2 3 2 2 2" xfId="3758" xr:uid="{232EB3EE-7032-47EB-B588-3DA20D0509BA}"/>
    <cellStyle name="Normal 10 2 2 3 2 2 2 2" xfId="3759" xr:uid="{BCFD1321-669E-4B1B-9E44-220EBC190D71}"/>
    <cellStyle name="Normal 10 2 2 3 2 2 3" xfId="3760" xr:uid="{847892F2-EEA4-4F74-9581-F531169B2FE3}"/>
    <cellStyle name="Normal 10 2 2 3 2 3" xfId="144" xr:uid="{67F4FA78-E798-4984-A168-663BB94FB91D}"/>
    <cellStyle name="Normal 10 2 2 3 2 3 2" xfId="3761" xr:uid="{9756C303-B3FF-4C86-849F-492F1A0637D8}"/>
    <cellStyle name="Normal 10 2 2 3 2 4" xfId="145" xr:uid="{D9F1BAFC-F712-4FE8-B16E-A5E7ED2D3333}"/>
    <cellStyle name="Normal 10 2 2 3 3" xfId="146" xr:uid="{63989159-8FA7-46E8-B1F1-B2F9B27F13EB}"/>
    <cellStyle name="Normal 10 2 2 3 3 2" xfId="147" xr:uid="{ADC8F342-D22E-42B6-8F33-C63B7AEE4F1D}"/>
    <cellStyle name="Normal 10 2 2 3 3 2 2" xfId="3762" xr:uid="{06ABA16A-03D6-460B-BE4D-BDC554ECF92C}"/>
    <cellStyle name="Normal 10 2 2 3 3 3" xfId="148" xr:uid="{E3D5C108-DF48-4D14-B17C-5AE5D5444E71}"/>
    <cellStyle name="Normal 10 2 2 3 3 4" xfId="149" xr:uid="{E1C13B0E-6CCC-43B7-B466-5FB7CCC8ECA2}"/>
    <cellStyle name="Normal 10 2 2 3 4" xfId="150" xr:uid="{8B0650A3-6BC8-45C0-AF2B-6133C05C6755}"/>
    <cellStyle name="Normal 10 2 2 3 4 2" xfId="3763" xr:uid="{71BEA221-FF66-4F97-90D7-25C9D3259817}"/>
    <cellStyle name="Normal 10 2 2 3 5" xfId="151" xr:uid="{2FF0FBB4-3F9D-4529-9F24-EC14E57C2858}"/>
    <cellStyle name="Normal 10 2 2 3 6" xfId="152" xr:uid="{45E27129-03D3-4C8B-B178-2A1CC6FA79EE}"/>
    <cellStyle name="Normal 10 2 2 4" xfId="153" xr:uid="{F44EEA6E-0B3A-4670-B05B-4E660710F862}"/>
    <cellStyle name="Normal 10 2 2 4 2" xfId="154" xr:uid="{32106D62-E055-4F34-B126-654156A45926}"/>
    <cellStyle name="Normal 10 2 2 4 2 2" xfId="155" xr:uid="{91FD74F6-6528-45F0-AD03-548FAEAB466D}"/>
    <cellStyle name="Normal 10 2 2 4 2 2 2" xfId="3764" xr:uid="{EEEB651E-35C3-4605-8234-FB50E30EF835}"/>
    <cellStyle name="Normal 10 2 2 4 2 2 2 2" xfId="3765" xr:uid="{134056F6-99CE-4555-A97C-68001E9F5B0C}"/>
    <cellStyle name="Normal 10 2 2 4 2 2 3" xfId="3766" xr:uid="{4989DE6D-EF48-431A-8B56-C603D38488D7}"/>
    <cellStyle name="Normal 10 2 2 4 2 3" xfId="156" xr:uid="{4652B5A1-EF5C-40F9-B622-2312A5532AC3}"/>
    <cellStyle name="Normal 10 2 2 4 2 3 2" xfId="3767" xr:uid="{B04ED1D3-69FD-43D2-B4FA-D07BA1763369}"/>
    <cellStyle name="Normal 10 2 2 4 2 4" xfId="157" xr:uid="{C75EA125-EAEF-4FF1-BCAF-1748292A8A54}"/>
    <cellStyle name="Normal 10 2 2 4 3" xfId="158" xr:uid="{8CE592F1-36E4-420B-9233-2F6D212AE624}"/>
    <cellStyle name="Normal 10 2 2 4 3 2" xfId="3768" xr:uid="{79C7B53F-5224-46EE-961F-3B44EF1381E1}"/>
    <cellStyle name="Normal 10 2 2 4 3 2 2" xfId="3769" xr:uid="{036047A0-5026-4DE6-8FD0-DBCAB754A891}"/>
    <cellStyle name="Normal 10 2 2 4 3 3" xfId="3770" xr:uid="{46DEAADA-B45C-40BC-8E94-375725F5286C}"/>
    <cellStyle name="Normal 10 2 2 4 4" xfId="159" xr:uid="{27C620D9-A015-4B22-A088-3A982F441429}"/>
    <cellStyle name="Normal 10 2 2 4 4 2" xfId="3771" xr:uid="{6D7D6026-19CD-4146-A0E3-6CC1466A43B1}"/>
    <cellStyle name="Normal 10 2 2 4 5" xfId="160" xr:uid="{030A957A-FFEB-4A33-9B72-A80ABE065ACC}"/>
    <cellStyle name="Normal 10 2 2 5" xfId="161" xr:uid="{15BD30DB-4976-435B-8A2B-A6206DCB3B62}"/>
    <cellStyle name="Normal 10 2 2 5 2" xfId="162" xr:uid="{D1BBABBB-2D2C-4AB3-ADD8-49CDC56C5B0A}"/>
    <cellStyle name="Normal 10 2 2 5 2 2" xfId="3772" xr:uid="{262A9814-2419-488F-973E-9639CEF54330}"/>
    <cellStyle name="Normal 10 2 2 5 2 2 2" xfId="3773" xr:uid="{1204288F-B1A4-41B2-A9BE-6D6B11798D9E}"/>
    <cellStyle name="Normal 10 2 2 5 2 3" xfId="3774" xr:uid="{587D90E0-9237-41AD-84E5-3E5B2BD1110F}"/>
    <cellStyle name="Normal 10 2 2 5 3" xfId="163" xr:uid="{0E71A593-F4BE-4331-8B78-DC800090509C}"/>
    <cellStyle name="Normal 10 2 2 5 3 2" xfId="3775" xr:uid="{FB4F83F8-553B-4571-93FA-74239FC4320D}"/>
    <cellStyle name="Normal 10 2 2 5 4" xfId="164" xr:uid="{F20EECBC-9DEA-45C8-99E3-486877975325}"/>
    <cellStyle name="Normal 10 2 2 6" xfId="165" xr:uid="{8A77AA12-D272-4529-9F0C-3E7A4D629A8C}"/>
    <cellStyle name="Normal 10 2 2 6 2" xfId="166" xr:uid="{BC97CEEB-2459-4ACF-84A6-179B9003107E}"/>
    <cellStyle name="Normal 10 2 2 6 2 2" xfId="3776" xr:uid="{2C00804F-41CA-46C1-804A-E87A5ADA084B}"/>
    <cellStyle name="Normal 10 2 2 6 2 3" xfId="4304" xr:uid="{6F67A6DA-05A0-4ADF-AF7E-06EAD6D252A4}"/>
    <cellStyle name="Normal 10 2 2 6 3" xfId="167" xr:uid="{C3D5DF70-E11F-4A28-8EAC-A84FF6189A18}"/>
    <cellStyle name="Normal 10 2 2 6 4" xfId="168" xr:uid="{A9EC6A0D-DCF5-4D1A-9B9D-BA8CC97C47DE}"/>
    <cellStyle name="Normal 10 2 2 6 4 2" xfId="4740" xr:uid="{C377CB09-B9EB-4503-849F-ADD4EE077B5F}"/>
    <cellStyle name="Normal 10 2 2 6 4 3" xfId="4599" xr:uid="{6BE07C98-A149-4BDC-B5B7-E8CA582689C3}"/>
    <cellStyle name="Normal 10 2 2 6 4 4" xfId="4447" xr:uid="{B51C793B-2EC8-44F3-8515-5799144B591F}"/>
    <cellStyle name="Normal 10 2 2 7" xfId="169" xr:uid="{08B5125F-CDC9-45D4-A902-3C9B7D2B6ED3}"/>
    <cellStyle name="Normal 10 2 2 7 2" xfId="3777" xr:uid="{88370B97-9CE9-4DEB-B751-A7EE3814B40F}"/>
    <cellStyle name="Normal 10 2 2 8" xfId="170" xr:uid="{09CF8E11-DA50-44BE-80DA-98A29249956F}"/>
    <cellStyle name="Normal 10 2 2 9" xfId="171" xr:uid="{3D11C8D6-CD7F-45F3-A179-D012514B757F}"/>
    <cellStyle name="Normal 10 2 3" xfId="172" xr:uid="{A2F8BB11-DCC4-4512-94AA-74FD161DE796}"/>
    <cellStyle name="Normal 10 2 3 2" xfId="173" xr:uid="{D500A8FD-91C4-4E5E-8B94-42AD5EEE82E0}"/>
    <cellStyle name="Normal 10 2 3 2 2" xfId="174" xr:uid="{21B4CE0D-0D60-4D55-93E3-F3BA57BDF0C0}"/>
    <cellStyle name="Normal 10 2 3 2 2 2" xfId="175" xr:uid="{A4D0ECE6-A700-484C-8EBE-221F0E1A8D55}"/>
    <cellStyle name="Normal 10 2 3 2 2 2 2" xfId="3778" xr:uid="{3103C748-71CB-488C-B970-2550BF9278A4}"/>
    <cellStyle name="Normal 10 2 3 2 2 2 2 2" xfId="3779" xr:uid="{D1D2C1B9-7D75-48E0-BCA2-886CF009BA6B}"/>
    <cellStyle name="Normal 10 2 3 2 2 2 3" xfId="3780" xr:uid="{E0C2ACCF-E87D-4559-B93E-077B42BFA2A0}"/>
    <cellStyle name="Normal 10 2 3 2 2 3" xfId="176" xr:uid="{E047F32A-6F24-4606-B256-78FF62463E8C}"/>
    <cellStyle name="Normal 10 2 3 2 2 3 2" xfId="3781" xr:uid="{438A7058-ADD1-4BA4-B0C5-0E4B390A3063}"/>
    <cellStyle name="Normal 10 2 3 2 2 4" xfId="177" xr:uid="{7E4C882B-9E31-4419-AAAB-1848657A8347}"/>
    <cellStyle name="Normal 10 2 3 2 3" xfId="178" xr:uid="{FA6452D5-525D-4187-ABE9-E1EA5ED73E89}"/>
    <cellStyle name="Normal 10 2 3 2 3 2" xfId="179" xr:uid="{CFC256D0-B6D2-4969-8021-081195C6E84F}"/>
    <cellStyle name="Normal 10 2 3 2 3 2 2" xfId="3782" xr:uid="{A3DAD792-8E0B-4C5E-8590-97CFC99709E7}"/>
    <cellStyle name="Normal 10 2 3 2 3 3" xfId="180" xr:uid="{D97E2A2B-5862-4CDF-917D-1B20983F1332}"/>
    <cellStyle name="Normal 10 2 3 2 3 4" xfId="181" xr:uid="{3428BD1A-4757-4AA2-8FA3-948694B4046E}"/>
    <cellStyle name="Normal 10 2 3 2 4" xfId="182" xr:uid="{D828D66C-7E22-41C1-AEAF-1EE4F0DFFEC9}"/>
    <cellStyle name="Normal 10 2 3 2 4 2" xfId="3783" xr:uid="{19684575-67E8-4A5E-BAAA-E64D60D80E29}"/>
    <cellStyle name="Normal 10 2 3 2 5" xfId="183" xr:uid="{9BC765B9-4357-449A-9258-1FCB9EB01788}"/>
    <cellStyle name="Normal 10 2 3 2 6" xfId="184" xr:uid="{8C709F2E-813A-41ED-8794-C312499B6612}"/>
    <cellStyle name="Normal 10 2 3 3" xfId="185" xr:uid="{5F5FAC2D-13FD-49C3-8283-E6C5A6692A94}"/>
    <cellStyle name="Normal 10 2 3 3 2" xfId="186" xr:uid="{4574693C-DD78-41F7-948E-26AC5A7D462B}"/>
    <cellStyle name="Normal 10 2 3 3 2 2" xfId="187" xr:uid="{85351A3D-21FB-4793-B497-4DDF99E7B2BE}"/>
    <cellStyle name="Normal 10 2 3 3 2 2 2" xfId="3784" xr:uid="{92408D50-E5BC-4CF0-8753-E21A40ACEE87}"/>
    <cellStyle name="Normal 10 2 3 3 2 2 2 2" xfId="3785" xr:uid="{69C10402-7C9B-4F68-9D10-745099BE284F}"/>
    <cellStyle name="Normal 10 2 3 3 2 2 3" xfId="3786" xr:uid="{6570B5E0-FCB0-461E-891B-3E8E527BBB82}"/>
    <cellStyle name="Normal 10 2 3 3 2 3" xfId="188" xr:uid="{44E1CEBA-1E1C-4068-86A7-AAF06A2C057E}"/>
    <cellStyle name="Normal 10 2 3 3 2 3 2" xfId="3787" xr:uid="{588401C6-373E-4D4A-9C72-25A720706659}"/>
    <cellStyle name="Normal 10 2 3 3 2 4" xfId="189" xr:uid="{183D6A51-DC20-496B-820F-E581A234AC1C}"/>
    <cellStyle name="Normal 10 2 3 3 3" xfId="190" xr:uid="{FB9ED6E8-5688-4F32-ACD4-6AA6A2D35559}"/>
    <cellStyle name="Normal 10 2 3 3 3 2" xfId="3788" xr:uid="{3AF8031D-07C8-4954-AAE4-DE611D75159F}"/>
    <cellStyle name="Normal 10 2 3 3 3 2 2" xfId="3789" xr:uid="{284F56D8-A4CA-43EB-A754-488F98AA5FF2}"/>
    <cellStyle name="Normal 10 2 3 3 3 3" xfId="3790" xr:uid="{E63F6D53-221E-4E5E-AEBE-68FA6E5AD1A5}"/>
    <cellStyle name="Normal 10 2 3 3 4" xfId="191" xr:uid="{74440476-B851-4A10-8F7F-7B1FB0700B11}"/>
    <cellStyle name="Normal 10 2 3 3 4 2" xfId="3791" xr:uid="{F8903A7C-D20C-4AA1-9D94-BE5997E46AA2}"/>
    <cellStyle name="Normal 10 2 3 3 5" xfId="192" xr:uid="{7BC63096-5D23-4808-B3F0-5B67282AD36C}"/>
    <cellStyle name="Normal 10 2 3 4" xfId="193" xr:uid="{88C9078E-6B52-4FC7-9F9B-651D6815163E}"/>
    <cellStyle name="Normal 10 2 3 4 2" xfId="194" xr:uid="{519D0A10-E81E-47B4-84D7-E3123BE71C85}"/>
    <cellStyle name="Normal 10 2 3 4 2 2" xfId="3792" xr:uid="{02BF303B-4CA5-4D00-B9DC-7D87C971A72B}"/>
    <cellStyle name="Normal 10 2 3 4 2 2 2" xfId="3793" xr:uid="{1F0D2C0B-BD84-4472-8F1F-B8E58EA877BB}"/>
    <cellStyle name="Normal 10 2 3 4 2 3" xfId="3794" xr:uid="{1A1937F0-08F3-4FAA-866D-2084FE4A3CB3}"/>
    <cellStyle name="Normal 10 2 3 4 3" xfId="195" xr:uid="{DF5BB293-014D-4A03-B732-109B1C33957E}"/>
    <cellStyle name="Normal 10 2 3 4 3 2" xfId="3795" xr:uid="{DF0F6790-9F7A-4150-B274-7E36555062FC}"/>
    <cellStyle name="Normal 10 2 3 4 4" xfId="196" xr:uid="{696EC436-94B8-4F8F-A8BA-1E28889EE521}"/>
    <cellStyle name="Normal 10 2 3 5" xfId="197" xr:uid="{820683BD-2DDA-4BBE-B3C3-FE39A7E789E3}"/>
    <cellStyle name="Normal 10 2 3 5 2" xfId="198" xr:uid="{0317245F-FECD-4A8E-89D8-C1E7B72053B9}"/>
    <cellStyle name="Normal 10 2 3 5 2 2" xfId="3796" xr:uid="{DB9B1CED-BA1E-42ED-998D-52CAF2D31DE1}"/>
    <cellStyle name="Normal 10 2 3 5 2 3" xfId="4305" xr:uid="{97B3C784-54D9-4D79-AF4D-209886EEFF5D}"/>
    <cellStyle name="Normal 10 2 3 5 3" xfId="199" xr:uid="{682A0995-FBC4-4A98-9B1A-FC12ABD7B34C}"/>
    <cellStyle name="Normal 10 2 3 5 4" xfId="200" xr:uid="{391D6BA1-6569-4DAA-A3F1-DC1BD5D3C9BE}"/>
    <cellStyle name="Normal 10 2 3 5 4 2" xfId="4741" xr:uid="{B1B45408-DFAD-4B03-9F60-210C844BBB88}"/>
    <cellStyle name="Normal 10 2 3 5 4 3" xfId="4600" xr:uid="{055EFA8E-B7EB-4A8E-AE56-818BFA749A1C}"/>
    <cellStyle name="Normal 10 2 3 5 4 4" xfId="4448" xr:uid="{65DF6385-20BB-49AF-9D77-A84871D63329}"/>
    <cellStyle name="Normal 10 2 3 6" xfId="201" xr:uid="{641F7B03-DB3F-431B-A722-3EE998977DD5}"/>
    <cellStyle name="Normal 10 2 3 6 2" xfId="3797" xr:uid="{6ECAA8B9-74D4-43F3-94A8-9AA197A2AEAD}"/>
    <cellStyle name="Normal 10 2 3 7" xfId="202" xr:uid="{314BDAA1-3219-4976-B448-7535FF793453}"/>
    <cellStyle name="Normal 10 2 3 8" xfId="203" xr:uid="{F41125A1-ACE3-4326-ABDA-CB6E093A28B8}"/>
    <cellStyle name="Normal 10 2 4" xfId="204" xr:uid="{327BCDED-46C5-400B-9A8F-386248F5AFEB}"/>
    <cellStyle name="Normal 10 2 4 2" xfId="205" xr:uid="{4CD26B6B-7F1C-47C3-9BB4-AC118456F341}"/>
    <cellStyle name="Normal 10 2 4 2 2" xfId="206" xr:uid="{A897A9A5-6578-4C97-9BB4-F50FC25A9C3F}"/>
    <cellStyle name="Normal 10 2 4 2 2 2" xfId="207" xr:uid="{1231BA07-7A3A-4AF4-B0FA-E05C960AEBFC}"/>
    <cellStyle name="Normal 10 2 4 2 2 2 2" xfId="3798" xr:uid="{0C0C9901-B68B-4ED0-9409-5C6530E72718}"/>
    <cellStyle name="Normal 10 2 4 2 2 3" xfId="208" xr:uid="{0F34A309-4F18-414B-AEFC-32F1C6985166}"/>
    <cellStyle name="Normal 10 2 4 2 2 4" xfId="209" xr:uid="{1EBBC379-CA3A-4655-8DF7-964D6F8C10EF}"/>
    <cellStyle name="Normal 10 2 4 2 3" xfId="210" xr:uid="{DCCDADF1-CA49-4DFE-A536-FC905DEA47DC}"/>
    <cellStyle name="Normal 10 2 4 2 3 2" xfId="3799" xr:uid="{5DEAD961-0672-4305-B1C7-5B0AC5FE2D7F}"/>
    <cellStyle name="Normal 10 2 4 2 4" xfId="211" xr:uid="{6F554416-B077-4CAF-A266-59F90F7A370D}"/>
    <cellStyle name="Normal 10 2 4 2 5" xfId="212" xr:uid="{A2D1C560-730C-4AC8-B72C-6473B4DBE2E1}"/>
    <cellStyle name="Normal 10 2 4 3" xfId="213" xr:uid="{E974D7DE-6239-4373-8195-A26D11AC49F1}"/>
    <cellStyle name="Normal 10 2 4 3 2" xfId="214" xr:uid="{6BBA6C5E-A5C8-4404-863C-6EE73F2A14D5}"/>
    <cellStyle name="Normal 10 2 4 3 2 2" xfId="3800" xr:uid="{25D7A53C-DC0A-44BD-B205-0647C78E010E}"/>
    <cellStyle name="Normal 10 2 4 3 3" xfId="215" xr:uid="{2F9D0652-4D9C-4E4E-A569-A2346C8727A4}"/>
    <cellStyle name="Normal 10 2 4 3 4" xfId="216" xr:uid="{B6FD9DBB-DC68-45F5-A72A-6EBBEE59F075}"/>
    <cellStyle name="Normal 10 2 4 4" xfId="217" xr:uid="{58749A6A-631A-4EE8-8AC0-3C772D87DD4F}"/>
    <cellStyle name="Normal 10 2 4 4 2" xfId="218" xr:uid="{B162183B-D182-47AA-807A-3D4977DE6082}"/>
    <cellStyle name="Normal 10 2 4 4 3" xfId="219" xr:uid="{D27A9164-A578-4654-970E-1DF3C6022498}"/>
    <cellStyle name="Normal 10 2 4 4 4" xfId="220" xr:uid="{029D7E19-40C3-4CE2-B7FE-663123FD2B80}"/>
    <cellStyle name="Normal 10 2 4 5" xfId="221" xr:uid="{495EE88A-7BF9-411F-8E31-FE2C1871AA5E}"/>
    <cellStyle name="Normal 10 2 4 6" xfId="222" xr:uid="{17AE0D7B-ED93-4008-89C9-B21D5F970FE8}"/>
    <cellStyle name="Normal 10 2 4 7" xfId="223" xr:uid="{5B019C1D-5E95-48DB-B422-B367416349FD}"/>
    <cellStyle name="Normal 10 2 5" xfId="224" xr:uid="{791D1FA8-A3EF-4B34-9B18-D74B2D455A89}"/>
    <cellStyle name="Normal 10 2 5 2" xfId="225" xr:uid="{AEBFCB4C-FD8A-44FE-89B4-CD49A62C5F52}"/>
    <cellStyle name="Normal 10 2 5 2 2" xfId="226" xr:uid="{848A1C2D-4598-4E57-9526-47A0FBD333D5}"/>
    <cellStyle name="Normal 10 2 5 2 2 2" xfId="3801" xr:uid="{C6A47205-1C8C-4D90-98A1-C3398291D3FF}"/>
    <cellStyle name="Normal 10 2 5 2 2 2 2" xfId="3802" xr:uid="{DD8E9A53-C37D-49A4-BE06-97D2DF129A0F}"/>
    <cellStyle name="Normal 10 2 5 2 2 3" xfId="3803" xr:uid="{E8D115D5-22B4-4DAC-90EF-FE71BBA1FAA8}"/>
    <cellStyle name="Normal 10 2 5 2 3" xfId="227" xr:uid="{3C20691E-EC8C-4773-B1D5-B0BCDA8BD5CA}"/>
    <cellStyle name="Normal 10 2 5 2 3 2" xfId="3804" xr:uid="{B0D8E91D-4FA6-4FCE-BEB7-DE645728F887}"/>
    <cellStyle name="Normal 10 2 5 2 4" xfId="228" xr:uid="{11A46A83-DBD0-4D41-B40D-9A23D17EA36C}"/>
    <cellStyle name="Normal 10 2 5 3" xfId="229" xr:uid="{82F5D314-F167-45E4-A5AE-CB8E132D441E}"/>
    <cellStyle name="Normal 10 2 5 3 2" xfId="230" xr:uid="{4F35317B-3BA7-4E48-83B5-4F7D844F1A21}"/>
    <cellStyle name="Normal 10 2 5 3 2 2" xfId="3805" xr:uid="{3B12BB26-BCE8-4130-A9DF-964444286B46}"/>
    <cellStyle name="Normal 10 2 5 3 3" xfId="231" xr:uid="{CEB13B13-6B7E-4826-9333-3DFCAE918F50}"/>
    <cellStyle name="Normal 10 2 5 3 4" xfId="232" xr:uid="{B06CA796-0497-4506-B400-9B090CF88173}"/>
    <cellStyle name="Normal 10 2 5 4" xfId="233" xr:uid="{F7FAE870-E159-45BE-B7B1-180270FE91E6}"/>
    <cellStyle name="Normal 10 2 5 4 2" xfId="3806" xr:uid="{034D7EEB-A7C2-4DD9-A598-1F39616B4D41}"/>
    <cellStyle name="Normal 10 2 5 5" xfId="234" xr:uid="{ED986FE4-5076-4597-A6C4-2D9C15BEC633}"/>
    <cellStyle name="Normal 10 2 5 6" xfId="235" xr:uid="{F8A71E1A-148A-4120-A77B-D242D73BBBD5}"/>
    <cellStyle name="Normal 10 2 6" xfId="236" xr:uid="{A1F46AA4-DE09-419D-890E-B557316E0BFF}"/>
    <cellStyle name="Normal 10 2 6 2" xfId="237" xr:uid="{12C46011-710C-4F22-AA9E-440AA5AA7B9C}"/>
    <cellStyle name="Normal 10 2 6 2 2" xfId="238" xr:uid="{91FF9F5A-3F6D-48E1-B511-2C7F5F047125}"/>
    <cellStyle name="Normal 10 2 6 2 2 2" xfId="3807" xr:uid="{B1446B75-4AA7-4A6C-9C2F-50EC16500D75}"/>
    <cellStyle name="Normal 10 2 6 2 3" xfId="239" xr:uid="{EB4807A0-3BDE-4ED0-8F05-56C8561841A8}"/>
    <cellStyle name="Normal 10 2 6 2 4" xfId="240" xr:uid="{88AE68A7-8722-4590-B6B6-C63D6C515BAC}"/>
    <cellStyle name="Normal 10 2 6 3" xfId="241" xr:uid="{9948B1D0-3DBF-44B0-A876-EC0DA5293677}"/>
    <cellStyle name="Normal 10 2 6 3 2" xfId="3808" xr:uid="{58B5CFD4-728D-4C9B-8075-72540ECABB32}"/>
    <cellStyle name="Normal 10 2 6 4" xfId="242" xr:uid="{D7A08F74-9BD8-42BF-9C1D-ED2034C10960}"/>
    <cellStyle name="Normal 10 2 6 5" xfId="243" xr:uid="{8B59999A-9F8B-4069-B836-A2067B26F4C2}"/>
    <cellStyle name="Normal 10 2 7" xfId="244" xr:uid="{F1DEFBCD-6E96-4438-B8A1-A19A82ADFE59}"/>
    <cellStyle name="Normal 10 2 7 2" xfId="245" xr:uid="{8B4F9156-16B7-483F-86A5-0EF4AD17D74A}"/>
    <cellStyle name="Normal 10 2 7 2 2" xfId="3809" xr:uid="{43039BE5-C08F-44DB-BC2C-2B2DE69D544D}"/>
    <cellStyle name="Normal 10 2 7 2 3" xfId="4303" xr:uid="{ECCB64D0-511D-44D8-8ECD-F70DCDBEA2D6}"/>
    <cellStyle name="Normal 10 2 7 3" xfId="246" xr:uid="{023B01DD-240F-44EE-95D6-9B09800B891E}"/>
    <cellStyle name="Normal 10 2 7 4" xfId="247" xr:uid="{B1300A24-B970-4900-AB17-1FDAB3C190E7}"/>
    <cellStyle name="Normal 10 2 7 4 2" xfId="4739" xr:uid="{0E05F914-BBC0-4249-A9D5-5CE5BDAB82F7}"/>
    <cellStyle name="Normal 10 2 7 4 3" xfId="4601" xr:uid="{79A1F1A8-DE05-4044-BA77-CD21CC720644}"/>
    <cellStyle name="Normal 10 2 7 4 4" xfId="4446" xr:uid="{62B35931-C421-4E16-8F5D-724EDEFD5272}"/>
    <cellStyle name="Normal 10 2 8" xfId="248" xr:uid="{FA9DA3FE-084B-4C3E-B8FF-708D774A0F12}"/>
    <cellStyle name="Normal 10 2 8 2" xfId="249" xr:uid="{56475D1E-D53A-40CE-B3E2-606573B150E3}"/>
    <cellStyle name="Normal 10 2 8 3" xfId="250" xr:uid="{DEE6BDC6-D46C-4F8B-ABE8-DF6622091A74}"/>
    <cellStyle name="Normal 10 2 8 4" xfId="251" xr:uid="{56E1E25F-5A72-46BC-BB86-553B6CEABF6D}"/>
    <cellStyle name="Normal 10 2 9" xfId="252" xr:uid="{C9E2CA8F-A8C9-40AE-82D5-AE74611E3C4B}"/>
    <cellStyle name="Normal 10 3" xfId="253" xr:uid="{A06E2D95-8F65-4128-B8BE-68BA808246D1}"/>
    <cellStyle name="Normal 10 3 10" xfId="254" xr:uid="{CF04DEBC-6A21-4854-95A3-C18BDA17F67B}"/>
    <cellStyle name="Normal 10 3 11" xfId="255" xr:uid="{02C0101A-B232-4320-B105-29CA16830468}"/>
    <cellStyle name="Normal 10 3 2" xfId="256" xr:uid="{D2155816-AFEE-48E5-A475-FDBAC8032DD2}"/>
    <cellStyle name="Normal 10 3 2 2" xfId="257" xr:uid="{47D3C27C-B92F-45F1-9992-1EB529A2A12B}"/>
    <cellStyle name="Normal 10 3 2 2 2" xfId="258" xr:uid="{83CD23A2-361D-427B-AE19-3DCDA0823CB6}"/>
    <cellStyle name="Normal 10 3 2 2 2 2" xfId="259" xr:uid="{1F819BFD-27F3-4382-8778-310C41BDC36F}"/>
    <cellStyle name="Normal 10 3 2 2 2 2 2" xfId="260" xr:uid="{694EFD79-6C2C-42A9-AA82-05E3990FB057}"/>
    <cellStyle name="Normal 10 3 2 2 2 2 2 2" xfId="3810" xr:uid="{1B86B610-59FF-4DCD-B504-031821BF92D3}"/>
    <cellStyle name="Normal 10 3 2 2 2 2 3" xfId="261" xr:uid="{B8052FC1-830B-4322-A8DF-6358B9FC030C}"/>
    <cellStyle name="Normal 10 3 2 2 2 2 4" xfId="262" xr:uid="{8F8E2D45-3DF9-4CC2-8515-1D7D808AB26D}"/>
    <cellStyle name="Normal 10 3 2 2 2 3" xfId="263" xr:uid="{2016E9E2-82A4-4B79-8B40-D008D7A36F06}"/>
    <cellStyle name="Normal 10 3 2 2 2 3 2" xfId="264" xr:uid="{B869D314-D6E0-448D-A690-DBEB9FF7B116}"/>
    <cellStyle name="Normal 10 3 2 2 2 3 3" xfId="265" xr:uid="{0AB447A2-3D03-424C-AE52-FCD32D38EB9E}"/>
    <cellStyle name="Normal 10 3 2 2 2 3 4" xfId="266" xr:uid="{201C73A3-CE04-4E1C-936F-86BE4533B7E9}"/>
    <cellStyle name="Normal 10 3 2 2 2 4" xfId="267" xr:uid="{B142E4D4-CAEB-431C-99F9-5F35B80361AB}"/>
    <cellStyle name="Normal 10 3 2 2 2 5" xfId="268" xr:uid="{6585951E-DF3E-49C0-8909-8E7861479630}"/>
    <cellStyle name="Normal 10 3 2 2 2 6" xfId="269" xr:uid="{47555470-7D09-414C-A530-09DFF4AAA71F}"/>
    <cellStyle name="Normal 10 3 2 2 3" xfId="270" xr:uid="{FF2C880C-F4F7-4C70-B146-95CC97418DBC}"/>
    <cellStyle name="Normal 10 3 2 2 3 2" xfId="271" xr:uid="{D99B1FA0-D8CA-4890-8AA2-D99D2E3A97B5}"/>
    <cellStyle name="Normal 10 3 2 2 3 2 2" xfId="272" xr:uid="{449B3D4D-195B-4036-9095-2D30E9C170BA}"/>
    <cellStyle name="Normal 10 3 2 2 3 2 3" xfId="273" xr:uid="{C85DB9E7-D1A1-45E0-BED6-7060B1BF15E5}"/>
    <cellStyle name="Normal 10 3 2 2 3 2 4" xfId="274" xr:uid="{6A41459E-E7BD-4A99-A8AB-80F4DDA16C6A}"/>
    <cellStyle name="Normal 10 3 2 2 3 3" xfId="275" xr:uid="{8D91353F-2A50-4BF3-9A25-90FFA87FACBF}"/>
    <cellStyle name="Normal 10 3 2 2 3 4" xfId="276" xr:uid="{CC9ACC42-DE08-42B5-9C55-6396674BEB0F}"/>
    <cellStyle name="Normal 10 3 2 2 3 5" xfId="277" xr:uid="{FAD3158D-8E96-4F1A-B4A5-F009C0A22B34}"/>
    <cellStyle name="Normal 10 3 2 2 4" xfId="278" xr:uid="{1138244D-CD86-450B-BF20-056B472F3A74}"/>
    <cellStyle name="Normal 10 3 2 2 4 2" xfId="279" xr:uid="{6FC1B5A5-97C6-42CF-893E-EBCAD0ECE7CC}"/>
    <cellStyle name="Normal 10 3 2 2 4 3" xfId="280" xr:uid="{426F501D-1F24-4575-8B0D-DB2774F6FFDA}"/>
    <cellStyle name="Normal 10 3 2 2 4 4" xfId="281" xr:uid="{5937EF65-BEC2-4DBC-ABC4-3BCCAB30B7D2}"/>
    <cellStyle name="Normal 10 3 2 2 5" xfId="282" xr:uid="{1FD59887-4C6C-4EDD-8302-CD3A9A8C2FE8}"/>
    <cellStyle name="Normal 10 3 2 2 5 2" xfId="283" xr:uid="{E9576ABA-9679-44FF-9C0E-6D2BFD0D0887}"/>
    <cellStyle name="Normal 10 3 2 2 5 3" xfId="284" xr:uid="{4C7415C6-7520-430C-83E3-F03C4D290D08}"/>
    <cellStyle name="Normal 10 3 2 2 5 4" xfId="285" xr:uid="{684FE616-5410-4F28-BD74-4A8EF24AE7D0}"/>
    <cellStyle name="Normal 10 3 2 2 6" xfId="286" xr:uid="{4A1DB78D-E139-4915-94C4-0CBD1B6652DF}"/>
    <cellStyle name="Normal 10 3 2 2 7" xfId="287" xr:uid="{EDE560F0-048E-4E8E-A2CA-F68A2E247853}"/>
    <cellStyle name="Normal 10 3 2 2 8" xfId="288" xr:uid="{8004C0E8-A410-4545-8497-ACBA1D78326B}"/>
    <cellStyle name="Normal 10 3 2 3" xfId="289" xr:uid="{21BBCD2A-0798-4E17-B073-078CB5E3D96E}"/>
    <cellStyle name="Normal 10 3 2 3 2" xfId="290" xr:uid="{BC2955A2-2460-4F94-B1E9-D93171905F19}"/>
    <cellStyle name="Normal 10 3 2 3 2 2" xfId="291" xr:uid="{4FCA6B5D-DFC7-4379-98DB-FEAC2CA8F05C}"/>
    <cellStyle name="Normal 10 3 2 3 2 2 2" xfId="3811" xr:uid="{361CA56C-D77B-4445-92ED-3E16178CDB08}"/>
    <cellStyle name="Normal 10 3 2 3 2 2 2 2" xfId="3812" xr:uid="{FEBEE6E1-9899-47C3-96B4-FE8B899E8E6F}"/>
    <cellStyle name="Normal 10 3 2 3 2 2 3" xfId="3813" xr:uid="{F8BF875A-5AC5-45DF-9B75-B6D0830EAA69}"/>
    <cellStyle name="Normal 10 3 2 3 2 3" xfId="292" xr:uid="{3F8669B9-6C38-4B4A-94AC-653C2C93F577}"/>
    <cellStyle name="Normal 10 3 2 3 2 3 2" xfId="3814" xr:uid="{D2D31137-BCD0-4D9B-9053-49FECB7D9818}"/>
    <cellStyle name="Normal 10 3 2 3 2 4" xfId="293" xr:uid="{9565F891-B9B2-40DE-B465-1E5D861D3134}"/>
    <cellStyle name="Normal 10 3 2 3 3" xfId="294" xr:uid="{7AF5B3DE-F043-4D77-B652-5CD3BEA4C800}"/>
    <cellStyle name="Normal 10 3 2 3 3 2" xfId="295" xr:uid="{5CBAEF6E-4120-40A6-AA48-F500289B1E20}"/>
    <cellStyle name="Normal 10 3 2 3 3 2 2" xfId="3815" xr:uid="{14102435-BA71-48F7-BA29-A6B854FB3C94}"/>
    <cellStyle name="Normal 10 3 2 3 3 3" xfId="296" xr:uid="{79084136-0829-4018-94DF-044C88D46262}"/>
    <cellStyle name="Normal 10 3 2 3 3 4" xfId="297" xr:uid="{6A0A8118-7775-4E3E-92D9-E8B0E7A74D8A}"/>
    <cellStyle name="Normal 10 3 2 3 4" xfId="298" xr:uid="{2630B1C7-8CE5-4011-B662-458123A64742}"/>
    <cellStyle name="Normal 10 3 2 3 4 2" xfId="3816" xr:uid="{64F5D46C-F86F-458A-9604-984BCAF3F0DB}"/>
    <cellStyle name="Normal 10 3 2 3 5" xfId="299" xr:uid="{34E9D8B3-8C26-4FEF-8723-46E3487B9768}"/>
    <cellStyle name="Normal 10 3 2 3 6" xfId="300" xr:uid="{CE199757-DDEC-4C1C-A151-DECD9B368982}"/>
    <cellStyle name="Normal 10 3 2 4" xfId="301" xr:uid="{33A02DD8-DA57-4829-9974-6CE1A9173901}"/>
    <cellStyle name="Normal 10 3 2 4 2" xfId="302" xr:uid="{D7C2C16D-C932-4099-9E5A-7F386752D10E}"/>
    <cellStyle name="Normal 10 3 2 4 2 2" xfId="303" xr:uid="{7CB1899D-8939-4860-8941-57E2475E28FE}"/>
    <cellStyle name="Normal 10 3 2 4 2 2 2" xfId="3817" xr:uid="{C953D7C1-5A98-413C-B0AD-BAFDC89D3293}"/>
    <cellStyle name="Normal 10 3 2 4 2 3" xfId="304" xr:uid="{E78F5A92-EF02-448B-B04A-628ADBCF437E}"/>
    <cellStyle name="Normal 10 3 2 4 2 4" xfId="305" xr:uid="{2C74E03C-58CE-455E-9964-C5CED938CD5E}"/>
    <cellStyle name="Normal 10 3 2 4 3" xfId="306" xr:uid="{E32424FA-DE9F-4926-BD20-E6E243DC2B16}"/>
    <cellStyle name="Normal 10 3 2 4 3 2" xfId="3818" xr:uid="{544093E8-DAB8-464D-BE02-D97A8F12ED6C}"/>
    <cellStyle name="Normal 10 3 2 4 4" xfId="307" xr:uid="{8B2ADAA6-900B-4C42-9A84-9A249DF70C81}"/>
    <cellStyle name="Normal 10 3 2 4 5" xfId="308" xr:uid="{C21885C3-3EB2-4A0C-B48A-4E798E9F2D7B}"/>
    <cellStyle name="Normal 10 3 2 5" xfId="309" xr:uid="{64FA1A1C-2CBC-4501-9F93-53ED9833B354}"/>
    <cellStyle name="Normal 10 3 2 5 2" xfId="310" xr:uid="{D777023E-F09F-48B4-B62E-37781AA6BEA6}"/>
    <cellStyle name="Normal 10 3 2 5 2 2" xfId="3819" xr:uid="{832AD919-BD5C-4858-BFC0-F613FE6EE5E4}"/>
    <cellStyle name="Normal 10 3 2 5 3" xfId="311" xr:uid="{2F9F6DAC-B477-4574-A5E6-A9C292AA32DF}"/>
    <cellStyle name="Normal 10 3 2 5 4" xfId="312" xr:uid="{6133195D-BA5C-4358-B738-86D48AFB98A5}"/>
    <cellStyle name="Normal 10 3 2 6" xfId="313" xr:uid="{131E06D3-4C29-4604-8318-A56DBAA27B4A}"/>
    <cellStyle name="Normal 10 3 2 6 2" xfId="314" xr:uid="{4A763BC4-BFE7-41C8-9F76-448310DAA535}"/>
    <cellStyle name="Normal 10 3 2 6 3" xfId="315" xr:uid="{C602869E-FEC6-47B2-8290-9B1785662082}"/>
    <cellStyle name="Normal 10 3 2 6 4" xfId="316" xr:uid="{657F399E-2157-40E1-AD16-CB524C07CAFF}"/>
    <cellStyle name="Normal 10 3 2 7" xfId="317" xr:uid="{C2B25631-C758-41C7-B686-FB34C95CA1F3}"/>
    <cellStyle name="Normal 10 3 2 8" xfId="318" xr:uid="{CA245178-9D06-47AB-86FA-E88B61F1E033}"/>
    <cellStyle name="Normal 10 3 2 9" xfId="319" xr:uid="{7A5C0BF0-4F07-4A10-B170-77064C4E60AB}"/>
    <cellStyle name="Normal 10 3 3" xfId="320" xr:uid="{3A1F3B45-BD92-4E24-B283-C095890A87F3}"/>
    <cellStyle name="Normal 10 3 3 2" xfId="321" xr:uid="{66004CEA-6EF1-4DB0-9E5B-912E674466B0}"/>
    <cellStyle name="Normal 10 3 3 2 2" xfId="322" xr:uid="{945C0723-891E-4796-81A5-DCCC8EC6ABF9}"/>
    <cellStyle name="Normal 10 3 3 2 2 2" xfId="323" xr:uid="{9A1A0AEF-8410-4A57-80F1-6833BCC8C7C2}"/>
    <cellStyle name="Normal 10 3 3 2 2 2 2" xfId="3820" xr:uid="{2E02EF21-A3D2-488F-9CD6-13E7E8F7941A}"/>
    <cellStyle name="Normal 10 3 3 2 2 2 2 2" xfId="4621" xr:uid="{3062DE6A-586D-4C78-98C9-FC8CAEE16B41}"/>
    <cellStyle name="Normal 10 3 3 2 2 2 3" xfId="4622" xr:uid="{8102A23E-16F2-4F7B-9BEE-1A8B02620E85}"/>
    <cellStyle name="Normal 10 3 3 2 2 3" xfId="324" xr:uid="{709EF130-1454-4103-AE66-C3EE9EC8DFD2}"/>
    <cellStyle name="Normal 10 3 3 2 2 3 2" xfId="4623" xr:uid="{DDE95D59-63C8-48A3-9A1C-FF822BF971DA}"/>
    <cellStyle name="Normal 10 3 3 2 2 4" xfId="325" xr:uid="{C54AC587-2FAD-4233-B425-28FD9D13AC3F}"/>
    <cellStyle name="Normal 10 3 3 2 3" xfId="326" xr:uid="{1298B17C-2E5A-406A-98FE-204AA239D333}"/>
    <cellStyle name="Normal 10 3 3 2 3 2" xfId="327" xr:uid="{7B6A9A0A-C9B3-40AB-AA16-8C523E7D52FA}"/>
    <cellStyle name="Normal 10 3 3 2 3 2 2" xfId="4624" xr:uid="{D73B7E0E-C3FA-4903-B078-CEE5DAB2B9F9}"/>
    <cellStyle name="Normal 10 3 3 2 3 3" xfId="328" xr:uid="{E31A9AEE-683E-4CD0-93C7-0762306484BB}"/>
    <cellStyle name="Normal 10 3 3 2 3 4" xfId="329" xr:uid="{09BBA26F-0D5F-4435-87D0-2181AF722C71}"/>
    <cellStyle name="Normal 10 3 3 2 4" xfId="330" xr:uid="{96972356-7DE6-4317-8A08-E66E289D2518}"/>
    <cellStyle name="Normal 10 3 3 2 4 2" xfId="4625" xr:uid="{D2A434E9-3574-4D08-8417-87E12C880F78}"/>
    <cellStyle name="Normal 10 3 3 2 5" xfId="331" xr:uid="{779F5A2F-AC10-4136-BC8B-2335BAC5D67A}"/>
    <cellStyle name="Normal 10 3 3 2 6" xfId="332" xr:uid="{891B49A9-D23B-4FAD-A634-43D9BF929AD9}"/>
    <cellStyle name="Normal 10 3 3 3" xfId="333" xr:uid="{8F17DACD-29F7-4EC1-87C1-621B6D560261}"/>
    <cellStyle name="Normal 10 3 3 3 2" xfId="334" xr:uid="{A42B4388-E57A-48C6-A532-0C784749ECC1}"/>
    <cellStyle name="Normal 10 3 3 3 2 2" xfId="335" xr:uid="{002726DE-735D-4658-A4DE-A4EFC2C2E253}"/>
    <cellStyle name="Normal 10 3 3 3 2 2 2" xfId="4626" xr:uid="{51569018-0001-4A52-A226-2C9F979489D6}"/>
    <cellStyle name="Normal 10 3 3 3 2 3" xfId="336" xr:uid="{23442117-D375-45F1-B87B-4A74275DD908}"/>
    <cellStyle name="Normal 10 3 3 3 2 4" xfId="337" xr:uid="{C50D0FC2-BE29-472B-94FF-9D0285F37D2A}"/>
    <cellStyle name="Normal 10 3 3 3 3" xfId="338" xr:uid="{4788B75A-3537-4AF6-9FF3-B368430B869E}"/>
    <cellStyle name="Normal 10 3 3 3 3 2" xfId="4627" xr:uid="{F827CDD6-ECB7-4297-B19B-05B78B2D8094}"/>
    <cellStyle name="Normal 10 3 3 3 4" xfId="339" xr:uid="{4DB86170-1088-4355-AF40-84E4B907B225}"/>
    <cellStyle name="Normal 10 3 3 3 5" xfId="340" xr:uid="{4EB780F0-DA57-412A-A4B7-08A2493637F5}"/>
    <cellStyle name="Normal 10 3 3 4" xfId="341" xr:uid="{8A04D2D9-6665-475A-B9D8-B6BBFED3AA63}"/>
    <cellStyle name="Normal 10 3 3 4 2" xfId="342" xr:uid="{5781BB98-DFA0-4220-9D98-3A08C0BE9A16}"/>
    <cellStyle name="Normal 10 3 3 4 2 2" xfId="4628" xr:uid="{520A67D8-B48B-4AC1-834C-34A542B9B990}"/>
    <cellStyle name="Normal 10 3 3 4 3" xfId="343" xr:uid="{97692825-ED23-458E-BE43-3FB2FE255B11}"/>
    <cellStyle name="Normal 10 3 3 4 4" xfId="344" xr:uid="{F4D61825-9E83-4CEF-AF00-F6F2CE0AB87A}"/>
    <cellStyle name="Normal 10 3 3 5" xfId="345" xr:uid="{5D12C671-8461-4900-9081-3163E6140A34}"/>
    <cellStyle name="Normal 10 3 3 5 2" xfId="346" xr:uid="{88F437E2-7CA0-4F43-8F13-097F5DC2CC4F}"/>
    <cellStyle name="Normal 10 3 3 5 3" xfId="347" xr:uid="{6C04E212-787E-4EF4-B36B-F23C1B73B58C}"/>
    <cellStyle name="Normal 10 3 3 5 4" xfId="348" xr:uid="{7F143B2E-E82C-4ED9-A6EC-9830B83064E1}"/>
    <cellStyle name="Normal 10 3 3 6" xfId="349" xr:uid="{84FBF95D-C153-4D2B-BCC6-5031C5368D24}"/>
    <cellStyle name="Normal 10 3 3 7" xfId="350" xr:uid="{CB91E131-E855-46AA-8DED-8E582057431C}"/>
    <cellStyle name="Normal 10 3 3 8" xfId="351" xr:uid="{94FAB251-7CBC-4141-9278-9B25AF7947F1}"/>
    <cellStyle name="Normal 10 3 4" xfId="352" xr:uid="{98386D92-9E9A-436B-831F-7489203A1778}"/>
    <cellStyle name="Normal 10 3 4 2" xfId="353" xr:uid="{B6C3FD27-A224-44FA-879E-25F416F83F1D}"/>
    <cellStyle name="Normal 10 3 4 2 2" xfId="354" xr:uid="{4CD2E1A4-1CCC-4C9A-951C-37D4295F083D}"/>
    <cellStyle name="Normal 10 3 4 2 2 2" xfId="355" xr:uid="{ED0B659F-C39A-49CD-BA03-4CE08330D682}"/>
    <cellStyle name="Normal 10 3 4 2 2 2 2" xfId="3821" xr:uid="{9702F71C-E41A-4867-AA6D-EF3808C18EAE}"/>
    <cellStyle name="Normal 10 3 4 2 2 3" xfId="356" xr:uid="{0AEFEA41-F1C4-400B-BA0D-4611A62E1CAF}"/>
    <cellStyle name="Normal 10 3 4 2 2 4" xfId="357" xr:uid="{02C0F6A2-0595-466B-B3A9-5F587A304248}"/>
    <cellStyle name="Normal 10 3 4 2 3" xfId="358" xr:uid="{9483D68E-92F3-47A0-911B-51762189DBC6}"/>
    <cellStyle name="Normal 10 3 4 2 3 2" xfId="3822" xr:uid="{4303065D-2318-4740-AC8B-FB1F9B67C9DB}"/>
    <cellStyle name="Normal 10 3 4 2 4" xfId="359" xr:uid="{CCC7133D-CFE8-4FF1-933D-A3BB02017429}"/>
    <cellStyle name="Normal 10 3 4 2 5" xfId="360" xr:uid="{C736A115-A2A3-4C67-AC2F-7B0FFA467313}"/>
    <cellStyle name="Normal 10 3 4 3" xfId="361" xr:uid="{BEC657B9-5058-43E5-84C0-8FABDE02DA57}"/>
    <cellStyle name="Normal 10 3 4 3 2" xfId="362" xr:uid="{0E9DC799-4664-45E2-A8C2-A5F7D7265283}"/>
    <cellStyle name="Normal 10 3 4 3 2 2" xfId="3823" xr:uid="{21198D71-5D0E-4C79-AD15-440E31E5B940}"/>
    <cellStyle name="Normal 10 3 4 3 3" xfId="363" xr:uid="{19958FBC-0595-4A41-970E-B61FAA2EB6E2}"/>
    <cellStyle name="Normal 10 3 4 3 4" xfId="364" xr:uid="{436BCA86-6E76-4DB4-9A79-5999AA5E22D3}"/>
    <cellStyle name="Normal 10 3 4 4" xfId="365" xr:uid="{5E44CFAC-4F22-43F9-ACF1-BA0312FF8A0D}"/>
    <cellStyle name="Normal 10 3 4 4 2" xfId="366" xr:uid="{FA0E5330-2703-4727-A94A-F8ED8D98FF5E}"/>
    <cellStyle name="Normal 10 3 4 4 3" xfId="367" xr:uid="{720754FC-92EE-44E5-98FB-97B94640F70F}"/>
    <cellStyle name="Normal 10 3 4 4 4" xfId="368" xr:uid="{EBE5D032-C4BC-4D65-8205-3D5C15230B06}"/>
    <cellStyle name="Normal 10 3 4 5" xfId="369" xr:uid="{BE7ECB64-164A-44F4-B0CC-A6549861A118}"/>
    <cellStyle name="Normal 10 3 4 6" xfId="370" xr:uid="{E67C6580-3BA4-4E02-9E8F-8ED1A23418F3}"/>
    <cellStyle name="Normal 10 3 4 7" xfId="371" xr:uid="{B701A957-5D67-469F-BB33-1E10A7055561}"/>
    <cellStyle name="Normal 10 3 5" xfId="372" xr:uid="{C68F46CF-EAEF-4F6D-9575-ABB29F4A7A37}"/>
    <cellStyle name="Normal 10 3 5 2" xfId="373" xr:uid="{A04AB745-AC9A-4CE5-94F7-FF0333ACD21A}"/>
    <cellStyle name="Normal 10 3 5 2 2" xfId="374" xr:uid="{A779E12D-CC05-46C0-8B9B-EA99B9AFA57E}"/>
    <cellStyle name="Normal 10 3 5 2 2 2" xfId="3824" xr:uid="{C2B6EFF1-C3A6-4C4D-B3BD-B5EF45050EB8}"/>
    <cellStyle name="Normal 10 3 5 2 3" xfId="375" xr:uid="{BAC04D30-D324-49F3-9BED-14E5765E923E}"/>
    <cellStyle name="Normal 10 3 5 2 4" xfId="376" xr:uid="{2D7CC825-AFE6-4496-ACC1-76C90EDB86DD}"/>
    <cellStyle name="Normal 10 3 5 3" xfId="377" xr:uid="{8ECBA600-9627-40DA-8FF2-D2E8AE5E26D1}"/>
    <cellStyle name="Normal 10 3 5 3 2" xfId="378" xr:uid="{AC010DF2-4C6A-43C3-A105-04BD5D035146}"/>
    <cellStyle name="Normal 10 3 5 3 3" xfId="379" xr:uid="{587CA8DD-9ABB-4320-958B-EBD748A6F6A6}"/>
    <cellStyle name="Normal 10 3 5 3 4" xfId="380" xr:uid="{0BE1E89F-C747-4F80-A0C3-16CCE71073F9}"/>
    <cellStyle name="Normal 10 3 5 4" xfId="381" xr:uid="{F90AC61E-B511-4AA4-BE1A-8B74085312A5}"/>
    <cellStyle name="Normal 10 3 5 5" xfId="382" xr:uid="{78DF21E0-DC86-44B0-A190-DA1BC83208B7}"/>
    <cellStyle name="Normal 10 3 5 6" xfId="383" xr:uid="{ADC91111-C696-410F-85D0-86317B0D8913}"/>
    <cellStyle name="Normal 10 3 6" xfId="384" xr:uid="{9431B7DD-6E78-4771-A9F8-6D6076A1E5AD}"/>
    <cellStyle name="Normal 10 3 6 2" xfId="385" xr:uid="{227B8EE6-6AAC-474B-AEE6-32B6C4DFBAE2}"/>
    <cellStyle name="Normal 10 3 6 2 2" xfId="386" xr:uid="{7EC2DC20-29D9-4CE2-8E8A-D33EB47722C2}"/>
    <cellStyle name="Normal 10 3 6 2 3" xfId="387" xr:uid="{76BE6912-587E-4F8B-B152-52668397BEE4}"/>
    <cellStyle name="Normal 10 3 6 2 4" xfId="388" xr:uid="{B7ECC944-1CE8-4FB3-9C2D-1DA52036B820}"/>
    <cellStyle name="Normal 10 3 6 3" xfId="389" xr:uid="{4F76AC35-D79A-4E56-8C59-F76817BAEDFA}"/>
    <cellStyle name="Normal 10 3 6 4" xfId="390" xr:uid="{C2E393AE-06AC-49B0-92D9-5C32D4982E07}"/>
    <cellStyle name="Normal 10 3 6 5" xfId="391" xr:uid="{5CED1C40-DB31-456B-8C40-07524E0624B7}"/>
    <cellStyle name="Normal 10 3 7" xfId="392" xr:uid="{4DFCF97D-5961-4D52-BD41-42130D598BD5}"/>
    <cellStyle name="Normal 10 3 7 2" xfId="393" xr:uid="{A573842F-CE47-4C08-BA2D-2CDC138DB54B}"/>
    <cellStyle name="Normal 10 3 7 3" xfId="394" xr:uid="{174F2666-8899-4E90-A756-6633FDDD131B}"/>
    <cellStyle name="Normal 10 3 7 4" xfId="395" xr:uid="{D7AEB5C3-10AC-4929-9CB5-49950200C735}"/>
    <cellStyle name="Normal 10 3 8" xfId="396" xr:uid="{95998B5C-5626-4945-ADEA-2168F14296D6}"/>
    <cellStyle name="Normal 10 3 8 2" xfId="397" xr:uid="{2B772D74-D243-46FC-96CF-E0ECD7A1E37F}"/>
    <cellStyle name="Normal 10 3 8 3" xfId="398" xr:uid="{70454E90-81CC-421E-894E-F5B70A97C416}"/>
    <cellStyle name="Normal 10 3 8 4" xfId="399" xr:uid="{74F83371-87AB-44E4-81FC-7905885446FA}"/>
    <cellStyle name="Normal 10 3 9" xfId="400" xr:uid="{627D5544-0472-43BF-88DA-FC967CAAAB73}"/>
    <cellStyle name="Normal 10 4" xfId="401" xr:uid="{4DB38635-3C2A-4C83-B79F-0309A89E35A7}"/>
    <cellStyle name="Normal 10 4 10" xfId="402" xr:uid="{F6A48E73-EA36-48F0-B7A5-A96F9A99A91D}"/>
    <cellStyle name="Normal 10 4 11" xfId="403" xr:uid="{1BD9997B-3784-48A5-BEE0-47B8F90A5374}"/>
    <cellStyle name="Normal 10 4 2" xfId="404" xr:uid="{1283A382-B76D-461E-B63A-3F49190D1FBE}"/>
    <cellStyle name="Normal 10 4 2 2" xfId="405" xr:uid="{BC9DEB9D-C8B2-4251-BEC1-6BE8D04B641A}"/>
    <cellStyle name="Normal 10 4 2 2 2" xfId="406" xr:uid="{A56AD1FE-9457-4BBC-9B09-98FC93E7BF04}"/>
    <cellStyle name="Normal 10 4 2 2 2 2" xfId="407" xr:uid="{2C53270D-DE19-4888-AE46-E69708E65171}"/>
    <cellStyle name="Normal 10 4 2 2 2 2 2" xfId="408" xr:uid="{D688594A-A7B9-4140-A66E-84BD005E4D06}"/>
    <cellStyle name="Normal 10 4 2 2 2 2 3" xfId="409" xr:uid="{01B2C962-5ED8-4F01-A0D8-95FC1ABA7A1D}"/>
    <cellStyle name="Normal 10 4 2 2 2 2 4" xfId="410" xr:uid="{90C43AE9-0FB9-4628-8050-2862F21F5E2D}"/>
    <cellStyle name="Normal 10 4 2 2 2 3" xfId="411" xr:uid="{E9D13179-AC57-441A-87FC-C51C02E00C78}"/>
    <cellStyle name="Normal 10 4 2 2 2 3 2" xfId="412" xr:uid="{EEE8D327-EBB5-4DF5-ABFC-CC309529102E}"/>
    <cellStyle name="Normal 10 4 2 2 2 3 3" xfId="413" xr:uid="{DF72C854-2600-42CD-86EB-7EB4BFD56C17}"/>
    <cellStyle name="Normal 10 4 2 2 2 3 4" xfId="414" xr:uid="{41744E83-C756-4A13-B6F1-5B1B6F8A07ED}"/>
    <cellStyle name="Normal 10 4 2 2 2 4" xfId="415" xr:uid="{B93456F1-BEE5-45E4-BCBC-C004CF918F3A}"/>
    <cellStyle name="Normal 10 4 2 2 2 5" xfId="416" xr:uid="{13DC5705-1E3A-42B6-8226-6814D9D72347}"/>
    <cellStyle name="Normal 10 4 2 2 2 6" xfId="417" xr:uid="{7BCE8C1E-9C31-47F2-AA4F-BA9A8C399021}"/>
    <cellStyle name="Normal 10 4 2 2 3" xfId="418" xr:uid="{70B84D3C-6B9E-41A3-AC52-C678117EE52F}"/>
    <cellStyle name="Normal 10 4 2 2 3 2" xfId="419" xr:uid="{FEF330E8-B5DB-490C-96C2-4FA3D78BCBC0}"/>
    <cellStyle name="Normal 10 4 2 2 3 2 2" xfId="420" xr:uid="{DB90CB8E-2051-4BA7-9089-85B1454408C0}"/>
    <cellStyle name="Normal 10 4 2 2 3 2 3" xfId="421" xr:uid="{21B1F07E-0227-422E-9B35-5E61A6BBD519}"/>
    <cellStyle name="Normal 10 4 2 2 3 2 4" xfId="422" xr:uid="{673566A9-3877-44F9-871B-8CB1A270AC58}"/>
    <cellStyle name="Normal 10 4 2 2 3 3" xfId="423" xr:uid="{F2256022-A55C-4694-897D-33ABCB220795}"/>
    <cellStyle name="Normal 10 4 2 2 3 4" xfId="424" xr:uid="{FD457CD8-8AE1-4F92-A854-E8E553926CB6}"/>
    <cellStyle name="Normal 10 4 2 2 3 5" xfId="425" xr:uid="{86674252-F462-4FA2-B923-B4BB6A4E7155}"/>
    <cellStyle name="Normal 10 4 2 2 4" xfId="426" xr:uid="{3A7DD88F-E8A3-4799-AA82-E6B0BDE1C715}"/>
    <cellStyle name="Normal 10 4 2 2 4 2" xfId="427" xr:uid="{3BC389C6-31E7-4686-AA12-57510A0982DC}"/>
    <cellStyle name="Normal 10 4 2 2 4 3" xfId="428" xr:uid="{5643CA77-909C-4ADD-818D-E9A729B81FB6}"/>
    <cellStyle name="Normal 10 4 2 2 4 4" xfId="429" xr:uid="{E42460CE-0F13-4309-B6A3-18926EA86FE3}"/>
    <cellStyle name="Normal 10 4 2 2 5" xfId="430" xr:uid="{DB1E427C-8463-438B-823E-427CF5E14A26}"/>
    <cellStyle name="Normal 10 4 2 2 5 2" xfId="431" xr:uid="{D19639A0-EC66-452F-A77C-FD787BE54AD3}"/>
    <cellStyle name="Normal 10 4 2 2 5 3" xfId="432" xr:uid="{C7E4DBE7-2515-4D3D-9111-6D5BEA333E33}"/>
    <cellStyle name="Normal 10 4 2 2 5 4" xfId="433" xr:uid="{A0CD1A58-8318-48D2-8149-57759062804D}"/>
    <cellStyle name="Normal 10 4 2 2 6" xfId="434" xr:uid="{A78CDD32-7338-412E-AC55-288B7FD37814}"/>
    <cellStyle name="Normal 10 4 2 2 7" xfId="435" xr:uid="{AE926F2B-DF39-406C-B635-9806A1587E77}"/>
    <cellStyle name="Normal 10 4 2 2 8" xfId="436" xr:uid="{1AA5E6BA-2C39-4F50-823A-05E7D442486D}"/>
    <cellStyle name="Normal 10 4 2 3" xfId="437" xr:uid="{8D6D04ED-AAD9-441B-BEFF-D862F178BFD0}"/>
    <cellStyle name="Normal 10 4 2 3 2" xfId="438" xr:uid="{7C42EB9E-955B-42CE-9D75-69EBAC28B74E}"/>
    <cellStyle name="Normal 10 4 2 3 2 2" xfId="439" xr:uid="{97909224-1F73-4593-B0B0-21817B09E74A}"/>
    <cellStyle name="Normal 10 4 2 3 2 3" xfId="440" xr:uid="{E07CD320-CDE0-4A05-9D67-4369AB9707B4}"/>
    <cellStyle name="Normal 10 4 2 3 2 4" xfId="441" xr:uid="{1D443BD9-1B82-4DAD-95BE-E188C7B3C02F}"/>
    <cellStyle name="Normal 10 4 2 3 3" xfId="442" xr:uid="{95B65A47-5C25-4AEE-8B94-450A567626C7}"/>
    <cellStyle name="Normal 10 4 2 3 3 2" xfId="443" xr:uid="{4E6B82F0-67A5-4809-A83D-E60EB153EDB0}"/>
    <cellStyle name="Normal 10 4 2 3 3 3" xfId="444" xr:uid="{84708AEF-4FAE-4D2A-B4C2-8505677AFD79}"/>
    <cellStyle name="Normal 10 4 2 3 3 4" xfId="445" xr:uid="{E84E2DBF-8FFC-4877-AF73-2171D84D2B50}"/>
    <cellStyle name="Normal 10 4 2 3 4" xfId="446" xr:uid="{2479E50A-98C1-46BB-8408-2D4E565CF7B7}"/>
    <cellStyle name="Normal 10 4 2 3 5" xfId="447" xr:uid="{78C5088F-A872-44B4-B6AC-18B0E481358D}"/>
    <cellStyle name="Normal 10 4 2 3 6" xfId="448" xr:uid="{8C3C8EDF-DF93-4005-A8FF-C8249FAD3A40}"/>
    <cellStyle name="Normal 10 4 2 4" xfId="449" xr:uid="{9A38A075-BE0B-4AD4-9A85-2D57315425FC}"/>
    <cellStyle name="Normal 10 4 2 4 2" xfId="450" xr:uid="{4EDF64CF-BE15-4D75-8E67-43E07995A862}"/>
    <cellStyle name="Normal 10 4 2 4 2 2" xfId="451" xr:uid="{1B77DDEE-0229-445F-910A-8988A199674F}"/>
    <cellStyle name="Normal 10 4 2 4 2 3" xfId="452" xr:uid="{DBE0276E-16E1-4DFF-9800-E9C5DA6B3B17}"/>
    <cellStyle name="Normal 10 4 2 4 2 4" xfId="453" xr:uid="{C9D1E7DA-3854-4D21-8AB3-316CBA5A5E55}"/>
    <cellStyle name="Normal 10 4 2 4 3" xfId="454" xr:uid="{AA942FA9-ADA0-4523-B31C-B074CDC21A27}"/>
    <cellStyle name="Normal 10 4 2 4 4" xfId="455" xr:uid="{94351FB8-53E8-48B0-B9B6-93C99170D4C9}"/>
    <cellStyle name="Normal 10 4 2 4 5" xfId="456" xr:uid="{830C9607-65D1-4E89-BF06-F6F9FC22580E}"/>
    <cellStyle name="Normal 10 4 2 5" xfId="457" xr:uid="{E32F0B6B-56FC-403E-BBDC-9305D78DB70F}"/>
    <cellStyle name="Normal 10 4 2 5 2" xfId="458" xr:uid="{086C6371-7FAC-4350-A956-F41A1DEDEA78}"/>
    <cellStyle name="Normal 10 4 2 5 3" xfId="459" xr:uid="{BF9A7366-5C0B-4FC0-BFA9-2EC593936A6C}"/>
    <cellStyle name="Normal 10 4 2 5 4" xfId="460" xr:uid="{4E922755-3CDA-4C2D-ABC1-667058678708}"/>
    <cellStyle name="Normal 10 4 2 6" xfId="461" xr:uid="{02D9C9F8-B6CB-4C36-B2DB-CB5B74C30A32}"/>
    <cellStyle name="Normal 10 4 2 6 2" xfId="462" xr:uid="{240C550F-C2DE-4EC6-8BF2-187141F3420C}"/>
    <cellStyle name="Normal 10 4 2 6 3" xfId="463" xr:uid="{90882D12-A02A-4D90-A375-6ACBDFC2D7FA}"/>
    <cellStyle name="Normal 10 4 2 6 4" xfId="464" xr:uid="{C32CF83B-A1B6-4D5A-9815-156C4C3222D2}"/>
    <cellStyle name="Normal 10 4 2 7" xfId="465" xr:uid="{C02FE75E-39A8-47F2-B268-4A106AECA6F8}"/>
    <cellStyle name="Normal 10 4 2 8" xfId="466" xr:uid="{B62D4AAE-CED0-4111-96CF-C18F02949BF8}"/>
    <cellStyle name="Normal 10 4 2 9" xfId="467" xr:uid="{1ECB354A-F03B-4DFE-9294-18D2C2412D34}"/>
    <cellStyle name="Normal 10 4 3" xfId="468" xr:uid="{8B8DC3BC-52DC-4F95-9F9D-9ADAA3BA8260}"/>
    <cellStyle name="Normal 10 4 3 2" xfId="469" xr:uid="{C1F67CFA-54E3-45C5-BFB3-4C374E01CE7F}"/>
    <cellStyle name="Normal 10 4 3 2 2" xfId="470" xr:uid="{981DCB02-73BD-40AB-802D-15AD987ADB1E}"/>
    <cellStyle name="Normal 10 4 3 2 2 2" xfId="471" xr:uid="{A6F1F0C0-B14F-4150-BD7A-E61AA72E26CA}"/>
    <cellStyle name="Normal 10 4 3 2 2 2 2" xfId="3825" xr:uid="{A7DE8E35-8208-4B0E-9635-3113E7234A8C}"/>
    <cellStyle name="Normal 10 4 3 2 2 3" xfId="472" xr:uid="{EB546FAD-D239-4DA0-94F9-B5055BD6FFDC}"/>
    <cellStyle name="Normal 10 4 3 2 2 4" xfId="473" xr:uid="{FCA7EE86-CFEB-410D-8941-ACB526FC4EFB}"/>
    <cellStyle name="Normal 10 4 3 2 3" xfId="474" xr:uid="{6E85B6F6-D0D9-4B3C-83B9-C69736AD8D75}"/>
    <cellStyle name="Normal 10 4 3 2 3 2" xfId="475" xr:uid="{48F95026-17EE-46E2-890D-C435F21F3629}"/>
    <cellStyle name="Normal 10 4 3 2 3 3" xfId="476" xr:uid="{935E3849-7A09-4F47-AA34-D1E454FED95D}"/>
    <cellStyle name="Normal 10 4 3 2 3 4" xfId="477" xr:uid="{A1CEE6B1-3BC7-411C-B0CD-0E619502AFA1}"/>
    <cellStyle name="Normal 10 4 3 2 4" xfId="478" xr:uid="{57A6E53C-A0EC-444E-BE55-81BF7D78B29E}"/>
    <cellStyle name="Normal 10 4 3 2 5" xfId="479" xr:uid="{A8E06480-06BE-46E4-B487-2566D40B1DD1}"/>
    <cellStyle name="Normal 10 4 3 2 6" xfId="480" xr:uid="{F7F56D9B-F839-4D2D-9587-9A0A4A2C2D99}"/>
    <cellStyle name="Normal 10 4 3 3" xfId="481" xr:uid="{CE328B87-9824-4A73-87A8-448D216CC6DD}"/>
    <cellStyle name="Normal 10 4 3 3 2" xfId="482" xr:uid="{8F240447-4EE6-4185-94FF-2670E6730710}"/>
    <cellStyle name="Normal 10 4 3 3 2 2" xfId="483" xr:uid="{68EDB1D7-A829-43E7-A96B-6787A8F47733}"/>
    <cellStyle name="Normal 10 4 3 3 2 3" xfId="484" xr:uid="{209F8C66-07AE-4ED7-887C-20AD59AD61C3}"/>
    <cellStyle name="Normal 10 4 3 3 2 4" xfId="485" xr:uid="{DEFE0092-28AE-45F4-911F-281C261FD575}"/>
    <cellStyle name="Normal 10 4 3 3 3" xfId="486" xr:uid="{14DB9936-5F92-4826-8A84-22286AB862A3}"/>
    <cellStyle name="Normal 10 4 3 3 4" xfId="487" xr:uid="{464405FC-C81A-4D4C-A400-2CC56AEA992F}"/>
    <cellStyle name="Normal 10 4 3 3 5" xfId="488" xr:uid="{4F8FC9CB-F9BC-4D4A-8A4F-91DF6E85FE35}"/>
    <cellStyle name="Normal 10 4 3 4" xfId="489" xr:uid="{A8B94179-1A41-4910-8CB7-1B1E1EAFFB34}"/>
    <cellStyle name="Normal 10 4 3 4 2" xfId="490" xr:uid="{AC7A1C82-5852-4B7D-B01C-DE6A4224129C}"/>
    <cellStyle name="Normal 10 4 3 4 3" xfId="491" xr:uid="{1FB3D1F0-0DFF-4B43-852B-8AA94097347B}"/>
    <cellStyle name="Normal 10 4 3 4 4" xfId="492" xr:uid="{F1794143-E977-49D0-94BD-AA4DA7B70F28}"/>
    <cellStyle name="Normal 10 4 3 5" xfId="493" xr:uid="{D9B600DA-1DC8-4E69-895F-C35F1168A07E}"/>
    <cellStyle name="Normal 10 4 3 5 2" xfId="494" xr:uid="{563D688B-E26C-4546-AC36-03284B0528D3}"/>
    <cellStyle name="Normal 10 4 3 5 3" xfId="495" xr:uid="{48041A0C-B4D4-43F7-BF63-9AC12A2597E9}"/>
    <cellStyle name="Normal 10 4 3 5 4" xfId="496" xr:uid="{F568069D-F19D-42EA-96A8-F11C101260CB}"/>
    <cellStyle name="Normal 10 4 3 6" xfId="497" xr:uid="{51C16C01-6431-4AC3-877F-32B454D6B5AA}"/>
    <cellStyle name="Normal 10 4 3 7" xfId="498" xr:uid="{FF42C949-0030-40A6-9554-26867DDDF87E}"/>
    <cellStyle name="Normal 10 4 3 8" xfId="499" xr:uid="{C14C955D-E408-4F68-BA96-B58ADFE7D7CB}"/>
    <cellStyle name="Normal 10 4 4" xfId="500" xr:uid="{789CCB67-5774-4B6D-B77F-A42ABDD1F4BE}"/>
    <cellStyle name="Normal 10 4 4 2" xfId="501" xr:uid="{7A518225-6D71-41D9-8218-5E480D697121}"/>
    <cellStyle name="Normal 10 4 4 2 2" xfId="502" xr:uid="{2C627E5B-5DFA-47E2-84AB-C35006CDF1AB}"/>
    <cellStyle name="Normal 10 4 4 2 2 2" xfId="503" xr:uid="{431FD2AD-10DD-4BF6-8472-2586EFEA07D9}"/>
    <cellStyle name="Normal 10 4 4 2 2 3" xfId="504" xr:uid="{34A12EC5-5107-4CD9-AD93-4A3461128924}"/>
    <cellStyle name="Normal 10 4 4 2 2 4" xfId="505" xr:uid="{834E286F-62B3-4557-BF04-AEBF5A7E97AA}"/>
    <cellStyle name="Normal 10 4 4 2 3" xfId="506" xr:uid="{C8F06908-3FC2-4070-B6AF-5F31071BABA6}"/>
    <cellStyle name="Normal 10 4 4 2 4" xfId="507" xr:uid="{9E8173B5-CAD5-48D5-90D4-21CD8BA3A75F}"/>
    <cellStyle name="Normal 10 4 4 2 5" xfId="508" xr:uid="{0D7DF446-3CEC-4956-BAC9-1FBF63A9274D}"/>
    <cellStyle name="Normal 10 4 4 3" xfId="509" xr:uid="{81DEE3EC-155C-44E7-B242-721597BCCA89}"/>
    <cellStyle name="Normal 10 4 4 3 2" xfId="510" xr:uid="{E3AC4B0A-BFB0-4F17-881B-F74AA7EF3293}"/>
    <cellStyle name="Normal 10 4 4 3 3" xfId="511" xr:uid="{2C949CB2-37C0-4B71-BF14-AA491C920267}"/>
    <cellStyle name="Normal 10 4 4 3 4" xfId="512" xr:uid="{7040A4E2-03EA-41B7-A70D-1D8D342FBB17}"/>
    <cellStyle name="Normal 10 4 4 4" xfId="513" xr:uid="{2AC7282A-1CC7-45FA-9BCE-82CB6D3732ED}"/>
    <cellStyle name="Normal 10 4 4 4 2" xfId="514" xr:uid="{711658A7-2D22-4C10-AC4D-80F7EF06CB26}"/>
    <cellStyle name="Normal 10 4 4 4 3" xfId="515" xr:uid="{44E525F9-D31B-4BC5-82B2-03964BF96194}"/>
    <cellStyle name="Normal 10 4 4 4 4" xfId="516" xr:uid="{DD89DFD0-1D91-4434-B8C0-7A053148304E}"/>
    <cellStyle name="Normal 10 4 4 5" xfId="517" xr:uid="{7E11A4C6-6EAD-47EB-9298-98BFF98DACC9}"/>
    <cellStyle name="Normal 10 4 4 6" xfId="518" xr:uid="{8D97F8E3-D4E8-45DC-BF3E-6CE1C8C42C4D}"/>
    <cellStyle name="Normal 10 4 4 7" xfId="519" xr:uid="{6792B21C-2A47-4F18-9BB8-8D8A2B7C6AB4}"/>
    <cellStyle name="Normal 10 4 5" xfId="520" xr:uid="{B71DA493-B61E-470A-ACBC-172E22021FA1}"/>
    <cellStyle name="Normal 10 4 5 2" xfId="521" xr:uid="{44E90F2F-0052-4BAD-914C-AFA1423C4C7F}"/>
    <cellStyle name="Normal 10 4 5 2 2" xfId="522" xr:uid="{C1C084D1-DDFC-417A-8261-0DD312E996CC}"/>
    <cellStyle name="Normal 10 4 5 2 3" xfId="523" xr:uid="{12E377B5-F1BF-4DAA-8169-68F6B921E700}"/>
    <cellStyle name="Normal 10 4 5 2 4" xfId="524" xr:uid="{19674277-DBCB-412D-BFC5-E8E0D176A63C}"/>
    <cellStyle name="Normal 10 4 5 3" xfId="525" xr:uid="{F70A8631-53DC-46E1-A3A2-98C37C70740A}"/>
    <cellStyle name="Normal 10 4 5 3 2" xfId="526" xr:uid="{9A26F574-DB6D-4711-950B-1B1C44137829}"/>
    <cellStyle name="Normal 10 4 5 3 3" xfId="527" xr:uid="{441FBDCE-B725-4A68-AE75-1A2EC91CF362}"/>
    <cellStyle name="Normal 10 4 5 3 4" xfId="528" xr:uid="{ECC6BD00-24E2-4DFB-A048-CF625040A811}"/>
    <cellStyle name="Normal 10 4 5 4" xfId="529" xr:uid="{8C85F1CC-CC9A-4E8A-A8C1-65608D5B05D2}"/>
    <cellStyle name="Normal 10 4 5 5" xfId="530" xr:uid="{460D2C52-0345-4907-9ADD-FFFEA05F1716}"/>
    <cellStyle name="Normal 10 4 5 6" xfId="531" xr:uid="{2A623A1D-5FE1-4875-B0A8-D96860402EB0}"/>
    <cellStyle name="Normal 10 4 6" xfId="532" xr:uid="{55D62DFE-2AEA-458E-A24E-0AF431C9585F}"/>
    <cellStyle name="Normal 10 4 6 2" xfId="533" xr:uid="{09C6E28E-393A-450F-9364-5F53BFBEF6E5}"/>
    <cellStyle name="Normal 10 4 6 2 2" xfId="534" xr:uid="{7F8EB066-BED3-4083-87CE-6DFA0C87512A}"/>
    <cellStyle name="Normal 10 4 6 2 3" xfId="535" xr:uid="{EFD1A260-14F1-406C-B85B-63B70F96CE41}"/>
    <cellStyle name="Normal 10 4 6 2 4" xfId="536" xr:uid="{46464301-69DF-4DE7-9C8C-FF21A35CDED6}"/>
    <cellStyle name="Normal 10 4 6 3" xfId="537" xr:uid="{2FB9B796-53DD-43FC-B1E1-EA8E211EB45B}"/>
    <cellStyle name="Normal 10 4 6 4" xfId="538" xr:uid="{DFBACF97-A41D-4768-9EC2-E56DA59832FD}"/>
    <cellStyle name="Normal 10 4 6 5" xfId="539" xr:uid="{856F9DDC-23B9-4678-BFD7-95BA4848C641}"/>
    <cellStyle name="Normal 10 4 7" xfId="540" xr:uid="{FA184435-922F-40E5-AC9F-6D9E70837066}"/>
    <cellStyle name="Normal 10 4 7 2" xfId="541" xr:uid="{F5671F22-B6E1-44EE-82BA-2B73D5658AF2}"/>
    <cellStyle name="Normal 10 4 7 3" xfId="542" xr:uid="{4D1900E3-B71E-4E1B-A737-DEEBEEB81A57}"/>
    <cellStyle name="Normal 10 4 7 4" xfId="543" xr:uid="{429BB4AE-B3DE-453E-ACC5-2FEB25E6F91A}"/>
    <cellStyle name="Normal 10 4 8" xfId="544" xr:uid="{C343B1A9-8B02-4A7F-B91E-27E98801EBC4}"/>
    <cellStyle name="Normal 10 4 8 2" xfId="545" xr:uid="{6934BE0D-20A7-4AB6-A149-0190B5F9BE47}"/>
    <cellStyle name="Normal 10 4 8 3" xfId="546" xr:uid="{72FF8C63-889B-4C2E-8794-8A04B54F69FB}"/>
    <cellStyle name="Normal 10 4 8 4" xfId="547" xr:uid="{D5B99926-8FD4-4B58-8F9B-BE2DE8D56C6E}"/>
    <cellStyle name="Normal 10 4 9" xfId="548" xr:uid="{B252214B-0E03-4CBD-93F3-69372AC58CC5}"/>
    <cellStyle name="Normal 10 5" xfId="549" xr:uid="{9BAB9998-DC44-4E15-BB55-E0B4B1C378F6}"/>
    <cellStyle name="Normal 10 5 2" xfId="550" xr:uid="{D3A6E7AE-596E-451A-AF92-42274CDAA928}"/>
    <cellStyle name="Normal 10 5 2 2" xfId="551" xr:uid="{8AAC545D-4F2C-451B-AB98-60AD9A8D084F}"/>
    <cellStyle name="Normal 10 5 2 2 2" xfId="552" xr:uid="{B16DCCF1-E803-416B-A7AD-997CE184E47D}"/>
    <cellStyle name="Normal 10 5 2 2 2 2" xfId="553" xr:uid="{726FC4B8-ED18-4085-89A8-BEFF3F94E396}"/>
    <cellStyle name="Normal 10 5 2 2 2 3" xfId="554" xr:uid="{79B64BF7-0489-4DF7-AC40-FC5E92C24336}"/>
    <cellStyle name="Normal 10 5 2 2 2 4" xfId="555" xr:uid="{42693DD8-03DF-49BF-B567-94A1342DBAB0}"/>
    <cellStyle name="Normal 10 5 2 2 3" xfId="556" xr:uid="{FDFE0A02-B57C-45DF-99EC-93DF23A95196}"/>
    <cellStyle name="Normal 10 5 2 2 3 2" xfId="557" xr:uid="{11BA4451-9529-4AE5-ABC9-ED91885BBFFF}"/>
    <cellStyle name="Normal 10 5 2 2 3 3" xfId="558" xr:uid="{A08CCE80-1D97-4EF2-8499-FED1EDE47DB2}"/>
    <cellStyle name="Normal 10 5 2 2 3 4" xfId="559" xr:uid="{B5F77C4C-9C1A-414B-91E5-2D064ED1658B}"/>
    <cellStyle name="Normal 10 5 2 2 4" xfId="560" xr:uid="{B390E287-359C-4B10-B90A-0453C9B33497}"/>
    <cellStyle name="Normal 10 5 2 2 5" xfId="561" xr:uid="{DBEDFAC4-9721-425D-AC36-0FEA065162B6}"/>
    <cellStyle name="Normal 10 5 2 2 6" xfId="562" xr:uid="{872A3487-8ABD-4FE4-A4FD-B840E3F15017}"/>
    <cellStyle name="Normal 10 5 2 3" xfId="563" xr:uid="{3092F8EC-C8C8-4193-9CAB-DA4277A48E69}"/>
    <cellStyle name="Normal 10 5 2 3 2" xfId="564" xr:uid="{74C357AF-C21C-4712-BCA0-69C6C199B223}"/>
    <cellStyle name="Normal 10 5 2 3 2 2" xfId="565" xr:uid="{00F7B14C-85BB-4139-B490-A16334D8BA43}"/>
    <cellStyle name="Normal 10 5 2 3 2 3" xfId="566" xr:uid="{C34E0454-2CD1-428D-9A26-278C2F5BB5D8}"/>
    <cellStyle name="Normal 10 5 2 3 2 4" xfId="567" xr:uid="{CCAD7DE4-63EB-417B-96A7-3F6434FFD4EA}"/>
    <cellStyle name="Normal 10 5 2 3 3" xfId="568" xr:uid="{868F9AD0-9B1F-41C3-BD6E-72A0B3156975}"/>
    <cellStyle name="Normal 10 5 2 3 4" xfId="569" xr:uid="{DB81156E-B5C4-4757-8376-F4C5270D730F}"/>
    <cellStyle name="Normal 10 5 2 3 5" xfId="570" xr:uid="{4C0A3054-131D-489E-950B-453984CC3348}"/>
    <cellStyle name="Normal 10 5 2 4" xfId="571" xr:uid="{7A915760-3E6A-4579-8BF5-240D1EE7B6FF}"/>
    <cellStyle name="Normal 10 5 2 4 2" xfId="572" xr:uid="{284D42FF-F102-4CE6-AE6B-FE058FA467F9}"/>
    <cellStyle name="Normal 10 5 2 4 3" xfId="573" xr:uid="{E9031998-4DAE-414B-BD86-869343BB379A}"/>
    <cellStyle name="Normal 10 5 2 4 4" xfId="574" xr:uid="{DFB99E97-DF32-4D9E-A1D7-3A78ABF94ED4}"/>
    <cellStyle name="Normal 10 5 2 5" xfId="575" xr:uid="{868E85C0-D397-446D-8CEE-F3BADC303477}"/>
    <cellStyle name="Normal 10 5 2 5 2" xfId="576" xr:uid="{79E9E6E0-551F-49B4-8728-EA5FD5EB0017}"/>
    <cellStyle name="Normal 10 5 2 5 3" xfId="577" xr:uid="{59E7DC66-1738-45FB-B560-29FD88145040}"/>
    <cellStyle name="Normal 10 5 2 5 4" xfId="578" xr:uid="{63D7F345-ACA7-4090-B274-3FE066413AE9}"/>
    <cellStyle name="Normal 10 5 2 6" xfId="579" xr:uid="{B4E26DBD-21EF-4709-B0EC-76AC74A7227F}"/>
    <cellStyle name="Normal 10 5 2 7" xfId="580" xr:uid="{03103E48-F4E9-49AA-B4BE-5002EDD4D937}"/>
    <cellStyle name="Normal 10 5 2 8" xfId="581" xr:uid="{E195DECB-43BF-4782-ADF0-135DDD399806}"/>
    <cellStyle name="Normal 10 5 3" xfId="582" xr:uid="{C0A81B32-FFD3-4F38-B591-C557A759970E}"/>
    <cellStyle name="Normal 10 5 3 2" xfId="583" xr:uid="{4538F056-F501-4FD7-95E6-FA60AF89F0DC}"/>
    <cellStyle name="Normal 10 5 3 2 2" xfId="584" xr:uid="{46F8AB67-D16F-4590-BACC-0057B6399FD4}"/>
    <cellStyle name="Normal 10 5 3 2 3" xfId="585" xr:uid="{B0FAF8C1-583E-42F6-A4D3-2575527CD031}"/>
    <cellStyle name="Normal 10 5 3 2 4" xfId="586" xr:uid="{F23DC19D-0DE4-4AE8-B035-525E0E8D9105}"/>
    <cellStyle name="Normal 10 5 3 3" xfId="587" xr:uid="{227CFE6D-CAAF-47E2-B23D-845DC5363B87}"/>
    <cellStyle name="Normal 10 5 3 3 2" xfId="588" xr:uid="{0D1B6775-A6C1-42A5-B597-C5DF4E2D7003}"/>
    <cellStyle name="Normal 10 5 3 3 3" xfId="589" xr:uid="{D2419CFF-25FD-43BB-81AF-B7730EB44B99}"/>
    <cellStyle name="Normal 10 5 3 3 4" xfId="590" xr:uid="{F038AFF8-0C4B-4F8D-8B1C-DFE79E7B4DE2}"/>
    <cellStyle name="Normal 10 5 3 4" xfId="591" xr:uid="{AB94BCD5-471E-40BD-8183-936BDA6A66D8}"/>
    <cellStyle name="Normal 10 5 3 5" xfId="592" xr:uid="{3569EF10-3B90-445A-B194-C29940A1A7E3}"/>
    <cellStyle name="Normal 10 5 3 6" xfId="593" xr:uid="{1CA9D3E0-2950-4973-BE20-169DDAAAC72D}"/>
    <cellStyle name="Normal 10 5 4" xfId="594" xr:uid="{AB8CE53D-4ED6-4CB1-BFF0-884E4DB89FBC}"/>
    <cellStyle name="Normal 10 5 4 2" xfId="595" xr:uid="{0A4893A1-958B-467C-A124-AEAAA0A9D47B}"/>
    <cellStyle name="Normal 10 5 4 2 2" xfId="596" xr:uid="{4F2535E3-B63A-4010-944B-0DA212F22FAA}"/>
    <cellStyle name="Normal 10 5 4 2 3" xfId="597" xr:uid="{C508A70B-7050-47DA-833B-FC30230FF5E3}"/>
    <cellStyle name="Normal 10 5 4 2 4" xfId="598" xr:uid="{CBA9EA46-3D58-4856-ABE4-C8948FE100A4}"/>
    <cellStyle name="Normal 10 5 4 3" xfId="599" xr:uid="{E76A9C59-0801-4BCD-B66E-99C7B5D202C7}"/>
    <cellStyle name="Normal 10 5 4 4" xfId="600" xr:uid="{D6C1E3A6-7120-4E1A-B4C6-09FC39EBEE14}"/>
    <cellStyle name="Normal 10 5 4 5" xfId="601" xr:uid="{10546946-498A-4A77-B794-9317173389AC}"/>
    <cellStyle name="Normal 10 5 5" xfId="602" xr:uid="{0CE0BFF5-600A-4DB1-B709-1C42EBF5548D}"/>
    <cellStyle name="Normal 10 5 5 2" xfId="603" xr:uid="{A76A1D1C-4086-4173-AB74-97C14E240827}"/>
    <cellStyle name="Normal 10 5 5 3" xfId="604" xr:uid="{BBB18B6B-C62A-4EAA-8ED6-CC3E9C1E1489}"/>
    <cellStyle name="Normal 10 5 5 4" xfId="605" xr:uid="{270B88E3-7660-4F08-B180-08F00BF2BF58}"/>
    <cellStyle name="Normal 10 5 6" xfId="606" xr:uid="{AB84B393-6AAB-4646-A09C-769E34652265}"/>
    <cellStyle name="Normal 10 5 6 2" xfId="607" xr:uid="{F9A84010-9320-4D4B-BB54-17470FA4DD52}"/>
    <cellStyle name="Normal 10 5 6 3" xfId="608" xr:uid="{F6AA4985-BED4-44EF-BE9D-B6D6199F6818}"/>
    <cellStyle name="Normal 10 5 6 4" xfId="609" xr:uid="{DA8FDDA7-7C1C-4970-8606-36007E1DBD5A}"/>
    <cellStyle name="Normal 10 5 7" xfId="610" xr:uid="{07A42BAA-4E0B-4FEA-9AFC-A607913961F3}"/>
    <cellStyle name="Normal 10 5 8" xfId="611" xr:uid="{33E6393D-01E2-486E-96EE-D91AE0C1E686}"/>
    <cellStyle name="Normal 10 5 9" xfId="612" xr:uid="{823BC00D-9E65-4FC8-851A-104F41719758}"/>
    <cellStyle name="Normal 10 6" xfId="613" xr:uid="{A9C6F708-D9DC-411A-A3D6-CCA6CBB66CF7}"/>
    <cellStyle name="Normal 10 6 2" xfId="614" xr:uid="{448EBAF9-C04D-494E-8B4F-13BE16460506}"/>
    <cellStyle name="Normal 10 6 2 2" xfId="615" xr:uid="{629E3EEA-B629-471B-96E1-0ACCF910FBCB}"/>
    <cellStyle name="Normal 10 6 2 2 2" xfId="616" xr:uid="{743064E7-AABF-4A4F-987C-7D0E7AF64D01}"/>
    <cellStyle name="Normal 10 6 2 2 2 2" xfId="3826" xr:uid="{0F35F868-91C7-4140-854B-764F77350A48}"/>
    <cellStyle name="Normal 10 6 2 2 3" xfId="617" xr:uid="{E6CD8340-7EC9-4778-B7D9-CCEBDDE95102}"/>
    <cellStyle name="Normal 10 6 2 2 4" xfId="618" xr:uid="{6C1B65B0-7EF8-4487-8833-C873EAF57342}"/>
    <cellStyle name="Normal 10 6 2 3" xfId="619" xr:uid="{9B6683BE-FC82-4B84-A03C-EAA81B611DBE}"/>
    <cellStyle name="Normal 10 6 2 3 2" xfId="620" xr:uid="{2F785FCB-CBA4-47B5-AC1C-B8FFCF5EC05D}"/>
    <cellStyle name="Normal 10 6 2 3 3" xfId="621" xr:uid="{A12FC894-1486-46D1-9D61-9733D23136FE}"/>
    <cellStyle name="Normal 10 6 2 3 4" xfId="622" xr:uid="{88A3FCD0-8909-438C-A325-99673B2221A5}"/>
    <cellStyle name="Normal 10 6 2 4" xfId="623" xr:uid="{0924DBD7-C758-43B0-AF21-DECF5351A5AB}"/>
    <cellStyle name="Normal 10 6 2 5" xfId="624" xr:uid="{AB7326E9-9C22-4339-88FC-932A2E0667B6}"/>
    <cellStyle name="Normal 10 6 2 6" xfId="625" xr:uid="{C0B47F9A-7D17-48D7-98E4-79F71F335191}"/>
    <cellStyle name="Normal 10 6 3" xfId="626" xr:uid="{FBC3757F-949C-4DF3-8E5C-2AB8F405FC81}"/>
    <cellStyle name="Normal 10 6 3 2" xfId="627" xr:uid="{5FA14F39-CA67-4E8C-8C64-8283800FA704}"/>
    <cellStyle name="Normal 10 6 3 2 2" xfId="628" xr:uid="{6E895B4F-F958-454E-ADD2-034C7BB798E7}"/>
    <cellStyle name="Normal 10 6 3 2 3" xfId="629" xr:uid="{52D3C05B-F5B3-4B4C-81C6-F93BC7D0A21E}"/>
    <cellStyle name="Normal 10 6 3 2 4" xfId="630" xr:uid="{9759C364-7EB9-46E4-9125-00399CB1DAB9}"/>
    <cellStyle name="Normal 10 6 3 3" xfId="631" xr:uid="{FB8FE6A2-5A61-4828-807A-5F955228D7C3}"/>
    <cellStyle name="Normal 10 6 3 4" xfId="632" xr:uid="{DD6D7EC6-66C6-40E5-ACFA-5ED291922D5B}"/>
    <cellStyle name="Normal 10 6 3 5" xfId="633" xr:uid="{88767F86-17DE-4C84-8842-185DF7D11965}"/>
    <cellStyle name="Normal 10 6 4" xfId="634" xr:uid="{E94311AB-59BE-4C7A-8473-FF1EB8E4B9B3}"/>
    <cellStyle name="Normal 10 6 4 2" xfId="635" xr:uid="{44AC2F8F-CBB8-419E-948F-045B38C1C192}"/>
    <cellStyle name="Normal 10 6 4 3" xfId="636" xr:uid="{E0BD06D4-E469-48B5-B40E-FDD761420C98}"/>
    <cellStyle name="Normal 10 6 4 4" xfId="637" xr:uid="{EED4A681-76D5-478B-9F4B-EDEAFAA1F15D}"/>
    <cellStyle name="Normal 10 6 5" xfId="638" xr:uid="{B262DE39-2B42-40A5-B0EB-52181ECB9E0D}"/>
    <cellStyle name="Normal 10 6 5 2" xfId="639" xr:uid="{DE2899F9-9DC3-4496-9A14-C610BFDF3B1D}"/>
    <cellStyle name="Normal 10 6 5 3" xfId="640" xr:uid="{8AF67223-0186-459B-9BDC-53A2F7A33B66}"/>
    <cellStyle name="Normal 10 6 5 4" xfId="641" xr:uid="{DCCCE6D1-DC79-4AD4-886F-C0B4DC0D094B}"/>
    <cellStyle name="Normal 10 6 6" xfId="642" xr:uid="{0D1F8839-C522-419D-B693-764E0D57D3DB}"/>
    <cellStyle name="Normal 10 6 7" xfId="643" xr:uid="{A12F1A10-594F-4E44-8EEE-1D9F419D0942}"/>
    <cellStyle name="Normal 10 6 8" xfId="644" xr:uid="{18B5ECE9-802D-4A61-94AE-C55C47740467}"/>
    <cellStyle name="Normal 10 7" xfId="645" xr:uid="{DD9A340C-86E9-4176-B8C6-91C94C0A919B}"/>
    <cellStyle name="Normal 10 7 2" xfId="646" xr:uid="{3D0146DD-2E6C-4BB4-833D-ED0A7C277464}"/>
    <cellStyle name="Normal 10 7 2 2" xfId="647" xr:uid="{72DC0C11-34AB-42B4-9A7B-049D771521A1}"/>
    <cellStyle name="Normal 10 7 2 2 2" xfId="648" xr:uid="{89929D16-75DD-4731-A8F9-50043031FF7F}"/>
    <cellStyle name="Normal 10 7 2 2 3" xfId="649" xr:uid="{74E1F616-89D0-41B5-8F85-3F4761B9FC66}"/>
    <cellStyle name="Normal 10 7 2 2 4" xfId="650" xr:uid="{5BE6EBA6-7D13-4E48-8F29-44F2264E3A75}"/>
    <cellStyle name="Normal 10 7 2 3" xfId="651" xr:uid="{AC9F27D0-48E8-4B65-9583-A7E3E0CEF725}"/>
    <cellStyle name="Normal 10 7 2 4" xfId="652" xr:uid="{DA232593-57A3-43CE-8760-230D9C6E09F6}"/>
    <cellStyle name="Normal 10 7 2 5" xfId="653" xr:uid="{878C153E-41FE-49AD-8E6A-DDE0C6C60404}"/>
    <cellStyle name="Normal 10 7 3" xfId="654" xr:uid="{56346853-0690-439E-AE2A-EE807F8799AA}"/>
    <cellStyle name="Normal 10 7 3 2" xfId="655" xr:uid="{235189B7-EA65-432B-BDBC-CAF514603F18}"/>
    <cellStyle name="Normal 10 7 3 3" xfId="656" xr:uid="{5D2965C3-E580-42F1-BE9D-CF90C752A04B}"/>
    <cellStyle name="Normal 10 7 3 4" xfId="657" xr:uid="{6C83DB27-2820-4482-803C-85A5BE7638A1}"/>
    <cellStyle name="Normal 10 7 4" xfId="658" xr:uid="{9DF95531-550C-4770-A8AD-AD290765099D}"/>
    <cellStyle name="Normal 10 7 4 2" xfId="659" xr:uid="{54F2BAA6-D123-4B96-8EC3-2AF06B58B580}"/>
    <cellStyle name="Normal 10 7 4 3" xfId="660" xr:uid="{0A0E38A0-A040-448D-9154-BF300BE99CBE}"/>
    <cellStyle name="Normal 10 7 4 4" xfId="661" xr:uid="{DEEA340E-0192-4A2B-A14B-5FF3C44045C1}"/>
    <cellStyle name="Normal 10 7 5" xfId="662" xr:uid="{2097B5DD-B054-4AC6-8350-6F067E6F045E}"/>
    <cellStyle name="Normal 10 7 6" xfId="663" xr:uid="{5D460316-43B0-428F-8985-453B80C93D7F}"/>
    <cellStyle name="Normal 10 7 7" xfId="664" xr:uid="{EF291BAC-FE76-44E6-B0EC-497544F8B4AE}"/>
    <cellStyle name="Normal 10 8" xfId="665" xr:uid="{44366ACE-526A-4E28-8952-963C8AE7129A}"/>
    <cellStyle name="Normal 10 8 2" xfId="666" xr:uid="{58D9D547-2FD5-4A3B-B7DC-7E0F714A3B6F}"/>
    <cellStyle name="Normal 10 8 2 2" xfId="667" xr:uid="{140A55AA-B8B3-4FF0-9A9D-CEACC771823D}"/>
    <cellStyle name="Normal 10 8 2 3" xfId="668" xr:uid="{563198C2-BB1B-4686-BC2F-272E5BE9BDD7}"/>
    <cellStyle name="Normal 10 8 2 4" xfId="669" xr:uid="{C8FD43DB-5DED-47B0-A2FA-2D819CE9C666}"/>
    <cellStyle name="Normal 10 8 3" xfId="670" xr:uid="{A72EB8C3-0E17-4845-A626-A2DADC2C5414}"/>
    <cellStyle name="Normal 10 8 3 2" xfId="671" xr:uid="{7315A5C5-23A2-4094-8D7F-BE3D3D2E73FF}"/>
    <cellStyle name="Normal 10 8 3 3" xfId="672" xr:uid="{D9C664DC-8093-4D37-916F-2AAE5577E697}"/>
    <cellStyle name="Normal 10 8 3 4" xfId="673" xr:uid="{09E0B051-A787-41E6-BBB2-9531F3C73467}"/>
    <cellStyle name="Normal 10 8 4" xfId="674" xr:uid="{BE581256-E0B3-43C3-AE95-91A1084B538C}"/>
    <cellStyle name="Normal 10 8 5" xfId="675" xr:uid="{C5DB17A7-0921-4652-A7DB-A3CBBA8A1794}"/>
    <cellStyle name="Normal 10 8 6" xfId="676" xr:uid="{543D3F66-7437-428A-AA3C-DAE59698502D}"/>
    <cellStyle name="Normal 10 9" xfId="677" xr:uid="{91D83A85-7728-4FCA-A68F-17D08AE32ED6}"/>
    <cellStyle name="Normal 10 9 2" xfId="678" xr:uid="{E9D08C7A-0A4D-4059-BA63-71D118EACECC}"/>
    <cellStyle name="Normal 10 9 2 2" xfId="679" xr:uid="{6CD84FE2-7214-4C48-B829-9A38CA398D2A}"/>
    <cellStyle name="Normal 10 9 2 2 2" xfId="4301" xr:uid="{A829D461-BB69-401A-B94F-A1EA4A6CB950}"/>
    <cellStyle name="Normal 10 9 2 2 3" xfId="4602" xr:uid="{FFCD1289-D9A3-4075-867F-13CBABA900D1}"/>
    <cellStyle name="Normal 10 9 2 3" xfId="680" xr:uid="{3BA35028-8497-4C69-AF43-6CA30733B06B}"/>
    <cellStyle name="Normal 10 9 2 4" xfId="681" xr:uid="{FC977B67-3ED1-4D1F-BA18-2EC9FD071419}"/>
    <cellStyle name="Normal 10 9 3" xfId="682" xr:uid="{956DAB34-5629-4C0E-B1EB-3895FFEA16D9}"/>
    <cellStyle name="Normal 10 9 4" xfId="683" xr:uid="{F47C7688-175F-4710-A75B-605859FF2A7F}"/>
    <cellStyle name="Normal 10 9 4 2" xfId="4738" xr:uid="{DAD0F7E1-08EB-48B9-95A1-DD9DB746F7C0}"/>
    <cellStyle name="Normal 10 9 4 3" xfId="4603" xr:uid="{2AC06F3C-CE26-4C9C-AB8E-4ED0704F703C}"/>
    <cellStyle name="Normal 10 9 4 4" xfId="4445" xr:uid="{465CDC90-71C8-4049-BFA5-CE5058AF2D00}"/>
    <cellStyle name="Normal 10 9 5" xfId="684" xr:uid="{F92903E8-B3D5-491F-B14B-6DF3C7DB577F}"/>
    <cellStyle name="Normal 11" xfId="46" xr:uid="{99616C4F-DC61-4497-97DA-BA4476F242CA}"/>
    <cellStyle name="Normal 11 2" xfId="3697" xr:uid="{24503728-1BD4-4E45-ACDE-D1CEA630DCE3}"/>
    <cellStyle name="Normal 11 2 2" xfId="4545" xr:uid="{7CDFAE0D-5BE5-4CDD-9EC4-108E69B1CDEB}"/>
    <cellStyle name="Normal 11 3" xfId="4306" xr:uid="{B9ECC21E-F546-4C92-86B9-FC273E557735}"/>
    <cellStyle name="Normal 11 3 2" xfId="4546" xr:uid="{5928ED5E-FB97-4933-8957-564A2747D6C9}"/>
    <cellStyle name="Normal 11 3 3" xfId="4715" xr:uid="{25C73C02-A2A4-4247-9B9E-C0119035EDF6}"/>
    <cellStyle name="Normal 11 3 4" xfId="4692" xr:uid="{F38FAF41-8377-462D-AAB6-DE01F4F598B1}"/>
    <cellStyle name="Normal 12" xfId="47" xr:uid="{63CB9424-E460-4667-B68C-915DC99AF215}"/>
    <cellStyle name="Normal 12 2" xfId="3698" xr:uid="{300E9F86-C68B-4511-AD67-33533CC7DF17}"/>
    <cellStyle name="Normal 12 2 2" xfId="4547" xr:uid="{FA6DD381-39B3-49EC-8E82-BD233FE805CC}"/>
    <cellStyle name="Normal 12 3" xfId="4548" xr:uid="{13C13339-AEA2-4F03-BD0F-C497F04B7B1A}"/>
    <cellStyle name="Normal 13" xfId="48" xr:uid="{66D108E6-85C5-4126-8B77-7C64B9A0032B}"/>
    <cellStyle name="Normal 13 2" xfId="49" xr:uid="{AF61030A-CFE3-469C-B569-625C801E1FDC}"/>
    <cellStyle name="Normal 13 2 2" xfId="3699" xr:uid="{F4E70A2D-A971-4AA1-B06C-DB65E4315003}"/>
    <cellStyle name="Normal 13 2 2 2" xfId="4549" xr:uid="{28CF8A23-366E-41A8-A47A-C8A7F747DEDB}"/>
    <cellStyle name="Normal 13 2 3" xfId="4308" xr:uid="{3D0D849B-AB5E-4B89-8290-25B228370E99}"/>
    <cellStyle name="Normal 13 2 3 2" xfId="4550" xr:uid="{122699F6-7CE2-456D-8F8F-81A72FDE8FEF}"/>
    <cellStyle name="Normal 13 2 3 3" xfId="4716" xr:uid="{031F596C-D9CC-40D8-9186-319A37E57320}"/>
    <cellStyle name="Normal 13 2 3 4" xfId="4693" xr:uid="{F33D7FC2-B14D-45E9-BDFF-5E1A86E343AC}"/>
    <cellStyle name="Normal 13 3" xfId="3700" xr:uid="{A7D9D64A-BCCC-4C2F-84B9-3F7CF452E313}"/>
    <cellStyle name="Normal 13 3 2" xfId="4392" xr:uid="{8A366EBE-B73B-4715-AD07-24748C9E3469}"/>
    <cellStyle name="Normal 13 3 3" xfId="4309" xr:uid="{DED59CF3-B29E-4BB3-A36D-CDA178D1950A}"/>
    <cellStyle name="Normal 13 3 4" xfId="4449" xr:uid="{88192253-9533-4AFD-B215-F847AEB60848}"/>
    <cellStyle name="Normal 13 3 5" xfId="4717" xr:uid="{98AF3B96-E93C-4446-AFC6-0EE9CA12F957}"/>
    <cellStyle name="Normal 13 4" xfId="4310" xr:uid="{93BD8725-0EB5-4BB4-9125-891726E35E76}"/>
    <cellStyle name="Normal 13 5" xfId="4307" xr:uid="{8620E476-037B-44AF-8C8C-14D140DAFD90}"/>
    <cellStyle name="Normal 14" xfId="50" xr:uid="{79F969AC-B77B-483A-83DD-02D98B0EE40E}"/>
    <cellStyle name="Normal 14 18" xfId="4312" xr:uid="{EEB79FC9-6209-451E-AA32-046AE88AD727}"/>
    <cellStyle name="Normal 14 2" xfId="51" xr:uid="{FDBABDBF-0327-40B8-A27A-65F9A07455FD}"/>
    <cellStyle name="Normal 14 2 2" xfId="52" xr:uid="{5C6B61BE-773E-4C63-9645-55AFC1FDD2F1}"/>
    <cellStyle name="Normal 14 2 2 2" xfId="3701" xr:uid="{2F33831C-79A6-4F37-B0FD-F94000A7731E}"/>
    <cellStyle name="Normal 14 2 3" xfId="3702" xr:uid="{2BAFE0B2-3957-496F-9276-8467FEDC8855}"/>
    <cellStyle name="Normal 14 3" xfId="3703" xr:uid="{AF7D5369-7B33-4A46-9C11-4DA9668BBE7B}"/>
    <cellStyle name="Normal 14 3 2" xfId="4551" xr:uid="{DD6245FB-A2AA-4937-8CDF-AFA7EBD37A8E}"/>
    <cellStyle name="Normal 14 4" xfId="4311" xr:uid="{1A04C1B4-3F4A-4708-8D21-BC1C25F3F62C}"/>
    <cellStyle name="Normal 14 4 2" xfId="4552" xr:uid="{7496509F-8D37-40C4-8BA0-70CFE5F68248}"/>
    <cellStyle name="Normal 14 4 3" xfId="4718" xr:uid="{6D6074C9-0307-44D9-804D-662A9B13AC47}"/>
    <cellStyle name="Normal 14 4 4" xfId="4694" xr:uid="{10E75A8E-9AD0-4650-855F-9FF711C006AE}"/>
    <cellStyle name="Normal 15" xfId="53" xr:uid="{E83506D0-5029-4A74-8647-9CCAF8A7BAF0}"/>
    <cellStyle name="Normal 15 2" xfId="54" xr:uid="{FACC2992-41AE-4179-98C7-2B16D5AFD6A6}"/>
    <cellStyle name="Normal 15 2 2" xfId="3704" xr:uid="{A06CEFBA-46CC-4555-8589-0B3697B56FD6}"/>
    <cellStyle name="Normal 15 2 2 2" xfId="4553" xr:uid="{2CE70BCE-F27C-4C72-97D2-72DE7490F820}"/>
    <cellStyle name="Normal 15 2 3" xfId="4554" xr:uid="{927FB39C-D4FE-42EE-AABF-C9CFBF43D267}"/>
    <cellStyle name="Normal 15 3" xfId="3705" xr:uid="{D14F66BA-55B1-4B60-AECF-9E752B16A1D6}"/>
    <cellStyle name="Normal 15 3 2" xfId="4393" xr:uid="{E1125FF0-8043-4D58-8966-0883C2D53977}"/>
    <cellStyle name="Normal 15 3 3" xfId="4314" xr:uid="{B5BCD93B-3EB5-4175-835C-86DCD7E534DA}"/>
    <cellStyle name="Normal 15 3 4" xfId="4450" xr:uid="{99A38D36-7A67-4C3D-91ED-4E607318D742}"/>
    <cellStyle name="Normal 15 3 5" xfId="4720" xr:uid="{83771957-FD8E-483E-85EE-0243D158CAE5}"/>
    <cellStyle name="Normal 15 4" xfId="4313" xr:uid="{2290768F-20A6-413C-9D26-4E2BB3FA3B1A}"/>
    <cellStyle name="Normal 15 4 2" xfId="4555" xr:uid="{51797424-55C1-4420-9B5E-4BA62375D86A}"/>
    <cellStyle name="Normal 15 4 3" xfId="4719" xr:uid="{BAFFDB91-E6E6-40C5-8FCF-4AC1137B1855}"/>
    <cellStyle name="Normal 15 4 4" xfId="4695" xr:uid="{B19A804D-6B29-4CF7-9935-19628BBB32F4}"/>
    <cellStyle name="Normal 16" xfId="55" xr:uid="{06E0A84E-D285-4233-87AA-8D138D2178F1}"/>
    <cellStyle name="Normal 16 2" xfId="3706" xr:uid="{9623B0B7-39C2-4FD4-BC37-B00A57DAC39C}"/>
    <cellStyle name="Normal 16 2 2" xfId="4394" xr:uid="{722721F1-FF2C-45BE-8B7B-82863164A94C}"/>
    <cellStyle name="Normal 16 2 3" xfId="4315" xr:uid="{29093E43-6C10-48A3-B098-1C41F28573E5}"/>
    <cellStyle name="Normal 16 2 4" xfId="4451" xr:uid="{61EB52A3-C49E-49BC-A9EB-7ECBCFCD69ED}"/>
    <cellStyle name="Normal 16 2 5" xfId="4721" xr:uid="{C8F6798F-F3FE-43E1-B76D-9E4E33FD2A3D}"/>
    <cellStyle name="Normal 16 3" xfId="4422" xr:uid="{C225AA28-4772-4152-9BA7-EF83F07EC620}"/>
    <cellStyle name="Normal 17" xfId="56" xr:uid="{76E036A8-4E8F-420A-8E5F-2B34C88C78FB}"/>
    <cellStyle name="Normal 17 2" xfId="3707" xr:uid="{3C451C62-3373-4998-9F06-9674C8ECDECB}"/>
    <cellStyle name="Normal 17 2 2" xfId="4395" xr:uid="{BF9DF745-D583-4F2A-B96B-3E5CE8D8C68A}"/>
    <cellStyle name="Normal 17 2 3" xfId="4317" xr:uid="{EF885D60-1989-43A9-90AD-926A44699B96}"/>
    <cellStyle name="Normal 17 2 4" xfId="4452" xr:uid="{59A14A08-5FC8-4F72-B81F-F583836EC322}"/>
    <cellStyle name="Normal 17 2 5" xfId="4722" xr:uid="{485E36D3-A829-4DC6-AC88-43BFFEB82986}"/>
    <cellStyle name="Normal 17 3" xfId="4318" xr:uid="{296E0389-DA25-41B0-A4CE-49DFB27BC763}"/>
    <cellStyle name="Normal 17 4" xfId="4316" xr:uid="{AE801DE3-BC58-469F-AC57-BA570368C3F4}"/>
    <cellStyle name="Normal 18" xfId="57" xr:uid="{73FCD0CE-3DE7-4BC0-A747-E939F9879EEC}"/>
    <cellStyle name="Normal 18 2" xfId="3708" xr:uid="{43B806C3-617E-4363-927B-6C4CCB8D99D8}"/>
    <cellStyle name="Normal 18 2 2" xfId="4556" xr:uid="{A5527ADE-EF2B-44F1-831F-81DB48E09DAE}"/>
    <cellStyle name="Normal 18 3" xfId="4319" xr:uid="{F8CCE6E3-6695-49DB-A36B-AD4EB33ECEDE}"/>
    <cellStyle name="Normal 18 3 2" xfId="4557" xr:uid="{DAE31712-B032-4745-BB28-E29702A1021A}"/>
    <cellStyle name="Normal 18 3 3" xfId="4723" xr:uid="{23612726-910E-4C18-832C-7604B6F3C445}"/>
    <cellStyle name="Normal 18 3 4" xfId="4696" xr:uid="{BA5837B4-0B51-4032-B603-10F3951A8421}"/>
    <cellStyle name="Normal 19" xfId="58" xr:uid="{F2D08A2D-518B-4DBE-9619-E6B2C6EF56B0}"/>
    <cellStyle name="Normal 19 2" xfId="59" xr:uid="{90C814CE-ECFC-49C1-B5C9-A64AD93C34F0}"/>
    <cellStyle name="Normal 19 2 2" xfId="3709" xr:uid="{28F7F69D-5CDB-45BC-80FA-76321DE8BCFE}"/>
    <cellStyle name="Normal 19 2 2 2" xfId="4558" xr:uid="{673C26EC-D8E5-4C23-B6D5-BDC8786DBB48}"/>
    <cellStyle name="Normal 19 2 3" xfId="4559" xr:uid="{430B5122-68EC-4963-971E-34B5C4FB4903}"/>
    <cellStyle name="Normal 19 3" xfId="3710" xr:uid="{3A35DB83-E1E6-4E84-BA48-497D9BF7B056}"/>
    <cellStyle name="Normal 19 3 2" xfId="4560" xr:uid="{221BCFC4-FA51-46B4-94F3-D0111A6CA23D}"/>
    <cellStyle name="Normal 19 4" xfId="4561" xr:uid="{23F8CE31-B32C-489D-9FFC-01FCBB80ACF0}"/>
    <cellStyle name="Normal 2" xfId="3" xr:uid="{0035700C-F3A5-4A6F-B63A-5CE25669DEE2}"/>
    <cellStyle name="Normal 2 2" xfId="60" xr:uid="{0CC29C28-16E1-4B82-91D7-104CAA63A7ED}"/>
    <cellStyle name="Normal 2 2 2" xfId="61" xr:uid="{EC04D2A2-2CE1-4939-A8A9-8781FA994701}"/>
    <cellStyle name="Normal 2 2 2 2" xfId="3711" xr:uid="{7E239A8C-1929-4CA6-84C8-3D2726AC65C7}"/>
    <cellStyle name="Normal 2 2 2 2 2" xfId="4564" xr:uid="{9BE1CB3F-6DD3-45F5-B119-AA876A3550C9}"/>
    <cellStyle name="Normal 2 2 2 3" xfId="4565" xr:uid="{64919F6D-889E-4AF2-839C-819A28A4F6ED}"/>
    <cellStyle name="Normal 2 2 3" xfId="3712" xr:uid="{4CBACD92-037E-4FAC-820C-52340C2442B7}"/>
    <cellStyle name="Normal 2 2 3 2" xfId="4472" xr:uid="{7B6ECADA-3DF2-4817-853B-C312F3A6337D}"/>
    <cellStyle name="Normal 2 2 3 2 2" xfId="4566" xr:uid="{DF8FF611-EF27-4FB5-9E17-FEAB48A62164}"/>
    <cellStyle name="Normal 2 2 3 2 3" xfId="4751" xr:uid="{2FF86928-0864-4507-84D8-3BFE82DE0B9E}"/>
    <cellStyle name="Normal 2 2 3 2 4" xfId="5306" xr:uid="{F04FB6BE-26B1-4669-AAB0-3C6222B88F85}"/>
    <cellStyle name="Normal 2 2 3 3" xfId="4595" xr:uid="{FE56F35F-1EE7-417D-BDCB-F37C17286724}"/>
    <cellStyle name="Normal 2 2 3 4" xfId="4697" xr:uid="{CC7053D1-3AF0-4E84-863C-F7E29928A49D}"/>
    <cellStyle name="Normal 2 2 3 5" xfId="4686" xr:uid="{032FB65F-89F7-49DD-A3F4-1366F9CBC25D}"/>
    <cellStyle name="Normal 2 2 4" xfId="4320" xr:uid="{156778D5-5C56-493B-8100-DB105E67DDF4}"/>
    <cellStyle name="Normal 2 2 4 2" xfId="4479" xr:uid="{36533C22-B523-43DB-83A2-BCBCE87C64AB}"/>
    <cellStyle name="Normal 2 2 4 3" xfId="4724" xr:uid="{AB82FE66-74F5-459B-86F3-F8AD9B92B795}"/>
    <cellStyle name="Normal 2 2 4 4" xfId="4698" xr:uid="{62756802-42EE-4EEC-AE18-49C81E980469}"/>
    <cellStyle name="Normal 2 2 5" xfId="4563" xr:uid="{29834E8E-AFE9-4AC4-8217-66C5D79E10B6}"/>
    <cellStyle name="Normal 2 2 6" xfId="4754" xr:uid="{F55DAF57-38C7-42DB-81B3-101FE51F1B46}"/>
    <cellStyle name="Normal 2 3" xfId="62" xr:uid="{215E185A-4797-49B4-A717-76D042083839}"/>
    <cellStyle name="Normal 2 3 2" xfId="63" xr:uid="{7432D00F-3C39-4CA0-8E2D-46B5C3BB65D7}"/>
    <cellStyle name="Normal 2 3 2 2" xfId="3713" xr:uid="{45A5BB61-8B45-42C5-AFC0-69B56BE99796}"/>
    <cellStyle name="Normal 2 3 2 2 2" xfId="4567" xr:uid="{C22FAD28-27FF-403B-B082-080773C0FD5D}"/>
    <cellStyle name="Normal 2 3 2 3" xfId="4322" xr:uid="{2D408F83-7F65-4334-BCEC-9910EEBECF25}"/>
    <cellStyle name="Normal 2 3 2 3 2" xfId="4568" xr:uid="{A5694EBA-DE06-49F6-9537-A8BCF21F171E}"/>
    <cellStyle name="Normal 2 3 2 3 3" xfId="4726" xr:uid="{33D948A3-663F-4699-982B-28BCDA4F911B}"/>
    <cellStyle name="Normal 2 3 2 3 4" xfId="4699" xr:uid="{341E78AE-76F1-471F-B0E7-13CBD58F6F79}"/>
    <cellStyle name="Normal 2 3 3" xfId="64" xr:uid="{110A152E-828C-4FC2-8F68-DCC571F189AB}"/>
    <cellStyle name="Normal 2 3 4" xfId="65" xr:uid="{18571518-70B7-4CD9-B17F-BF2BB2B08E8B}"/>
    <cellStyle name="Normal 2 3 5" xfId="3714" xr:uid="{33A03358-E4BA-4566-AA49-088D70BDB659}"/>
    <cellStyle name="Normal 2 3 5 2" xfId="4569" xr:uid="{66D7A4BB-FBD6-4679-B04F-2317AF0E4971}"/>
    <cellStyle name="Normal 2 3 6" xfId="4321" xr:uid="{70751BD1-CDB0-45CA-9AD8-0233F902967C}"/>
    <cellStyle name="Normal 2 3 6 2" xfId="4570" xr:uid="{498232D2-5004-4FB9-9FB0-963832E1470A}"/>
    <cellStyle name="Normal 2 3 6 3" xfId="4725" xr:uid="{01EEF8FE-72BB-435E-8F7F-FA97158D0517}"/>
    <cellStyle name="Normal 2 3 6 4" xfId="4700" xr:uid="{DD9C1D63-FDE2-4C7E-B86B-372A272818F1}"/>
    <cellStyle name="Normal 2 3 7" xfId="5319" xr:uid="{969547E4-A834-4D3F-801B-580708B979AB}"/>
    <cellStyle name="Normal 2 4" xfId="66" xr:uid="{6A93C962-9B56-4B81-B78D-6121BC443C69}"/>
    <cellStyle name="Normal 2 4 2" xfId="67" xr:uid="{5EA3B72E-C116-4788-BAE5-994A4AAF08A7}"/>
    <cellStyle name="Normal 2 4 3" xfId="3715" xr:uid="{C7D2A258-4A7C-4C9B-999C-13E6D01DDEDD}"/>
    <cellStyle name="Normal 2 4 3 2" xfId="4571" xr:uid="{0502E5D2-A49F-4AC0-983D-E0A2D10DBAA6}"/>
    <cellStyle name="Normal 2 4 3 3" xfId="4596" xr:uid="{3729828D-F5D5-437F-9E72-0A855627F882}"/>
    <cellStyle name="Normal 2 4 4" xfId="4572" xr:uid="{7DC79144-A999-49DD-96CB-845469C0456D}"/>
    <cellStyle name="Normal 2 4 5" xfId="4755" xr:uid="{53D734B7-3270-4560-A227-10086E0BF4E5}"/>
    <cellStyle name="Normal 2 4 6" xfId="4753" xr:uid="{CCAFA856-1F39-432F-B337-AED2D169AC22}"/>
    <cellStyle name="Normal 2 5" xfId="3716" xr:uid="{B8D1FDE7-A390-4F40-AFB3-4439974FBB7F}"/>
    <cellStyle name="Normal 2 5 2" xfId="3731" xr:uid="{356B7180-9203-42AC-8BFD-661AE0DCB24A}"/>
    <cellStyle name="Normal 2 5 2 2" xfId="4430" xr:uid="{14F2C63E-7DAE-427F-8145-4542FBD67570}"/>
    <cellStyle name="Normal 2 5 3" xfId="4423" xr:uid="{1CC51656-12AC-492B-B417-433EA11CC1DE}"/>
    <cellStyle name="Normal 2 5 3 2" xfId="4475" xr:uid="{21221FE3-CE4E-4027-A7E1-2A875CD8194A}"/>
    <cellStyle name="Normal 2 5 3 3" xfId="4737" xr:uid="{A78F2B7B-DCDC-4454-BCB2-A9987DC8F886}"/>
    <cellStyle name="Normal 2 5 3 4" xfId="5303" xr:uid="{DE87C748-2D70-4D4D-BBD4-031D143DF5B9}"/>
    <cellStyle name="Normal 2 5 4" xfId="4573" xr:uid="{A4D6615B-8FDF-474F-929B-1E52E0679826}"/>
    <cellStyle name="Normal 2 5 5" xfId="4481" xr:uid="{06ECAC22-52D4-41E1-A02E-090EDF429C03}"/>
    <cellStyle name="Normal 2 5 6" xfId="4480" xr:uid="{71183A07-7D7E-434C-BCE5-DCF67CCD81B4}"/>
    <cellStyle name="Normal 2 5 7" xfId="4750" xr:uid="{12D7AA8D-8186-41BA-808D-45A3DB8E1C6A}"/>
    <cellStyle name="Normal 2 5 8" xfId="4710" xr:uid="{1EF427F2-B129-4B1C-9496-F7F0882DD58E}"/>
    <cellStyle name="Normal 2 6" xfId="3732" xr:uid="{F40D5AEF-8B47-46FC-86D1-EEEBD0129FD2}"/>
    <cellStyle name="Normal 2 6 2" xfId="4425" xr:uid="{798BB24F-C90D-43AA-8963-DC497BBA1566}"/>
    <cellStyle name="Normal 2 6 3" xfId="4428" xr:uid="{CB1B7D94-F345-4F22-A23E-72F1D9557351}"/>
    <cellStyle name="Normal 2 6 4" xfId="4574" xr:uid="{6EE9C053-CF2D-4F37-AD6D-73D19B64ED0D}"/>
    <cellStyle name="Normal 2 6 5" xfId="4471" xr:uid="{828D0DB0-75CE-43EA-8C11-21B039EDF8D5}"/>
    <cellStyle name="Normal 2 6 5 2" xfId="4701" xr:uid="{4A675409-8204-4C96-893E-381333CEFD97}"/>
    <cellStyle name="Normal 2 6 6" xfId="4443" xr:uid="{110462FB-B198-4265-9048-E7E29760DA28}"/>
    <cellStyle name="Normal 2 6 7" xfId="4424" xr:uid="{3C167D80-E9F9-4758-B04B-2E85C13031DB}"/>
    <cellStyle name="Normal 2 7" xfId="4426" xr:uid="{8FD0536D-7E90-437C-9784-E2F28F99216C}"/>
    <cellStyle name="Normal 2 7 2" xfId="4576" xr:uid="{2E36436E-5A40-49A7-82E8-78C032A673EC}"/>
    <cellStyle name="Normal 2 7 3" xfId="4575" xr:uid="{DF6B6F3D-C0EA-4B24-95FA-FF96EF78B045}"/>
    <cellStyle name="Normal 2 7 4" xfId="5304" xr:uid="{75A9DF6C-D501-4CA2-8261-9CB6498EBB3F}"/>
    <cellStyle name="Normal 2 8" xfId="4577" xr:uid="{769C3727-39FD-48E5-80BC-0CC174DF80B1}"/>
    <cellStyle name="Normal 2 9" xfId="4562" xr:uid="{D2ECE47E-2783-4F67-8013-FBA1F88AA741}"/>
    <cellStyle name="Normal 20" xfId="68" xr:uid="{D6199DA3-9711-49AD-8CD6-532EDE063E0A}"/>
    <cellStyle name="Normal 20 2" xfId="3717" xr:uid="{AF631352-721A-4582-B41D-F77921EAA550}"/>
    <cellStyle name="Normal 20 2 2" xfId="3718" xr:uid="{0732497E-C3CD-4EBC-9B6A-438DB018AF7F}"/>
    <cellStyle name="Normal 20 2 2 2" xfId="4396" xr:uid="{41FB3120-BC01-45EE-B850-1950BC0150E0}"/>
    <cellStyle name="Normal 20 2 2 3" xfId="4388" xr:uid="{8C2CE9CB-BBD3-4A97-9F39-183CA13DF7D4}"/>
    <cellStyle name="Normal 20 2 2 4" xfId="4468" xr:uid="{557C777F-C4BE-4021-BEF1-305BC757EF5E}"/>
    <cellStyle name="Normal 20 2 2 5" xfId="4735" xr:uid="{215BE39B-A4AE-4BFE-9C76-77F32BB1B66C}"/>
    <cellStyle name="Normal 20 2 3" xfId="4391" xr:uid="{4058F583-432F-437E-A446-D6F53926052A}"/>
    <cellStyle name="Normal 20 2 4" xfId="4387" xr:uid="{F4FEC667-B773-4480-A529-8FA23D75F235}"/>
    <cellStyle name="Normal 20 2 5" xfId="4467" xr:uid="{D83F6C3A-47CE-465D-A222-DAEFE47B5EDB}"/>
    <cellStyle name="Normal 20 2 6" xfId="4734" xr:uid="{A42EAC62-C125-401A-A9EF-C45E50B07722}"/>
    <cellStyle name="Normal 20 3" xfId="3827" xr:uid="{E4CE0031-1241-4FC9-B1EC-A5EF82BA33C2}"/>
    <cellStyle name="Normal 20 3 2" xfId="4629" xr:uid="{B1806E88-23CD-45AC-812C-7E03C2AD20F1}"/>
    <cellStyle name="Normal 20 4" xfId="4323" xr:uid="{B4033506-D2B9-4590-9624-84ED76B1F0A3}"/>
    <cellStyle name="Normal 20 4 2" xfId="4473" xr:uid="{8CF7B61F-ADB0-4BB0-A0A5-BE447516A12E}"/>
    <cellStyle name="Normal 20 4 3" xfId="4727" xr:uid="{F3726F22-6AA5-4141-B61F-A7F28E480391}"/>
    <cellStyle name="Normal 20 4 4" xfId="4702" xr:uid="{56F74BE9-C3A5-4CC7-A07F-92007997C024}"/>
    <cellStyle name="Normal 20 5" xfId="4478" xr:uid="{51360A32-5C06-4031-ABEA-6F8B5623BD1D}"/>
    <cellStyle name="Normal 20 6" xfId="4476" xr:uid="{0BA80B02-61BE-455D-82F5-3DC60BBFC017}"/>
    <cellStyle name="Normal 20 7" xfId="4687" xr:uid="{3C3CDF48-FCE3-405B-9818-211DAAD33BB7}"/>
    <cellStyle name="Normal 20 8" xfId="4708" xr:uid="{2A6C40C0-2A4B-47B2-83D5-24C78B1A9384}"/>
    <cellStyle name="Normal 20 9" xfId="4707" xr:uid="{B52164AD-547F-4473-9B0C-5D103EC21DA4}"/>
    <cellStyle name="Normal 21" xfId="69" xr:uid="{5BDD6B13-4137-4AD9-A382-2DB5ECA90B77}"/>
    <cellStyle name="Normal 21 2" xfId="3719" xr:uid="{D157EE96-4175-48A5-8C96-242240F6CC13}"/>
    <cellStyle name="Normal 21 2 2" xfId="3720" xr:uid="{030AC492-4A85-4BEA-9EC8-7E786A5B3C6C}"/>
    <cellStyle name="Normal 21 3" xfId="4324" xr:uid="{9648F381-D37F-4ADF-BB8E-A214049C68EB}"/>
    <cellStyle name="Normal 21 3 2" xfId="4631" xr:uid="{F162E83E-1339-4C49-89B2-A2E8D4C2CD1F}"/>
    <cellStyle name="Normal 21 3 3" xfId="4630" xr:uid="{DBB0BA97-565C-4182-A6CF-9DB39A2BBB3B}"/>
    <cellStyle name="Normal 21 4" xfId="4453" xr:uid="{4717A026-C13B-4A57-A207-FDC89D223BB8}"/>
    <cellStyle name="Normal 21 5" xfId="4728" xr:uid="{DA8C5E80-02AA-4302-B724-09AAE207F61F}"/>
    <cellStyle name="Normal 22" xfId="685" xr:uid="{1C406A52-D27D-492E-8DA8-D91AB246D202}"/>
    <cellStyle name="Normal 22 2" xfId="3661" xr:uid="{95486DB4-68DB-4D67-B207-391678573D64}"/>
    <cellStyle name="Normal 22 3" xfId="3660" xr:uid="{971D35A8-77A5-42FE-89EF-4F5DF2330698}"/>
    <cellStyle name="Normal 22 3 2" xfId="4325" xr:uid="{CCA582BD-9335-4476-882B-995F7801D4FB}"/>
    <cellStyle name="Normal 22 3 2 2" xfId="4633" xr:uid="{4A97E370-04B6-42A5-83D0-3D09D1FA27F0}"/>
    <cellStyle name="Normal 22 3 3" xfId="4632" xr:uid="{121F55BC-D3D2-4B4D-862D-CBC2DCF3C413}"/>
    <cellStyle name="Normal 22 3 4" xfId="4615" xr:uid="{F5B046CF-8F15-4771-A160-F008CCEF048A}"/>
    <cellStyle name="Normal 22 4" xfId="3664" xr:uid="{7B02B5F6-A447-4178-8ECF-C240243B5BB3}"/>
    <cellStyle name="Normal 22 4 2" xfId="4401" xr:uid="{59323123-16EA-4404-96D2-04B2533AFEAE}"/>
    <cellStyle name="Normal 22 4 3" xfId="4742" xr:uid="{D2B4C06A-D385-4208-A1C3-5B667EB2D3D4}"/>
    <cellStyle name="Normal 22 4 3 2" xfId="5322" xr:uid="{30799EE5-8EBF-49B5-9A9B-289D519C2CCD}"/>
    <cellStyle name="Normal 22 4 4" xfId="4616" xr:uid="{CD8E678D-8C98-49D1-91E4-84213D544C87}"/>
    <cellStyle name="Normal 22 4 5" xfId="4454" xr:uid="{58D3E69A-84EC-4FC0-810A-98B845D3ADE7}"/>
    <cellStyle name="Normal 22 4 6" xfId="4440" xr:uid="{DCF52171-2A1E-4A0C-A87E-1DC1E5117DF8}"/>
    <cellStyle name="Normal 22 4 7" xfId="4439" xr:uid="{884AA57A-8BB2-4B3D-80F0-49B446A716F3}"/>
    <cellStyle name="Normal 22 4 8" xfId="4438" xr:uid="{14A65D14-71B6-461B-95C6-A802ADE202A4}"/>
    <cellStyle name="Normal 22 4 9" xfId="4437" xr:uid="{E1F3BE5B-319A-4C2F-B548-6BE853084152}"/>
    <cellStyle name="Normal 22 5" xfId="4729" xr:uid="{31B98224-7EC2-4EA3-95F0-2A52214138DE}"/>
    <cellStyle name="Normal 23" xfId="3721" xr:uid="{AAA63FF4-EAB9-443F-971F-720C97C2A0F3}"/>
    <cellStyle name="Normal 23 2" xfId="4282" xr:uid="{58ED89BE-8AA9-41CE-A079-BE6A09FF8AE9}"/>
    <cellStyle name="Normal 23 2 2" xfId="4327" xr:uid="{D885F56D-23A1-49D0-87D4-98D185B8D9CF}"/>
    <cellStyle name="Normal 23 2 2 2" xfId="4752" xr:uid="{54916F28-9677-4DEA-B572-ECFFEB23B858}"/>
    <cellStyle name="Normal 23 2 2 3" xfId="4617" xr:uid="{D26F94DF-DA17-4638-B864-5059770D3745}"/>
    <cellStyle name="Normal 23 2 2 4" xfId="4578" xr:uid="{8445DF56-BA68-447E-AFB9-E0FAAB5E7F82}"/>
    <cellStyle name="Normal 23 2 3" xfId="4456" xr:uid="{27FDAA3B-164A-4D9F-8FE3-3131CD653A05}"/>
    <cellStyle name="Normal 23 2 4" xfId="4703" xr:uid="{DD371DF9-8F13-41DC-959E-35B6629C90C9}"/>
    <cellStyle name="Normal 23 3" xfId="4397" xr:uid="{946D5D28-432B-49D9-AA7B-438048B872C4}"/>
    <cellStyle name="Normal 23 4" xfId="4326" xr:uid="{FE99F6CC-3D87-40A4-A436-7C6185423CC0}"/>
    <cellStyle name="Normal 23 5" xfId="4455" xr:uid="{B22E4E51-88D4-4DC6-AB3A-07CA592C2670}"/>
    <cellStyle name="Normal 23 6" xfId="4730" xr:uid="{72246541-1C16-44BA-A043-E5476B3EA8F6}"/>
    <cellStyle name="Normal 24" xfId="3722" xr:uid="{73B6D271-A832-4896-B24B-4586FB8AD27B}"/>
    <cellStyle name="Normal 24 2" xfId="3723" xr:uid="{0C898512-BD43-4BEF-A9AA-6CFF86BE9488}"/>
    <cellStyle name="Normal 24 2 2" xfId="4399" xr:uid="{30522070-DA97-4C2A-A323-F1CDAAEE5352}"/>
    <cellStyle name="Normal 24 2 3" xfId="4329" xr:uid="{601B010F-F5A2-41FC-8F32-BAE96D5158D1}"/>
    <cellStyle name="Normal 24 2 4" xfId="4458" xr:uid="{8025F41F-9032-4C68-A372-98B815CD9DBA}"/>
    <cellStyle name="Normal 24 2 5" xfId="4732" xr:uid="{21FCE4D4-7B02-49F8-9C82-85269D11677C}"/>
    <cellStyle name="Normal 24 3" xfId="4398" xr:uid="{45D3CF61-90A6-455E-972D-43B8E2EF276E}"/>
    <cellStyle name="Normal 24 4" xfId="4328" xr:uid="{3D7AB6DC-A6DA-4E95-85F3-05B1085AE828}"/>
    <cellStyle name="Normal 24 5" xfId="4457" xr:uid="{2612AE87-2D9F-4A71-8B20-3CAD7F1DDE83}"/>
    <cellStyle name="Normal 24 6" xfId="4731" xr:uid="{ED809DD4-B629-470E-AFA5-441B25FB06FA}"/>
    <cellStyle name="Normal 25" xfId="3730" xr:uid="{EFC4D56C-C740-489B-AF2D-5984E10B7FD8}"/>
    <cellStyle name="Normal 25 2" xfId="4331" xr:uid="{431F70FB-9B5E-4FD7-8EE7-54AB3A501DE0}"/>
    <cellStyle name="Normal 25 3" xfId="4400" xr:uid="{577DAF4E-730B-4823-88D0-DA78A1D99B2F}"/>
    <cellStyle name="Normal 25 4" xfId="4330" xr:uid="{80248C3A-806C-4E2E-BD50-65E1F9B00176}"/>
    <cellStyle name="Normal 25 5" xfId="4459" xr:uid="{1460AEF7-6DDD-4EBD-A0B9-77816747487D}"/>
    <cellStyle name="Normal 26" xfId="4280" xr:uid="{39FE6C00-8AD1-4D57-96B6-75052405F6AF}"/>
    <cellStyle name="Normal 26 2" xfId="4281" xr:uid="{9DE621F1-4E33-4445-A773-2DBDDE39F0D0}"/>
    <cellStyle name="Normal 26 2 2" xfId="4333" xr:uid="{6C036109-19BE-4A68-80B2-335A9245A648}"/>
    <cellStyle name="Normal 26 3" xfId="4332" xr:uid="{43593B32-225B-46A6-B035-C474F8A7ADF6}"/>
    <cellStyle name="Normal 26 3 2" xfId="4619" xr:uid="{639F60C3-2347-42A8-A565-3FD0AC6D3691}"/>
    <cellStyle name="Normal 27" xfId="4334" xr:uid="{B59319A1-9BC6-4E44-88A2-D00C0D1BB860}"/>
    <cellStyle name="Normal 27 2" xfId="4335" xr:uid="{D2615CA5-A4A1-4DD5-91A8-B66E526C131D}"/>
    <cellStyle name="Normal 27 3" xfId="4460" xr:uid="{79D13FDD-920E-46D0-8F85-3805B4775DCD}"/>
    <cellStyle name="Normal 27 4" xfId="4444" xr:uid="{E72528D4-20B7-49AF-A7B3-92ED0B55B23E}"/>
    <cellStyle name="Normal 27 5" xfId="4435" xr:uid="{2E5871BE-D678-42F2-9300-5F92E2641DB4}"/>
    <cellStyle name="Normal 27 6" xfId="4432" xr:uid="{BF1CCAC1-08A4-40DD-BDC0-CE124F68A5A9}"/>
    <cellStyle name="Normal 28" xfId="4336" xr:uid="{750F3C45-6A11-4623-8FDE-C3CB982C0E51}"/>
    <cellStyle name="Normal 28 2" xfId="4337" xr:uid="{5F43B538-33E8-4F28-83CF-4201540DE63C}"/>
    <cellStyle name="Normal 28 3" xfId="4338" xr:uid="{1D867789-BA4F-48D1-8669-92925C8FC0A6}"/>
    <cellStyle name="Normal 29" xfId="4339" xr:uid="{A6DDF6AC-753C-4136-BE52-648844E4CED8}"/>
    <cellStyle name="Normal 29 2" xfId="4340" xr:uid="{4DABD9E3-7E62-4D62-8AB1-EED680676D2C}"/>
    <cellStyle name="Normal 3" xfId="2" xr:uid="{665067A7-73F8-4B7E-BFD2-7BB3B9468366}"/>
    <cellStyle name="Normal 3 2" xfId="70" xr:uid="{ADB8E941-3F70-47F7-B869-970EE9E0D05F}"/>
    <cellStyle name="Normal 3 2 2" xfId="71" xr:uid="{9DCD118D-EEB2-4AD6-9F6E-897885378C06}"/>
    <cellStyle name="Normal 3 2 2 2" xfId="3724" xr:uid="{340D78EA-CA5D-4252-9483-EE8BFFBDA4B4}"/>
    <cellStyle name="Normal 3 2 2 2 2" xfId="4580" xr:uid="{39A7783D-F24A-4924-A89E-EA7E839B7384}"/>
    <cellStyle name="Normal 3 2 2 3" xfId="4581" xr:uid="{1B6592EB-43AE-40AD-A43E-0FC10FCAA82B}"/>
    <cellStyle name="Normal 3 2 3" xfId="72" xr:uid="{7C0F34AD-65EC-42A1-9820-BA25EC142E7F}"/>
    <cellStyle name="Normal 3 2 4" xfId="3725" xr:uid="{4BA1A8BA-2376-41FD-85D3-9CE8E3201FE1}"/>
    <cellStyle name="Normal 3 2 4 2" xfId="4582" xr:uid="{55704944-BD9E-41F0-89F6-80623CE2BE7E}"/>
    <cellStyle name="Normal 3 2 5" xfId="4431" xr:uid="{F412100A-EADB-4AA7-A6C3-84FA9F8FEC43}"/>
    <cellStyle name="Normal 3 2 5 2" xfId="4583" xr:uid="{13AF94D9-5DF3-4156-9101-5EA89F68BC8C}"/>
    <cellStyle name="Normal 3 2 5 3" xfId="5305" xr:uid="{1C78021F-3BD3-4CDC-89B5-6FE0165DAF36}"/>
    <cellStyle name="Normal 3 3" xfId="73" xr:uid="{70537C3D-3352-42B7-A637-1F86A9B78FF2}"/>
    <cellStyle name="Normal 3 3 2" xfId="3726" xr:uid="{59F4EE87-76AA-4FCF-9C04-5F358E3A0287}"/>
    <cellStyle name="Normal 3 3 2 2" xfId="4584" xr:uid="{5DE6A68D-FBBC-4F30-B111-88F6FC3A6E28}"/>
    <cellStyle name="Normal 3 3 3" xfId="4585" xr:uid="{58AEA1AC-3E49-4B47-89DF-006EF954C4E5}"/>
    <cellStyle name="Normal 3 4" xfId="3733" xr:uid="{D04B1608-6DA0-41B5-AC69-2EDE590BE23B}"/>
    <cellStyle name="Normal 3 4 2" xfId="4284" xr:uid="{D5A6E71D-5F29-4B6D-A4D0-E12B4ABC1AD7}"/>
    <cellStyle name="Normal 3 4 2 2" xfId="4586" xr:uid="{58905E47-A262-436A-8853-4BCB2B677C4F}"/>
    <cellStyle name="Normal 3 5" xfId="4283" xr:uid="{06F4AE04-C04C-4C2F-9B02-2E3E551DBA43}"/>
    <cellStyle name="Normal 3 5 2" xfId="4587" xr:uid="{6C0D05CC-0C4A-44E4-9330-D3EE480052C1}"/>
    <cellStyle name="Normal 3 5 3" xfId="4736" xr:uid="{2AFF152B-C8EF-4954-BAAD-6739E3DE8C2C}"/>
    <cellStyle name="Normal 3 5 4" xfId="4704" xr:uid="{953CB237-D500-4F65-947F-5C9DACB5E6B3}"/>
    <cellStyle name="Normal 3 6" xfId="4579" xr:uid="{1C94C42D-B553-4C53-BDCD-A4B95D5323C1}"/>
    <cellStyle name="Normal 30" xfId="4341" xr:uid="{FBC71F28-6EA3-4A16-8AF0-798F8666D090}"/>
    <cellStyle name="Normal 30 2" xfId="4342" xr:uid="{B8C63F1E-98FF-472A-BF79-E14E2961DC1C}"/>
    <cellStyle name="Normal 31" xfId="4343" xr:uid="{5DD034A9-6F0F-4A61-9DAD-758142A855AF}"/>
    <cellStyle name="Normal 31 2" xfId="4344" xr:uid="{C1DF8722-77A4-46B5-AA9D-F3BB89D8E6D3}"/>
    <cellStyle name="Normal 32" xfId="4345" xr:uid="{209199AB-058E-4C9C-B860-9BC15EA3D23B}"/>
    <cellStyle name="Normal 33" xfId="4346" xr:uid="{09D718C4-775B-478F-859E-10143EE9FAD3}"/>
    <cellStyle name="Normal 33 2" xfId="4347" xr:uid="{426D15EF-9145-4ED7-833B-653AAA679EEF}"/>
    <cellStyle name="Normal 34" xfId="4348" xr:uid="{E330FE3F-48C6-4F8D-95AE-F5998B78AD72}"/>
    <cellStyle name="Normal 34 2" xfId="4349" xr:uid="{EA7650D7-21D8-4471-B710-1F32FA596987}"/>
    <cellStyle name="Normal 35" xfId="4350" xr:uid="{BCEFAB78-AA27-40F0-A5B5-0975B966B52E}"/>
    <cellStyle name="Normal 35 2" xfId="4351" xr:uid="{04B9602C-D612-46D4-AA32-C8711729B358}"/>
    <cellStyle name="Normal 36" xfId="4352" xr:uid="{94580D77-FCBD-4ACA-A521-60D98E84AA2D}"/>
    <cellStyle name="Normal 36 2" xfId="4353" xr:uid="{C20F75F4-3CE5-4041-8DF1-3C214F1CBE9E}"/>
    <cellStyle name="Normal 37" xfId="4354" xr:uid="{279A9377-8B5F-4DD1-9006-C6D69CE9F4F9}"/>
    <cellStyle name="Normal 37 2" xfId="4355" xr:uid="{DC4C2E62-8FDF-44EF-892A-03AA65961974}"/>
    <cellStyle name="Normal 38" xfId="4356" xr:uid="{2382ECD7-D680-47EF-9DD7-559E04A3CCDC}"/>
    <cellStyle name="Normal 38 2" xfId="4357" xr:uid="{AE223CB2-3C18-4A42-A96D-66C879D23044}"/>
    <cellStyle name="Normal 39" xfId="4358" xr:uid="{2DAF8A9C-CB12-4695-B188-40E09D4CC348}"/>
    <cellStyle name="Normal 39 2" xfId="4359" xr:uid="{CD567A7B-8A26-4943-8581-C64EB2CCE055}"/>
    <cellStyle name="Normal 39 2 2" xfId="4360" xr:uid="{A324D113-F057-45CB-BCE8-F6E62539618E}"/>
    <cellStyle name="Normal 39 3" xfId="4361" xr:uid="{824E6518-56A9-4FEE-BDCD-CFB54818EE5F}"/>
    <cellStyle name="Normal 4" xfId="74" xr:uid="{EC6D5093-C197-4E23-90CF-F1E593C9052B}"/>
    <cellStyle name="Normal 4 2" xfId="75" xr:uid="{FB899AF8-23D9-44D1-8F64-D4DD04F668BB}"/>
    <cellStyle name="Normal 4 2 2" xfId="686" xr:uid="{03405B9B-A46F-485D-B246-5B2BBD9313E9}"/>
    <cellStyle name="Normal 4 2 2 2" xfId="687" xr:uid="{973BA42E-6C44-4DF7-A7DA-1A2772A4A8F0}"/>
    <cellStyle name="Normal 4 2 2 3" xfId="688" xr:uid="{75D5136B-6617-4240-86C9-1A0BB7967B3C}"/>
    <cellStyle name="Normal 4 2 2 4" xfId="689" xr:uid="{6D057BE6-DE1C-46D1-928F-ADFC81F95ED3}"/>
    <cellStyle name="Normal 4 2 2 4 2" xfId="690" xr:uid="{5ACFB0FD-8656-46C5-9E87-C10591C7BE30}"/>
    <cellStyle name="Normal 4 2 2 4 3" xfId="691" xr:uid="{7D46DB16-CA5E-4BDE-BC78-FA22E66652D5}"/>
    <cellStyle name="Normal 4 2 2 4 3 2" xfId="692" xr:uid="{DE08364D-AB9D-451B-B741-CF0772BFE434}"/>
    <cellStyle name="Normal 4 2 2 4 3 3" xfId="3663" xr:uid="{8ABF1F65-B281-4EE3-93CB-223D4D271D75}"/>
    <cellStyle name="Normal 4 2 3" xfId="4275" xr:uid="{438516F6-9D61-4032-85EE-744AE63EEDB4}"/>
    <cellStyle name="Normal 4 2 3 2" xfId="4286" xr:uid="{7DBFDFA0-FFC1-4D1A-BACA-972362495302}"/>
    <cellStyle name="Normal 4 2 3 2 2" xfId="4588" xr:uid="{F79C61FE-3F60-48A1-8541-EDDC0C9E529B}"/>
    <cellStyle name="Normal 4 2 3 3" xfId="4634" xr:uid="{ADB5BB7F-03B8-46ED-AF9F-B73814EFBC94}"/>
    <cellStyle name="Normal 4 2 3 3 2" xfId="4635" xr:uid="{BB31E1C6-3D07-4130-BDB9-6CDCE902F2BC}"/>
    <cellStyle name="Normal 4 2 3 4" xfId="4636" xr:uid="{4D38C9EF-D625-49DA-8532-1D72859D25D9}"/>
    <cellStyle name="Normal 4 2 3 5" xfId="4637" xr:uid="{A2A274F4-39E0-4682-B9C6-49C7C793FD66}"/>
    <cellStyle name="Normal 4 2 4" xfId="4276" xr:uid="{12711417-482B-4225-A55F-53EDA1542DFC}"/>
    <cellStyle name="Normal 4 2 4 2" xfId="4363" xr:uid="{0D69CF48-4479-4B54-AB57-9EFBB9F9B31B}"/>
    <cellStyle name="Normal 4 2 4 2 2" xfId="4638" xr:uid="{34127C40-F72C-4311-9F8B-3586C96BF623}"/>
    <cellStyle name="Normal 4 2 4 2 3" xfId="4618" xr:uid="{E0FA0B9A-D5AB-4167-97F6-DE6D42E64411}"/>
    <cellStyle name="Normal 4 2 4 2 4" xfId="4474" xr:uid="{D9AB1EE4-143A-4E24-80FF-88D1500310BE}"/>
    <cellStyle name="Normal 4 2 4 3" xfId="4461" xr:uid="{544089F3-A48A-44E2-9766-9E787DC466D0}"/>
    <cellStyle name="Normal 4 2 4 4" xfId="4705" xr:uid="{E083CE1A-800A-4A80-9845-27AA9A0C0800}"/>
    <cellStyle name="Normal 4 2 5" xfId="3828" xr:uid="{14899E33-DA98-4A2E-9E29-1E5BBFAB43F6}"/>
    <cellStyle name="Normal 4 2 6" xfId="4477" xr:uid="{89775725-874F-4221-99C0-192E98073CE7}"/>
    <cellStyle name="Normal 4 2 7" xfId="4433" xr:uid="{098231B0-786B-45D3-A5E6-63092C578E3D}"/>
    <cellStyle name="Normal 4 3" xfId="76" xr:uid="{F87EBE3F-248B-4383-8399-409C90A3ADFA}"/>
    <cellStyle name="Normal 4 3 2" xfId="77" xr:uid="{16D3B4AC-DB2C-438E-B154-D81AA15D3C7A}"/>
    <cellStyle name="Normal 4 3 2 2" xfId="693" xr:uid="{3D90AE9B-7861-4721-9A22-D157C83229B7}"/>
    <cellStyle name="Normal 4 3 2 3" xfId="3829" xr:uid="{24A26CD7-2FB2-46CD-A332-A4B8091920A4}"/>
    <cellStyle name="Normal 4 3 3" xfId="694" xr:uid="{D5F07604-6A71-4859-BC4E-B01A02D8D002}"/>
    <cellStyle name="Normal 4 3 3 2" xfId="4482" xr:uid="{58E9A884-A0F2-47D9-B1A2-3916FA92F3E1}"/>
    <cellStyle name="Normal 4 3 4" xfId="695" xr:uid="{8A60B1BB-9769-49B8-A5BB-02BB2248A901}"/>
    <cellStyle name="Normal 4 3 5" xfId="696" xr:uid="{737FEFD3-6240-4631-AAF4-D30F3154F6D5}"/>
    <cellStyle name="Normal 4 3 5 2" xfId="697" xr:uid="{4894E1D4-479B-469B-8904-C1267BDCB296}"/>
    <cellStyle name="Normal 4 3 5 3" xfId="698" xr:uid="{12A9BFAF-B866-47B3-ACEB-59A1C6949E77}"/>
    <cellStyle name="Normal 4 3 5 3 2" xfId="699" xr:uid="{3DC91D11-EF69-49E5-A225-76C3F75A4AD6}"/>
    <cellStyle name="Normal 4 3 5 3 3" xfId="3662" xr:uid="{AC74CF9A-C6DA-4909-8815-DEE1DFA0FEA1}"/>
    <cellStyle name="Normal 4 3 6" xfId="3735" xr:uid="{A73C00B4-F2AF-49B9-AFC2-26F48F4A435B}"/>
    <cellStyle name="Normal 4 4" xfId="3734" xr:uid="{266175D5-D946-47C3-9241-EB0A18B3ECF1}"/>
    <cellStyle name="Normal 4 4 2" xfId="4277" xr:uid="{8B7924B8-9AE3-49B5-9F7E-F43FBBE1CD0A}"/>
    <cellStyle name="Normal 4 4 3" xfId="4285" xr:uid="{ACE21F0C-19BB-4243-8363-033406F139D2}"/>
    <cellStyle name="Normal 4 4 3 2" xfId="4288" xr:uid="{ECC1CE2F-A2E5-496E-A7C0-8E8AC0B2F67C}"/>
    <cellStyle name="Normal 4 4 3 3" xfId="4287" xr:uid="{A8AC0F95-E0E1-4FF9-AAF7-7BBA1C8995E2}"/>
    <cellStyle name="Normal 4 4 4" xfId="4743" xr:uid="{CDA904FE-BEBF-43DE-88F8-E637431C9403}"/>
    <cellStyle name="Normal 4 5" xfId="4278" xr:uid="{A7E1CF4D-F29F-4496-975F-314BB1012823}"/>
    <cellStyle name="Normal 4 5 2" xfId="4362" xr:uid="{0DA034F1-C14A-4612-ABB6-259FA467527A}"/>
    <cellStyle name="Normal 4 6" xfId="4279" xr:uid="{1FA7C663-57D0-4BBE-8444-B479724D17F9}"/>
    <cellStyle name="Normal 4 7" xfId="3737" xr:uid="{BF739CEA-A1B1-4D78-A995-54B700957BE5}"/>
    <cellStyle name="Normal 4 8" xfId="4429" xr:uid="{98B0DA17-8336-44AA-9F06-D921B7065DCA}"/>
    <cellStyle name="Normal 40" xfId="4364" xr:uid="{CD11B9A9-2D0F-4196-AC03-0367A19ECA00}"/>
    <cellStyle name="Normal 40 2" xfId="4365" xr:uid="{56414106-8EE1-4A09-BC87-271B1A15C451}"/>
    <cellStyle name="Normal 40 2 2" xfId="4366" xr:uid="{7D82FC1B-EE79-4CB4-BBBE-F66FD33140E6}"/>
    <cellStyle name="Normal 40 3" xfId="4367" xr:uid="{54582345-5EA3-44C1-A920-E6701B9D35FB}"/>
    <cellStyle name="Normal 41" xfId="4368" xr:uid="{7C297240-2101-4F0C-B5AE-F7980E112029}"/>
    <cellStyle name="Normal 41 2" xfId="4369" xr:uid="{9FD9EC4A-7CDF-4B69-978F-23A5A5ED98A8}"/>
    <cellStyle name="Normal 42" xfId="4370" xr:uid="{0FBF1B81-1283-4A9D-BCD8-55E3B483478A}"/>
    <cellStyle name="Normal 42 2" xfId="4371" xr:uid="{C03C952E-77C2-40F2-9FAE-BB6C4533A632}"/>
    <cellStyle name="Normal 43" xfId="4372" xr:uid="{F9D3B127-B49B-40D1-85B2-4A54FF6E0480}"/>
    <cellStyle name="Normal 43 2" xfId="4373" xr:uid="{A361FE70-1FA3-429A-99A6-FADC23B6B946}"/>
    <cellStyle name="Normal 44" xfId="4383" xr:uid="{EB63D6D5-FD5B-42B9-87B9-FFEDCFB12C80}"/>
    <cellStyle name="Normal 44 2" xfId="4384" xr:uid="{CC24A1E8-D1CE-469C-A426-AF784AAAF25A}"/>
    <cellStyle name="Normal 45" xfId="4597" xr:uid="{7FD3FF6A-AB75-4195-A88A-5DB975002E25}"/>
    <cellStyle name="Normal 45 2" xfId="5323" xr:uid="{FA4AB95E-2EFA-40AB-90DF-2DEAE77CF6BE}"/>
    <cellStyle name="Normal 5" xfId="78" xr:uid="{4CE5BDA5-F7A3-4D37-B045-4CDD12447604}"/>
    <cellStyle name="Normal 5 10" xfId="700" xr:uid="{1768146D-6852-425B-922B-9564A4D35C93}"/>
    <cellStyle name="Normal 5 10 2" xfId="701" xr:uid="{66B3C98E-DC45-41D6-B2F3-7AFA69BC6E7E}"/>
    <cellStyle name="Normal 5 10 2 2" xfId="702" xr:uid="{3775E54E-0D80-4D95-87E0-FA6F27C7F5A3}"/>
    <cellStyle name="Normal 5 10 2 3" xfId="703" xr:uid="{2F038379-E8F9-494C-B168-954C0DE2B44A}"/>
    <cellStyle name="Normal 5 10 2 4" xfId="704" xr:uid="{419770F5-063D-4FAC-8915-B393FF825BFE}"/>
    <cellStyle name="Normal 5 10 3" xfId="705" xr:uid="{56ABB3D2-9259-4D53-B963-A8092F29BC67}"/>
    <cellStyle name="Normal 5 10 3 2" xfId="706" xr:uid="{B93724FC-9920-4CE1-A3EC-FBFF5F744B6D}"/>
    <cellStyle name="Normal 5 10 3 3" xfId="707" xr:uid="{5BABA2FE-34DF-432D-8E56-D3B7BC7EDC4E}"/>
    <cellStyle name="Normal 5 10 3 4" xfId="708" xr:uid="{0DF145AE-03E4-437B-800D-A167C2FB6F56}"/>
    <cellStyle name="Normal 5 10 4" xfId="709" xr:uid="{F5F7C02F-8FBB-451D-B261-DFF433616439}"/>
    <cellStyle name="Normal 5 10 5" xfId="710" xr:uid="{360BE392-AF36-49CF-8932-2D415AB53CD0}"/>
    <cellStyle name="Normal 5 10 6" xfId="711" xr:uid="{C0543375-BD06-42E2-A103-908DFEAD6F67}"/>
    <cellStyle name="Normal 5 11" xfId="712" xr:uid="{0E63B422-1134-4AC4-9A74-B9E4A4856D6D}"/>
    <cellStyle name="Normal 5 11 2" xfId="713" xr:uid="{3E319734-3560-4A8E-941A-1EE5C442C465}"/>
    <cellStyle name="Normal 5 11 2 2" xfId="714" xr:uid="{D964F10C-1B5B-4942-AC46-A94F76F891E0}"/>
    <cellStyle name="Normal 5 11 2 2 2" xfId="4374" xr:uid="{7A653475-A22A-49BA-BE0C-46EDDA258E02}"/>
    <cellStyle name="Normal 5 11 2 2 3" xfId="4604" xr:uid="{3F68218E-4F52-4A68-8A3F-21FC4CABFA36}"/>
    <cellStyle name="Normal 5 11 2 3" xfId="715" xr:uid="{AE6D8AB7-D644-4E30-A36E-7A733D68932F}"/>
    <cellStyle name="Normal 5 11 2 4" xfId="716" xr:uid="{AA8D7DF4-5BD7-430F-B789-39124F3BEBEA}"/>
    <cellStyle name="Normal 5 11 3" xfId="717" xr:uid="{58D95A7D-3046-4AFC-B09D-B42C93601319}"/>
    <cellStyle name="Normal 5 11 4" xfId="718" xr:uid="{417EFFA6-47F0-4D7D-A463-8E5EF2131322}"/>
    <cellStyle name="Normal 5 11 4 2" xfId="4744" xr:uid="{F029165A-02F6-4DF5-AF47-7827E5151E84}"/>
    <cellStyle name="Normal 5 11 4 3" xfId="4605" xr:uid="{EA9B9428-7121-4BC7-90AE-6C976A96E924}"/>
    <cellStyle name="Normal 5 11 4 4" xfId="4462" xr:uid="{392442A9-346E-43F9-88E4-9D5E47F7AF96}"/>
    <cellStyle name="Normal 5 11 5" xfId="719" xr:uid="{DD15B107-06AA-4151-B04B-EA21A503667F}"/>
    <cellStyle name="Normal 5 12" xfId="720" xr:uid="{FAE48060-B2D5-49C2-AA15-5440A9895432}"/>
    <cellStyle name="Normal 5 12 2" xfId="721" xr:uid="{CA74BC1F-7963-4E3D-B5B3-00445DEC5700}"/>
    <cellStyle name="Normal 5 12 3" xfId="722" xr:uid="{C0F93ACA-7ABE-4FF7-8E1C-4F751C2E0AE0}"/>
    <cellStyle name="Normal 5 12 4" xfId="723" xr:uid="{5676AA78-026F-492A-8E66-DB3BF9312F6C}"/>
    <cellStyle name="Normal 5 13" xfId="724" xr:uid="{FED75408-CB3C-4253-9060-5557470B49FC}"/>
    <cellStyle name="Normal 5 13 2" xfId="725" xr:uid="{768F6320-6013-4355-83E3-D9440027FFAC}"/>
    <cellStyle name="Normal 5 13 3" xfId="726" xr:uid="{81CFE91C-3296-47A2-B658-1B47273D09F0}"/>
    <cellStyle name="Normal 5 13 4" xfId="727" xr:uid="{657891D2-4B05-4BC3-A554-87A538D05E60}"/>
    <cellStyle name="Normal 5 14" xfId="728" xr:uid="{66A7CAF2-3658-4E94-8414-EE1DEEEC0D45}"/>
    <cellStyle name="Normal 5 14 2" xfId="729" xr:uid="{1995ACE4-576B-4944-97D6-B57ABEFE0C29}"/>
    <cellStyle name="Normal 5 15" xfId="730" xr:uid="{B0AF9879-2C81-47D7-8470-863FEAB89646}"/>
    <cellStyle name="Normal 5 16" xfId="731" xr:uid="{E254DA5A-85C4-43F9-8452-E42D6F61630F}"/>
    <cellStyle name="Normal 5 17" xfId="732" xr:uid="{4AE96B6A-0B64-4712-B4EE-15852FDDFEC1}"/>
    <cellStyle name="Normal 5 2" xfId="79" xr:uid="{804923A0-9A50-4678-9EF7-38DB5235C89C}"/>
    <cellStyle name="Normal 5 2 2" xfId="3727" xr:uid="{A76A70B0-AAD7-4190-9861-9F2D1772164B}"/>
    <cellStyle name="Normal 5 2 2 2" xfId="4404" xr:uid="{255D6389-FCBC-4BCD-8AB7-B6AE1C1F209C}"/>
    <cellStyle name="Normal 5 2 2 2 2" xfId="4405" xr:uid="{6C87F69B-4109-4E5A-8578-2F56FC699DE4}"/>
    <cellStyle name="Normal 5 2 2 2 2 2" xfId="4406" xr:uid="{A3E4D75B-455D-4FD0-BC4E-28E9723F41E8}"/>
    <cellStyle name="Normal 5 2 2 2 3" xfId="4407" xr:uid="{DCBB2E47-FA3E-41D6-BE92-A622C1619F2C}"/>
    <cellStyle name="Normal 5 2 2 2 4" xfId="4589" xr:uid="{577D2BDD-9314-4E39-AA07-75FC5CE38903}"/>
    <cellStyle name="Normal 5 2 2 2 5" xfId="5301" xr:uid="{4BC08FDB-462C-42E5-BC4B-B21D2F855C00}"/>
    <cellStyle name="Normal 5 2 2 3" xfId="4408" xr:uid="{5C855614-BD89-46F3-96A6-0E68EBFC286E}"/>
    <cellStyle name="Normal 5 2 2 3 2" xfId="4409" xr:uid="{18766A69-D45F-40CF-9C3D-F6238F59C55A}"/>
    <cellStyle name="Normal 5 2 2 4" xfId="4410" xr:uid="{00F96FAD-4BD0-4D17-9804-750560E48AD8}"/>
    <cellStyle name="Normal 5 2 2 5" xfId="4427" xr:uid="{16FEC690-C5BC-4636-817F-B583B61DB0A8}"/>
    <cellStyle name="Normal 5 2 2 6" xfId="4441" xr:uid="{784F5817-46E3-473F-AC55-83697C4F247A}"/>
    <cellStyle name="Normal 5 2 2 7" xfId="4403" xr:uid="{BFEA8BE6-78DA-4AFD-A4DE-70668D5B6601}"/>
    <cellStyle name="Normal 5 2 3" xfId="4375" xr:uid="{026E8011-8436-4F54-959C-6B469604688F}"/>
    <cellStyle name="Normal 5 2 3 2" xfId="4412" xr:uid="{6AD58E10-BC12-43E8-8913-A7AD9BCCFF13}"/>
    <cellStyle name="Normal 5 2 3 2 2" xfId="4413" xr:uid="{6A588EC1-A754-43A9-82F8-83D76C003F5C}"/>
    <cellStyle name="Normal 5 2 3 2 3" xfId="4590" xr:uid="{69960EC1-A174-4500-9E35-41B591B652A5}"/>
    <cellStyle name="Normal 5 2 3 2 4" xfId="5302" xr:uid="{F1A4BBF3-93E5-448B-AD26-AF703EF96024}"/>
    <cellStyle name="Normal 5 2 3 3" xfId="4414" xr:uid="{6728A3B5-7164-4A11-9A14-E157A21E817B}"/>
    <cellStyle name="Normal 5 2 3 3 2" xfId="4733" xr:uid="{D5BEA3F4-2BDA-4BEE-89FC-52F1AAB84882}"/>
    <cellStyle name="Normal 5 2 3 4" xfId="4463" xr:uid="{CE4F622A-EE7D-4D2B-96B9-A3DFCD2FDCB6}"/>
    <cellStyle name="Normal 5 2 3 4 2" xfId="4706" xr:uid="{3D84585E-BDF3-4078-B6AE-FAF4C54D4792}"/>
    <cellStyle name="Normal 5 2 3 5" xfId="4442" xr:uid="{6015AD0B-2A7F-499C-8B2C-E6747780A1E3}"/>
    <cellStyle name="Normal 5 2 3 6" xfId="4436" xr:uid="{6B7880F5-437E-4C82-B86F-FD59C1D20468}"/>
    <cellStyle name="Normal 5 2 3 7" xfId="4411" xr:uid="{0386A9EF-0B6C-43B3-BAC0-CB653700414F}"/>
    <cellStyle name="Normal 5 2 4" xfId="4415" xr:uid="{F9DE8E53-2155-4EAB-B6EC-C6B5E2CD797B}"/>
    <cellStyle name="Normal 5 2 4 2" xfId="4416" xr:uid="{B4F35E22-670D-4ABB-BDCF-201F6F7F8E8E}"/>
    <cellStyle name="Normal 5 2 5" xfId="4417" xr:uid="{07724DE4-AE18-4370-9CEC-A2E73E274FD9}"/>
    <cellStyle name="Normal 5 2 6" xfId="4402" xr:uid="{F38EB61D-583A-46E6-922E-A939A1D176A8}"/>
    <cellStyle name="Normal 5 3" xfId="80" xr:uid="{753A5743-F1B2-46D2-B3B3-33C4D135FCDC}"/>
    <cellStyle name="Normal 5 3 2" xfId="4377" xr:uid="{85ABEE95-0FC1-4B22-BA52-0387EB7EFDD5}"/>
    <cellStyle name="Normal 5 3 3" xfId="4376" xr:uid="{209DD26B-5FAE-4639-92EA-F41CC189F3D1}"/>
    <cellStyle name="Normal 5 4" xfId="81" xr:uid="{B522EAE9-943F-4A0C-8634-78A8E5B8BEE9}"/>
    <cellStyle name="Normal 5 4 10" xfId="733" xr:uid="{5432BE40-1A6E-4CF8-8C89-CA70B77ABCEE}"/>
    <cellStyle name="Normal 5 4 11" xfId="734" xr:uid="{ADACBC15-D43D-4378-8AA6-B4FA40BE5530}"/>
    <cellStyle name="Normal 5 4 2" xfId="735" xr:uid="{6ADF78AB-182B-4102-8729-95658FC02D3B}"/>
    <cellStyle name="Normal 5 4 2 2" xfId="736" xr:uid="{2C5525EE-DCD3-42A8-843B-9888A9E7ADD8}"/>
    <cellStyle name="Normal 5 4 2 2 2" xfId="737" xr:uid="{ED7785BB-50BA-46CB-8429-6AE0EAE19346}"/>
    <cellStyle name="Normal 5 4 2 2 2 2" xfId="738" xr:uid="{E209ED95-F083-4DDF-8EE2-2058EBE2FEC8}"/>
    <cellStyle name="Normal 5 4 2 2 2 2 2" xfId="739" xr:uid="{78ED4060-1F21-4150-81C7-FE76CFCD7CDE}"/>
    <cellStyle name="Normal 5 4 2 2 2 2 2 2" xfId="3830" xr:uid="{85D0BAA0-7CED-4F19-B847-3AE88A8CDBE9}"/>
    <cellStyle name="Normal 5 4 2 2 2 2 2 2 2" xfId="3831" xr:uid="{4F417B0F-A73F-45A0-AB0F-A03DD35D2418}"/>
    <cellStyle name="Normal 5 4 2 2 2 2 2 3" xfId="3832" xr:uid="{92838F2B-DA78-4FB3-8FF9-3687984F8A7D}"/>
    <cellStyle name="Normal 5 4 2 2 2 2 3" xfId="740" xr:uid="{85B9EFE4-D96A-4694-AC59-528594C43680}"/>
    <cellStyle name="Normal 5 4 2 2 2 2 3 2" xfId="3833" xr:uid="{A1E59410-5A82-40BB-897E-BD89AC47F90B}"/>
    <cellStyle name="Normal 5 4 2 2 2 2 4" xfId="741" xr:uid="{0F09311E-BE85-4A7C-ADCB-077BDC5A66BE}"/>
    <cellStyle name="Normal 5 4 2 2 2 3" xfId="742" xr:uid="{29DF5D3B-FCE3-495F-A9C9-4D591DC91FB2}"/>
    <cellStyle name="Normal 5 4 2 2 2 3 2" xfId="743" xr:uid="{7679BB25-B224-491F-BD33-C23BE1676BB9}"/>
    <cellStyle name="Normal 5 4 2 2 2 3 2 2" xfId="3834" xr:uid="{7863B5EC-5692-4B94-A416-0459D7DC0F90}"/>
    <cellStyle name="Normal 5 4 2 2 2 3 3" xfId="744" xr:uid="{EE9618B6-8524-48A1-871C-EDAA0BC9CD06}"/>
    <cellStyle name="Normal 5 4 2 2 2 3 4" xfId="745" xr:uid="{A9B9E4D6-A9BD-492E-A228-7744AE873DE1}"/>
    <cellStyle name="Normal 5 4 2 2 2 4" xfId="746" xr:uid="{55AC5C5E-C53F-4F76-9405-D5912E2DC403}"/>
    <cellStyle name="Normal 5 4 2 2 2 4 2" xfId="3835" xr:uid="{285C5916-ECB2-4510-B7BA-0E7300A53686}"/>
    <cellStyle name="Normal 5 4 2 2 2 5" xfId="747" xr:uid="{A8E0C4ED-ED55-427E-9291-4CAE4729562A}"/>
    <cellStyle name="Normal 5 4 2 2 2 6" xfId="748" xr:uid="{EB8ED3FA-BFA6-48A1-AA26-45D11BB51725}"/>
    <cellStyle name="Normal 5 4 2 2 3" xfId="749" xr:uid="{F6840233-C080-41BB-BA8E-D141E5A0769C}"/>
    <cellStyle name="Normal 5 4 2 2 3 2" xfId="750" xr:uid="{4EC4EA89-1148-4BFE-A845-B08C8FC9A8C2}"/>
    <cellStyle name="Normal 5 4 2 2 3 2 2" xfId="751" xr:uid="{4145EE28-2A5C-4BB6-ABEA-FD6726E9D95E}"/>
    <cellStyle name="Normal 5 4 2 2 3 2 2 2" xfId="3836" xr:uid="{E8427DD6-430B-478E-971C-E7E023BFDD41}"/>
    <cellStyle name="Normal 5 4 2 2 3 2 2 2 2" xfId="3837" xr:uid="{2107C36A-0EDD-4847-9CDE-95F6E877E0CC}"/>
    <cellStyle name="Normal 5 4 2 2 3 2 2 3" xfId="3838" xr:uid="{13634B8D-7FAD-4DA9-AF88-E01116D68E47}"/>
    <cellStyle name="Normal 5 4 2 2 3 2 3" xfId="752" xr:uid="{FDE83464-79A6-4D61-B5D8-C20463A218F0}"/>
    <cellStyle name="Normal 5 4 2 2 3 2 3 2" xfId="3839" xr:uid="{6C3FE807-31BC-4DE6-8BAE-540903F6E532}"/>
    <cellStyle name="Normal 5 4 2 2 3 2 4" xfId="753" xr:uid="{EFF44233-3B05-4A42-B878-80F02468BD3B}"/>
    <cellStyle name="Normal 5 4 2 2 3 3" xfId="754" xr:uid="{43C7717C-0693-4386-AD67-1B82D79EAD32}"/>
    <cellStyle name="Normal 5 4 2 2 3 3 2" xfId="3840" xr:uid="{2DDCBBD0-674D-4B9D-86BA-97280D149F3A}"/>
    <cellStyle name="Normal 5 4 2 2 3 3 2 2" xfId="3841" xr:uid="{D879AE09-9B91-4B42-9DA1-17D4F025CC8C}"/>
    <cellStyle name="Normal 5 4 2 2 3 3 3" xfId="3842" xr:uid="{14D72D73-1715-4797-8730-50A979AA547C}"/>
    <cellStyle name="Normal 5 4 2 2 3 4" xfId="755" xr:uid="{0D6FEB0E-27B1-46C4-87D6-76C9E0ED2A07}"/>
    <cellStyle name="Normal 5 4 2 2 3 4 2" xfId="3843" xr:uid="{98897246-C4BA-4525-A605-D87E18834AF9}"/>
    <cellStyle name="Normal 5 4 2 2 3 5" xfId="756" xr:uid="{7C39EA4E-5D15-4A3C-AA9B-368D87A2D5FE}"/>
    <cellStyle name="Normal 5 4 2 2 4" xfId="757" xr:uid="{F17D6F45-4D30-4993-B471-C6F77F31472D}"/>
    <cellStyle name="Normal 5 4 2 2 4 2" xfId="758" xr:uid="{8874E83C-83BE-4F2F-A40A-133D1D181961}"/>
    <cellStyle name="Normal 5 4 2 2 4 2 2" xfId="3844" xr:uid="{126C9446-0BE0-48A7-8A01-94E4E8268D1C}"/>
    <cellStyle name="Normal 5 4 2 2 4 2 2 2" xfId="3845" xr:uid="{11E21BEA-E8CD-4AF2-AD80-012D7F502ABD}"/>
    <cellStyle name="Normal 5 4 2 2 4 2 3" xfId="3846" xr:uid="{720FD7D1-2EE3-4A35-9A60-A7B7E2A8D3A9}"/>
    <cellStyle name="Normal 5 4 2 2 4 3" xfId="759" xr:uid="{72B07665-BF5B-48F5-B1D8-5240BD0A1C71}"/>
    <cellStyle name="Normal 5 4 2 2 4 3 2" xfId="3847" xr:uid="{7830193B-BA59-47AD-8E28-32ACBBC3C12E}"/>
    <cellStyle name="Normal 5 4 2 2 4 4" xfId="760" xr:uid="{F4858260-0FB6-487A-99DD-C439187FB13D}"/>
    <cellStyle name="Normal 5 4 2 2 5" xfId="761" xr:uid="{EB98EA45-D2DB-4F5A-938F-1D1A1FB92B22}"/>
    <cellStyle name="Normal 5 4 2 2 5 2" xfId="762" xr:uid="{8E8FC6ED-D511-4756-9172-8C959BBE162A}"/>
    <cellStyle name="Normal 5 4 2 2 5 2 2" xfId="3848" xr:uid="{08330AC0-7FD5-4BB5-A18F-F02794309274}"/>
    <cellStyle name="Normal 5 4 2 2 5 3" xfId="763" xr:uid="{72897021-0FB9-4538-9FB4-A0B9803ABFA7}"/>
    <cellStyle name="Normal 5 4 2 2 5 4" xfId="764" xr:uid="{6A2A3E91-B57E-4AD6-B74D-725B578EF452}"/>
    <cellStyle name="Normal 5 4 2 2 6" xfId="765" xr:uid="{460E1527-9BF9-48D9-B595-C7AB16E390D0}"/>
    <cellStyle name="Normal 5 4 2 2 6 2" xfId="3849" xr:uid="{AA84F251-721C-4955-A870-4020053A1DF3}"/>
    <cellStyle name="Normal 5 4 2 2 7" xfId="766" xr:uid="{2D344197-CAF5-4D5A-A7F6-3C08C4C751CA}"/>
    <cellStyle name="Normal 5 4 2 2 8" xfId="767" xr:uid="{5D3A07FD-C0D9-42B0-ACA7-02327A8E4C86}"/>
    <cellStyle name="Normal 5 4 2 3" xfId="768" xr:uid="{C5B826DF-800A-4DA2-AD24-572F5CA86C53}"/>
    <cellStyle name="Normal 5 4 2 3 2" xfId="769" xr:uid="{D820D928-618B-4090-8BA5-D172F6EA235E}"/>
    <cellStyle name="Normal 5 4 2 3 2 2" xfId="770" xr:uid="{BB1FB51F-8961-498D-9C0D-DE91D1008B7F}"/>
    <cellStyle name="Normal 5 4 2 3 2 2 2" xfId="3850" xr:uid="{515069BC-F496-4EDA-868D-591E136DA2AB}"/>
    <cellStyle name="Normal 5 4 2 3 2 2 2 2" xfId="3851" xr:uid="{BCE606FB-2972-48EE-9643-2004DE31C9B4}"/>
    <cellStyle name="Normal 5 4 2 3 2 2 3" xfId="3852" xr:uid="{53A2B73F-578A-4187-BFFC-5F76B0313E43}"/>
    <cellStyle name="Normal 5 4 2 3 2 3" xfId="771" xr:uid="{F999C6C4-05FF-48DF-8BE5-17A7B6D1313B}"/>
    <cellStyle name="Normal 5 4 2 3 2 3 2" xfId="3853" xr:uid="{C9267065-3AEF-4AD0-9AB9-35EA8B3193E1}"/>
    <cellStyle name="Normal 5 4 2 3 2 4" xfId="772" xr:uid="{5C29BFB6-15AD-4913-8C6A-2F816C656AFC}"/>
    <cellStyle name="Normal 5 4 2 3 3" xfId="773" xr:uid="{A0E3436A-A429-4819-B025-FDEDD75AE183}"/>
    <cellStyle name="Normal 5 4 2 3 3 2" xfId="774" xr:uid="{C978C8AF-30E7-4123-A84B-D60BABA1226C}"/>
    <cellStyle name="Normal 5 4 2 3 3 2 2" xfId="3854" xr:uid="{E683A930-5F1A-46DA-A000-4B6125FBE54E}"/>
    <cellStyle name="Normal 5 4 2 3 3 3" xfId="775" xr:uid="{0A80ED2E-7F57-4805-990C-93E11AC09B61}"/>
    <cellStyle name="Normal 5 4 2 3 3 4" xfId="776" xr:uid="{32F47498-489F-409B-8E46-925A772E35D7}"/>
    <cellStyle name="Normal 5 4 2 3 4" xfId="777" xr:uid="{2E95069C-AA34-4885-AB38-953EF56C7F9F}"/>
    <cellStyle name="Normal 5 4 2 3 4 2" xfId="3855" xr:uid="{BC280D03-9EEA-4E40-AA37-964BC5AAC6C1}"/>
    <cellStyle name="Normal 5 4 2 3 5" xfId="778" xr:uid="{595D6033-47A3-43B6-B47F-8F44B876672B}"/>
    <cellStyle name="Normal 5 4 2 3 6" xfId="779" xr:uid="{97675A31-9CB9-48B8-BC90-BBD000514E2F}"/>
    <cellStyle name="Normal 5 4 2 4" xfId="780" xr:uid="{09EFE90F-2C37-4541-B6D6-401CFB044B39}"/>
    <cellStyle name="Normal 5 4 2 4 2" xfId="781" xr:uid="{3B34C9EA-D08A-456F-8CF3-D6768D6A8D9F}"/>
    <cellStyle name="Normal 5 4 2 4 2 2" xfId="782" xr:uid="{8D1B6955-CDF4-4440-A36E-8C5C034FFCBE}"/>
    <cellStyle name="Normal 5 4 2 4 2 2 2" xfId="3856" xr:uid="{8487B1B7-6C71-456A-BDD5-01DC446F9B91}"/>
    <cellStyle name="Normal 5 4 2 4 2 2 2 2" xfId="3857" xr:uid="{D83356F6-A5D4-4B88-94D8-8A49030D692E}"/>
    <cellStyle name="Normal 5 4 2 4 2 2 3" xfId="3858" xr:uid="{7F76B853-4BF4-491A-BC4F-4626A76BBBC8}"/>
    <cellStyle name="Normal 5 4 2 4 2 3" xfId="783" xr:uid="{6CF2A3F7-F92B-4EB7-A596-9490DA2C39BE}"/>
    <cellStyle name="Normal 5 4 2 4 2 3 2" xfId="3859" xr:uid="{E395ADA6-0F4B-4A1E-9873-09501A99C13D}"/>
    <cellStyle name="Normal 5 4 2 4 2 4" xfId="784" xr:uid="{D861D508-E5A4-40E2-9009-73BC21E9B2C0}"/>
    <cellStyle name="Normal 5 4 2 4 3" xfId="785" xr:uid="{8D5532E0-C1C0-49BD-859A-D00C75671957}"/>
    <cellStyle name="Normal 5 4 2 4 3 2" xfId="3860" xr:uid="{69BFD723-CB35-4733-B4B9-6FD127EA2E62}"/>
    <cellStyle name="Normal 5 4 2 4 3 2 2" xfId="3861" xr:uid="{77DBA572-E732-4FDB-B50C-C6869A693E02}"/>
    <cellStyle name="Normal 5 4 2 4 3 3" xfId="3862" xr:uid="{3794573F-6DE9-40EB-B096-3163B32A2B7A}"/>
    <cellStyle name="Normal 5 4 2 4 4" xfId="786" xr:uid="{CFB03B94-5830-4C28-995F-AB2686B8376A}"/>
    <cellStyle name="Normal 5 4 2 4 4 2" xfId="3863" xr:uid="{2185025B-E6B6-4A7D-B348-2DB9080EAAE8}"/>
    <cellStyle name="Normal 5 4 2 4 5" xfId="787" xr:uid="{1896C84A-1E22-4E2B-8C72-78D1209E9F8A}"/>
    <cellStyle name="Normal 5 4 2 5" xfId="788" xr:uid="{46E7E463-601A-4B89-9E40-46D871657432}"/>
    <cellStyle name="Normal 5 4 2 5 2" xfId="789" xr:uid="{A02E1128-FAD5-4701-B022-1039AB17CF88}"/>
    <cellStyle name="Normal 5 4 2 5 2 2" xfId="3864" xr:uid="{C02BBD90-5D2B-45CB-9396-8D0896DF830C}"/>
    <cellStyle name="Normal 5 4 2 5 2 2 2" xfId="3865" xr:uid="{C26B1A96-1C75-4BD3-B8E1-0DAA18756B79}"/>
    <cellStyle name="Normal 5 4 2 5 2 3" xfId="3866" xr:uid="{3C981B6A-7F89-4F98-B877-C54677081269}"/>
    <cellStyle name="Normal 5 4 2 5 3" xfId="790" xr:uid="{0A37C626-7862-4D56-A7A5-332D648DA8E5}"/>
    <cellStyle name="Normal 5 4 2 5 3 2" xfId="3867" xr:uid="{ED91D982-921B-47BB-91B7-1933891A3C43}"/>
    <cellStyle name="Normal 5 4 2 5 4" xfId="791" xr:uid="{8A1CC726-DADB-4604-B68A-2284807878BA}"/>
    <cellStyle name="Normal 5 4 2 6" xfId="792" xr:uid="{5FE4120B-6DC9-4FEC-A841-874454C23F64}"/>
    <cellStyle name="Normal 5 4 2 6 2" xfId="793" xr:uid="{FA4284D4-4DF0-43CE-9B68-C69C883EBE9A}"/>
    <cellStyle name="Normal 5 4 2 6 2 2" xfId="3868" xr:uid="{63F71451-A888-4D96-A0AE-276301C878DA}"/>
    <cellStyle name="Normal 5 4 2 6 2 3" xfId="4390" xr:uid="{DD098DB9-8A26-4230-8391-0C7FF64A5F37}"/>
    <cellStyle name="Normal 5 4 2 6 3" xfId="794" xr:uid="{4697EE92-28BE-4CDA-B8E4-308A5A4D9EBE}"/>
    <cellStyle name="Normal 5 4 2 6 4" xfId="795" xr:uid="{C994CB2F-453A-4959-A93C-0ACE2D7096E4}"/>
    <cellStyle name="Normal 5 4 2 6 4 2" xfId="4749" xr:uid="{60DC3FBC-964E-4597-9646-73E616915DC3}"/>
    <cellStyle name="Normal 5 4 2 6 4 3" xfId="4606" xr:uid="{BCD3B0EA-736F-46CD-B685-67F17295F439}"/>
    <cellStyle name="Normal 5 4 2 6 4 4" xfId="4470" xr:uid="{BF6A1EEA-F1BA-4382-B10C-7DD26FDDABA0}"/>
    <cellStyle name="Normal 5 4 2 7" xfId="796" xr:uid="{6A4B5629-3334-4F1E-8B68-F450EAF91AC7}"/>
    <cellStyle name="Normal 5 4 2 7 2" xfId="3869" xr:uid="{A8D35006-9AAB-445C-B707-06E560497827}"/>
    <cellStyle name="Normal 5 4 2 8" xfId="797" xr:uid="{81346C99-C460-47AA-B4BA-8F04E8F30AD0}"/>
    <cellStyle name="Normal 5 4 2 9" xfId="798" xr:uid="{93196449-F166-45F6-9546-908D1C4AFA84}"/>
    <cellStyle name="Normal 5 4 3" xfId="799" xr:uid="{55791DA6-8B71-49F8-9BCB-B97564033F94}"/>
    <cellStyle name="Normal 5 4 3 2" xfId="800" xr:uid="{9A5F73F4-3402-4366-93D3-27B372CA0A4A}"/>
    <cellStyle name="Normal 5 4 3 2 2" xfId="801" xr:uid="{A91D297D-C35F-4A5A-84E7-44EF4654BEA2}"/>
    <cellStyle name="Normal 5 4 3 2 2 2" xfId="802" xr:uid="{F8CB12F2-3509-4302-9836-62DF3B4ED945}"/>
    <cellStyle name="Normal 5 4 3 2 2 2 2" xfId="3870" xr:uid="{7A458EBB-D22A-48C0-897E-E6BF7DFE043F}"/>
    <cellStyle name="Normal 5 4 3 2 2 2 2 2" xfId="3871" xr:uid="{69705E93-290B-47BA-8C3E-1CE9B10F1420}"/>
    <cellStyle name="Normal 5 4 3 2 2 2 3" xfId="3872" xr:uid="{9749A5B4-22B2-4762-BE15-E8531470B6FC}"/>
    <cellStyle name="Normal 5 4 3 2 2 3" xfId="803" xr:uid="{058FA350-7C2B-4A94-A0FB-5AAA1896DB6A}"/>
    <cellStyle name="Normal 5 4 3 2 2 3 2" xfId="3873" xr:uid="{6D5F7F6F-35D2-478D-98DA-FCDE6AE93D07}"/>
    <cellStyle name="Normal 5 4 3 2 2 4" xfId="804" xr:uid="{41582F32-E1B9-4D6C-83DE-93F8E8F3FEAC}"/>
    <cellStyle name="Normal 5 4 3 2 3" xfId="805" xr:uid="{7C04C0DB-DBE2-4FE0-8ECE-26FAF24E5DD8}"/>
    <cellStyle name="Normal 5 4 3 2 3 2" xfId="806" xr:uid="{C9BE488A-37B5-429C-ADF0-9EE19DE18EDF}"/>
    <cellStyle name="Normal 5 4 3 2 3 2 2" xfId="3874" xr:uid="{C6195928-FF9D-43C9-B3A1-970165C39AD7}"/>
    <cellStyle name="Normal 5 4 3 2 3 3" xfId="807" xr:uid="{0735219A-605A-4464-AB07-5B24AE60DA03}"/>
    <cellStyle name="Normal 5 4 3 2 3 4" xfId="808" xr:uid="{60A8C629-81C5-4F52-9478-0F9E682A9D5A}"/>
    <cellStyle name="Normal 5 4 3 2 4" xfId="809" xr:uid="{BC26ADD2-2934-4C12-8469-B07EE592956A}"/>
    <cellStyle name="Normal 5 4 3 2 4 2" xfId="3875" xr:uid="{339D222A-065E-43C0-9789-7FE9AE396706}"/>
    <cellStyle name="Normal 5 4 3 2 5" xfId="810" xr:uid="{E38B1CC6-19C5-45F3-BD8F-E991589CA477}"/>
    <cellStyle name="Normal 5 4 3 2 6" xfId="811" xr:uid="{A4E0A4A9-638E-4C39-AB98-DECA41E38C6B}"/>
    <cellStyle name="Normal 5 4 3 3" xfId="812" xr:uid="{27269773-4755-4D51-9750-63A7D54C16A4}"/>
    <cellStyle name="Normal 5 4 3 3 2" xfId="813" xr:uid="{8AAB1871-C09F-47E1-824F-17495848D432}"/>
    <cellStyle name="Normal 5 4 3 3 2 2" xfId="814" xr:uid="{28EE85FE-D58C-4E87-BE7B-970D4B1C90A6}"/>
    <cellStyle name="Normal 5 4 3 3 2 2 2" xfId="3876" xr:uid="{1F25E299-3431-4D7B-9DCD-9081EE4C79EA}"/>
    <cellStyle name="Normal 5 4 3 3 2 2 2 2" xfId="3877" xr:uid="{194A6476-CF07-4CAD-AD79-E959A5452A2A}"/>
    <cellStyle name="Normal 5 4 3 3 2 2 3" xfId="3878" xr:uid="{A3453D32-EBB8-43CB-BC6A-27BA1A186667}"/>
    <cellStyle name="Normal 5 4 3 3 2 3" xfId="815" xr:uid="{BB9ECEE5-DC79-4CAF-AA70-C8FAD1AD7A2C}"/>
    <cellStyle name="Normal 5 4 3 3 2 3 2" xfId="3879" xr:uid="{F11A3FE6-3B97-4195-86F6-7D2A3BFDBD49}"/>
    <cellStyle name="Normal 5 4 3 3 2 4" xfId="816" xr:uid="{94759150-D696-4736-8C5C-62048B2355AA}"/>
    <cellStyle name="Normal 5 4 3 3 3" xfId="817" xr:uid="{326910EB-DC19-49A7-B9F5-613C0BCA8D25}"/>
    <cellStyle name="Normal 5 4 3 3 3 2" xfId="3880" xr:uid="{3852DD45-942D-443B-B3D9-ACC820D975B9}"/>
    <cellStyle name="Normal 5 4 3 3 3 2 2" xfId="3881" xr:uid="{27DCC99A-C292-4E5E-A785-7C64C6E72E9F}"/>
    <cellStyle name="Normal 5 4 3 3 3 3" xfId="3882" xr:uid="{DE511F28-0032-4E26-85FE-A818664E79C9}"/>
    <cellStyle name="Normal 5 4 3 3 4" xfId="818" xr:uid="{E139FA8A-744C-4B4B-B469-CE9EE73D1DA0}"/>
    <cellStyle name="Normal 5 4 3 3 4 2" xfId="3883" xr:uid="{A68E1411-0BA6-4CFA-B1B9-2C44187316F3}"/>
    <cellStyle name="Normal 5 4 3 3 5" xfId="819" xr:uid="{A87D6FF1-07F2-4867-ACF1-7F8A5549EAF6}"/>
    <cellStyle name="Normal 5 4 3 4" xfId="820" xr:uid="{891B4BE2-AC2D-4AD3-B325-3F5D50AD39C0}"/>
    <cellStyle name="Normal 5 4 3 4 2" xfId="821" xr:uid="{8BDADF1F-CEA1-41D9-AC5A-F0C39D54B136}"/>
    <cellStyle name="Normal 5 4 3 4 2 2" xfId="3884" xr:uid="{9E0441FD-09E1-470C-9DCF-ACAB47A8FC6C}"/>
    <cellStyle name="Normal 5 4 3 4 2 2 2" xfId="3885" xr:uid="{F0490157-5C92-44DF-A989-E9B882964FD5}"/>
    <cellStyle name="Normal 5 4 3 4 2 3" xfId="3886" xr:uid="{5013CDB4-8A5B-493F-B759-9E826F9E2855}"/>
    <cellStyle name="Normal 5 4 3 4 3" xfId="822" xr:uid="{4FFE25AA-4A24-45EC-B3C6-CD82BF9A3078}"/>
    <cellStyle name="Normal 5 4 3 4 3 2" xfId="3887" xr:uid="{3EEAB75B-94A2-4338-9776-8915DFC90EE3}"/>
    <cellStyle name="Normal 5 4 3 4 4" xfId="823" xr:uid="{E2F7EA5C-20E3-4F25-B2F2-7003F565C3D9}"/>
    <cellStyle name="Normal 5 4 3 5" xfId="824" xr:uid="{B0636E5F-48F7-40A5-9031-14B5F743BE13}"/>
    <cellStyle name="Normal 5 4 3 5 2" xfId="825" xr:uid="{DC4A0813-F090-414D-913B-25D4760DFA01}"/>
    <cellStyle name="Normal 5 4 3 5 2 2" xfId="3888" xr:uid="{7340E60D-AC76-43A3-AED2-06F41A93BF30}"/>
    <cellStyle name="Normal 5 4 3 5 3" xfId="826" xr:uid="{C5D43360-87A7-43CF-A081-B0190916DE02}"/>
    <cellStyle name="Normal 5 4 3 5 4" xfId="827" xr:uid="{7CAEA4DC-3529-4BC7-B558-12E5B06534A7}"/>
    <cellStyle name="Normal 5 4 3 6" xfId="828" xr:uid="{A8C24B09-FB06-4439-9DFB-23F657C145FE}"/>
    <cellStyle name="Normal 5 4 3 6 2" xfId="3889" xr:uid="{23386BB6-06E9-4192-AFB1-B8ECEDC16E82}"/>
    <cellStyle name="Normal 5 4 3 7" xfId="829" xr:uid="{F20EB9D4-7C28-4DED-B25E-782522906856}"/>
    <cellStyle name="Normal 5 4 3 8" xfId="830" xr:uid="{3C4EBF98-4720-4143-B13C-B5FB8F96421C}"/>
    <cellStyle name="Normal 5 4 4" xfId="831" xr:uid="{EDB981B4-A5C8-494A-BEA2-D4FBEEDBC48D}"/>
    <cellStyle name="Normal 5 4 4 2" xfId="832" xr:uid="{8D099FD0-4330-4E1D-8EFC-B9303339240D}"/>
    <cellStyle name="Normal 5 4 4 2 2" xfId="833" xr:uid="{BA10398D-33A9-4207-9B9C-6CC6E805B005}"/>
    <cellStyle name="Normal 5 4 4 2 2 2" xfId="834" xr:uid="{C1831D4B-97BC-40AD-BFDF-2918D2EFB49B}"/>
    <cellStyle name="Normal 5 4 4 2 2 2 2" xfId="3890" xr:uid="{1E5FF5F9-0C76-491C-AF76-3BFF5E5AA956}"/>
    <cellStyle name="Normal 5 4 4 2 2 3" xfId="835" xr:uid="{3D589FE1-9307-45EA-96AC-ED1089E217A3}"/>
    <cellStyle name="Normal 5 4 4 2 2 4" xfId="836" xr:uid="{6355ADE7-D126-4E7C-B017-4BC4DD9D5F78}"/>
    <cellStyle name="Normal 5 4 4 2 3" xfId="837" xr:uid="{7C4E5432-D6FA-4A17-8BD5-21647BF43DF1}"/>
    <cellStyle name="Normal 5 4 4 2 3 2" xfId="3891" xr:uid="{0BD3D17B-B3C4-4AF5-BC9E-C4439CC156D5}"/>
    <cellStyle name="Normal 5 4 4 2 4" xfId="838" xr:uid="{6B450343-CFB6-4B0B-AADD-CFB6A076591C}"/>
    <cellStyle name="Normal 5 4 4 2 5" xfId="839" xr:uid="{73E42745-CABD-4E3D-8F6C-5F5AF73EB369}"/>
    <cellStyle name="Normal 5 4 4 3" xfId="840" xr:uid="{5761AC64-A5E3-4C7E-A2AD-3B60D10926EE}"/>
    <cellStyle name="Normal 5 4 4 3 2" xfId="841" xr:uid="{7B6D67E4-55E2-4D41-B31A-AC1F652D7C14}"/>
    <cellStyle name="Normal 5 4 4 3 2 2" xfId="3892" xr:uid="{7577C96F-0E79-408C-9A52-2A77ACE55990}"/>
    <cellStyle name="Normal 5 4 4 3 3" xfId="842" xr:uid="{B757D4D7-BBDB-4949-A981-CD82D65AF328}"/>
    <cellStyle name="Normal 5 4 4 3 4" xfId="843" xr:uid="{067D7B64-1577-49A1-920D-2A6D2E3AD24E}"/>
    <cellStyle name="Normal 5 4 4 4" xfId="844" xr:uid="{82686219-ADC4-4C80-9256-7935DE35A018}"/>
    <cellStyle name="Normal 5 4 4 4 2" xfId="845" xr:uid="{96F6A558-30E6-4CF2-BC23-C637DB7F4532}"/>
    <cellStyle name="Normal 5 4 4 4 3" xfId="846" xr:uid="{579F4D0D-7175-4B8A-8571-6573223A3F7A}"/>
    <cellStyle name="Normal 5 4 4 4 4" xfId="847" xr:uid="{AD485323-8DF0-495B-BB01-3B2D8AC6A339}"/>
    <cellStyle name="Normal 5 4 4 5" xfId="848" xr:uid="{4869A5BC-08A5-4296-9F7C-FEEFACA23F0B}"/>
    <cellStyle name="Normal 5 4 4 6" xfId="849" xr:uid="{075A20F0-37C3-4F97-B412-876F250728A3}"/>
    <cellStyle name="Normal 5 4 4 7" xfId="850" xr:uid="{B46EF023-2063-44EF-A689-40206267EED0}"/>
    <cellStyle name="Normal 5 4 5" xfId="851" xr:uid="{B14364F9-8B33-45D7-8405-FC8345C3471C}"/>
    <cellStyle name="Normal 5 4 5 2" xfId="852" xr:uid="{A294DD94-F735-4FC7-B74B-E1BF71E6E24B}"/>
    <cellStyle name="Normal 5 4 5 2 2" xfId="853" xr:uid="{8484260F-1A82-40B6-9A42-B962DAC38A57}"/>
    <cellStyle name="Normal 5 4 5 2 2 2" xfId="3893" xr:uid="{100B5C1A-CC94-43D1-8C77-2FF9D460A6EA}"/>
    <cellStyle name="Normal 5 4 5 2 2 2 2" xfId="3894" xr:uid="{37C42261-6245-443D-A8E6-680D22E0FC1F}"/>
    <cellStyle name="Normal 5 4 5 2 2 3" xfId="3895" xr:uid="{A62F14D8-C4CD-4CF3-BFC0-A78CEF1460C1}"/>
    <cellStyle name="Normal 5 4 5 2 3" xfId="854" xr:uid="{87A14E13-1988-475B-AF27-79C4FC4E6435}"/>
    <cellStyle name="Normal 5 4 5 2 3 2" xfId="3896" xr:uid="{B0CC6FD8-4E09-4FE5-A111-7ECD638B3B8A}"/>
    <cellStyle name="Normal 5 4 5 2 4" xfId="855" xr:uid="{2FF3ECED-8B73-4905-9C80-599DD22C4B86}"/>
    <cellStyle name="Normal 5 4 5 3" xfId="856" xr:uid="{69F15A33-5B61-4778-9561-3E395CDD719E}"/>
    <cellStyle name="Normal 5 4 5 3 2" xfId="857" xr:uid="{BFEF8C36-D256-4532-B20B-15A6424D7BB9}"/>
    <cellStyle name="Normal 5 4 5 3 2 2" xfId="3897" xr:uid="{0459F095-399C-4E76-85B7-668572967DE5}"/>
    <cellStyle name="Normal 5 4 5 3 3" xfId="858" xr:uid="{24494A34-445C-422F-88DF-5C19E7A700B5}"/>
    <cellStyle name="Normal 5 4 5 3 4" xfId="859" xr:uid="{46A3B2F9-7F76-41D2-A05E-E8AFF7E50380}"/>
    <cellStyle name="Normal 5 4 5 4" xfId="860" xr:uid="{B3FBA3D0-7A09-4DFB-BB52-86156E0A4ACC}"/>
    <cellStyle name="Normal 5 4 5 4 2" xfId="3898" xr:uid="{490C09D9-C08C-4362-97EE-A66C1FA91735}"/>
    <cellStyle name="Normal 5 4 5 5" xfId="861" xr:uid="{A9284381-3DA8-465E-B2E4-0BB5D76A8D99}"/>
    <cellStyle name="Normal 5 4 5 6" xfId="862" xr:uid="{4F2F88E8-07BF-49EF-947A-235913C69213}"/>
    <cellStyle name="Normal 5 4 6" xfId="863" xr:uid="{A7C48340-18A7-45F5-8690-589E8811004C}"/>
    <cellStyle name="Normal 5 4 6 2" xfId="864" xr:uid="{01A4B00B-267B-46FE-8AFC-C60AD58EBC7F}"/>
    <cellStyle name="Normal 5 4 6 2 2" xfId="865" xr:uid="{87845557-90AD-4503-9E8F-316C50920AB8}"/>
    <cellStyle name="Normal 5 4 6 2 2 2" xfId="3899" xr:uid="{AD292DB2-F66E-4BB2-A0AD-A5B91B19F36C}"/>
    <cellStyle name="Normal 5 4 6 2 3" xfId="866" xr:uid="{F7ED2B2E-A2CE-4D41-92B9-E087B19502B3}"/>
    <cellStyle name="Normal 5 4 6 2 4" xfId="867" xr:uid="{E4BCC053-D94E-43A0-A42B-F568DECF0232}"/>
    <cellStyle name="Normal 5 4 6 3" xfId="868" xr:uid="{64A31CE3-BC60-4DF6-9B01-D46EEBAAC5A6}"/>
    <cellStyle name="Normal 5 4 6 3 2" xfId="3900" xr:uid="{8C6C3DE0-EF70-425E-8200-CB16D4A1B86A}"/>
    <cellStyle name="Normal 5 4 6 4" xfId="869" xr:uid="{8A374E55-B98A-4F83-9F5F-5432BB152DD8}"/>
    <cellStyle name="Normal 5 4 6 5" xfId="870" xr:uid="{17CC7CC6-8281-4762-94B1-B6B9F8890042}"/>
    <cellStyle name="Normal 5 4 7" xfId="871" xr:uid="{5B119C57-1D51-461A-9DA1-CEACECAC4E67}"/>
    <cellStyle name="Normal 5 4 7 2" xfId="872" xr:uid="{CBE7680A-ABAE-4CB8-950A-ACD01475F2A6}"/>
    <cellStyle name="Normal 5 4 7 2 2" xfId="3901" xr:uid="{1C3A0E32-C894-45F0-8F5F-668D807FD254}"/>
    <cellStyle name="Normal 5 4 7 2 3" xfId="4389" xr:uid="{2EF1FBD5-C753-4524-B9D2-B33E53CD77DE}"/>
    <cellStyle name="Normal 5 4 7 3" xfId="873" xr:uid="{3EF4B928-754B-4088-A2F4-B953176081A3}"/>
    <cellStyle name="Normal 5 4 7 4" xfId="874" xr:uid="{F72FE2EE-6E82-41CF-80D4-453A746BDF6E}"/>
    <cellStyle name="Normal 5 4 7 4 2" xfId="4748" xr:uid="{A7F622E2-6741-4B70-A6A3-3DB63F75479F}"/>
    <cellStyle name="Normal 5 4 7 4 3" xfId="4607" xr:uid="{4ACF22B8-D38C-417D-BA49-35BC142CA34E}"/>
    <cellStyle name="Normal 5 4 7 4 4" xfId="4469" xr:uid="{0DF771A5-2C14-4F7A-BBCD-98AECE9FCFB8}"/>
    <cellStyle name="Normal 5 4 8" xfId="875" xr:uid="{8372C121-4C20-48C6-9757-E9825268EED9}"/>
    <cellStyle name="Normal 5 4 8 2" xfId="876" xr:uid="{12DC4762-254F-4222-B739-B406DCAFBA68}"/>
    <cellStyle name="Normal 5 4 8 3" xfId="877" xr:uid="{02B10CC5-2B14-4028-A270-99FC18A5417B}"/>
    <cellStyle name="Normal 5 4 8 4" xfId="878" xr:uid="{ED97A8F7-AB53-4686-A139-DF6B7AEF7EB4}"/>
    <cellStyle name="Normal 5 4 9" xfId="879" xr:uid="{87A27CE4-D95B-4C25-B64E-FA0292207BE5}"/>
    <cellStyle name="Normal 5 5" xfId="880" xr:uid="{B438794A-D9AB-42EE-A669-33482915E4D2}"/>
    <cellStyle name="Normal 5 5 10" xfId="881" xr:uid="{F7F157AA-45AE-41F4-96C5-A57078D34EAE}"/>
    <cellStyle name="Normal 5 5 11" xfId="882" xr:uid="{BB4D3070-ED23-4B52-967F-1C1B2C954510}"/>
    <cellStyle name="Normal 5 5 2" xfId="883" xr:uid="{53A8E3AC-41AB-4A0E-B36C-A3F7F3BD5E13}"/>
    <cellStyle name="Normal 5 5 2 2" xfId="884" xr:uid="{0CFE6B63-E001-4148-9294-9449479070B6}"/>
    <cellStyle name="Normal 5 5 2 2 2" xfId="885" xr:uid="{8511721D-2B8D-42CD-B3AA-73E069F9D066}"/>
    <cellStyle name="Normal 5 5 2 2 2 2" xfId="886" xr:uid="{8B9B4B7E-C2B5-46F6-B2F8-4A9E5424C456}"/>
    <cellStyle name="Normal 5 5 2 2 2 2 2" xfId="887" xr:uid="{AF901888-3BE6-48AB-A21D-95AF74733936}"/>
    <cellStyle name="Normal 5 5 2 2 2 2 2 2" xfId="3902" xr:uid="{1540A37C-226E-46E9-AD32-8F3348BA75A2}"/>
    <cellStyle name="Normal 5 5 2 2 2 2 3" xfId="888" xr:uid="{1FAF9D89-7731-4BCA-9C69-99902D4888AF}"/>
    <cellStyle name="Normal 5 5 2 2 2 2 4" xfId="889" xr:uid="{B0448EE1-A2C0-4599-B75E-DAABADF9B0A7}"/>
    <cellStyle name="Normal 5 5 2 2 2 3" xfId="890" xr:uid="{C8BBD868-D5C4-40F0-8B36-B45CD2F58BC0}"/>
    <cellStyle name="Normal 5 5 2 2 2 3 2" xfId="891" xr:uid="{64676695-CCDB-4D08-9F52-FE9BB784D35C}"/>
    <cellStyle name="Normal 5 5 2 2 2 3 3" xfId="892" xr:uid="{C2B89BAC-E52C-4FA2-A910-5CFAB95E2821}"/>
    <cellStyle name="Normal 5 5 2 2 2 3 4" xfId="893" xr:uid="{BC3D07FE-31EA-4C03-A25E-4C09CF7BB607}"/>
    <cellStyle name="Normal 5 5 2 2 2 4" xfId="894" xr:uid="{3332F4C5-7863-41CD-BCAE-5BB98B08E80A}"/>
    <cellStyle name="Normal 5 5 2 2 2 5" xfId="895" xr:uid="{264D3B73-FFDF-4D69-9C82-A89A0B9FE738}"/>
    <cellStyle name="Normal 5 5 2 2 2 6" xfId="896" xr:uid="{81C21500-BCE3-4B7E-B7F7-74ED2FEDA4A1}"/>
    <cellStyle name="Normal 5 5 2 2 3" xfId="897" xr:uid="{0A48E238-E85A-4930-8A44-98F3547F0BB9}"/>
    <cellStyle name="Normal 5 5 2 2 3 2" xfId="898" xr:uid="{D0E83018-DA95-4278-BB6D-9DFD7A8742A0}"/>
    <cellStyle name="Normal 5 5 2 2 3 2 2" xfId="899" xr:uid="{D413C390-12CC-4E6F-A5CD-B6BC907E7817}"/>
    <cellStyle name="Normal 5 5 2 2 3 2 3" xfId="900" xr:uid="{A6E50029-BBDA-49A6-B9EA-38924210553F}"/>
    <cellStyle name="Normal 5 5 2 2 3 2 4" xfId="901" xr:uid="{8FDFAF7B-8A34-4B77-AE2F-0A36930E7627}"/>
    <cellStyle name="Normal 5 5 2 2 3 3" xfId="902" xr:uid="{A0F6B405-614A-4FA7-BA46-6FAAA943DE28}"/>
    <cellStyle name="Normal 5 5 2 2 3 4" xfId="903" xr:uid="{2C8FB1ED-B597-47EE-A7EC-86DDF64BE083}"/>
    <cellStyle name="Normal 5 5 2 2 3 5" xfId="904" xr:uid="{DD06B2FF-8CD2-4580-A684-B0B2AB76128E}"/>
    <cellStyle name="Normal 5 5 2 2 4" xfId="905" xr:uid="{6CA42E90-C2C4-4E7E-BF71-31B1170A5314}"/>
    <cellStyle name="Normal 5 5 2 2 4 2" xfId="906" xr:uid="{E9196B7B-B00B-4F76-BFF1-8EF45A99490F}"/>
    <cellStyle name="Normal 5 5 2 2 4 3" xfId="907" xr:uid="{A77D1F70-526B-47AA-BF45-6865D24EE7B0}"/>
    <cellStyle name="Normal 5 5 2 2 4 4" xfId="908" xr:uid="{BC623C4B-FF4B-472B-8CF4-AFED675785C8}"/>
    <cellStyle name="Normal 5 5 2 2 5" xfId="909" xr:uid="{FF508B5F-B74C-4838-94AB-317D178F2569}"/>
    <cellStyle name="Normal 5 5 2 2 5 2" xfId="910" xr:uid="{A26309E5-F053-4C20-A7CD-309B182BAEAB}"/>
    <cellStyle name="Normal 5 5 2 2 5 3" xfId="911" xr:uid="{E616F467-3283-4C62-BD08-04E2B1EE6E0F}"/>
    <cellStyle name="Normal 5 5 2 2 5 4" xfId="912" xr:uid="{5D0B40D9-6928-4059-8F70-88E86EBC0775}"/>
    <cellStyle name="Normal 5 5 2 2 6" xfId="913" xr:uid="{60DF2C4A-3028-4DC8-AC15-38EA8FC234FE}"/>
    <cellStyle name="Normal 5 5 2 2 7" xfId="914" xr:uid="{51910FFA-7ABC-4565-9591-032A0BEAACC6}"/>
    <cellStyle name="Normal 5 5 2 2 8" xfId="915" xr:uid="{A3BDD29D-594D-429B-8362-80A353F71482}"/>
    <cellStyle name="Normal 5 5 2 3" xfId="916" xr:uid="{B653997A-2DFA-4117-B132-161A00AB57EF}"/>
    <cellStyle name="Normal 5 5 2 3 2" xfId="917" xr:uid="{A38D9086-AF5F-422C-AAE9-836AD097BA63}"/>
    <cellStyle name="Normal 5 5 2 3 2 2" xfId="918" xr:uid="{E700B703-A3A1-4A8E-AD98-9FB64B8CB9B4}"/>
    <cellStyle name="Normal 5 5 2 3 2 2 2" xfId="3903" xr:uid="{49315AB6-0168-46DE-905F-B45895E87761}"/>
    <cellStyle name="Normal 5 5 2 3 2 2 2 2" xfId="3904" xr:uid="{0125EC4B-0093-4905-95F0-3A881C8D2273}"/>
    <cellStyle name="Normal 5 5 2 3 2 2 3" xfId="3905" xr:uid="{14675C3B-305C-47A4-B55A-D35FEFCF1B5D}"/>
    <cellStyle name="Normal 5 5 2 3 2 3" xfId="919" xr:uid="{5B58D0AD-F17C-4C2E-B208-400B7B24A123}"/>
    <cellStyle name="Normal 5 5 2 3 2 3 2" xfId="3906" xr:uid="{DDECF433-60B3-4FE5-9573-7BE4D08EF625}"/>
    <cellStyle name="Normal 5 5 2 3 2 4" xfId="920" xr:uid="{9D823C28-1DD4-4A64-8447-83ED4CFFB063}"/>
    <cellStyle name="Normal 5 5 2 3 3" xfId="921" xr:uid="{7D3EDCDD-21CE-4B66-BC5B-08F98F77139D}"/>
    <cellStyle name="Normal 5 5 2 3 3 2" xfId="922" xr:uid="{792C7871-6D0E-4CED-A77B-32370BD8743E}"/>
    <cellStyle name="Normal 5 5 2 3 3 2 2" xfId="3907" xr:uid="{D3BAFC87-C5F2-4590-B904-54F3AE00F454}"/>
    <cellStyle name="Normal 5 5 2 3 3 3" xfId="923" xr:uid="{B980934A-A3B1-48DB-94B3-E71192CF3EA8}"/>
    <cellStyle name="Normal 5 5 2 3 3 4" xfId="924" xr:uid="{5EEDC8CB-07D5-47E3-90A6-7B2E78F8664A}"/>
    <cellStyle name="Normal 5 5 2 3 4" xfId="925" xr:uid="{4D8CFA04-BA03-4282-B378-72A71D2EE469}"/>
    <cellStyle name="Normal 5 5 2 3 4 2" xfId="3908" xr:uid="{EC40DDD4-81B0-4B53-A7CE-AEACC9C6A526}"/>
    <cellStyle name="Normal 5 5 2 3 5" xfId="926" xr:uid="{ECA2ED84-CE10-4D43-89FB-1DA45DAB3E36}"/>
    <cellStyle name="Normal 5 5 2 3 6" xfId="927" xr:uid="{879ADB70-309F-4FDF-B716-6BB7CB714E71}"/>
    <cellStyle name="Normal 5 5 2 4" xfId="928" xr:uid="{70981B0F-5437-48F1-AEB4-633A88709A23}"/>
    <cellStyle name="Normal 5 5 2 4 2" xfId="929" xr:uid="{0BBE0DDC-EB03-4776-9120-51BAD9BCB67C}"/>
    <cellStyle name="Normal 5 5 2 4 2 2" xfId="930" xr:uid="{8D77E246-A127-4935-AF58-6762207F8CDC}"/>
    <cellStyle name="Normal 5 5 2 4 2 2 2" xfId="3909" xr:uid="{BDDF48C1-09FC-4BED-9D88-0A5BB20D74AD}"/>
    <cellStyle name="Normal 5 5 2 4 2 3" xfId="931" xr:uid="{B308A9F1-9E01-4016-9F01-2F59072B0CC8}"/>
    <cellStyle name="Normal 5 5 2 4 2 4" xfId="932" xr:uid="{1874EB7E-9D0B-43FE-937A-CCDCCF8C1148}"/>
    <cellStyle name="Normal 5 5 2 4 3" xfId="933" xr:uid="{BE3D94BA-0438-4B62-96FB-FF398314305C}"/>
    <cellStyle name="Normal 5 5 2 4 3 2" xfId="3910" xr:uid="{DBAE4F90-51DB-4C13-8DBF-2707FCB25720}"/>
    <cellStyle name="Normal 5 5 2 4 4" xfId="934" xr:uid="{F4E61094-9C2F-4337-8B0D-C359CDE2EED3}"/>
    <cellStyle name="Normal 5 5 2 4 5" xfId="935" xr:uid="{DF9CD64B-E609-45B1-B0C2-930EBA712624}"/>
    <cellStyle name="Normal 5 5 2 5" xfId="936" xr:uid="{BBC11596-F796-4534-A900-76C307AD2010}"/>
    <cellStyle name="Normal 5 5 2 5 2" xfId="937" xr:uid="{CCD99803-9B40-48FA-AF64-95DD6A0A20CE}"/>
    <cellStyle name="Normal 5 5 2 5 2 2" xfId="3911" xr:uid="{9243C4F5-7C6B-44A2-89E0-0BEF4C26F394}"/>
    <cellStyle name="Normal 5 5 2 5 3" xfId="938" xr:uid="{F609BAD2-6134-496C-8D93-589C4F6DCF3B}"/>
    <cellStyle name="Normal 5 5 2 5 4" xfId="939" xr:uid="{6C443CFD-3E0B-4217-B531-CBC772E1A9E5}"/>
    <cellStyle name="Normal 5 5 2 6" xfId="940" xr:uid="{B485E0F1-DD09-40BE-8A5D-A4A7F2D78DCA}"/>
    <cellStyle name="Normal 5 5 2 6 2" xfId="941" xr:uid="{843F398A-5518-462B-A693-91B11C7AA20F}"/>
    <cellStyle name="Normal 5 5 2 6 3" xfId="942" xr:uid="{587CB0DA-C925-4C4E-9381-83E60C18718C}"/>
    <cellStyle name="Normal 5 5 2 6 4" xfId="943" xr:uid="{306629BF-B085-4720-ACB6-809F3D094BB3}"/>
    <cellStyle name="Normal 5 5 2 7" xfId="944" xr:uid="{57ECBDB3-E50C-45DD-ADB1-FEB4569A03DE}"/>
    <cellStyle name="Normal 5 5 2 8" xfId="945" xr:uid="{F1810F13-94DA-4746-AAA5-9FDE6B17DB49}"/>
    <cellStyle name="Normal 5 5 2 9" xfId="946" xr:uid="{3D9CFEE0-95F6-4A9A-9150-9975614D4167}"/>
    <cellStyle name="Normal 5 5 3" xfId="947" xr:uid="{F8D2D2A7-5345-4CBC-827C-2989E932FE84}"/>
    <cellStyle name="Normal 5 5 3 2" xfId="948" xr:uid="{37525FB6-D79E-4078-923C-AB96B90B100C}"/>
    <cellStyle name="Normal 5 5 3 2 2" xfId="949" xr:uid="{F114EA32-5936-4B1A-9F15-141DAE6FFDBC}"/>
    <cellStyle name="Normal 5 5 3 2 2 2" xfId="950" xr:uid="{BFAA3D08-F151-40A9-A9BA-EB3F85D67C25}"/>
    <cellStyle name="Normal 5 5 3 2 2 2 2" xfId="3912" xr:uid="{5112D099-EB4B-4A21-86BE-D14F4125D439}"/>
    <cellStyle name="Normal 5 5 3 2 2 2 2 2" xfId="4639" xr:uid="{3C0C3017-34ED-4F3B-BED1-CBFE76289064}"/>
    <cellStyle name="Normal 5 5 3 2 2 2 3" xfId="4640" xr:uid="{F0BA9012-11CE-4F2B-9CF1-7D7E5DE3F1A6}"/>
    <cellStyle name="Normal 5 5 3 2 2 3" xfId="951" xr:uid="{42A734EB-5233-44FD-9EFF-A8776870EF46}"/>
    <cellStyle name="Normal 5 5 3 2 2 3 2" xfId="4641" xr:uid="{C9EC2AFE-DECB-4677-B7F5-FF9E1142106F}"/>
    <cellStyle name="Normal 5 5 3 2 2 4" xfId="952" xr:uid="{3D8DE9FC-784B-4504-88E1-6F9FC4BA99FC}"/>
    <cellStyle name="Normal 5 5 3 2 3" xfId="953" xr:uid="{F4E400C7-014D-47CC-ACA3-E1F1A83638BA}"/>
    <cellStyle name="Normal 5 5 3 2 3 2" xfId="954" xr:uid="{B9353128-8AFB-4D17-B360-CEF8A44AAEA8}"/>
    <cellStyle name="Normal 5 5 3 2 3 2 2" xfId="4642" xr:uid="{0FAA5AD7-E11B-4D2B-8B51-5C4F053E4C17}"/>
    <cellStyle name="Normal 5 5 3 2 3 3" xfId="955" xr:uid="{E9467C89-ED1F-4DA0-8D2C-367D8D47A4BA}"/>
    <cellStyle name="Normal 5 5 3 2 3 4" xfId="956" xr:uid="{4F1A71B4-B025-4853-AD24-1EB9128E65BB}"/>
    <cellStyle name="Normal 5 5 3 2 4" xfId="957" xr:uid="{590AB83B-B8CC-4754-A72A-5F72F084D213}"/>
    <cellStyle name="Normal 5 5 3 2 4 2" xfId="4643" xr:uid="{9BE15F6D-0C81-46CC-BB5F-C436FE5B8ED3}"/>
    <cellStyle name="Normal 5 5 3 2 5" xfId="958" xr:uid="{BF5A9DA3-5D31-4090-BB00-CDA68860329D}"/>
    <cellStyle name="Normal 5 5 3 2 6" xfId="959" xr:uid="{B63ACB93-4E6A-4162-9959-3B98AD0D3193}"/>
    <cellStyle name="Normal 5 5 3 3" xfId="960" xr:uid="{2FB08736-B02B-4CDB-B331-5D141480DE04}"/>
    <cellStyle name="Normal 5 5 3 3 2" xfId="961" xr:uid="{89CDEB21-CACD-45D8-8FD3-29645E7CF627}"/>
    <cellStyle name="Normal 5 5 3 3 2 2" xfId="962" xr:uid="{8C9AFBA5-9DFD-4E59-8B04-C528B48AE144}"/>
    <cellStyle name="Normal 5 5 3 3 2 2 2" xfId="4644" xr:uid="{B34D8B19-CB07-47C2-AD99-EF987EF2CA08}"/>
    <cellStyle name="Normal 5 5 3 3 2 3" xfId="963" xr:uid="{1D22863C-84EE-4A00-88D3-8A87DB38601B}"/>
    <cellStyle name="Normal 5 5 3 3 2 4" xfId="964" xr:uid="{B4737853-CEE7-42A2-99DC-E28CCD0311C1}"/>
    <cellStyle name="Normal 5 5 3 3 3" xfId="965" xr:uid="{B995AA65-68D9-4385-BE35-DF51FF8C00E9}"/>
    <cellStyle name="Normal 5 5 3 3 3 2" xfId="4645" xr:uid="{45B5B7AA-7551-4895-80D6-724B47B5FB7B}"/>
    <cellStyle name="Normal 5 5 3 3 4" xfId="966" xr:uid="{E23361D6-F1F0-42A5-8A0E-78CAD56D3FB3}"/>
    <cellStyle name="Normal 5 5 3 3 5" xfId="967" xr:uid="{EDF93773-C410-4701-9750-FDFA1C9D5CB4}"/>
    <cellStyle name="Normal 5 5 3 4" xfId="968" xr:uid="{AA96F3BE-4666-436E-8B40-49B82810A290}"/>
    <cellStyle name="Normal 5 5 3 4 2" xfId="969" xr:uid="{F4BDC268-8A08-4E6E-A827-A58664DEB6DD}"/>
    <cellStyle name="Normal 5 5 3 4 2 2" xfId="4646" xr:uid="{D92A6979-D983-419A-8117-84AB7BCCC6CC}"/>
    <cellStyle name="Normal 5 5 3 4 3" xfId="970" xr:uid="{48C88497-1D05-4590-A2CE-3922A76A3E84}"/>
    <cellStyle name="Normal 5 5 3 4 4" xfId="971" xr:uid="{6794934E-D463-404C-935A-071C58F07796}"/>
    <cellStyle name="Normal 5 5 3 5" xfId="972" xr:uid="{2CAA3AE1-BDDC-476D-99DD-76B55CD1CA87}"/>
    <cellStyle name="Normal 5 5 3 5 2" xfId="973" xr:uid="{F7862A9F-D3CB-4695-B960-3642F0C44DCE}"/>
    <cellStyle name="Normal 5 5 3 5 3" xfId="974" xr:uid="{163C6166-E2F2-4DC0-81F6-C836CE7BC93A}"/>
    <cellStyle name="Normal 5 5 3 5 4" xfId="975" xr:uid="{D5F394EE-339E-47AF-843B-922716FAD770}"/>
    <cellStyle name="Normal 5 5 3 6" xfId="976" xr:uid="{F36765EF-3F3C-4651-A132-71B75473F24B}"/>
    <cellStyle name="Normal 5 5 3 7" xfId="977" xr:uid="{666BE9C7-5EC5-44AC-895F-4308A69E94F9}"/>
    <cellStyle name="Normal 5 5 3 8" xfId="978" xr:uid="{D614DD4F-5E3D-4C19-AE39-D7CFBF606CAC}"/>
    <cellStyle name="Normal 5 5 4" xfId="979" xr:uid="{80A293A1-2EA7-4925-98DE-60E641CADAB0}"/>
    <cellStyle name="Normal 5 5 4 2" xfId="980" xr:uid="{FE82D7A4-57CF-4899-8D4E-745DDBBC081A}"/>
    <cellStyle name="Normal 5 5 4 2 2" xfId="981" xr:uid="{5FD6AA53-78F5-4D42-8E31-F0061F3EF389}"/>
    <cellStyle name="Normal 5 5 4 2 2 2" xfId="982" xr:uid="{99FDC347-05C2-4248-A12C-8083517305D6}"/>
    <cellStyle name="Normal 5 5 4 2 2 2 2" xfId="3913" xr:uid="{F4E77A61-9223-46C5-A565-AFB2A5308942}"/>
    <cellStyle name="Normal 5 5 4 2 2 3" xfId="983" xr:uid="{D50663A2-34B7-41DE-A040-9551BA074FD1}"/>
    <cellStyle name="Normal 5 5 4 2 2 4" xfId="984" xr:uid="{980099F1-58B3-41DC-9B44-28D3218AFB1F}"/>
    <cellStyle name="Normal 5 5 4 2 3" xfId="985" xr:uid="{2977D862-01D6-403B-B06C-4BAB2C80A5B5}"/>
    <cellStyle name="Normal 5 5 4 2 3 2" xfId="3914" xr:uid="{FBE47D20-21A3-40B8-9510-55B217D9F899}"/>
    <cellStyle name="Normal 5 5 4 2 4" xfId="986" xr:uid="{C5F296F0-66A1-4001-AF06-80AC312536FD}"/>
    <cellStyle name="Normal 5 5 4 2 5" xfId="987" xr:uid="{7A4C351E-055E-42A5-ACBE-92A0AE11203B}"/>
    <cellStyle name="Normal 5 5 4 3" xfId="988" xr:uid="{E059658B-47C3-4684-9D3E-8CE2C940D409}"/>
    <cellStyle name="Normal 5 5 4 3 2" xfId="989" xr:uid="{225354AF-E757-436B-A63E-4A00BFB96E53}"/>
    <cellStyle name="Normal 5 5 4 3 2 2" xfId="3915" xr:uid="{034DB3DF-AFA6-446D-B6DC-93F4AFF9B68C}"/>
    <cellStyle name="Normal 5 5 4 3 3" xfId="990" xr:uid="{840F4BCE-5B91-4531-876F-5F8AB11A5218}"/>
    <cellStyle name="Normal 5 5 4 3 4" xfId="991" xr:uid="{2C97E4E5-49BF-45B3-9A05-DF76E1BBD6E4}"/>
    <cellStyle name="Normal 5 5 4 4" xfId="992" xr:uid="{22DE6BAB-2B37-4EFB-BE52-80622A57D690}"/>
    <cellStyle name="Normal 5 5 4 4 2" xfId="993" xr:uid="{2C159976-496A-4DF3-A307-62BBEFA5A8C0}"/>
    <cellStyle name="Normal 5 5 4 4 3" xfId="994" xr:uid="{78F7C014-3D54-42D1-8239-09F6B9635F57}"/>
    <cellStyle name="Normal 5 5 4 4 4" xfId="995" xr:uid="{0AFF45D3-9D38-4401-97D2-119E91EC1D39}"/>
    <cellStyle name="Normal 5 5 4 5" xfId="996" xr:uid="{4309CA06-CE8E-4AA1-ADBB-6A5E18D1B9D2}"/>
    <cellStyle name="Normal 5 5 4 6" xfId="997" xr:uid="{4E51A09D-DCF5-4124-BC6F-D2D398387AA0}"/>
    <cellStyle name="Normal 5 5 4 7" xfId="998" xr:uid="{17823E16-9C2E-4738-A97F-4168EEA26931}"/>
    <cellStyle name="Normal 5 5 5" xfId="999" xr:uid="{826689E2-9855-4AAA-95CA-8AFA08DBB8A5}"/>
    <cellStyle name="Normal 5 5 5 2" xfId="1000" xr:uid="{7A1E680D-C5FE-4E66-B94D-90D94A5DEF27}"/>
    <cellStyle name="Normal 5 5 5 2 2" xfId="1001" xr:uid="{F8DA17EB-E2CD-4A4A-837C-6CD6F376F496}"/>
    <cellStyle name="Normal 5 5 5 2 2 2" xfId="3916" xr:uid="{524DDE22-2DA8-4219-91A4-C4DC2D16BF75}"/>
    <cellStyle name="Normal 5 5 5 2 3" xfId="1002" xr:uid="{24ED9CD6-DC46-49A7-B267-46570F0DD655}"/>
    <cellStyle name="Normal 5 5 5 2 4" xfId="1003" xr:uid="{27E889CE-E1CC-4C49-86EF-F957A4EED8B1}"/>
    <cellStyle name="Normal 5 5 5 3" xfId="1004" xr:uid="{D399B155-B369-4298-907F-F6FE628267F2}"/>
    <cellStyle name="Normal 5 5 5 3 2" xfId="1005" xr:uid="{50C001DD-037A-4E66-8334-CA23031519CE}"/>
    <cellStyle name="Normal 5 5 5 3 3" xfId="1006" xr:uid="{88202AD1-B9C2-4D45-B9AB-DD68F19EA966}"/>
    <cellStyle name="Normal 5 5 5 3 4" xfId="1007" xr:uid="{7D7BCE53-1B67-4CD6-B5CF-D3519EAB9ED0}"/>
    <cellStyle name="Normal 5 5 5 4" xfId="1008" xr:uid="{B3B1329D-7A97-4A55-8253-F5EB4055C606}"/>
    <cellStyle name="Normal 5 5 5 5" xfId="1009" xr:uid="{858F7D8E-C742-4CC7-935D-037EE049ADCE}"/>
    <cellStyle name="Normal 5 5 5 6" xfId="1010" xr:uid="{C5E66FE2-345A-4A9F-9A3D-158CC96989E3}"/>
    <cellStyle name="Normal 5 5 6" xfId="1011" xr:uid="{F4E9560D-DF96-4369-8A50-97A7DC930496}"/>
    <cellStyle name="Normal 5 5 6 2" xfId="1012" xr:uid="{B203C105-080E-4AE2-810F-480228E3B98B}"/>
    <cellStyle name="Normal 5 5 6 2 2" xfId="1013" xr:uid="{14CFD7CE-5D2A-477E-A705-89EB76977116}"/>
    <cellStyle name="Normal 5 5 6 2 3" xfId="1014" xr:uid="{CB0E5819-0F95-427B-8154-30CCD48E199E}"/>
    <cellStyle name="Normal 5 5 6 2 4" xfId="1015" xr:uid="{8DC9B535-66E9-45D0-8F58-F1CEFAE4F30B}"/>
    <cellStyle name="Normal 5 5 6 3" xfId="1016" xr:uid="{55B738D6-F205-403B-BA15-D5C6EA604AB9}"/>
    <cellStyle name="Normal 5 5 6 4" xfId="1017" xr:uid="{A064D8B7-61EA-4F32-B309-1D3AD5D53DBA}"/>
    <cellStyle name="Normal 5 5 6 5" xfId="1018" xr:uid="{800FC694-3149-4159-BABD-459C1F2DE960}"/>
    <cellStyle name="Normal 5 5 7" xfId="1019" xr:uid="{F7E1EBCC-B57D-49B7-A061-69C84162010F}"/>
    <cellStyle name="Normal 5 5 7 2" xfId="1020" xr:uid="{3620ABFB-59B7-4664-8801-5AD4A774E916}"/>
    <cellStyle name="Normal 5 5 7 3" xfId="1021" xr:uid="{28C20107-C3AA-41F7-883F-F1706653C026}"/>
    <cellStyle name="Normal 5 5 7 4" xfId="1022" xr:uid="{689F1D98-2F55-4A79-9107-F4A808D1CE19}"/>
    <cellStyle name="Normal 5 5 8" xfId="1023" xr:uid="{C1BC7E79-53E9-420F-BA19-878DD851A372}"/>
    <cellStyle name="Normal 5 5 8 2" xfId="1024" xr:uid="{65EF1956-D43C-48D6-8B71-7AA9B8A7945F}"/>
    <cellStyle name="Normal 5 5 8 3" xfId="1025" xr:uid="{E9FD79BB-2993-4B72-95C0-671BAEA6B28F}"/>
    <cellStyle name="Normal 5 5 8 4" xfId="1026" xr:uid="{92BE95B1-5576-479E-B492-C9975D805B8A}"/>
    <cellStyle name="Normal 5 5 9" xfId="1027" xr:uid="{DF224017-45EB-4FA5-BFA8-5AC2A5999DE7}"/>
    <cellStyle name="Normal 5 6" xfId="1028" xr:uid="{A78A9C0B-91DC-4BF0-838F-B45F91110F69}"/>
    <cellStyle name="Normal 5 6 10" xfId="1029" xr:uid="{46CE86F5-5B77-42AF-8D17-F7E214B65689}"/>
    <cellStyle name="Normal 5 6 11" xfId="1030" xr:uid="{E3FD1550-9EA1-42C2-BC83-DA7EABCB40F0}"/>
    <cellStyle name="Normal 5 6 2" xfId="1031" xr:uid="{15BE5C56-7D0C-4821-9C75-D0E221E42D44}"/>
    <cellStyle name="Normal 5 6 2 2" xfId="1032" xr:uid="{29F9762A-1364-45AF-B997-13B7102CB559}"/>
    <cellStyle name="Normal 5 6 2 2 2" xfId="1033" xr:uid="{2BBFD1CB-0354-4FB1-9244-D3BAB9F0EC68}"/>
    <cellStyle name="Normal 5 6 2 2 2 2" xfId="1034" xr:uid="{2CFD1AC9-17C5-428D-9C6B-8B239A9E57C5}"/>
    <cellStyle name="Normal 5 6 2 2 2 2 2" xfId="1035" xr:uid="{3DA635C4-688F-44B0-BFE1-932841220D85}"/>
    <cellStyle name="Normal 5 6 2 2 2 2 3" xfId="1036" xr:uid="{64BDAE1A-EFC8-4180-B5B8-B1D0ACFA4680}"/>
    <cellStyle name="Normal 5 6 2 2 2 2 4" xfId="1037" xr:uid="{27059F49-7BCF-44FA-AA6D-1516F14FD396}"/>
    <cellStyle name="Normal 5 6 2 2 2 3" xfId="1038" xr:uid="{2F854FB1-CA9E-4BA7-A7CC-8EA0F26860A7}"/>
    <cellStyle name="Normal 5 6 2 2 2 3 2" xfId="1039" xr:uid="{4E0CC5AE-FCBC-45CA-AC46-7A4567FC1239}"/>
    <cellStyle name="Normal 5 6 2 2 2 3 3" xfId="1040" xr:uid="{0D1E1498-1DE2-4DEE-B298-F106FBFC5A74}"/>
    <cellStyle name="Normal 5 6 2 2 2 3 4" xfId="1041" xr:uid="{0791A483-79AB-4A1A-BEAB-05815835CD12}"/>
    <cellStyle name="Normal 5 6 2 2 2 4" xfId="1042" xr:uid="{7D39805A-6357-49BC-948A-8ED69AFD5DE7}"/>
    <cellStyle name="Normal 5 6 2 2 2 5" xfId="1043" xr:uid="{17E87A25-8924-4ABC-9CCC-BFF643840A38}"/>
    <cellStyle name="Normal 5 6 2 2 2 6" xfId="1044" xr:uid="{05EEBB53-43E0-445E-B8E4-30B966D5252D}"/>
    <cellStyle name="Normal 5 6 2 2 3" xfId="1045" xr:uid="{EC2F503E-4429-44BF-B402-256966519786}"/>
    <cellStyle name="Normal 5 6 2 2 3 2" xfId="1046" xr:uid="{63B3DB1E-4F61-4218-A289-5137EAE206AD}"/>
    <cellStyle name="Normal 5 6 2 2 3 2 2" xfId="1047" xr:uid="{3BCCEA90-10B8-4BD9-A8AF-25964A0004FC}"/>
    <cellStyle name="Normal 5 6 2 2 3 2 3" xfId="1048" xr:uid="{F93C5597-0686-4ABD-A768-E8F155C43F50}"/>
    <cellStyle name="Normal 5 6 2 2 3 2 4" xfId="1049" xr:uid="{94A0F143-9180-490A-B217-B643E25EA05D}"/>
    <cellStyle name="Normal 5 6 2 2 3 3" xfId="1050" xr:uid="{213B5D79-5855-4E26-B64A-D76C9A7B5A59}"/>
    <cellStyle name="Normal 5 6 2 2 3 4" xfId="1051" xr:uid="{2AF6AEDF-78CA-4E8B-9580-2BE4134A612F}"/>
    <cellStyle name="Normal 5 6 2 2 3 5" xfId="1052" xr:uid="{8D66C8A3-0481-423E-AE3A-D7770B2B1C0B}"/>
    <cellStyle name="Normal 5 6 2 2 4" xfId="1053" xr:uid="{F23CEFEF-3958-43C0-94F9-D7FA51C11FB4}"/>
    <cellStyle name="Normal 5 6 2 2 4 2" xfId="1054" xr:uid="{61619B82-B8CD-402D-AAE7-E0295B73D7FD}"/>
    <cellStyle name="Normal 5 6 2 2 4 3" xfId="1055" xr:uid="{D97EA1A1-5415-47F9-91F6-C8E452CCBFF6}"/>
    <cellStyle name="Normal 5 6 2 2 4 4" xfId="1056" xr:uid="{F3F7609C-DFBE-4314-B5A6-E5E3EA1B5202}"/>
    <cellStyle name="Normal 5 6 2 2 5" xfId="1057" xr:uid="{8574B673-255F-4F01-8419-8D25A71D4C8D}"/>
    <cellStyle name="Normal 5 6 2 2 5 2" xfId="1058" xr:uid="{67CE278C-145A-4963-BB2F-18F5DAE841F4}"/>
    <cellStyle name="Normal 5 6 2 2 5 3" xfId="1059" xr:uid="{AC722B1F-698A-473B-B907-0EFF8C91CA13}"/>
    <cellStyle name="Normal 5 6 2 2 5 4" xfId="1060" xr:uid="{F128AB41-D210-4A16-8B28-2CD27598E18E}"/>
    <cellStyle name="Normal 5 6 2 2 6" xfId="1061" xr:uid="{990D2478-82E0-419E-8F37-445FF479B7E0}"/>
    <cellStyle name="Normal 5 6 2 2 7" xfId="1062" xr:uid="{8AA5F4AC-E97D-445C-93EA-33873C2F0818}"/>
    <cellStyle name="Normal 5 6 2 2 8" xfId="1063" xr:uid="{95D7CDA0-5AC8-4BD6-AB59-EDF73436D99C}"/>
    <cellStyle name="Normal 5 6 2 3" xfId="1064" xr:uid="{BDCA6B5B-C716-4063-B83D-B2E87960AEDE}"/>
    <cellStyle name="Normal 5 6 2 3 2" xfId="1065" xr:uid="{42D917FC-4E88-4699-8B09-AA68DA5A0408}"/>
    <cellStyle name="Normal 5 6 2 3 2 2" xfId="1066" xr:uid="{CB6FBD9C-55D3-46B6-A6A4-D8CBF6C607AB}"/>
    <cellStyle name="Normal 5 6 2 3 2 3" xfId="1067" xr:uid="{CE2BE882-97B6-4788-B72B-F476C4EC4CEE}"/>
    <cellStyle name="Normal 5 6 2 3 2 4" xfId="1068" xr:uid="{A7D05A19-29AC-44E8-A023-AC8F9A1C0160}"/>
    <cellStyle name="Normal 5 6 2 3 3" xfId="1069" xr:uid="{C5B1C1B1-24A8-4CDB-A030-EA0AE6001120}"/>
    <cellStyle name="Normal 5 6 2 3 3 2" xfId="1070" xr:uid="{CBAEA719-4F4E-458C-B703-A1C8CF4792A6}"/>
    <cellStyle name="Normal 5 6 2 3 3 3" xfId="1071" xr:uid="{1F9CB2BD-1AE0-4382-A7BF-62D587AFB3F8}"/>
    <cellStyle name="Normal 5 6 2 3 3 4" xfId="1072" xr:uid="{A14C79E8-E5FF-4E8A-98CB-1128B8C45A1C}"/>
    <cellStyle name="Normal 5 6 2 3 4" xfId="1073" xr:uid="{5EC496FE-9B25-4097-A4C5-4E548F5BCDEB}"/>
    <cellStyle name="Normal 5 6 2 3 5" xfId="1074" xr:uid="{7A6B7CAF-6945-4A11-87D5-A8D3FBE56D8F}"/>
    <cellStyle name="Normal 5 6 2 3 6" xfId="1075" xr:uid="{23989941-55D6-4765-AACF-58787C7FE39E}"/>
    <cellStyle name="Normal 5 6 2 4" xfId="1076" xr:uid="{87007C34-A86A-42A4-88AF-3474B8EA24CE}"/>
    <cellStyle name="Normal 5 6 2 4 2" xfId="1077" xr:uid="{2A943F40-A779-4ACC-8685-D57A68BE5258}"/>
    <cellStyle name="Normal 5 6 2 4 2 2" xfId="1078" xr:uid="{43337696-F53D-4DB9-BAF0-0DA5CC1DE82A}"/>
    <cellStyle name="Normal 5 6 2 4 2 3" xfId="1079" xr:uid="{D3411D9A-BBB2-4F68-B19A-2B6EF60D8EDA}"/>
    <cellStyle name="Normal 5 6 2 4 2 4" xfId="1080" xr:uid="{BC626ABC-2E71-4E28-BEAB-CD7DEF3478A6}"/>
    <cellStyle name="Normal 5 6 2 4 3" xfId="1081" xr:uid="{4FA56AC5-1045-4322-8771-29869B8CDF64}"/>
    <cellStyle name="Normal 5 6 2 4 4" xfId="1082" xr:uid="{C148BFE2-E532-428A-A09A-A035A61C0430}"/>
    <cellStyle name="Normal 5 6 2 4 5" xfId="1083" xr:uid="{E8F6AEA2-82A1-4E26-B73A-13C937A919F3}"/>
    <cellStyle name="Normal 5 6 2 5" xfId="1084" xr:uid="{3B9F7FFC-D60E-4E85-8599-44F23AFDC19E}"/>
    <cellStyle name="Normal 5 6 2 5 2" xfId="1085" xr:uid="{593D3687-C7B8-4F44-876E-C7CB2ABFB41F}"/>
    <cellStyle name="Normal 5 6 2 5 3" xfId="1086" xr:uid="{59518086-05EB-4DB3-9DEF-14737FD77E96}"/>
    <cellStyle name="Normal 5 6 2 5 4" xfId="1087" xr:uid="{5FDC5E92-9EDF-4068-91AB-BE1572EAAB55}"/>
    <cellStyle name="Normal 5 6 2 6" xfId="1088" xr:uid="{9ECB015B-9CBE-4D6E-8CB0-8DFE3794DD19}"/>
    <cellStyle name="Normal 5 6 2 6 2" xfId="1089" xr:uid="{A0781DCA-4D41-4692-B643-837285BCE935}"/>
    <cellStyle name="Normal 5 6 2 6 3" xfId="1090" xr:uid="{C114A304-2DBC-4A64-BAA9-8B406DAA30D9}"/>
    <cellStyle name="Normal 5 6 2 6 4" xfId="1091" xr:uid="{6CE23E55-0ACF-4869-8153-1D70816A35CF}"/>
    <cellStyle name="Normal 5 6 2 7" xfId="1092" xr:uid="{2F475BFD-2C7F-41AB-810D-E7F828926839}"/>
    <cellStyle name="Normal 5 6 2 8" xfId="1093" xr:uid="{D2613CC1-E536-4141-B36A-E251769A1AC5}"/>
    <cellStyle name="Normal 5 6 2 9" xfId="1094" xr:uid="{D2203EE5-5381-4D9B-BDD4-6E141FC22B6B}"/>
    <cellStyle name="Normal 5 6 3" xfId="1095" xr:uid="{7A616494-8D14-4247-8B01-97F4870FB2EE}"/>
    <cellStyle name="Normal 5 6 3 2" xfId="1096" xr:uid="{95F512D8-AC97-4697-8B7F-1FB88B8FA6D3}"/>
    <cellStyle name="Normal 5 6 3 2 2" xfId="1097" xr:uid="{721770DF-E6D6-497F-AA2E-C517F483BDFC}"/>
    <cellStyle name="Normal 5 6 3 2 2 2" xfId="1098" xr:uid="{CCC12EA1-E043-41D9-A3D1-1903A08979DC}"/>
    <cellStyle name="Normal 5 6 3 2 2 2 2" xfId="3917" xr:uid="{9FFB976F-6EA8-46D7-9211-A4AB86E57149}"/>
    <cellStyle name="Normal 5 6 3 2 2 3" xfId="1099" xr:uid="{DF1D950A-6A5A-4C9B-80DF-BADBD01A5D34}"/>
    <cellStyle name="Normal 5 6 3 2 2 4" xfId="1100" xr:uid="{3DB3BC9E-F463-45BD-A605-94D7A3F91D45}"/>
    <cellStyle name="Normal 5 6 3 2 3" xfId="1101" xr:uid="{EFDD6051-30F3-49B3-ADB7-459588AE2E44}"/>
    <cellStyle name="Normal 5 6 3 2 3 2" xfId="1102" xr:uid="{D16C373A-6C23-4272-A569-62BE34D94BF9}"/>
    <cellStyle name="Normal 5 6 3 2 3 3" xfId="1103" xr:uid="{9454A051-A82D-41E5-BFD7-0CC629E9E4C6}"/>
    <cellStyle name="Normal 5 6 3 2 3 4" xfId="1104" xr:uid="{56A3E51C-D7A8-45F2-B578-E5FEA6E9FC1A}"/>
    <cellStyle name="Normal 5 6 3 2 4" xfId="1105" xr:uid="{33CB94C0-8E5B-4A65-B94D-47970A2BAEF7}"/>
    <cellStyle name="Normal 5 6 3 2 5" xfId="1106" xr:uid="{82A379C0-6356-4E66-A04A-377FCC005A4D}"/>
    <cellStyle name="Normal 5 6 3 2 6" xfId="1107" xr:uid="{492D14EB-BA25-42ED-82CD-6911F7A62600}"/>
    <cellStyle name="Normal 5 6 3 3" xfId="1108" xr:uid="{AD06F8E1-1A28-4EE1-B6E7-BF0BF0B439B2}"/>
    <cellStyle name="Normal 5 6 3 3 2" xfId="1109" xr:uid="{2FDB57FB-C70E-4EB9-ABF8-0B27A930C348}"/>
    <cellStyle name="Normal 5 6 3 3 2 2" xfId="1110" xr:uid="{AF0DAD36-270A-43B5-BBC8-AE5DA27A8E67}"/>
    <cellStyle name="Normal 5 6 3 3 2 3" xfId="1111" xr:uid="{5FC2E35E-050B-48EE-B520-3DA4151088F4}"/>
    <cellStyle name="Normal 5 6 3 3 2 4" xfId="1112" xr:uid="{FBED6692-DB92-40AE-9DBE-93155141BED8}"/>
    <cellStyle name="Normal 5 6 3 3 3" xfId="1113" xr:uid="{2538865B-03B5-4B7E-84F2-AFA9FBFA27F3}"/>
    <cellStyle name="Normal 5 6 3 3 4" xfId="1114" xr:uid="{B08D657A-CA7F-498B-B9CF-E3362F4B6352}"/>
    <cellStyle name="Normal 5 6 3 3 5" xfId="1115" xr:uid="{B1FA36C6-4447-4F48-99AF-E08F8EF8CA93}"/>
    <cellStyle name="Normal 5 6 3 4" xfId="1116" xr:uid="{2945ED22-4A30-4690-8400-CD08A14EEDD8}"/>
    <cellStyle name="Normal 5 6 3 4 2" xfId="1117" xr:uid="{19CB9F14-D2CB-49E0-AC9B-69D25A818FF3}"/>
    <cellStyle name="Normal 5 6 3 4 3" xfId="1118" xr:uid="{3AF1E68F-F120-41E4-BEA6-F204FAEACFF3}"/>
    <cellStyle name="Normal 5 6 3 4 4" xfId="1119" xr:uid="{A20FE3A3-5EB6-4B02-A393-2519A22255C6}"/>
    <cellStyle name="Normal 5 6 3 5" xfId="1120" xr:uid="{818AEDD4-E0A5-4491-9A6F-E24295A994AD}"/>
    <cellStyle name="Normal 5 6 3 5 2" xfId="1121" xr:uid="{15361F3F-7F78-44FF-9EBC-C53C00D185E0}"/>
    <cellStyle name="Normal 5 6 3 5 3" xfId="1122" xr:uid="{029AEE34-2C83-420F-95D5-7F5327308B64}"/>
    <cellStyle name="Normal 5 6 3 5 4" xfId="1123" xr:uid="{A46849AD-B3D1-4888-B844-55CED7CC2017}"/>
    <cellStyle name="Normal 5 6 3 6" xfId="1124" xr:uid="{B4140E9B-22D3-4038-BEE7-1ECF6844A6B7}"/>
    <cellStyle name="Normal 5 6 3 7" xfId="1125" xr:uid="{075A481E-039B-4C05-AFC2-DBD996736553}"/>
    <cellStyle name="Normal 5 6 3 8" xfId="1126" xr:uid="{064A2412-0D13-402C-883C-C8B6B2F0B449}"/>
    <cellStyle name="Normal 5 6 4" xfId="1127" xr:uid="{12F57536-C116-42D6-89EF-6BF2F470BFCB}"/>
    <cellStyle name="Normal 5 6 4 2" xfId="1128" xr:uid="{D6CE6CAE-420D-4B67-A475-CA04BF133DED}"/>
    <cellStyle name="Normal 5 6 4 2 2" xfId="1129" xr:uid="{8E893005-1E4B-4B12-8C67-5E0F5156AC14}"/>
    <cellStyle name="Normal 5 6 4 2 2 2" xfId="1130" xr:uid="{C5916E93-2E2F-4D2B-8F0C-91DDF4FEEB60}"/>
    <cellStyle name="Normal 5 6 4 2 2 3" xfId="1131" xr:uid="{E5FC6080-F601-4B5C-89BE-3816E15AEAF8}"/>
    <cellStyle name="Normal 5 6 4 2 2 4" xfId="1132" xr:uid="{150BB9A5-E1A6-4CFE-B7F1-66A79A381C9C}"/>
    <cellStyle name="Normal 5 6 4 2 3" xfId="1133" xr:uid="{D487B758-778B-47D8-8512-485160ED7C90}"/>
    <cellStyle name="Normal 5 6 4 2 4" xfId="1134" xr:uid="{70A96180-AE72-40E3-B017-103CF2065DB1}"/>
    <cellStyle name="Normal 5 6 4 2 5" xfId="1135" xr:uid="{D7FF36B6-4CC4-4D1C-A010-05FCAC25D359}"/>
    <cellStyle name="Normal 5 6 4 3" xfId="1136" xr:uid="{8502BFB4-4F98-42D9-AF54-7928C2EF19DB}"/>
    <cellStyle name="Normal 5 6 4 3 2" xfId="1137" xr:uid="{866A6ADF-676C-4A00-9673-B71302865A75}"/>
    <cellStyle name="Normal 5 6 4 3 3" xfId="1138" xr:uid="{4AACD798-DB06-4555-BC3C-B3BCBC0441E7}"/>
    <cellStyle name="Normal 5 6 4 3 4" xfId="1139" xr:uid="{BB56B35E-57AB-4A84-87C5-5C493FC4D8B1}"/>
    <cellStyle name="Normal 5 6 4 4" xfId="1140" xr:uid="{BE65DF52-E9BB-4E54-A838-3EF88664AAE4}"/>
    <cellStyle name="Normal 5 6 4 4 2" xfId="1141" xr:uid="{56D30F01-3B40-459F-9454-DCEA53198ADC}"/>
    <cellStyle name="Normal 5 6 4 4 3" xfId="1142" xr:uid="{34625F35-84A0-495C-83A2-F44D1FA93B62}"/>
    <cellStyle name="Normal 5 6 4 4 4" xfId="1143" xr:uid="{E25648CE-091D-451F-A148-1A0DC980AC6C}"/>
    <cellStyle name="Normal 5 6 4 5" xfId="1144" xr:uid="{E722C71C-5B2F-4C3F-88F0-AF91280BE88C}"/>
    <cellStyle name="Normal 5 6 4 6" xfId="1145" xr:uid="{202DA8C8-5A38-48DC-88A8-E25F981AA19C}"/>
    <cellStyle name="Normal 5 6 4 7" xfId="1146" xr:uid="{8C695786-6BAD-47D6-B83B-EB736A3080D6}"/>
    <cellStyle name="Normal 5 6 5" xfId="1147" xr:uid="{7EFF4604-58E2-4D27-8F08-4A69EA6D19B3}"/>
    <cellStyle name="Normal 5 6 5 2" xfId="1148" xr:uid="{C9340424-0742-4597-BE28-E2FFEC7AA647}"/>
    <cellStyle name="Normal 5 6 5 2 2" xfId="1149" xr:uid="{E0432234-4442-429D-B39E-F2FC98AC103B}"/>
    <cellStyle name="Normal 5 6 5 2 3" xfId="1150" xr:uid="{6EABC7E0-A4E3-4520-88BE-1F4BEB4C8BFF}"/>
    <cellStyle name="Normal 5 6 5 2 4" xfId="1151" xr:uid="{3DEA2007-B721-493A-8F11-F234E7436E71}"/>
    <cellStyle name="Normal 5 6 5 3" xfId="1152" xr:uid="{474A71B6-4552-4163-BF68-DAB251A5F035}"/>
    <cellStyle name="Normal 5 6 5 3 2" xfId="1153" xr:uid="{469BBB47-29A6-418C-809A-6ED9DF4A0D6D}"/>
    <cellStyle name="Normal 5 6 5 3 3" xfId="1154" xr:uid="{361484FA-6D07-4F2A-ACD6-4E9A69D90F4D}"/>
    <cellStyle name="Normal 5 6 5 3 4" xfId="1155" xr:uid="{462D6D62-522D-4709-A429-25C929D5BFD8}"/>
    <cellStyle name="Normal 5 6 5 4" xfId="1156" xr:uid="{64E4FF2D-071B-4448-B9E0-7E44DC29F526}"/>
    <cellStyle name="Normal 5 6 5 5" xfId="1157" xr:uid="{A8D1FAB2-26DB-4D18-AE45-1F1BB5046FC9}"/>
    <cellStyle name="Normal 5 6 5 6" xfId="1158" xr:uid="{4E5E692B-0A58-4BB7-9598-64CA01A71622}"/>
    <cellStyle name="Normal 5 6 6" xfId="1159" xr:uid="{50F629B9-EEDD-4F82-8D22-A0F02B1DE268}"/>
    <cellStyle name="Normal 5 6 6 2" xfId="1160" xr:uid="{49BAAE4F-3A8C-46B0-B0A9-112570AF7866}"/>
    <cellStyle name="Normal 5 6 6 2 2" xfId="1161" xr:uid="{B07CF3C0-3CE5-479F-8BF9-1945C12D3F0F}"/>
    <cellStyle name="Normal 5 6 6 2 3" xfId="1162" xr:uid="{9F06FE46-BF67-40E8-8150-127D15CEE46D}"/>
    <cellStyle name="Normal 5 6 6 2 4" xfId="1163" xr:uid="{3322361B-632D-46D0-B80F-A233CFC01E45}"/>
    <cellStyle name="Normal 5 6 6 3" xfId="1164" xr:uid="{FB446D8F-EA7E-45E0-99D2-8B3B966D1438}"/>
    <cellStyle name="Normal 5 6 6 4" xfId="1165" xr:uid="{B61025DA-6E49-4501-997C-C6C540079B6E}"/>
    <cellStyle name="Normal 5 6 6 5" xfId="1166" xr:uid="{42E20A47-A9A0-42E0-9E4D-4977B265CCC0}"/>
    <cellStyle name="Normal 5 6 7" xfId="1167" xr:uid="{F47E21D5-0256-45EC-B5FF-6295F2FA281B}"/>
    <cellStyle name="Normal 5 6 7 2" xfId="1168" xr:uid="{CB45C828-4199-4E8F-A109-972F2252E716}"/>
    <cellStyle name="Normal 5 6 7 3" xfId="1169" xr:uid="{4BA3AC23-89F8-4FDE-B307-77B16A142C48}"/>
    <cellStyle name="Normal 5 6 7 4" xfId="1170" xr:uid="{F22CB7DC-C14D-4AB4-8CC7-67E951C46A1F}"/>
    <cellStyle name="Normal 5 6 8" xfId="1171" xr:uid="{F6975A8D-95A8-4B38-9733-4FC3D8C48BFD}"/>
    <cellStyle name="Normal 5 6 8 2" xfId="1172" xr:uid="{65708F0B-BCA5-4924-8959-3E4826CA3092}"/>
    <cellStyle name="Normal 5 6 8 3" xfId="1173" xr:uid="{190DEE16-5620-4565-A50D-24D68826F1C4}"/>
    <cellStyle name="Normal 5 6 8 4" xfId="1174" xr:uid="{C13086BD-ADA7-4EC0-9788-8768604D1644}"/>
    <cellStyle name="Normal 5 6 9" xfId="1175" xr:uid="{7DB9F992-58EE-4910-9414-9E7E6F84E416}"/>
    <cellStyle name="Normal 5 7" xfId="1176" xr:uid="{5CE73BFA-F984-4FDB-ACC9-96BCD6AF129F}"/>
    <cellStyle name="Normal 5 7 2" xfId="1177" xr:uid="{88CA27B4-A86B-4D11-BF37-D5E12DBE9CC1}"/>
    <cellStyle name="Normal 5 7 2 2" xfId="1178" xr:uid="{BC223AD5-D6DD-4CAB-A0FE-3DCE98E1F0DE}"/>
    <cellStyle name="Normal 5 7 2 2 2" xfId="1179" xr:uid="{B366B506-6928-4E73-A911-1149C0C72974}"/>
    <cellStyle name="Normal 5 7 2 2 2 2" xfId="1180" xr:uid="{EC32FCE8-45EF-404E-9B69-A5C8A440491A}"/>
    <cellStyle name="Normal 5 7 2 2 2 3" xfId="1181" xr:uid="{79AA2F6B-FB56-4439-990E-FDA4B4C11042}"/>
    <cellStyle name="Normal 5 7 2 2 2 4" xfId="1182" xr:uid="{6C59918B-344E-4115-AD10-4ECF9FB7FF5F}"/>
    <cellStyle name="Normal 5 7 2 2 3" xfId="1183" xr:uid="{FE900B7F-E7D5-4546-9A79-1713561114DD}"/>
    <cellStyle name="Normal 5 7 2 2 3 2" xfId="1184" xr:uid="{A0628CDB-6659-4124-8124-8777F14E2E36}"/>
    <cellStyle name="Normal 5 7 2 2 3 3" xfId="1185" xr:uid="{F79B9260-A7EE-4453-BB62-246F6CBB25D5}"/>
    <cellStyle name="Normal 5 7 2 2 3 4" xfId="1186" xr:uid="{6A2682BC-3510-4D5C-8918-89A40BC409F9}"/>
    <cellStyle name="Normal 5 7 2 2 4" xfId="1187" xr:uid="{D553B481-AD15-47F5-9088-0345656EDC71}"/>
    <cellStyle name="Normal 5 7 2 2 5" xfId="1188" xr:uid="{A4573AC1-8922-4699-AAEA-AB31ED79910D}"/>
    <cellStyle name="Normal 5 7 2 2 6" xfId="1189" xr:uid="{6E95D84F-C7DC-4E41-BC23-2913F36B7BE4}"/>
    <cellStyle name="Normal 5 7 2 3" xfId="1190" xr:uid="{46DC0E83-87F1-477F-879D-20CCC5ACEB4C}"/>
    <cellStyle name="Normal 5 7 2 3 2" xfId="1191" xr:uid="{FCD1A436-23FE-45E8-92BC-5414CF1BD355}"/>
    <cellStyle name="Normal 5 7 2 3 2 2" xfId="1192" xr:uid="{1F339EBF-1AF9-4C42-BB98-B71878C1DC97}"/>
    <cellStyle name="Normal 5 7 2 3 2 3" xfId="1193" xr:uid="{D2F21835-F75F-4958-8D5B-8B55958F357A}"/>
    <cellStyle name="Normal 5 7 2 3 2 4" xfId="1194" xr:uid="{5C4C9C9C-5BE0-4CA3-AF60-EA7C944B3ABC}"/>
    <cellStyle name="Normal 5 7 2 3 3" xfId="1195" xr:uid="{101F5BDC-497C-46D4-9121-E20F0E540E76}"/>
    <cellStyle name="Normal 5 7 2 3 4" xfId="1196" xr:uid="{700FD62B-03FB-41E9-8F62-FDEE27707C9E}"/>
    <cellStyle name="Normal 5 7 2 3 5" xfId="1197" xr:uid="{B0296CAB-1861-42A4-B3EE-BDAFFB06CEBB}"/>
    <cellStyle name="Normal 5 7 2 4" xfId="1198" xr:uid="{70E78275-7EC5-458A-AD31-4FCDB59C2266}"/>
    <cellStyle name="Normal 5 7 2 4 2" xfId="1199" xr:uid="{AA1BDB90-CAD6-4409-A0B0-5B09F9FBF662}"/>
    <cellStyle name="Normal 5 7 2 4 3" xfId="1200" xr:uid="{BF6E1EDC-F0A0-4329-B8BF-56D5124C8C8E}"/>
    <cellStyle name="Normal 5 7 2 4 4" xfId="1201" xr:uid="{052E1F2A-7189-406D-A8CD-8B18BE252AF9}"/>
    <cellStyle name="Normal 5 7 2 5" xfId="1202" xr:uid="{0BF10980-EADA-4A23-8EBB-54DB5363BC98}"/>
    <cellStyle name="Normal 5 7 2 5 2" xfId="1203" xr:uid="{64571270-68A4-4CEA-A263-45F4A4DE971F}"/>
    <cellStyle name="Normal 5 7 2 5 3" xfId="1204" xr:uid="{34905098-FA55-4CF5-9CBA-AB2F5BB2E803}"/>
    <cellStyle name="Normal 5 7 2 5 4" xfId="1205" xr:uid="{D1FB918C-2189-4C81-BBE6-E509E2DB67AC}"/>
    <cellStyle name="Normal 5 7 2 6" xfId="1206" xr:uid="{6814DA75-4715-4260-9CAD-EEED85C7E33B}"/>
    <cellStyle name="Normal 5 7 2 7" xfId="1207" xr:uid="{D8220191-2F7E-48EE-B70A-DE27ED22E769}"/>
    <cellStyle name="Normal 5 7 2 8" xfId="1208" xr:uid="{8EFBE22D-12F2-469F-A4DF-E7DC2AC0564E}"/>
    <cellStyle name="Normal 5 7 3" xfId="1209" xr:uid="{62C0739A-8DBD-40E2-8385-83B434BC9A22}"/>
    <cellStyle name="Normal 5 7 3 2" xfId="1210" xr:uid="{B1D5FFD3-6AC1-4BF4-9932-7B28895155A2}"/>
    <cellStyle name="Normal 5 7 3 2 2" xfId="1211" xr:uid="{8D64333C-C612-416D-9D03-8C7FF7533E20}"/>
    <cellStyle name="Normal 5 7 3 2 3" xfId="1212" xr:uid="{9A32BB58-6178-4E4F-BAE6-DC7356D45C1C}"/>
    <cellStyle name="Normal 5 7 3 2 4" xfId="1213" xr:uid="{E8FC9672-7E8D-4C67-9BE1-5DEF88375E90}"/>
    <cellStyle name="Normal 5 7 3 3" xfId="1214" xr:uid="{3C62A78D-7961-4569-97A4-91ACB4EEF8B5}"/>
    <cellStyle name="Normal 5 7 3 3 2" xfId="1215" xr:uid="{B07E6171-1834-41C6-9A13-78C3F98E6DC6}"/>
    <cellStyle name="Normal 5 7 3 3 3" xfId="1216" xr:uid="{898DB25E-40A4-48E2-8FB1-94C58420A345}"/>
    <cellStyle name="Normal 5 7 3 3 4" xfId="1217" xr:uid="{BBB79534-830C-4DB4-B484-9C74842539C0}"/>
    <cellStyle name="Normal 5 7 3 4" xfId="1218" xr:uid="{89CE9EF8-F2C8-4D7F-8E2D-1C6C295F84A3}"/>
    <cellStyle name="Normal 5 7 3 5" xfId="1219" xr:uid="{79F6C5D7-AEE4-4968-9955-B6C33461360F}"/>
    <cellStyle name="Normal 5 7 3 6" xfId="1220" xr:uid="{2BBBA9C0-1D9E-4B8A-B44C-8164850B6CCB}"/>
    <cellStyle name="Normal 5 7 4" xfId="1221" xr:uid="{E283DBF3-E972-4EAE-A9E4-949086392E08}"/>
    <cellStyle name="Normal 5 7 4 2" xfId="1222" xr:uid="{A195D441-E904-4843-939F-0FCD847F683E}"/>
    <cellStyle name="Normal 5 7 4 2 2" xfId="1223" xr:uid="{523C4055-A73A-4550-8ACE-89C48377F7A9}"/>
    <cellStyle name="Normal 5 7 4 2 3" xfId="1224" xr:uid="{3B943559-8D6B-4CE3-82B8-6770650A4AFD}"/>
    <cellStyle name="Normal 5 7 4 2 4" xfId="1225" xr:uid="{DA4E1A44-43ED-4DBB-BDF8-4DAB25AD95B8}"/>
    <cellStyle name="Normal 5 7 4 3" xfId="1226" xr:uid="{5D985D81-FC79-48D5-BFE7-8A9131193B68}"/>
    <cellStyle name="Normal 5 7 4 4" xfId="1227" xr:uid="{749B2DE9-FEDC-42B4-9D93-609A0D3D3868}"/>
    <cellStyle name="Normal 5 7 4 5" xfId="1228" xr:uid="{8460C170-6B78-44CE-837F-3927CBDE8447}"/>
    <cellStyle name="Normal 5 7 5" xfId="1229" xr:uid="{B421890E-CFDE-4F8B-B79F-9384B8F718D1}"/>
    <cellStyle name="Normal 5 7 5 2" xfId="1230" xr:uid="{92A2767E-83FF-4A86-B046-A6945602D60E}"/>
    <cellStyle name="Normal 5 7 5 3" xfId="1231" xr:uid="{FDB0C82C-0AEE-4A8B-B828-4C09817F2957}"/>
    <cellStyle name="Normal 5 7 5 4" xfId="1232" xr:uid="{9FD6DB15-99B2-478A-87A4-5B4387E17FF5}"/>
    <cellStyle name="Normal 5 7 6" xfId="1233" xr:uid="{BADE1151-E9C2-4A30-867E-5207E8035D0C}"/>
    <cellStyle name="Normal 5 7 6 2" xfId="1234" xr:uid="{646BCD66-75F8-477B-A1CE-9B147E348FA0}"/>
    <cellStyle name="Normal 5 7 6 3" xfId="1235" xr:uid="{5101E78C-938E-4A9C-85A6-4B95C66049E5}"/>
    <cellStyle name="Normal 5 7 6 4" xfId="1236" xr:uid="{77FBD41F-5FE7-4394-B4DB-202CE442FFF0}"/>
    <cellStyle name="Normal 5 7 7" xfId="1237" xr:uid="{14A2189E-5B2F-4463-AE83-24BD1AEA2210}"/>
    <cellStyle name="Normal 5 7 8" xfId="1238" xr:uid="{60AF3C71-316A-40B3-852E-4D04F9C23CFE}"/>
    <cellStyle name="Normal 5 7 9" xfId="1239" xr:uid="{92A0AAC8-BEF7-4613-9C4B-CB393B64631D}"/>
    <cellStyle name="Normal 5 8" xfId="1240" xr:uid="{64BC61AC-8E79-4815-B231-28B55A6B0CC8}"/>
    <cellStyle name="Normal 5 8 2" xfId="1241" xr:uid="{E71D47CA-BB8B-4D6B-BC87-97699A878097}"/>
    <cellStyle name="Normal 5 8 2 2" xfId="1242" xr:uid="{ADB1ED49-5DF6-4D47-9560-6BDAE826ED29}"/>
    <cellStyle name="Normal 5 8 2 2 2" xfId="1243" xr:uid="{6108AA01-2E10-43C8-AEDB-82A7862D4859}"/>
    <cellStyle name="Normal 5 8 2 2 2 2" xfId="3918" xr:uid="{9752CBEA-1B81-4DAD-98CF-08AEC6CB474B}"/>
    <cellStyle name="Normal 5 8 2 2 3" xfId="1244" xr:uid="{11586A14-EAC0-4506-A350-E6B445A0466A}"/>
    <cellStyle name="Normal 5 8 2 2 4" xfId="1245" xr:uid="{62A8EF72-FB1A-44C8-82F0-47AA02821E45}"/>
    <cellStyle name="Normal 5 8 2 3" xfId="1246" xr:uid="{5EACC173-C227-449A-A8E3-C0D89DA3BEA0}"/>
    <cellStyle name="Normal 5 8 2 3 2" xfId="1247" xr:uid="{C7BFC9B1-162D-456E-94AB-CF9BC176A8B8}"/>
    <cellStyle name="Normal 5 8 2 3 3" xfId="1248" xr:uid="{60346A68-8D98-44DE-9722-8231D16F8B65}"/>
    <cellStyle name="Normal 5 8 2 3 4" xfId="1249" xr:uid="{8F3B2D9C-64BB-4AFF-B33C-64ADBF356CBA}"/>
    <cellStyle name="Normal 5 8 2 4" xfId="1250" xr:uid="{C82AC677-8E44-4953-8729-49E29AF68773}"/>
    <cellStyle name="Normal 5 8 2 5" xfId="1251" xr:uid="{C7D42D71-E611-4F16-B5EB-61242A858B42}"/>
    <cellStyle name="Normal 5 8 2 6" xfId="1252" xr:uid="{D4506B24-18CC-4404-9EBE-B9A415DA5FD8}"/>
    <cellStyle name="Normal 5 8 3" xfId="1253" xr:uid="{4DCED1A0-D0BC-4190-BD0E-2FB56F9D71EA}"/>
    <cellStyle name="Normal 5 8 3 2" xfId="1254" xr:uid="{A4731ED0-9BE5-4888-A816-FF3B3A9170D1}"/>
    <cellStyle name="Normal 5 8 3 2 2" xfId="1255" xr:uid="{0D21E9AA-2FFB-4F4B-B8D0-A06A873EC6A2}"/>
    <cellStyle name="Normal 5 8 3 2 3" xfId="1256" xr:uid="{78D6FFD8-CA87-4472-80F1-7C41BA81181C}"/>
    <cellStyle name="Normal 5 8 3 2 4" xfId="1257" xr:uid="{36C5B93D-D859-4F7C-A9AE-D091120CC55A}"/>
    <cellStyle name="Normal 5 8 3 3" xfId="1258" xr:uid="{09B15C92-1303-44B6-9616-5405666F2AA9}"/>
    <cellStyle name="Normal 5 8 3 4" xfId="1259" xr:uid="{8A92D339-42EE-4AA9-8D92-E3B6AC34A215}"/>
    <cellStyle name="Normal 5 8 3 5" xfId="1260" xr:uid="{5475E3A6-CD80-4042-A14E-CBF366B79AB0}"/>
    <cellStyle name="Normal 5 8 4" xfId="1261" xr:uid="{8AB75178-D68F-41C6-B0B7-A099AC416A3D}"/>
    <cellStyle name="Normal 5 8 4 2" xfId="1262" xr:uid="{421A0982-87FE-4025-87BD-4C6505E8061C}"/>
    <cellStyle name="Normal 5 8 4 3" xfId="1263" xr:uid="{D9BE6548-B7E0-4EDD-856A-7AEE46CE9DA4}"/>
    <cellStyle name="Normal 5 8 4 4" xfId="1264" xr:uid="{CF109938-3618-494B-93B7-EC2F3ED12FC4}"/>
    <cellStyle name="Normal 5 8 5" xfId="1265" xr:uid="{46AFC488-5DA6-4411-B6FA-11B86CB78C68}"/>
    <cellStyle name="Normal 5 8 5 2" xfId="1266" xr:uid="{5ECEFCB0-2331-47D6-82AA-9F1C7A06D4AB}"/>
    <cellStyle name="Normal 5 8 5 3" xfId="1267" xr:uid="{63E02C03-4E05-4E7C-81DB-E18385651C52}"/>
    <cellStyle name="Normal 5 8 5 4" xfId="1268" xr:uid="{8CB15170-FFDE-483B-91ED-3CEFC00B264D}"/>
    <cellStyle name="Normal 5 8 6" xfId="1269" xr:uid="{272218A1-C84B-46EE-8C5F-0620CDD0EB75}"/>
    <cellStyle name="Normal 5 8 7" xfId="1270" xr:uid="{D815A930-CD50-4E0B-8EDF-B9EA1F55DCF7}"/>
    <cellStyle name="Normal 5 8 8" xfId="1271" xr:uid="{DE8C67CF-921A-4367-BA26-059460B0C5FE}"/>
    <cellStyle name="Normal 5 9" xfId="1272" xr:uid="{7CBEB125-BE7B-48FD-BCAA-DAE683257519}"/>
    <cellStyle name="Normal 5 9 2" xfId="1273" xr:uid="{E9504B5C-5ABD-46C7-B201-134E98503AC0}"/>
    <cellStyle name="Normal 5 9 2 2" xfId="1274" xr:uid="{7440AD28-4C06-4508-B5FD-68EFFC149E03}"/>
    <cellStyle name="Normal 5 9 2 2 2" xfId="1275" xr:uid="{98C33B00-715A-4588-AB89-09C05E5EE506}"/>
    <cellStyle name="Normal 5 9 2 2 3" xfId="1276" xr:uid="{AE74E3A4-EEAD-42B9-8ED2-CEA2AE1CF121}"/>
    <cellStyle name="Normal 5 9 2 2 4" xfId="1277" xr:uid="{D90AFBC9-EA52-4163-8C26-A01BECB3080D}"/>
    <cellStyle name="Normal 5 9 2 3" xfId="1278" xr:uid="{D97A086B-C369-489B-A12F-ECF3074E38B0}"/>
    <cellStyle name="Normal 5 9 2 4" xfId="1279" xr:uid="{DC9B2EAC-5C45-4C00-A09F-C58CEE2E2659}"/>
    <cellStyle name="Normal 5 9 2 5" xfId="1280" xr:uid="{41B3DC19-C471-4A4F-BA55-A58C78EB8A57}"/>
    <cellStyle name="Normal 5 9 3" xfId="1281" xr:uid="{CFAB674C-812D-48C4-A23D-D60DF8D4869C}"/>
    <cellStyle name="Normal 5 9 3 2" xfId="1282" xr:uid="{10564FA5-EA01-4B06-89EB-92C689843ED1}"/>
    <cellStyle name="Normal 5 9 3 3" xfId="1283" xr:uid="{43133688-7B76-4133-A7CF-ADAA2E341F2C}"/>
    <cellStyle name="Normal 5 9 3 4" xfId="1284" xr:uid="{1783832C-0D02-4934-A698-2873BA287EC5}"/>
    <cellStyle name="Normal 5 9 4" xfId="1285" xr:uid="{716DC1ED-6F4A-45B5-84ED-532BA8FD9BB0}"/>
    <cellStyle name="Normal 5 9 4 2" xfId="1286" xr:uid="{895E34E6-90DB-4EB4-972F-3FA8A045F171}"/>
    <cellStyle name="Normal 5 9 4 3" xfId="1287" xr:uid="{0BC1DCEE-E112-41C6-82D1-9B282B768652}"/>
    <cellStyle name="Normal 5 9 4 4" xfId="1288" xr:uid="{72C5D20B-8D3B-4DD3-A498-584B93FD5F86}"/>
    <cellStyle name="Normal 5 9 5" xfId="1289" xr:uid="{A8C8B063-5538-4C77-AA60-2A26DEC406F1}"/>
    <cellStyle name="Normal 5 9 6" xfId="1290" xr:uid="{FD26EAC5-EB97-4D14-816A-06FF4AF75C86}"/>
    <cellStyle name="Normal 5 9 7" xfId="1291" xr:uid="{A7B97317-80A8-4495-9777-739E28B1045E}"/>
    <cellStyle name="Normal 6" xfId="82" xr:uid="{ED4F6670-70F6-409B-85C8-87F7DF001451}"/>
    <cellStyle name="Normal 6 10" xfId="1292" xr:uid="{183D66D7-955A-4BAE-A2FA-419BA99FC1B9}"/>
    <cellStyle name="Normal 6 10 2" xfId="1293" xr:uid="{220651AD-0C45-4132-A098-6B741C70D95E}"/>
    <cellStyle name="Normal 6 10 2 2" xfId="1294" xr:uid="{97B4EA7E-6060-4176-A9A5-23AF50B508F6}"/>
    <cellStyle name="Normal 6 10 2 3" xfId="1295" xr:uid="{53ADA5BF-82E1-4A4F-A6D4-8508E2C6BD7B}"/>
    <cellStyle name="Normal 6 10 2 4" xfId="1296" xr:uid="{ABEEAE07-EC1C-412D-894C-496C32C8FE13}"/>
    <cellStyle name="Normal 6 10 3" xfId="1297" xr:uid="{A02D1C86-F9BD-46B6-9C52-1B870FEAE4F0}"/>
    <cellStyle name="Normal 6 10 4" xfId="1298" xr:uid="{2A85D3EF-82ED-4516-962C-3AD2C401C235}"/>
    <cellStyle name="Normal 6 10 5" xfId="1299" xr:uid="{CEABE38C-0D69-42D6-9CBD-07BAC61919C1}"/>
    <cellStyle name="Normal 6 11" xfId="1300" xr:uid="{C1F6F526-BE0A-4CC0-AFC3-06511AB12B26}"/>
    <cellStyle name="Normal 6 11 2" xfId="1301" xr:uid="{36C6298E-4954-4031-824A-58D7EB941ABC}"/>
    <cellStyle name="Normal 6 11 3" xfId="1302" xr:uid="{61CEF152-B468-4C15-A4A6-E902327076E2}"/>
    <cellStyle name="Normal 6 11 4" xfId="1303" xr:uid="{AA0992FE-3FF0-4D48-B4D6-1D1A9F47BF8B}"/>
    <cellStyle name="Normal 6 12" xfId="1304" xr:uid="{9024E22B-87AD-4D1E-B764-C518FDDDAF1E}"/>
    <cellStyle name="Normal 6 12 2" xfId="1305" xr:uid="{3ABE1762-8C13-4166-93E7-DA74FF3B5D31}"/>
    <cellStyle name="Normal 6 12 3" xfId="1306" xr:uid="{23804173-CFD4-4E0B-9B14-3794D0636C48}"/>
    <cellStyle name="Normal 6 12 4" xfId="1307" xr:uid="{42189B1F-BEF6-4F64-812D-F4F64D63F04D}"/>
    <cellStyle name="Normal 6 13" xfId="1308" xr:uid="{1E604C30-6071-4909-9FF7-AB734F3EFCD0}"/>
    <cellStyle name="Normal 6 13 2" xfId="1309" xr:uid="{1B9EEF2F-D87E-4F0A-8BB0-41F3369A5444}"/>
    <cellStyle name="Normal 6 13 3" xfId="3736" xr:uid="{3FA63559-EFE5-4CEC-BF93-625BB989E299}"/>
    <cellStyle name="Normal 6 13 4" xfId="4608" xr:uid="{6A084758-B6E1-4049-8CB2-A8DFDBE0BE5A}"/>
    <cellStyle name="Normal 6 13 5" xfId="4434" xr:uid="{C64412A6-7EE6-4CE9-9D0C-15A913521324}"/>
    <cellStyle name="Normal 6 14" xfId="1310" xr:uid="{651812DB-BA70-4EF6-8703-614481FABDE3}"/>
    <cellStyle name="Normal 6 15" xfId="1311" xr:uid="{40D2EC82-2500-461C-BF4B-DC71E2DBE73C}"/>
    <cellStyle name="Normal 6 16" xfId="1312" xr:uid="{3F8D4B13-2091-4918-94C7-2A2ACB52C8A3}"/>
    <cellStyle name="Normal 6 2" xfId="83" xr:uid="{583D8E0A-393B-42D9-A8BE-38271E20F38B}"/>
    <cellStyle name="Normal 6 2 2" xfId="3728" xr:uid="{0A668DC7-69EA-4873-B682-D0ED4407140D}"/>
    <cellStyle name="Normal 6 2 2 2" xfId="4591" xr:uid="{F1BBA2E2-5496-4CD9-8DE2-9E91E73415F6}"/>
    <cellStyle name="Normal 6 2 3" xfId="4592" xr:uid="{9E79C23F-7361-4784-BCEE-E27BBFF69929}"/>
    <cellStyle name="Normal 6 3" xfId="84" xr:uid="{CCB9C0DB-51F1-44E6-A138-EC2328B5D4CE}"/>
    <cellStyle name="Normal 6 3 10" xfId="1313" xr:uid="{17AB1A99-A443-4FBE-8E5D-080895A453A7}"/>
    <cellStyle name="Normal 6 3 11" xfId="1314" xr:uid="{E56DFEB5-4AFF-4E26-8E28-D956248A2D20}"/>
    <cellStyle name="Normal 6 3 2" xfId="1315" xr:uid="{027F8CEF-99F9-4850-9284-1690E90BEB84}"/>
    <cellStyle name="Normal 6 3 2 2" xfId="1316" xr:uid="{6AF95342-D564-43C7-ACEE-5F06E9EBBF05}"/>
    <cellStyle name="Normal 6 3 2 2 2" xfId="1317" xr:uid="{B7FEC7C5-45E8-4466-A5FB-A31CDBF19AE7}"/>
    <cellStyle name="Normal 6 3 2 2 2 2" xfId="1318" xr:uid="{4AA32176-CE1E-4847-AEEE-DF43AF9C7865}"/>
    <cellStyle name="Normal 6 3 2 2 2 2 2" xfId="1319" xr:uid="{A6BD1DF4-4527-480E-A213-DC5DC2DAEFFD}"/>
    <cellStyle name="Normal 6 3 2 2 2 2 2 2" xfId="3919" xr:uid="{E7260478-1FDD-468D-A717-F3415499C31F}"/>
    <cellStyle name="Normal 6 3 2 2 2 2 2 2 2" xfId="3920" xr:uid="{604C9401-6BB8-41F1-BB08-9B7463A47E7A}"/>
    <cellStyle name="Normal 6 3 2 2 2 2 2 3" xfId="3921" xr:uid="{F0EF7262-6A4C-4CFF-9E30-8314F5D9927A}"/>
    <cellStyle name="Normal 6 3 2 2 2 2 3" xfId="1320" xr:uid="{C4FC3EBF-8EEE-4651-AF11-6349E7B805A8}"/>
    <cellStyle name="Normal 6 3 2 2 2 2 3 2" xfId="3922" xr:uid="{249D130E-9E92-4BA0-93F5-A2F342E97A32}"/>
    <cellStyle name="Normal 6 3 2 2 2 2 4" xfId="1321" xr:uid="{E4662DED-2949-47C3-A87C-FDB3805E5ED4}"/>
    <cellStyle name="Normal 6 3 2 2 2 3" xfId="1322" xr:uid="{9BA4CBA7-76D8-4DA2-8F5A-B58935B57F91}"/>
    <cellStyle name="Normal 6 3 2 2 2 3 2" xfId="1323" xr:uid="{FC662A78-EFB6-4FDF-8130-05095A052B2F}"/>
    <cellStyle name="Normal 6 3 2 2 2 3 2 2" xfId="3923" xr:uid="{4B1E6686-F4B6-43EE-BD80-5D472F1E1D61}"/>
    <cellStyle name="Normal 6 3 2 2 2 3 3" xfId="1324" xr:uid="{DA5F4DA3-9123-4D2A-9FBD-272A1CFD47FD}"/>
    <cellStyle name="Normal 6 3 2 2 2 3 4" xfId="1325" xr:uid="{024AF9AD-1055-4AED-B444-CB208690B547}"/>
    <cellStyle name="Normal 6 3 2 2 2 4" xfId="1326" xr:uid="{74C31E11-C0A8-46F5-AE64-9F35A1A7CE6D}"/>
    <cellStyle name="Normal 6 3 2 2 2 4 2" xfId="3924" xr:uid="{D4AC1831-1C05-461F-BB3B-83DF61A0BAD8}"/>
    <cellStyle name="Normal 6 3 2 2 2 5" xfId="1327" xr:uid="{7172B419-3C35-4DC4-AAFB-76F9B82E3D1D}"/>
    <cellStyle name="Normal 6 3 2 2 2 6" xfId="1328" xr:uid="{87E6DFC5-9F1D-4321-833D-3AAFDE8F1169}"/>
    <cellStyle name="Normal 6 3 2 2 3" xfId="1329" xr:uid="{57A755CF-8259-462F-AE74-9A85C4E33A10}"/>
    <cellStyle name="Normal 6 3 2 2 3 2" xfId="1330" xr:uid="{EA4A1D7A-92A9-4A23-9CA4-27C7FF0EC0B5}"/>
    <cellStyle name="Normal 6 3 2 2 3 2 2" xfId="1331" xr:uid="{58EDFDB6-2567-40FA-B730-6DE4D9F2D2D6}"/>
    <cellStyle name="Normal 6 3 2 2 3 2 2 2" xfId="3925" xr:uid="{A60CA2FF-631F-4CEC-86FE-938F976BDDEF}"/>
    <cellStyle name="Normal 6 3 2 2 3 2 2 2 2" xfId="3926" xr:uid="{D68FC84C-1EDF-4B93-887A-DAF6511729B5}"/>
    <cellStyle name="Normal 6 3 2 2 3 2 2 3" xfId="3927" xr:uid="{F5CDD09F-DA89-4C0B-B892-C363021CF691}"/>
    <cellStyle name="Normal 6 3 2 2 3 2 3" xfId="1332" xr:uid="{973D087C-4484-47EA-96F9-0A95614BC484}"/>
    <cellStyle name="Normal 6 3 2 2 3 2 3 2" xfId="3928" xr:uid="{7CE72414-70AC-4F71-8E8B-C8D2FBEED589}"/>
    <cellStyle name="Normal 6 3 2 2 3 2 4" xfId="1333" xr:uid="{8E0D1228-1109-49FA-A5B2-B203E32A196F}"/>
    <cellStyle name="Normal 6 3 2 2 3 3" xfId="1334" xr:uid="{C761B5FE-DBEA-4AFD-A5FD-F585C2F6935C}"/>
    <cellStyle name="Normal 6 3 2 2 3 3 2" xfId="3929" xr:uid="{C59E3B07-0B48-4D8E-B92A-F8C622A3165E}"/>
    <cellStyle name="Normal 6 3 2 2 3 3 2 2" xfId="3930" xr:uid="{B9039C7A-4690-47E2-8246-BA78822F480B}"/>
    <cellStyle name="Normal 6 3 2 2 3 3 3" xfId="3931" xr:uid="{6DCA9EE6-7EE0-4749-AC88-6E56A5DA20D0}"/>
    <cellStyle name="Normal 6 3 2 2 3 4" xfId="1335" xr:uid="{86062260-1C74-4A1E-A019-78EE8C199BE6}"/>
    <cellStyle name="Normal 6 3 2 2 3 4 2" xfId="3932" xr:uid="{459E0E23-43DE-4A12-92AA-26D8DDC7F670}"/>
    <cellStyle name="Normal 6 3 2 2 3 5" xfId="1336" xr:uid="{B5863A46-84AD-4443-A50F-CD5B74B60AA2}"/>
    <cellStyle name="Normal 6 3 2 2 4" xfId="1337" xr:uid="{A8276110-F638-46C6-AD33-5758BBA7ED14}"/>
    <cellStyle name="Normal 6 3 2 2 4 2" xfId="1338" xr:uid="{8AAB2F2D-BC87-46AF-A479-91CAFF9AA205}"/>
    <cellStyle name="Normal 6 3 2 2 4 2 2" xfId="3933" xr:uid="{1DBED4C4-B654-4021-8E5D-F4022C807C8E}"/>
    <cellStyle name="Normal 6 3 2 2 4 2 2 2" xfId="3934" xr:uid="{CBCE6B13-43B8-4AEA-9931-245899225ABD}"/>
    <cellStyle name="Normal 6 3 2 2 4 2 3" xfId="3935" xr:uid="{53902518-804A-4E8B-87C6-21979B9C4E56}"/>
    <cellStyle name="Normal 6 3 2 2 4 3" xfId="1339" xr:uid="{BAD6CB7C-E114-430B-9988-ABCA5246D593}"/>
    <cellStyle name="Normal 6 3 2 2 4 3 2" xfId="3936" xr:uid="{F97D8918-AAB5-415C-BCED-8DE03BB98C50}"/>
    <cellStyle name="Normal 6 3 2 2 4 4" xfId="1340" xr:uid="{E1567C1D-923C-4DB0-A031-C142C2DF7686}"/>
    <cellStyle name="Normal 6 3 2 2 5" xfId="1341" xr:uid="{80FEFCA6-B7B9-4154-BD13-2A1874F7864E}"/>
    <cellStyle name="Normal 6 3 2 2 5 2" xfId="1342" xr:uid="{5FBBE435-CB87-4143-9F90-710D85F95323}"/>
    <cellStyle name="Normal 6 3 2 2 5 2 2" xfId="3937" xr:uid="{891B0099-8EEB-4F81-97AF-4C7522AEF202}"/>
    <cellStyle name="Normal 6 3 2 2 5 3" xfId="1343" xr:uid="{C2220619-DAB1-499E-A691-3E139058946D}"/>
    <cellStyle name="Normal 6 3 2 2 5 4" xfId="1344" xr:uid="{9C15E8BD-5B70-4329-92BA-CEC16428B6D0}"/>
    <cellStyle name="Normal 6 3 2 2 6" xfId="1345" xr:uid="{522D21FB-7C1E-4E59-B0EC-DC9075E39EE7}"/>
    <cellStyle name="Normal 6 3 2 2 6 2" xfId="3938" xr:uid="{D6E860C5-70C3-473C-82A4-A3405555FF2F}"/>
    <cellStyle name="Normal 6 3 2 2 7" xfId="1346" xr:uid="{8952787B-8C4C-4296-AF6F-39E98670C81F}"/>
    <cellStyle name="Normal 6 3 2 2 8" xfId="1347" xr:uid="{FC0C0BFE-73E8-41D6-B352-47A59B7282BF}"/>
    <cellStyle name="Normal 6 3 2 3" xfId="1348" xr:uid="{6BA65A93-E679-4079-AF35-0515C6ABBDCB}"/>
    <cellStyle name="Normal 6 3 2 3 2" xfId="1349" xr:uid="{BE3ABF27-1124-4B95-8F42-4914E03E532E}"/>
    <cellStyle name="Normal 6 3 2 3 2 2" xfId="1350" xr:uid="{7BA2458E-FEE8-4099-BAD4-5C91A37395CA}"/>
    <cellStyle name="Normal 6 3 2 3 2 2 2" xfId="3939" xr:uid="{F4538DCB-99A1-488A-B4A6-3E1D57DDF49A}"/>
    <cellStyle name="Normal 6 3 2 3 2 2 2 2" xfId="3940" xr:uid="{7E4999BF-EA10-44F0-9C82-A4CE0C52948C}"/>
    <cellStyle name="Normal 6 3 2 3 2 2 3" xfId="3941" xr:uid="{C221C0EF-EBEB-47FB-85A7-A929ACF63BE4}"/>
    <cellStyle name="Normal 6 3 2 3 2 3" xfId="1351" xr:uid="{D0444B28-1BD6-464F-9505-E5E3BEB36E1D}"/>
    <cellStyle name="Normal 6 3 2 3 2 3 2" xfId="3942" xr:uid="{79C74A08-68F4-4B76-A77A-151B475222CF}"/>
    <cellStyle name="Normal 6 3 2 3 2 4" xfId="1352" xr:uid="{68464D6E-51FB-437A-8721-CCE56A4ACBD3}"/>
    <cellStyle name="Normal 6 3 2 3 3" xfId="1353" xr:uid="{BE991D75-9138-4804-AFC2-499B5F777A19}"/>
    <cellStyle name="Normal 6 3 2 3 3 2" xfId="1354" xr:uid="{4A86C9F6-584A-4C8A-A4FA-AECF327323EB}"/>
    <cellStyle name="Normal 6 3 2 3 3 2 2" xfId="3943" xr:uid="{77855E8C-88F5-4CC4-9E25-2A405E4A843E}"/>
    <cellStyle name="Normal 6 3 2 3 3 3" xfId="1355" xr:uid="{DE54590C-245F-4DA3-87DA-C3A8849C78DA}"/>
    <cellStyle name="Normal 6 3 2 3 3 4" xfId="1356" xr:uid="{8DE0BFB8-D019-47CE-BD17-BACF862E8AF1}"/>
    <cellStyle name="Normal 6 3 2 3 4" xfId="1357" xr:uid="{CF3F88F7-E860-41F9-93B8-4121A9DBD291}"/>
    <cellStyle name="Normal 6 3 2 3 4 2" xfId="3944" xr:uid="{C1BF2BE9-3AF8-47B6-9861-F9193198EE7A}"/>
    <cellStyle name="Normal 6 3 2 3 5" xfId="1358" xr:uid="{BFA5EEC7-A3BC-4482-9168-E306C8247132}"/>
    <cellStyle name="Normal 6 3 2 3 6" xfId="1359" xr:uid="{4881C841-2768-4AEA-B778-923D6EA3E194}"/>
    <cellStyle name="Normal 6 3 2 4" xfId="1360" xr:uid="{743523C3-5194-4C98-84A8-4EA4F2D5B7F6}"/>
    <cellStyle name="Normal 6 3 2 4 2" xfId="1361" xr:uid="{4ED92659-7FCD-42F9-8AFC-63DBD2C9E3AC}"/>
    <cellStyle name="Normal 6 3 2 4 2 2" xfId="1362" xr:uid="{2369C047-BC46-4FA5-9EFA-1BD6B5F9B67E}"/>
    <cellStyle name="Normal 6 3 2 4 2 2 2" xfId="3945" xr:uid="{B524A162-DA08-4D65-998A-9579F0E817D9}"/>
    <cellStyle name="Normal 6 3 2 4 2 2 2 2" xfId="3946" xr:uid="{71B6E6E2-1247-458A-BCA7-F993D4AD9BF9}"/>
    <cellStyle name="Normal 6 3 2 4 2 2 3" xfId="3947" xr:uid="{490013CD-7B80-48A4-8EA0-756CE4F20610}"/>
    <cellStyle name="Normal 6 3 2 4 2 3" xfId="1363" xr:uid="{331C1A84-74CA-4DD1-AB2C-C96FB3890AE5}"/>
    <cellStyle name="Normal 6 3 2 4 2 3 2" xfId="3948" xr:uid="{6476EFE8-735A-4017-9A6D-F0D0EA5B38D4}"/>
    <cellStyle name="Normal 6 3 2 4 2 4" xfId="1364" xr:uid="{52AF3BD6-EA72-4BF2-A5DA-941FF723D64E}"/>
    <cellStyle name="Normal 6 3 2 4 3" xfId="1365" xr:uid="{2C7C5371-0F47-4A38-977A-853498DBC685}"/>
    <cellStyle name="Normal 6 3 2 4 3 2" xfId="3949" xr:uid="{360AC859-E4D3-4938-94D0-2FC246049851}"/>
    <cellStyle name="Normal 6 3 2 4 3 2 2" xfId="3950" xr:uid="{15A95832-3F44-4A37-991D-354B46D60ABE}"/>
    <cellStyle name="Normal 6 3 2 4 3 3" xfId="3951" xr:uid="{4413D6A8-20F6-47EB-9874-51E2249CCB87}"/>
    <cellStyle name="Normal 6 3 2 4 4" xfId="1366" xr:uid="{2F88D8A1-7236-4C4E-9B8B-ABE972C499ED}"/>
    <cellStyle name="Normal 6 3 2 4 4 2" xfId="3952" xr:uid="{3DD135F0-1E61-471A-BED0-7B4958E2DCD9}"/>
    <cellStyle name="Normal 6 3 2 4 5" xfId="1367" xr:uid="{3D8C1DAA-83CD-473C-AEAC-EDE2547385B9}"/>
    <cellStyle name="Normal 6 3 2 5" xfId="1368" xr:uid="{156970FF-975C-41E7-BF8B-ABF47521CB6F}"/>
    <cellStyle name="Normal 6 3 2 5 2" xfId="1369" xr:uid="{F20AE862-7729-4C97-9FB5-B2146D371386}"/>
    <cellStyle name="Normal 6 3 2 5 2 2" xfId="3953" xr:uid="{2BDEFB2F-6871-44EC-8E37-366F4DAFAEB2}"/>
    <cellStyle name="Normal 6 3 2 5 2 2 2" xfId="3954" xr:uid="{1174A1F4-0FA4-45D0-A9E8-CC3001BF6039}"/>
    <cellStyle name="Normal 6 3 2 5 2 3" xfId="3955" xr:uid="{8E466561-2920-46F4-950E-B48350750E08}"/>
    <cellStyle name="Normal 6 3 2 5 3" xfId="1370" xr:uid="{4C27DE3D-9B2B-4214-ACBA-6319777F3CE0}"/>
    <cellStyle name="Normal 6 3 2 5 3 2" xfId="3956" xr:uid="{0F04E692-345B-44A4-8E3F-709D278480E3}"/>
    <cellStyle name="Normal 6 3 2 5 4" xfId="1371" xr:uid="{376B62D0-37A6-4512-95EB-57D68F9EA864}"/>
    <cellStyle name="Normal 6 3 2 6" xfId="1372" xr:uid="{3C933BE9-E1FC-4A80-9B13-4EC436309709}"/>
    <cellStyle name="Normal 6 3 2 6 2" xfId="1373" xr:uid="{AC66166F-0A52-485B-B28A-04C00A672B14}"/>
    <cellStyle name="Normal 6 3 2 6 2 2" xfId="3957" xr:uid="{D2DF276E-B539-4328-BBB3-F8A9F66AFB23}"/>
    <cellStyle name="Normal 6 3 2 6 3" xfId="1374" xr:uid="{0C675386-C29D-4867-81F5-350B33D6303B}"/>
    <cellStyle name="Normal 6 3 2 6 4" xfId="1375" xr:uid="{CF70196F-0F59-491A-82AE-D5AC8CD1A063}"/>
    <cellStyle name="Normal 6 3 2 7" xfId="1376" xr:uid="{2444AABD-1711-483D-852A-7C6758A4E5CB}"/>
    <cellStyle name="Normal 6 3 2 7 2" xfId="3958" xr:uid="{E17A549F-482F-4017-9C8C-FE1A287E7B45}"/>
    <cellStyle name="Normal 6 3 2 8" xfId="1377" xr:uid="{503A63E3-B473-438D-B0A2-00737096EAE6}"/>
    <cellStyle name="Normal 6 3 2 9" xfId="1378" xr:uid="{B5595AA1-505B-4BD2-81C5-A47ECAA1F1E3}"/>
    <cellStyle name="Normal 6 3 3" xfId="1379" xr:uid="{A7DBCCA4-4C74-471D-8008-A9AD51FCE4AC}"/>
    <cellStyle name="Normal 6 3 3 2" xfId="1380" xr:uid="{BE63612B-6206-4DFC-86E9-F156C5F1D976}"/>
    <cellStyle name="Normal 6 3 3 2 2" xfId="1381" xr:uid="{BECA5038-1A2F-4E4E-B445-27727CDA2311}"/>
    <cellStyle name="Normal 6 3 3 2 2 2" xfId="1382" xr:uid="{29BA07EE-E610-420E-917F-527413E1870A}"/>
    <cellStyle name="Normal 6 3 3 2 2 2 2" xfId="3959" xr:uid="{D23194F1-F54C-4DC9-89DC-480A40558557}"/>
    <cellStyle name="Normal 6 3 3 2 2 2 2 2" xfId="3960" xr:uid="{745CD0BE-B41B-4C0C-BAEF-CA6CCDF82CBE}"/>
    <cellStyle name="Normal 6 3 3 2 2 2 3" xfId="3961" xr:uid="{1110555E-CA5A-4DDC-9908-16393BBA77D6}"/>
    <cellStyle name="Normal 6 3 3 2 2 3" xfId="1383" xr:uid="{9B6DB531-CB74-481F-98AE-672DFEAC840C}"/>
    <cellStyle name="Normal 6 3 3 2 2 3 2" xfId="3962" xr:uid="{B1E7DB2D-9D3E-484E-9DFA-F63BFBB8CD35}"/>
    <cellStyle name="Normal 6 3 3 2 2 4" xfId="1384" xr:uid="{EC7827C5-08FA-43C9-A10F-5FBF51B6AB7A}"/>
    <cellStyle name="Normal 6 3 3 2 3" xfId="1385" xr:uid="{CFE67B5D-7E02-45C0-84ED-E87843666496}"/>
    <cellStyle name="Normal 6 3 3 2 3 2" xfId="1386" xr:uid="{2418E70D-46E0-4963-9983-03824DA61B05}"/>
    <cellStyle name="Normal 6 3 3 2 3 2 2" xfId="3963" xr:uid="{0DF5DAC4-12F5-4880-9127-B9633DAE334D}"/>
    <cellStyle name="Normal 6 3 3 2 3 3" xfId="1387" xr:uid="{1A8F9A54-F724-49CC-83CF-3BECF39FBFD5}"/>
    <cellStyle name="Normal 6 3 3 2 3 4" xfId="1388" xr:uid="{7387DBEB-0B90-4A09-BBEB-6F6BCCAEDE33}"/>
    <cellStyle name="Normal 6 3 3 2 4" xfId="1389" xr:uid="{A34E8769-B093-489B-B0EB-321470342324}"/>
    <cellStyle name="Normal 6 3 3 2 4 2" xfId="3964" xr:uid="{3DF77863-56A9-4DB9-97E9-935A1A73F517}"/>
    <cellStyle name="Normal 6 3 3 2 5" xfId="1390" xr:uid="{00C7A6A7-2EB5-4EF0-98B5-BE1271A29A48}"/>
    <cellStyle name="Normal 6 3 3 2 6" xfId="1391" xr:uid="{DF88172E-519C-4CA8-B02D-9450700158C3}"/>
    <cellStyle name="Normal 6 3 3 3" xfId="1392" xr:uid="{F8674937-DA68-4E8E-841A-421688E91B2C}"/>
    <cellStyle name="Normal 6 3 3 3 2" xfId="1393" xr:uid="{83B72F0D-5BF3-4120-B775-024865549689}"/>
    <cellStyle name="Normal 6 3 3 3 2 2" xfId="1394" xr:uid="{DE257B8E-3D83-4AB5-A8AC-7F195393767F}"/>
    <cellStyle name="Normal 6 3 3 3 2 2 2" xfId="3965" xr:uid="{800AF8F3-BA3D-45C6-B4E8-F6CE40EBFC80}"/>
    <cellStyle name="Normal 6 3 3 3 2 2 2 2" xfId="3966" xr:uid="{A9935339-89B6-4A76-B654-F3821B5DC63A}"/>
    <cellStyle name="Normal 6 3 3 3 2 2 3" xfId="3967" xr:uid="{C3047CCF-25DF-4E18-9612-AEBECFF2531C}"/>
    <cellStyle name="Normal 6 3 3 3 2 3" xfId="1395" xr:uid="{B9EF2C18-6D94-4D72-A499-8E3989F66676}"/>
    <cellStyle name="Normal 6 3 3 3 2 3 2" xfId="3968" xr:uid="{F99BEB5B-5E51-48F6-9420-F3C6246BC315}"/>
    <cellStyle name="Normal 6 3 3 3 2 4" xfId="1396" xr:uid="{55739461-8464-427A-A8A5-AF3216E865B8}"/>
    <cellStyle name="Normal 6 3 3 3 3" xfId="1397" xr:uid="{484481BF-C104-4791-9373-6D9E852AF388}"/>
    <cellStyle name="Normal 6 3 3 3 3 2" xfId="3969" xr:uid="{6EF6EC2A-3019-49BE-867E-2F10F3FA3EAF}"/>
    <cellStyle name="Normal 6 3 3 3 3 2 2" xfId="3970" xr:uid="{AF98FAA1-BCFE-45CC-9B69-BAD0FB4CBAA5}"/>
    <cellStyle name="Normal 6 3 3 3 3 3" xfId="3971" xr:uid="{ACF931DE-463B-41A9-9E42-45F5E33287EB}"/>
    <cellStyle name="Normal 6 3 3 3 4" xfId="1398" xr:uid="{ABA87F48-8BDD-45DF-8669-2EA32278E08B}"/>
    <cellStyle name="Normal 6 3 3 3 4 2" xfId="3972" xr:uid="{AE5A3BBC-6BA7-4120-A618-0238DB1D93AA}"/>
    <cellStyle name="Normal 6 3 3 3 5" xfId="1399" xr:uid="{3ECBA0C0-62C5-4B0E-94DB-91048FD90DC6}"/>
    <cellStyle name="Normal 6 3 3 4" xfId="1400" xr:uid="{654F8956-998E-45D5-8902-13ACA9770BFF}"/>
    <cellStyle name="Normal 6 3 3 4 2" xfId="1401" xr:uid="{640F07D4-7A5F-441B-B479-6CDB1D438D4F}"/>
    <cellStyle name="Normal 6 3 3 4 2 2" xfId="3973" xr:uid="{825D9308-5F1F-4C30-BE2B-D2B93B25D0CF}"/>
    <cellStyle name="Normal 6 3 3 4 2 2 2" xfId="3974" xr:uid="{751BCC0D-5AF2-41B4-99A5-5787F3BC13C2}"/>
    <cellStyle name="Normal 6 3 3 4 2 3" xfId="3975" xr:uid="{F97F078F-DEDE-40C1-B056-D5BF3E3BB1B4}"/>
    <cellStyle name="Normal 6 3 3 4 3" xfId="1402" xr:uid="{823A3A93-DFBB-4784-84AA-4F04E8EB4BA4}"/>
    <cellStyle name="Normal 6 3 3 4 3 2" xfId="3976" xr:uid="{97FEF195-6347-4E22-BF2B-DDDA5EF8F93D}"/>
    <cellStyle name="Normal 6 3 3 4 4" xfId="1403" xr:uid="{B122B111-2AD7-402A-BC48-1ACFFAA94212}"/>
    <cellStyle name="Normal 6 3 3 5" xfId="1404" xr:uid="{9289BCA6-618E-4A8F-B7DA-D3E74B79FF83}"/>
    <cellStyle name="Normal 6 3 3 5 2" xfId="1405" xr:uid="{2ED55058-2AE4-42A8-ABDA-DFD781EAED93}"/>
    <cellStyle name="Normal 6 3 3 5 2 2" xfId="3977" xr:uid="{E682FA89-7852-4FBD-A6B7-C24CE90578F8}"/>
    <cellStyle name="Normal 6 3 3 5 3" xfId="1406" xr:uid="{61CE8277-7071-4250-AE12-D6A65C0573D0}"/>
    <cellStyle name="Normal 6 3 3 5 4" xfId="1407" xr:uid="{18D708BB-022A-4041-83BD-D6F3A216AC85}"/>
    <cellStyle name="Normal 6 3 3 6" xfId="1408" xr:uid="{78B21F08-8A87-4AD8-9FCC-9053F8098A60}"/>
    <cellStyle name="Normal 6 3 3 6 2" xfId="3978" xr:uid="{22A7E3D7-4F2B-41F0-A060-D0A0016EB64C}"/>
    <cellStyle name="Normal 6 3 3 7" xfId="1409" xr:uid="{88ADF0C2-8912-401D-BAC5-3624AD304930}"/>
    <cellStyle name="Normal 6 3 3 8" xfId="1410" xr:uid="{E4962DBE-0A61-447A-A2AD-29179B63BF29}"/>
    <cellStyle name="Normal 6 3 4" xfId="1411" xr:uid="{ECF886C5-8022-440C-95B7-E140070323B7}"/>
    <cellStyle name="Normal 6 3 4 2" xfId="1412" xr:uid="{2AF76DD1-6B11-4027-A393-384CBB3A0793}"/>
    <cellStyle name="Normal 6 3 4 2 2" xfId="1413" xr:uid="{0C2F9E67-8FFD-4A72-A16A-C51D7DE92910}"/>
    <cellStyle name="Normal 6 3 4 2 2 2" xfId="1414" xr:uid="{408F0937-A514-441E-BF2D-F1B6704B74B6}"/>
    <cellStyle name="Normal 6 3 4 2 2 2 2" xfId="3979" xr:uid="{B528F30B-8D92-47C2-A2E3-C424CF57D378}"/>
    <cellStyle name="Normal 6 3 4 2 2 3" xfId="1415" xr:uid="{E45008C0-5825-4176-8BB1-FE437E83ADF4}"/>
    <cellStyle name="Normal 6 3 4 2 2 4" xfId="1416" xr:uid="{A4CE78F7-C939-49D1-A26B-21990D5CB680}"/>
    <cellStyle name="Normal 6 3 4 2 3" xfId="1417" xr:uid="{D4E7482A-4FB3-4EDA-8723-F3E971D958E6}"/>
    <cellStyle name="Normal 6 3 4 2 3 2" xfId="3980" xr:uid="{E5A325CA-D22A-4556-8F55-AA3536AE3CFC}"/>
    <cellStyle name="Normal 6 3 4 2 4" xfId="1418" xr:uid="{BB28074D-5E68-4377-B2E7-446E239709C9}"/>
    <cellStyle name="Normal 6 3 4 2 5" xfId="1419" xr:uid="{52EC05C4-224B-49E6-BD89-94B302C285C7}"/>
    <cellStyle name="Normal 6 3 4 3" xfId="1420" xr:uid="{FAECC57B-C8E8-495E-B995-90D532634D02}"/>
    <cellStyle name="Normal 6 3 4 3 2" xfId="1421" xr:uid="{2DC8A769-C2EE-4979-B108-0E2025935A91}"/>
    <cellStyle name="Normal 6 3 4 3 2 2" xfId="3981" xr:uid="{A44A8C9D-3666-456C-86A5-D9CA694DCA39}"/>
    <cellStyle name="Normal 6 3 4 3 3" xfId="1422" xr:uid="{A224A0E7-D5CB-4AC9-91EA-B2E3225AD94A}"/>
    <cellStyle name="Normal 6 3 4 3 4" xfId="1423" xr:uid="{982F3A0F-D646-4FC6-B70A-C5A66BB0E15C}"/>
    <cellStyle name="Normal 6 3 4 4" xfId="1424" xr:uid="{9750B086-9D58-4213-977A-F6DB2C2B6A74}"/>
    <cellStyle name="Normal 6 3 4 4 2" xfId="1425" xr:uid="{DCC13559-CE5E-4AEA-84FE-10BD2F72B61E}"/>
    <cellStyle name="Normal 6 3 4 4 3" xfId="1426" xr:uid="{A56E1449-2954-437D-82E6-173DEFE753A3}"/>
    <cellStyle name="Normal 6 3 4 4 4" xfId="1427" xr:uid="{B4463C0F-DD33-42F4-983A-E4A84842F0E1}"/>
    <cellStyle name="Normal 6 3 4 5" xfId="1428" xr:uid="{A0693CDB-31DA-4EA9-8729-12B90369BE1C}"/>
    <cellStyle name="Normal 6 3 4 6" xfId="1429" xr:uid="{AB76F789-CED7-431E-BA3B-314EAB61E7FE}"/>
    <cellStyle name="Normal 6 3 4 7" xfId="1430" xr:uid="{92CF63D0-605A-42AF-990A-B9D0C44A6E81}"/>
    <cellStyle name="Normal 6 3 5" xfId="1431" xr:uid="{2B817630-819F-4C77-BD3F-A82E3BF9AED7}"/>
    <cellStyle name="Normal 6 3 5 2" xfId="1432" xr:uid="{93341CFC-0ADE-414E-B945-65C3A2BF66D8}"/>
    <cellStyle name="Normal 6 3 5 2 2" xfId="1433" xr:uid="{59CD898B-7453-4F4F-8BD8-B574A3BC45CA}"/>
    <cellStyle name="Normal 6 3 5 2 2 2" xfId="3982" xr:uid="{F656D245-E55C-4363-8452-727971B6600A}"/>
    <cellStyle name="Normal 6 3 5 2 2 2 2" xfId="3983" xr:uid="{957E7D9F-DEE9-4C44-98C8-D8E278C553B2}"/>
    <cellStyle name="Normal 6 3 5 2 2 3" xfId="3984" xr:uid="{9C7DA86A-69D1-40F5-8F33-981DD09C3A2C}"/>
    <cellStyle name="Normal 6 3 5 2 3" xfId="1434" xr:uid="{FF54CD17-EA1A-4EC7-907D-5A00BB625808}"/>
    <cellStyle name="Normal 6 3 5 2 3 2" xfId="3985" xr:uid="{BDA1A747-9904-4E31-A8EC-EF867A115FE7}"/>
    <cellStyle name="Normal 6 3 5 2 4" xfId="1435" xr:uid="{FC1FA421-38B3-4D6C-BF65-F33E7E8EDB09}"/>
    <cellStyle name="Normal 6 3 5 3" xfId="1436" xr:uid="{8FE7E387-15B2-497B-9FBB-72C270C1394C}"/>
    <cellStyle name="Normal 6 3 5 3 2" xfId="1437" xr:uid="{DA5DB066-53D2-4708-8BCD-2B63B572A817}"/>
    <cellStyle name="Normal 6 3 5 3 2 2" xfId="3986" xr:uid="{6D1CA784-7039-4957-9436-AD738EDB78B3}"/>
    <cellStyle name="Normal 6 3 5 3 3" xfId="1438" xr:uid="{2EC75420-A2B1-4091-B157-D9FB783A8922}"/>
    <cellStyle name="Normal 6 3 5 3 4" xfId="1439" xr:uid="{37B847BC-43F3-4346-A30E-021F6C900398}"/>
    <cellStyle name="Normal 6 3 5 4" xfId="1440" xr:uid="{C142F150-E08B-4E34-9196-4C93BED12942}"/>
    <cellStyle name="Normal 6 3 5 4 2" xfId="3987" xr:uid="{C9158D01-6F81-4420-A9DE-48DDEBB49E99}"/>
    <cellStyle name="Normal 6 3 5 5" xfId="1441" xr:uid="{A72E55A3-A9D9-4F62-87FB-B3E84AAA752F}"/>
    <cellStyle name="Normal 6 3 5 6" xfId="1442" xr:uid="{69EBAC15-1365-4B3E-A00F-D3C6CE154640}"/>
    <cellStyle name="Normal 6 3 6" xfId="1443" xr:uid="{DC89BDAD-C40B-41DC-A0D2-CA4198A0ACC1}"/>
    <cellStyle name="Normal 6 3 6 2" xfId="1444" xr:uid="{DDF98715-F6CA-49A6-B9D2-FBBAF29276B1}"/>
    <cellStyle name="Normal 6 3 6 2 2" xfId="1445" xr:uid="{767FD0C0-3E7D-445B-B5A0-7858B9752578}"/>
    <cellStyle name="Normal 6 3 6 2 2 2" xfId="3988" xr:uid="{1F0913EA-5F67-4866-9476-8101511DFD27}"/>
    <cellStyle name="Normal 6 3 6 2 3" xfId="1446" xr:uid="{9B43E66B-A596-4F5D-9EA5-904817B829D7}"/>
    <cellStyle name="Normal 6 3 6 2 4" xfId="1447" xr:uid="{60452CDB-F2BB-4B09-AC05-1315F5348998}"/>
    <cellStyle name="Normal 6 3 6 3" xfId="1448" xr:uid="{D5B3378A-384D-454A-9CE9-3280A4ACB839}"/>
    <cellStyle name="Normal 6 3 6 3 2" xfId="3989" xr:uid="{472BE94A-6874-4AE7-A9CB-36C0C64CDC1D}"/>
    <cellStyle name="Normal 6 3 6 4" xfId="1449" xr:uid="{3D9AD13B-CC3E-43F8-A2A6-801DEF0F3864}"/>
    <cellStyle name="Normal 6 3 6 5" xfId="1450" xr:uid="{40D0D791-94EC-47C8-AC2C-24031C1AD351}"/>
    <cellStyle name="Normal 6 3 7" xfId="1451" xr:uid="{F1E0F1D1-B65C-4467-BA52-E27670E3C919}"/>
    <cellStyle name="Normal 6 3 7 2" xfId="1452" xr:uid="{BEA802F2-CC71-469E-B447-D9A218C6CF2C}"/>
    <cellStyle name="Normal 6 3 7 2 2" xfId="3990" xr:uid="{14F727D9-EA72-4E6A-9B28-678D422F0811}"/>
    <cellStyle name="Normal 6 3 7 3" xfId="1453" xr:uid="{F546C7CC-2AC6-4CEC-A222-C45E39E5A85F}"/>
    <cellStyle name="Normal 6 3 7 4" xfId="1454" xr:uid="{006E921F-3A03-40AE-91AB-D384D3FFE9A2}"/>
    <cellStyle name="Normal 6 3 8" xfId="1455" xr:uid="{642427C3-46D7-4521-B6C2-CFEF53651EE0}"/>
    <cellStyle name="Normal 6 3 8 2" xfId="1456" xr:uid="{642E7F1E-7745-4D3D-B6C0-C3FF28AA72C9}"/>
    <cellStyle name="Normal 6 3 8 3" xfId="1457" xr:uid="{7AA0C1A8-E6F1-4641-A640-84BAA35125CB}"/>
    <cellStyle name="Normal 6 3 8 4" xfId="1458" xr:uid="{DAB4B113-86CF-4039-B6B8-2DB27AEB834A}"/>
    <cellStyle name="Normal 6 3 9" xfId="1459" xr:uid="{66E3DE16-A1E2-4D05-875E-20408EA06C09}"/>
    <cellStyle name="Normal 6 3 9 2" xfId="4709" xr:uid="{0D22C1E8-1407-402A-B5C7-61D8381174A6}"/>
    <cellStyle name="Normal 6 4" xfId="1460" xr:uid="{58FCDEE8-5D66-46BC-978F-ED076DF17E63}"/>
    <cellStyle name="Normal 6 4 10" xfId="1461" xr:uid="{A1EAD6BF-EF94-4347-A91B-5F75A0B00CB0}"/>
    <cellStyle name="Normal 6 4 11" xfId="1462" xr:uid="{BF4A5C0E-6238-4EA8-8E80-B4290F672AC8}"/>
    <cellStyle name="Normal 6 4 2" xfId="1463" xr:uid="{D82FD5D4-D60E-457F-B729-FB12F1395268}"/>
    <cellStyle name="Normal 6 4 2 2" xfId="1464" xr:uid="{24435601-AF86-44E1-BFF1-239B5C157A21}"/>
    <cellStyle name="Normal 6 4 2 2 2" xfId="1465" xr:uid="{F25D9330-8954-44C8-8B49-312278945EDF}"/>
    <cellStyle name="Normal 6 4 2 2 2 2" xfId="1466" xr:uid="{727210C0-8503-40E3-BD5B-1E738BDEC87F}"/>
    <cellStyle name="Normal 6 4 2 2 2 2 2" xfId="1467" xr:uid="{B7597352-FDE6-4DF1-9EF2-0807D1BBA269}"/>
    <cellStyle name="Normal 6 4 2 2 2 2 2 2" xfId="3991" xr:uid="{CD3D89E1-E097-4C50-9D20-D62DE5315861}"/>
    <cellStyle name="Normal 6 4 2 2 2 2 3" xfId="1468" xr:uid="{A88A86C2-032C-4C05-9CE9-D1C4337B5149}"/>
    <cellStyle name="Normal 6 4 2 2 2 2 4" xfId="1469" xr:uid="{44B6AB9B-DAF8-4885-925E-87AC082F5AB2}"/>
    <cellStyle name="Normal 6 4 2 2 2 3" xfId="1470" xr:uid="{534A944D-26AE-47B1-AB1F-A54ADA210330}"/>
    <cellStyle name="Normal 6 4 2 2 2 3 2" xfId="1471" xr:uid="{C4592E52-902F-471A-9FB1-138D811F30FE}"/>
    <cellStyle name="Normal 6 4 2 2 2 3 3" xfId="1472" xr:uid="{9D6E3E5F-8608-4D1D-8525-6EE558A85DB9}"/>
    <cellStyle name="Normal 6 4 2 2 2 3 4" xfId="1473" xr:uid="{CD58103A-5C25-4A59-8327-836E584E7081}"/>
    <cellStyle name="Normal 6 4 2 2 2 4" xfId="1474" xr:uid="{5F788251-8679-4795-A1B5-560431F20833}"/>
    <cellStyle name="Normal 6 4 2 2 2 5" xfId="1475" xr:uid="{19BFE60C-7D0D-445B-9B3A-82BBB526B5FB}"/>
    <cellStyle name="Normal 6 4 2 2 2 6" xfId="1476" xr:uid="{0946A800-8845-4EA7-9B78-BBC949319062}"/>
    <cellStyle name="Normal 6 4 2 2 3" xfId="1477" xr:uid="{CA1FC483-717A-4C22-A901-8244674F4916}"/>
    <cellStyle name="Normal 6 4 2 2 3 2" xfId="1478" xr:uid="{722FA13A-2358-4649-A77C-CCE3B18A5AF4}"/>
    <cellStyle name="Normal 6 4 2 2 3 2 2" xfId="1479" xr:uid="{16B464E9-85DA-472B-AC25-B52FF102EF92}"/>
    <cellStyle name="Normal 6 4 2 2 3 2 3" xfId="1480" xr:uid="{0A499AA1-7383-4BD2-B54C-74CD812B09E9}"/>
    <cellStyle name="Normal 6 4 2 2 3 2 4" xfId="1481" xr:uid="{EDDCD3E1-0812-4D15-A09B-01418678D307}"/>
    <cellStyle name="Normal 6 4 2 2 3 3" xfId="1482" xr:uid="{20409D5B-10D4-47CC-B94C-76048238C636}"/>
    <cellStyle name="Normal 6 4 2 2 3 4" xfId="1483" xr:uid="{E7862D41-703E-43A7-A291-D6135C3E8260}"/>
    <cellStyle name="Normal 6 4 2 2 3 5" xfId="1484" xr:uid="{B24159DE-CE93-4B8A-A916-DE1AC32B7336}"/>
    <cellStyle name="Normal 6 4 2 2 4" xfId="1485" xr:uid="{8E706912-5D3F-4585-9A3C-3B0189624099}"/>
    <cellStyle name="Normal 6 4 2 2 4 2" xfId="1486" xr:uid="{85A0DDBB-4F7A-49FA-A036-42118B1F87F4}"/>
    <cellStyle name="Normal 6 4 2 2 4 3" xfId="1487" xr:uid="{6B6778C8-BA7A-4D76-8C57-84B918F6C82A}"/>
    <cellStyle name="Normal 6 4 2 2 4 4" xfId="1488" xr:uid="{7E49B1C1-4184-4E68-8282-8BDD625BDD26}"/>
    <cellStyle name="Normal 6 4 2 2 5" xfId="1489" xr:uid="{2E6C868D-73FA-4898-BE66-9DB09B39682C}"/>
    <cellStyle name="Normal 6 4 2 2 5 2" xfId="1490" xr:uid="{36FDBF19-E41E-443F-8257-1CB68B47A312}"/>
    <cellStyle name="Normal 6 4 2 2 5 3" xfId="1491" xr:uid="{88BFBE7C-3B45-4D96-9549-40F7B8E49757}"/>
    <cellStyle name="Normal 6 4 2 2 5 4" xfId="1492" xr:uid="{6D4CBC8A-B468-43DA-8F6B-946015202FF0}"/>
    <cellStyle name="Normal 6 4 2 2 6" xfId="1493" xr:uid="{8C81899D-CE6C-4CF0-8476-410BEFFBADD2}"/>
    <cellStyle name="Normal 6 4 2 2 7" xfId="1494" xr:uid="{24E6A3A7-22E2-4311-ACAC-FE4685EA0E42}"/>
    <cellStyle name="Normal 6 4 2 2 8" xfId="1495" xr:uid="{3D91C934-C6C4-4784-9D29-A9885DC567FF}"/>
    <cellStyle name="Normal 6 4 2 3" xfId="1496" xr:uid="{2F76ACD9-8D32-43A0-AA3E-6A0853DCBD82}"/>
    <cellStyle name="Normal 6 4 2 3 2" xfId="1497" xr:uid="{11462C4A-3963-4AA9-A1B9-04E310DE2E52}"/>
    <cellStyle name="Normal 6 4 2 3 2 2" xfId="1498" xr:uid="{7A5F80F6-0B7D-4B52-9621-753EA0C39FFC}"/>
    <cellStyle name="Normal 6 4 2 3 2 2 2" xfId="3992" xr:uid="{C54AC9EE-F6C0-4CF5-AC1D-FDAE557C3769}"/>
    <cellStyle name="Normal 6 4 2 3 2 2 2 2" xfId="3993" xr:uid="{4EACD97D-3C62-41E5-BDD3-A2834E06A58E}"/>
    <cellStyle name="Normal 6 4 2 3 2 2 3" xfId="3994" xr:uid="{C1516DBE-0316-4891-9D87-AC7D6ABA24EB}"/>
    <cellStyle name="Normal 6 4 2 3 2 3" xfId="1499" xr:uid="{82FDF973-713A-4276-9E78-F31DBA02C7B6}"/>
    <cellStyle name="Normal 6 4 2 3 2 3 2" xfId="3995" xr:uid="{84E78935-7A03-46E3-82F9-93395ACB91A7}"/>
    <cellStyle name="Normal 6 4 2 3 2 4" xfId="1500" xr:uid="{97B9B469-A353-4A4E-BDF0-82BF9FF8F057}"/>
    <cellStyle name="Normal 6 4 2 3 3" xfId="1501" xr:uid="{261356AA-B264-460C-933F-1EFBEA733539}"/>
    <cellStyle name="Normal 6 4 2 3 3 2" xfId="1502" xr:uid="{69912CD5-797A-4087-A705-8BE0DA540999}"/>
    <cellStyle name="Normal 6 4 2 3 3 2 2" xfId="3996" xr:uid="{35DAA5ED-9A31-494C-BF4E-C3A7F428519B}"/>
    <cellStyle name="Normal 6 4 2 3 3 3" xfId="1503" xr:uid="{AAAC5576-8022-4101-A7E6-23E2086ACA05}"/>
    <cellStyle name="Normal 6 4 2 3 3 4" xfId="1504" xr:uid="{01DB3F08-C66A-4DFE-8C6C-A617C99A74DB}"/>
    <cellStyle name="Normal 6 4 2 3 4" xfId="1505" xr:uid="{A181FB17-A248-4E36-BB3B-48A5E5BECB8D}"/>
    <cellStyle name="Normal 6 4 2 3 4 2" xfId="3997" xr:uid="{FF79B3F1-C3BD-489F-831E-654CFE3C96EB}"/>
    <cellStyle name="Normal 6 4 2 3 5" xfId="1506" xr:uid="{FAC35AD2-909E-489D-A40F-C6DB95ECBAC0}"/>
    <cellStyle name="Normal 6 4 2 3 6" xfId="1507" xr:uid="{773400C6-A00D-4B08-8B75-571FECC60CEA}"/>
    <cellStyle name="Normal 6 4 2 4" xfId="1508" xr:uid="{4E553368-F9D4-47FA-8817-FC148A0FA92D}"/>
    <cellStyle name="Normal 6 4 2 4 2" xfId="1509" xr:uid="{5F9A83C0-CDE6-4118-A441-760341FE6F7C}"/>
    <cellStyle name="Normal 6 4 2 4 2 2" xfId="1510" xr:uid="{1DE0E502-732C-4133-92DF-A85B568AF901}"/>
    <cellStyle name="Normal 6 4 2 4 2 2 2" xfId="3998" xr:uid="{176A28EE-C17F-4E70-BC1F-DA44D18B12B0}"/>
    <cellStyle name="Normal 6 4 2 4 2 3" xfId="1511" xr:uid="{B4E84220-807A-479D-8CFA-7A22182D9582}"/>
    <cellStyle name="Normal 6 4 2 4 2 4" xfId="1512" xr:uid="{475F2A6F-6409-4B5D-92D8-47295BD4EBB4}"/>
    <cellStyle name="Normal 6 4 2 4 3" xfId="1513" xr:uid="{790331DF-0EC6-44E8-83EE-21762970D147}"/>
    <cellStyle name="Normal 6 4 2 4 3 2" xfId="3999" xr:uid="{F138D872-09BA-4F7A-A29F-1676E7B2C9B0}"/>
    <cellStyle name="Normal 6 4 2 4 4" xfId="1514" xr:uid="{D0DE99AF-D28B-495D-9D45-15655FEC887E}"/>
    <cellStyle name="Normal 6 4 2 4 5" xfId="1515" xr:uid="{772A8BF6-952F-49CB-B893-EA7ADD95FEC9}"/>
    <cellStyle name="Normal 6 4 2 5" xfId="1516" xr:uid="{5D75C1CF-4E65-4724-A5E2-36FD8FEC4E06}"/>
    <cellStyle name="Normal 6 4 2 5 2" xfId="1517" xr:uid="{60060E75-FC69-41F8-95F1-17D48128B629}"/>
    <cellStyle name="Normal 6 4 2 5 2 2" xfId="4000" xr:uid="{DEB0299E-BB52-412E-9526-5552865798B2}"/>
    <cellStyle name="Normal 6 4 2 5 3" xfId="1518" xr:uid="{E57CAA30-B049-41B3-89BE-DE593D9CDB85}"/>
    <cellStyle name="Normal 6 4 2 5 4" xfId="1519" xr:uid="{1CBE0549-2E3C-4462-B08B-1300D0F15F07}"/>
    <cellStyle name="Normal 6 4 2 6" xfId="1520" xr:uid="{FB938667-B040-4913-BC74-446F5EFF8C3D}"/>
    <cellStyle name="Normal 6 4 2 6 2" xfId="1521" xr:uid="{07D183CB-7C38-4888-BFA6-86CCA3F5C750}"/>
    <cellStyle name="Normal 6 4 2 6 3" xfId="1522" xr:uid="{4B14C2FB-4474-4D1F-9ECF-882C296C6E71}"/>
    <cellStyle name="Normal 6 4 2 6 4" xfId="1523" xr:uid="{9B78A71A-F81D-4DA4-9D9E-99E8BEEA7E96}"/>
    <cellStyle name="Normal 6 4 2 7" xfId="1524" xr:uid="{73F01CA7-30C3-43FE-B0D6-96FC981DFE04}"/>
    <cellStyle name="Normal 6 4 2 8" xfId="1525" xr:uid="{61FD9405-BEEA-4288-B342-998138A55EE3}"/>
    <cellStyle name="Normal 6 4 2 9" xfId="1526" xr:uid="{1178A2CF-E79C-4B4C-AEA6-437AA178CC63}"/>
    <cellStyle name="Normal 6 4 3" xfId="1527" xr:uid="{EF15EF69-C85E-459C-A8FA-6693D5FCCC0D}"/>
    <cellStyle name="Normal 6 4 3 2" xfId="1528" xr:uid="{496903BE-5978-425A-BC48-528969DC8EA0}"/>
    <cellStyle name="Normal 6 4 3 2 2" xfId="1529" xr:uid="{CD3F495C-13AE-49CF-98C0-08EDDF8D9E62}"/>
    <cellStyle name="Normal 6 4 3 2 2 2" xfId="1530" xr:uid="{D04558A5-4328-4D8B-ADBE-220B4D732726}"/>
    <cellStyle name="Normal 6 4 3 2 2 2 2" xfId="4001" xr:uid="{8146764E-09B9-4D24-A990-7F62DEFDD80B}"/>
    <cellStyle name="Normal 6 4 3 2 2 2 2 2" xfId="4647" xr:uid="{13EC8AC8-C8DF-4D55-A320-9DE59E32E7B0}"/>
    <cellStyle name="Normal 6 4 3 2 2 2 3" xfId="4648" xr:uid="{960CF351-AA24-43B3-9450-438E186C8C42}"/>
    <cellStyle name="Normal 6 4 3 2 2 3" xfId="1531" xr:uid="{5ADFCB2A-B121-4047-9B23-9AF3D01A3161}"/>
    <cellStyle name="Normal 6 4 3 2 2 3 2" xfId="4649" xr:uid="{7E562A81-9722-4509-B789-E5F38681B528}"/>
    <cellStyle name="Normal 6 4 3 2 2 4" xfId="1532" xr:uid="{E2D95E0A-A1EA-490F-8207-BB19C3B6BCD4}"/>
    <cellStyle name="Normal 6 4 3 2 3" xfId="1533" xr:uid="{E6386335-95FF-46F9-A4ED-71F5EDE0BA54}"/>
    <cellStyle name="Normal 6 4 3 2 3 2" xfId="1534" xr:uid="{B7F1C128-4A17-4E3B-9580-2261A5BBACAE}"/>
    <cellStyle name="Normal 6 4 3 2 3 2 2" xfId="4650" xr:uid="{4D78CD68-AB74-4803-AFF2-FDF63EEF0F65}"/>
    <cellStyle name="Normal 6 4 3 2 3 3" xfId="1535" xr:uid="{B4A290E9-546C-44BF-B446-7C0377007526}"/>
    <cellStyle name="Normal 6 4 3 2 3 4" xfId="1536" xr:uid="{B5A312D2-9001-434F-A337-2C6DFFAB8555}"/>
    <cellStyle name="Normal 6 4 3 2 4" xfId="1537" xr:uid="{92C43519-1933-4168-866B-44698B3A9D71}"/>
    <cellStyle name="Normal 6 4 3 2 4 2" xfId="4651" xr:uid="{9FB40781-11A4-4F36-AD30-519DE702BE02}"/>
    <cellStyle name="Normal 6 4 3 2 5" xfId="1538" xr:uid="{4EE54E6C-3BAB-4183-B4B5-992648068AD7}"/>
    <cellStyle name="Normal 6 4 3 2 6" xfId="1539" xr:uid="{2A55FA44-0313-47B2-8C35-C64F65464665}"/>
    <cellStyle name="Normal 6 4 3 3" xfId="1540" xr:uid="{B81F1D26-0A9D-4763-B656-562EC61A0ACC}"/>
    <cellStyle name="Normal 6 4 3 3 2" xfId="1541" xr:uid="{A4FAE072-60C1-4A35-BFEA-516AEE93F677}"/>
    <cellStyle name="Normal 6 4 3 3 2 2" xfId="1542" xr:uid="{50C54EFC-8E24-40A9-927E-F03892B3C0A5}"/>
    <cellStyle name="Normal 6 4 3 3 2 2 2" xfId="4652" xr:uid="{5D007C50-66C9-4852-B4E3-55A07C50E26B}"/>
    <cellStyle name="Normal 6 4 3 3 2 3" xfId="1543" xr:uid="{2A6FE59C-653E-465F-8BC5-801B8C9F1014}"/>
    <cellStyle name="Normal 6 4 3 3 2 4" xfId="1544" xr:uid="{F506A563-1F7C-48BE-BEA2-04A5971920B6}"/>
    <cellStyle name="Normal 6 4 3 3 3" xfId="1545" xr:uid="{5799CF31-1278-4685-81C4-58E61B8B7654}"/>
    <cellStyle name="Normal 6 4 3 3 3 2" xfId="4653" xr:uid="{320A0C42-AFAE-4301-98C6-DC4769F4DEFD}"/>
    <cellStyle name="Normal 6 4 3 3 4" xfId="1546" xr:uid="{FAE12109-8A93-464F-BDB6-E0591E078177}"/>
    <cellStyle name="Normal 6 4 3 3 5" xfId="1547" xr:uid="{34DF18D7-6F93-4898-B485-EB06B08D0EFE}"/>
    <cellStyle name="Normal 6 4 3 4" xfId="1548" xr:uid="{94CB9B73-56D0-40C2-81B5-4259F4B32FFA}"/>
    <cellStyle name="Normal 6 4 3 4 2" xfId="1549" xr:uid="{CDDE16FC-53EC-4BF2-8B72-15C140515E15}"/>
    <cellStyle name="Normal 6 4 3 4 2 2" xfId="4654" xr:uid="{5005A8A1-5661-41A5-BF3B-7EECAA6050D0}"/>
    <cellStyle name="Normal 6 4 3 4 3" xfId="1550" xr:uid="{4E7646F7-CED1-4E4E-8866-D2BB3496DA76}"/>
    <cellStyle name="Normal 6 4 3 4 4" xfId="1551" xr:uid="{E58B4F58-2CEB-411B-AD2B-B02A079ED8B7}"/>
    <cellStyle name="Normal 6 4 3 5" xfId="1552" xr:uid="{0F378537-5641-4D9A-B139-2BA78E229DBF}"/>
    <cellStyle name="Normal 6 4 3 5 2" xfId="1553" xr:uid="{CBAAD3AF-CE84-478E-A518-6B418299BFA4}"/>
    <cellStyle name="Normal 6 4 3 5 3" xfId="1554" xr:uid="{03271D1C-6899-497D-8CCF-EB7904BA857B}"/>
    <cellStyle name="Normal 6 4 3 5 4" xfId="1555" xr:uid="{140DC46E-0C24-4142-97A7-4045FDB00F85}"/>
    <cellStyle name="Normal 6 4 3 6" xfId="1556" xr:uid="{5CC98865-B059-4715-8987-FA33DAE862C9}"/>
    <cellStyle name="Normal 6 4 3 7" xfId="1557" xr:uid="{04AD4482-EEB3-4AA1-830D-B1E553F8F84B}"/>
    <cellStyle name="Normal 6 4 3 8" xfId="1558" xr:uid="{A397BB32-82D5-4489-B166-9802883C3E0D}"/>
    <cellStyle name="Normal 6 4 4" xfId="1559" xr:uid="{B9B82E17-197A-4C41-95A6-FDB15B1D3F46}"/>
    <cellStyle name="Normal 6 4 4 2" xfId="1560" xr:uid="{97F40271-B00A-4AE1-93E2-736A6E520D68}"/>
    <cellStyle name="Normal 6 4 4 2 2" xfId="1561" xr:uid="{3C684523-8801-488D-A751-396D780F940C}"/>
    <cellStyle name="Normal 6 4 4 2 2 2" xfId="1562" xr:uid="{E9FF5325-4B77-400E-BE58-6A7FCEDE583B}"/>
    <cellStyle name="Normal 6 4 4 2 2 2 2" xfId="4002" xr:uid="{FBB36394-5115-4A05-A6A7-988AE7E2D139}"/>
    <cellStyle name="Normal 6 4 4 2 2 3" xfId="1563" xr:uid="{4BD6D79F-461C-4C25-BF60-C83C23DB6053}"/>
    <cellStyle name="Normal 6 4 4 2 2 4" xfId="1564" xr:uid="{03CD848A-FCA3-427B-9303-5ED895DAC2F0}"/>
    <cellStyle name="Normal 6 4 4 2 3" xfId="1565" xr:uid="{184E8BFF-DA71-4270-8BEB-61672BAFB8C9}"/>
    <cellStyle name="Normal 6 4 4 2 3 2" xfId="4003" xr:uid="{7B42BB9F-4E22-43D4-84C3-E2FED6F2B1B9}"/>
    <cellStyle name="Normal 6 4 4 2 4" xfId="1566" xr:uid="{EC083482-CBB5-439D-B6FD-AF9D8A8D5B62}"/>
    <cellStyle name="Normal 6 4 4 2 5" xfId="1567" xr:uid="{DA1E78CD-7EAB-4EA1-84B2-D2F06E03CAF2}"/>
    <cellStyle name="Normal 6 4 4 3" xfId="1568" xr:uid="{CDAA1713-1783-410B-9B0F-FFC5F928B3F5}"/>
    <cellStyle name="Normal 6 4 4 3 2" xfId="1569" xr:uid="{EA1E3E4C-7C48-48D0-940C-0CA759B7FDA2}"/>
    <cellStyle name="Normal 6 4 4 3 2 2" xfId="4004" xr:uid="{9E96EA8D-D9BA-400B-B988-6D589520C289}"/>
    <cellStyle name="Normal 6 4 4 3 3" xfId="1570" xr:uid="{9E3435E0-6E42-47C1-8220-5A3AF9DA2E43}"/>
    <cellStyle name="Normal 6 4 4 3 4" xfId="1571" xr:uid="{536CD17A-A6B8-401B-8EFF-357780D0399F}"/>
    <cellStyle name="Normal 6 4 4 4" xfId="1572" xr:uid="{0A3B7729-094D-4386-B72E-C710FA55C099}"/>
    <cellStyle name="Normal 6 4 4 4 2" xfId="1573" xr:uid="{BFA575E2-5B52-4DC3-8AD8-C0B6479C921A}"/>
    <cellStyle name="Normal 6 4 4 4 3" xfId="1574" xr:uid="{4E1887A9-4879-4073-9233-5F7DAEBFED48}"/>
    <cellStyle name="Normal 6 4 4 4 4" xfId="1575" xr:uid="{61870C76-5A29-4135-99AF-4AF9E7B8752B}"/>
    <cellStyle name="Normal 6 4 4 5" xfId="1576" xr:uid="{D7E6731C-8DF1-4FF0-98DB-BCD0A3BB0E59}"/>
    <cellStyle name="Normal 6 4 4 6" xfId="1577" xr:uid="{DFCD0CF0-B353-452F-BBD8-7A94E0729DDB}"/>
    <cellStyle name="Normal 6 4 4 7" xfId="1578" xr:uid="{6EF1A8E8-8DE6-4991-B555-C988EB37E0E7}"/>
    <cellStyle name="Normal 6 4 5" xfId="1579" xr:uid="{BA8C9EB5-7D04-42D2-838F-4AD25B7C0527}"/>
    <cellStyle name="Normal 6 4 5 2" xfId="1580" xr:uid="{A5D5559A-2D5A-42C3-A892-BA720A74BF9B}"/>
    <cellStyle name="Normal 6 4 5 2 2" xfId="1581" xr:uid="{133F259D-F5F2-4913-AF56-948361542400}"/>
    <cellStyle name="Normal 6 4 5 2 2 2" xfId="4005" xr:uid="{093B5AB4-146C-4F31-828D-7F517DD53645}"/>
    <cellStyle name="Normal 6 4 5 2 3" xfId="1582" xr:uid="{8587FD16-F0DC-4276-8FE4-333CA65E5D4F}"/>
    <cellStyle name="Normal 6 4 5 2 4" xfId="1583" xr:uid="{46CF6A96-8D48-4E27-8F31-9A3DCBDFC755}"/>
    <cellStyle name="Normal 6 4 5 3" xfId="1584" xr:uid="{87E875A0-FA39-40AF-9845-7774E27D3575}"/>
    <cellStyle name="Normal 6 4 5 3 2" xfId="1585" xr:uid="{53D6A03F-39BA-4391-81EA-B2D276E462E9}"/>
    <cellStyle name="Normal 6 4 5 3 3" xfId="1586" xr:uid="{F3E22F36-93FE-4C1D-AA69-5C3BC7E5D682}"/>
    <cellStyle name="Normal 6 4 5 3 4" xfId="1587" xr:uid="{2C97C193-02E8-4640-8427-7B3636DA1348}"/>
    <cellStyle name="Normal 6 4 5 4" xfId="1588" xr:uid="{2F96769F-4938-4C5E-BE67-59E61BB19FC0}"/>
    <cellStyle name="Normal 6 4 5 5" xfId="1589" xr:uid="{65E7FFAD-C146-49B7-9D99-DDB02114ABF2}"/>
    <cellStyle name="Normal 6 4 5 6" xfId="1590" xr:uid="{144F58A3-E763-486D-A204-C73C3AF3B946}"/>
    <cellStyle name="Normal 6 4 6" xfId="1591" xr:uid="{F146A4E5-766D-41A4-A52C-84DF181E2433}"/>
    <cellStyle name="Normal 6 4 6 2" xfId="1592" xr:uid="{48BAE775-9495-466D-A647-E5C3B6F5106C}"/>
    <cellStyle name="Normal 6 4 6 2 2" xfId="1593" xr:uid="{7DEA5A22-62DA-495C-8600-DAC51C9E5AB8}"/>
    <cellStyle name="Normal 6 4 6 2 3" xfId="1594" xr:uid="{E259B651-62D7-4BD6-A655-57164ED391EF}"/>
    <cellStyle name="Normal 6 4 6 2 4" xfId="1595" xr:uid="{819C6A7B-DD29-4FDC-B88D-B72954918A4B}"/>
    <cellStyle name="Normal 6 4 6 3" xfId="1596" xr:uid="{92DC7A27-E2A3-4876-8B21-B3267786ED0B}"/>
    <cellStyle name="Normal 6 4 6 4" xfId="1597" xr:uid="{12701CC2-69D0-4951-8A94-5331F1C5F1AC}"/>
    <cellStyle name="Normal 6 4 6 5" xfId="1598" xr:uid="{A1406147-25E0-4570-8063-5D9A68E403FA}"/>
    <cellStyle name="Normal 6 4 7" xfId="1599" xr:uid="{A9439B18-83AA-4D38-83DD-4F24A9C78DE3}"/>
    <cellStyle name="Normal 6 4 7 2" xfId="1600" xr:uid="{3C5FCFE4-E8E4-42B1-90D2-27CD12543808}"/>
    <cellStyle name="Normal 6 4 7 3" xfId="1601" xr:uid="{98E45509-820B-479A-A879-D1127C2443E4}"/>
    <cellStyle name="Normal 6 4 7 3 2" xfId="4378" xr:uid="{A788938A-CA91-4531-AD15-DB1CBA0C6A16}"/>
    <cellStyle name="Normal 6 4 7 3 3" xfId="4609" xr:uid="{243F992B-C4C9-4EA5-A2FF-6DE8D47F7A09}"/>
    <cellStyle name="Normal 6 4 7 4" xfId="1602" xr:uid="{75934F9C-D321-4F87-BE41-EC0C0483DD7F}"/>
    <cellStyle name="Normal 6 4 8" xfId="1603" xr:uid="{DBED5809-D112-4D42-86C9-2A86A4352AB5}"/>
    <cellStyle name="Normal 6 4 8 2" xfId="1604" xr:uid="{124C61BA-A359-4360-8CA3-5E390F01ADD4}"/>
    <cellStyle name="Normal 6 4 8 3" xfId="1605" xr:uid="{6B3A4F4B-6EA0-49C8-B4F0-9A28776051BC}"/>
    <cellStyle name="Normal 6 4 8 4" xfId="1606" xr:uid="{DBBADB5A-BD60-4FDD-9E5F-353709E74C10}"/>
    <cellStyle name="Normal 6 4 9" xfId="1607" xr:uid="{3FE840A7-2E43-4076-A9E5-3AA3E51A07B6}"/>
    <cellStyle name="Normal 6 5" xfId="1608" xr:uid="{CE535AE5-779C-4E69-9CAF-A05A50A1F4BD}"/>
    <cellStyle name="Normal 6 5 10" xfId="1609" xr:uid="{7A855DAA-601F-485B-854D-783FA0FBF3A1}"/>
    <cellStyle name="Normal 6 5 11" xfId="1610" xr:uid="{15623452-B74F-4F3A-AFE9-924BCF64F6EE}"/>
    <cellStyle name="Normal 6 5 2" xfId="1611" xr:uid="{E06AD966-E527-40C4-9824-14008E4594AB}"/>
    <cellStyle name="Normal 6 5 2 2" xfId="1612" xr:uid="{D4553E16-B0F3-4CB9-8A0B-CD95A162A793}"/>
    <cellStyle name="Normal 6 5 2 2 2" xfId="1613" xr:uid="{9A6975AA-7D06-4878-9130-EDD446833F25}"/>
    <cellStyle name="Normal 6 5 2 2 2 2" xfId="1614" xr:uid="{6ECC5C53-60BA-417B-B8EE-A6DC467837C4}"/>
    <cellStyle name="Normal 6 5 2 2 2 2 2" xfId="1615" xr:uid="{F6E24CD4-4190-4ADC-A4DC-F7C6959275BF}"/>
    <cellStyle name="Normal 6 5 2 2 2 2 3" xfId="1616" xr:uid="{3D22CD3B-6760-4BBC-9A57-40F5F3783F46}"/>
    <cellStyle name="Normal 6 5 2 2 2 2 4" xfId="1617" xr:uid="{54DEA8E8-3A9F-418B-A86E-83A55927230E}"/>
    <cellStyle name="Normal 6 5 2 2 2 3" xfId="1618" xr:uid="{F056FA7F-4E84-43AA-BF36-32482D14162F}"/>
    <cellStyle name="Normal 6 5 2 2 2 3 2" xfId="1619" xr:uid="{FC4A97ED-137B-4F6D-81CF-84E304406893}"/>
    <cellStyle name="Normal 6 5 2 2 2 3 3" xfId="1620" xr:uid="{B7D69C4A-32E5-4EE0-884D-C5697AA97F8D}"/>
    <cellStyle name="Normal 6 5 2 2 2 3 4" xfId="1621" xr:uid="{9B58468C-3D07-40E4-A5A1-ACCC81B54D59}"/>
    <cellStyle name="Normal 6 5 2 2 2 4" xfId="1622" xr:uid="{C21D4AEF-FBCD-4EEF-BCCB-90CF31E41CC6}"/>
    <cellStyle name="Normal 6 5 2 2 2 5" xfId="1623" xr:uid="{40DDCDFF-BCF5-4993-98AC-E500E39B9EA1}"/>
    <cellStyle name="Normal 6 5 2 2 2 6" xfId="1624" xr:uid="{4A03070B-68B9-4F27-AEB0-476704EED0DF}"/>
    <cellStyle name="Normal 6 5 2 2 3" xfId="1625" xr:uid="{E7E23EC5-1981-4DC1-93B3-DDD9E7958251}"/>
    <cellStyle name="Normal 6 5 2 2 3 2" xfId="1626" xr:uid="{09A52C1B-BB2C-4433-AAEF-C84589D85631}"/>
    <cellStyle name="Normal 6 5 2 2 3 2 2" xfId="1627" xr:uid="{76D3C2CA-666B-44CB-88CB-3508505D89DE}"/>
    <cellStyle name="Normal 6 5 2 2 3 2 3" xfId="1628" xr:uid="{3B26A749-B367-41BF-95BB-D7D6D5EB515C}"/>
    <cellStyle name="Normal 6 5 2 2 3 2 4" xfId="1629" xr:uid="{FF23532B-E1A8-44AC-A7CB-2A96362C9EB9}"/>
    <cellStyle name="Normal 6 5 2 2 3 3" xfId="1630" xr:uid="{387B2784-1A01-4106-A0D0-7DC69FB74F9F}"/>
    <cellStyle name="Normal 6 5 2 2 3 4" xfId="1631" xr:uid="{22B06D94-7CFB-48F6-B451-61FE6E28965F}"/>
    <cellStyle name="Normal 6 5 2 2 3 5" xfId="1632" xr:uid="{0E8EA022-B949-4350-A7FE-2CB3ADAD4852}"/>
    <cellStyle name="Normal 6 5 2 2 4" xfId="1633" xr:uid="{3C0F06FC-2D5D-4DE7-BDC8-136B2B87ECCF}"/>
    <cellStyle name="Normal 6 5 2 2 4 2" xfId="1634" xr:uid="{0E682701-7259-4FFB-BCD8-C2D28EC56EA8}"/>
    <cellStyle name="Normal 6 5 2 2 4 3" xfId="1635" xr:uid="{16CCDFBC-7E4C-4C6F-8F29-12AB176ED887}"/>
    <cellStyle name="Normal 6 5 2 2 4 4" xfId="1636" xr:uid="{50D2AE8F-19E6-41E8-8843-F602D88401A8}"/>
    <cellStyle name="Normal 6 5 2 2 5" xfId="1637" xr:uid="{76C12556-140A-4C79-B98C-D49980180688}"/>
    <cellStyle name="Normal 6 5 2 2 5 2" xfId="1638" xr:uid="{C52D9663-3AE0-46AA-96B5-8A8CAFEB8F81}"/>
    <cellStyle name="Normal 6 5 2 2 5 3" xfId="1639" xr:uid="{5DEFC984-CB0F-46F1-8714-0195F6508E6D}"/>
    <cellStyle name="Normal 6 5 2 2 5 4" xfId="1640" xr:uid="{ECBE1998-B988-4295-983F-751826D45072}"/>
    <cellStyle name="Normal 6 5 2 2 6" xfId="1641" xr:uid="{0D75332D-0802-484B-95FE-2DE0983D6AB1}"/>
    <cellStyle name="Normal 6 5 2 2 7" xfId="1642" xr:uid="{728E4E25-1814-465D-B7AE-FD2E7AFC8D35}"/>
    <cellStyle name="Normal 6 5 2 2 8" xfId="1643" xr:uid="{7115F394-B1BE-4943-BC9C-8926A0BC13A7}"/>
    <cellStyle name="Normal 6 5 2 3" xfId="1644" xr:uid="{3AE0D160-9B25-4305-8882-C2698CF76933}"/>
    <cellStyle name="Normal 6 5 2 3 2" xfId="1645" xr:uid="{E5F169BE-D319-461A-8A29-2E3BBC0C420D}"/>
    <cellStyle name="Normal 6 5 2 3 2 2" xfId="1646" xr:uid="{81780158-907C-4A5D-83DA-F32979073F0F}"/>
    <cellStyle name="Normal 6 5 2 3 2 3" xfId="1647" xr:uid="{5692663D-3FA8-4E88-B66B-FBD1EBBB7F54}"/>
    <cellStyle name="Normal 6 5 2 3 2 4" xfId="1648" xr:uid="{D4B64D17-DC9E-4CED-B99B-8E2B524813A7}"/>
    <cellStyle name="Normal 6 5 2 3 3" xfId="1649" xr:uid="{12DF027D-0E6D-4562-8EB8-36F42695C36D}"/>
    <cellStyle name="Normal 6 5 2 3 3 2" xfId="1650" xr:uid="{BE377877-DDBA-470C-A93A-6E876BFA5557}"/>
    <cellStyle name="Normal 6 5 2 3 3 3" xfId="1651" xr:uid="{AE385638-2971-418F-AB38-3FD6350742DF}"/>
    <cellStyle name="Normal 6 5 2 3 3 4" xfId="1652" xr:uid="{A051B7A5-63ED-4513-87EB-9FAEB6DD589B}"/>
    <cellStyle name="Normal 6 5 2 3 4" xfId="1653" xr:uid="{7A26BC3C-1F7C-4308-9151-65C8F709A245}"/>
    <cellStyle name="Normal 6 5 2 3 5" xfId="1654" xr:uid="{5985EAA9-A5DF-4990-B10A-3A2DA24EC078}"/>
    <cellStyle name="Normal 6 5 2 3 6" xfId="1655" xr:uid="{2D63F724-DA2E-4AE8-8CF8-A2952C202EED}"/>
    <cellStyle name="Normal 6 5 2 4" xfId="1656" xr:uid="{68D57D32-789F-4C93-A8B0-3788B4759869}"/>
    <cellStyle name="Normal 6 5 2 4 2" xfId="1657" xr:uid="{B4E6460F-293C-420D-921A-4A4D5644B4DD}"/>
    <cellStyle name="Normal 6 5 2 4 2 2" xfId="1658" xr:uid="{DF03583B-A114-4EC4-B91F-9E57F4630E16}"/>
    <cellStyle name="Normal 6 5 2 4 2 3" xfId="1659" xr:uid="{3F1DDA83-2CD3-47DC-B25D-3072A36FAB55}"/>
    <cellStyle name="Normal 6 5 2 4 2 4" xfId="1660" xr:uid="{BB818821-8B49-4812-BE64-49BCCDC4CEB2}"/>
    <cellStyle name="Normal 6 5 2 4 3" xfId="1661" xr:uid="{02181EB9-6117-481E-8EBE-C245CCCBE488}"/>
    <cellStyle name="Normal 6 5 2 4 4" xfId="1662" xr:uid="{777FB478-EE28-4A5D-8E50-70D66781E682}"/>
    <cellStyle name="Normal 6 5 2 4 5" xfId="1663" xr:uid="{1341B7AF-DBBE-40A5-BEF8-7F5875C11E80}"/>
    <cellStyle name="Normal 6 5 2 5" xfId="1664" xr:uid="{A987F8B5-AF3B-401B-BF5A-C81E2D229F0A}"/>
    <cellStyle name="Normal 6 5 2 5 2" xfId="1665" xr:uid="{AD5BF457-5580-441E-811B-C428CEB08672}"/>
    <cellStyle name="Normal 6 5 2 5 3" xfId="1666" xr:uid="{84C25981-E6A3-4BDA-83BC-E7CCEE58A396}"/>
    <cellStyle name="Normal 6 5 2 5 4" xfId="1667" xr:uid="{85C2C57F-0E35-4FA9-A88A-20CFC31DE878}"/>
    <cellStyle name="Normal 6 5 2 6" xfId="1668" xr:uid="{1D52F0CC-70ED-4F7D-8BB9-9367AA1EFD34}"/>
    <cellStyle name="Normal 6 5 2 6 2" xfId="1669" xr:uid="{87E26B28-7896-49A1-AB3A-0C43FE6B13CA}"/>
    <cellStyle name="Normal 6 5 2 6 3" xfId="1670" xr:uid="{93607ABA-7AC0-4CF3-BD6B-AFDFFE2C2312}"/>
    <cellStyle name="Normal 6 5 2 6 4" xfId="1671" xr:uid="{9AFADA9D-3ADF-425C-AF49-F6F6FEE58EBE}"/>
    <cellStyle name="Normal 6 5 2 7" xfId="1672" xr:uid="{C59CA211-6C5A-4307-8301-7407AFB1C243}"/>
    <cellStyle name="Normal 6 5 2 8" xfId="1673" xr:uid="{E8128E02-0D36-4442-96EE-110C88931E24}"/>
    <cellStyle name="Normal 6 5 2 9" xfId="1674" xr:uid="{0ACE51DD-E333-4C6D-A5AB-7BE7FDD898A2}"/>
    <cellStyle name="Normal 6 5 3" xfId="1675" xr:uid="{8989EAF6-593E-4BBC-A985-F76F2B9732AD}"/>
    <cellStyle name="Normal 6 5 3 2" xfId="1676" xr:uid="{F9E658A0-B7BB-4420-8EE9-93B5DD85B777}"/>
    <cellStyle name="Normal 6 5 3 2 2" xfId="1677" xr:uid="{2F09BA96-F5E2-4707-9C1C-0A722B02036E}"/>
    <cellStyle name="Normal 6 5 3 2 2 2" xfId="1678" xr:uid="{E2178D46-A543-4A21-B89C-01799DD79B8D}"/>
    <cellStyle name="Normal 6 5 3 2 2 2 2" xfId="4006" xr:uid="{CBC1A6DA-EF0E-40AF-999B-95669A6EF8C4}"/>
    <cellStyle name="Normal 6 5 3 2 2 3" xfId="1679" xr:uid="{49989BF1-5DF5-4EFD-8675-18B452F5AC1E}"/>
    <cellStyle name="Normal 6 5 3 2 2 4" xfId="1680" xr:uid="{9DCD29F4-7C33-4401-806A-9479C6D08945}"/>
    <cellStyle name="Normal 6 5 3 2 3" xfId="1681" xr:uid="{2DF47591-8442-4CFD-8985-4A91B8A7B359}"/>
    <cellStyle name="Normal 6 5 3 2 3 2" xfId="1682" xr:uid="{EF3A7FBE-B38C-4260-BE78-5305FDBCD805}"/>
    <cellStyle name="Normal 6 5 3 2 3 3" xfId="1683" xr:uid="{0ED2AEE5-4E84-46AB-8CE1-50CCCB303E46}"/>
    <cellStyle name="Normal 6 5 3 2 3 4" xfId="1684" xr:uid="{B903D9C5-F9DF-4131-B2C1-F8189ABD4FA4}"/>
    <cellStyle name="Normal 6 5 3 2 4" xfId="1685" xr:uid="{D82BCD70-FCB6-4409-BEC5-A2B4EA27AB1D}"/>
    <cellStyle name="Normal 6 5 3 2 5" xfId="1686" xr:uid="{CC22F03B-60FC-4F9A-8235-356E12BD2DCD}"/>
    <cellStyle name="Normal 6 5 3 2 6" xfId="1687" xr:uid="{B304F0E1-4CC8-43D3-A767-CB98CADB1CFF}"/>
    <cellStyle name="Normal 6 5 3 3" xfId="1688" xr:uid="{6AA0AC37-C04B-462D-B40A-51872F38B500}"/>
    <cellStyle name="Normal 6 5 3 3 2" xfId="1689" xr:uid="{7B2DCB0C-A251-4AEE-A052-A49F210232D3}"/>
    <cellStyle name="Normal 6 5 3 3 2 2" xfId="1690" xr:uid="{1B0FFAAE-0EF2-4876-9647-8867660D54C4}"/>
    <cellStyle name="Normal 6 5 3 3 2 3" xfId="1691" xr:uid="{5A4C2254-44CB-462E-A8EC-34A49FCE3A52}"/>
    <cellStyle name="Normal 6 5 3 3 2 4" xfId="1692" xr:uid="{3227B166-AEC7-4232-8F0E-5B444887588C}"/>
    <cellStyle name="Normal 6 5 3 3 3" xfId="1693" xr:uid="{B100A631-C180-4ED5-8C4D-8BC1AF95AC57}"/>
    <cellStyle name="Normal 6 5 3 3 4" xfId="1694" xr:uid="{951545AB-66DC-4EA1-A013-A517944BB3C0}"/>
    <cellStyle name="Normal 6 5 3 3 5" xfId="1695" xr:uid="{942CB25F-0978-43C0-AD02-77E88AECDBA3}"/>
    <cellStyle name="Normal 6 5 3 4" xfId="1696" xr:uid="{57951DB2-726D-450B-9FEF-D68D60835CD1}"/>
    <cellStyle name="Normal 6 5 3 4 2" xfId="1697" xr:uid="{1A0C13FC-ABB1-49A6-9FBB-E4FAD8874F27}"/>
    <cellStyle name="Normal 6 5 3 4 3" xfId="1698" xr:uid="{0395889D-C0B9-49C5-8480-3A7558EFD5EF}"/>
    <cellStyle name="Normal 6 5 3 4 4" xfId="1699" xr:uid="{75EEBE11-7214-4591-9339-91EDA838923C}"/>
    <cellStyle name="Normal 6 5 3 5" xfId="1700" xr:uid="{DB5429AB-541A-4E5B-A59F-826D319865B8}"/>
    <cellStyle name="Normal 6 5 3 5 2" xfId="1701" xr:uid="{92D20917-B98C-42B8-8942-97581103C222}"/>
    <cellStyle name="Normal 6 5 3 5 3" xfId="1702" xr:uid="{A08708E8-FC55-4047-BD9E-A9218F68BFF3}"/>
    <cellStyle name="Normal 6 5 3 5 4" xfId="1703" xr:uid="{827A0577-0237-43E1-B351-86E9843F0105}"/>
    <cellStyle name="Normal 6 5 3 6" xfId="1704" xr:uid="{FD9CB231-8E55-4ADF-8C55-F3288D1ABC05}"/>
    <cellStyle name="Normal 6 5 3 7" xfId="1705" xr:uid="{AFECC2ED-F793-443A-97BF-E4351B7DFA7F}"/>
    <cellStyle name="Normal 6 5 3 8" xfId="1706" xr:uid="{5280D87C-EFFC-4FE0-9087-BC13A01C89D8}"/>
    <cellStyle name="Normal 6 5 4" xfId="1707" xr:uid="{3D4798B7-907C-4813-A067-73EE33F9717F}"/>
    <cellStyle name="Normal 6 5 4 2" xfId="1708" xr:uid="{DFBE2A56-5832-4C80-BA93-0CC1724A59BC}"/>
    <cellStyle name="Normal 6 5 4 2 2" xfId="1709" xr:uid="{E704A60F-9E40-4872-8232-E83E1F986405}"/>
    <cellStyle name="Normal 6 5 4 2 2 2" xfId="1710" xr:uid="{0A20821A-513A-46FF-BC8C-4AAE4908FB7A}"/>
    <cellStyle name="Normal 6 5 4 2 2 3" xfId="1711" xr:uid="{A3E39B7C-C944-4A6F-BE94-726D6000C713}"/>
    <cellStyle name="Normal 6 5 4 2 2 4" xfId="1712" xr:uid="{77110D20-93CC-451D-B92E-A79EF7B9A731}"/>
    <cellStyle name="Normal 6 5 4 2 3" xfId="1713" xr:uid="{CB0A2149-F193-4FB4-9F4B-5104B5E9DF24}"/>
    <cellStyle name="Normal 6 5 4 2 4" xfId="1714" xr:uid="{FB2A3204-6570-4E1C-85A6-9C3CA0B6A075}"/>
    <cellStyle name="Normal 6 5 4 2 5" xfId="1715" xr:uid="{523CD1C3-502B-41C5-A60A-31DA58D57727}"/>
    <cellStyle name="Normal 6 5 4 3" xfId="1716" xr:uid="{6715AA13-1A8D-46EE-993A-4A407EC5546B}"/>
    <cellStyle name="Normal 6 5 4 3 2" xfId="1717" xr:uid="{EC0CEB4D-F976-4053-AADE-8422C9DA7F73}"/>
    <cellStyle name="Normal 6 5 4 3 3" xfId="1718" xr:uid="{C9F60802-D746-41A4-9B5E-02ED723D0521}"/>
    <cellStyle name="Normal 6 5 4 3 4" xfId="1719" xr:uid="{A0184811-622C-41AB-BEF7-991C440048E6}"/>
    <cellStyle name="Normal 6 5 4 4" xfId="1720" xr:uid="{2F83598D-64B0-456C-ADE8-0089D11A8B81}"/>
    <cellStyle name="Normal 6 5 4 4 2" xfId="1721" xr:uid="{A195A432-A9E9-4E55-B0FB-334DB737D0E5}"/>
    <cellStyle name="Normal 6 5 4 4 3" xfId="1722" xr:uid="{D55A632D-0914-4F80-9926-8B48102E5505}"/>
    <cellStyle name="Normal 6 5 4 4 4" xfId="1723" xr:uid="{9EB6EB40-D283-4AD1-9DA2-E97558132C14}"/>
    <cellStyle name="Normal 6 5 4 5" xfId="1724" xr:uid="{17451E7A-3B2D-4BE9-973E-F9FF34301C86}"/>
    <cellStyle name="Normal 6 5 4 6" xfId="1725" xr:uid="{2F1D284F-F87A-4219-9A2B-4A5CC876D770}"/>
    <cellStyle name="Normal 6 5 4 7" xfId="1726" xr:uid="{182C5663-573C-4358-B74C-222971D5C3F4}"/>
    <cellStyle name="Normal 6 5 5" xfId="1727" xr:uid="{4FD8FDC5-199B-4FAD-B093-70B5A4A160CC}"/>
    <cellStyle name="Normal 6 5 5 2" xfId="1728" xr:uid="{0FF5B39D-CC0C-42C1-B0BB-6888A6BEFDFB}"/>
    <cellStyle name="Normal 6 5 5 2 2" xfId="1729" xr:uid="{C49AB793-57FC-4472-B8F4-F1C2D203DF64}"/>
    <cellStyle name="Normal 6 5 5 2 3" xfId="1730" xr:uid="{C2B7EAA8-A316-4639-8702-1EE54F02876C}"/>
    <cellStyle name="Normal 6 5 5 2 4" xfId="1731" xr:uid="{ED1E2559-6EA0-4AD3-B116-2B13B38046E0}"/>
    <cellStyle name="Normal 6 5 5 3" xfId="1732" xr:uid="{416DB972-8E9C-49C2-A2F8-E0AB41E0B0B3}"/>
    <cellStyle name="Normal 6 5 5 3 2" xfId="1733" xr:uid="{272A92D7-C0BB-4463-83A5-11FB95A2F816}"/>
    <cellStyle name="Normal 6 5 5 3 3" xfId="1734" xr:uid="{609A1016-55A5-4A30-BC5A-62A40AE5021C}"/>
    <cellStyle name="Normal 6 5 5 3 4" xfId="1735" xr:uid="{9D8BB152-5F19-4ED9-AE65-94DE9602E0E7}"/>
    <cellStyle name="Normal 6 5 5 4" xfId="1736" xr:uid="{ED588BD4-20E4-4401-A495-43748FE7279C}"/>
    <cellStyle name="Normal 6 5 5 5" xfId="1737" xr:uid="{635FCBC8-F0A5-4BF5-91FD-04930CF24EC0}"/>
    <cellStyle name="Normal 6 5 5 6" xfId="1738" xr:uid="{32083512-74DF-4728-A1DA-00B63CF25565}"/>
    <cellStyle name="Normal 6 5 6" xfId="1739" xr:uid="{E9E2D3B8-F57A-49A3-8AB7-20F2A4A4C1A9}"/>
    <cellStyle name="Normal 6 5 6 2" xfId="1740" xr:uid="{A0E38129-8965-451D-9F30-E2B1C95E13E3}"/>
    <cellStyle name="Normal 6 5 6 2 2" xfId="1741" xr:uid="{33ACE90D-818B-406C-B8E3-BDE5C01F80A3}"/>
    <cellStyle name="Normal 6 5 6 2 3" xfId="1742" xr:uid="{7D558835-F1DD-4BB9-814C-FBD1950B4FBB}"/>
    <cellStyle name="Normal 6 5 6 2 4" xfId="1743" xr:uid="{4F2F1380-52FC-4165-87C4-88D5749C3FD0}"/>
    <cellStyle name="Normal 6 5 6 3" xfId="1744" xr:uid="{7045F08F-1E8C-4600-94DD-DE7F846009C8}"/>
    <cellStyle name="Normal 6 5 6 4" xfId="1745" xr:uid="{20544449-E421-4990-B4F3-FCD7BFC84708}"/>
    <cellStyle name="Normal 6 5 6 5" xfId="1746" xr:uid="{7BF58829-3515-4374-9F5E-2F3E9EA47495}"/>
    <cellStyle name="Normal 6 5 7" xfId="1747" xr:uid="{18947200-EFBF-4431-9D11-81A4DF6181F7}"/>
    <cellStyle name="Normal 6 5 7 2" xfId="1748" xr:uid="{6A6A8513-E698-43DF-AF9C-D280AB5195E0}"/>
    <cellStyle name="Normal 6 5 7 3" xfId="1749" xr:uid="{6B4DBFB9-E1A3-40E4-B19D-584313976DC6}"/>
    <cellStyle name="Normal 6 5 7 4" xfId="1750" xr:uid="{BB0A0770-0727-46FC-ACF8-94C79AD19C66}"/>
    <cellStyle name="Normal 6 5 8" xfId="1751" xr:uid="{33E44F1A-0D55-4FDC-85D1-C84C06B619F2}"/>
    <cellStyle name="Normal 6 5 8 2" xfId="1752" xr:uid="{CBB15E34-EE54-4E9F-AB8A-C44E4182EA1C}"/>
    <cellStyle name="Normal 6 5 8 3" xfId="1753" xr:uid="{D798A409-E7E1-4453-BE55-1F07A1CC6901}"/>
    <cellStyle name="Normal 6 5 8 4" xfId="1754" xr:uid="{7D562B1E-64C2-4912-ABDC-5EFBB06791A7}"/>
    <cellStyle name="Normal 6 5 9" xfId="1755" xr:uid="{69EBE89B-FC04-4360-80EA-DDFD641224B2}"/>
    <cellStyle name="Normal 6 6" xfId="1756" xr:uid="{F8FE9C6C-B23C-4F3B-90ED-A6F9E87BC176}"/>
    <cellStyle name="Normal 6 6 2" xfId="1757" xr:uid="{9E12D8D0-A0A3-4179-AD52-9ACAA1B0B1E0}"/>
    <cellStyle name="Normal 6 6 2 2" xfId="1758" xr:uid="{331AAFA2-781E-4C92-9808-9C18CC9FE5D3}"/>
    <cellStyle name="Normal 6 6 2 2 2" xfId="1759" xr:uid="{A50A1623-65AD-4070-9BD3-563D6E579481}"/>
    <cellStyle name="Normal 6 6 2 2 2 2" xfId="1760" xr:uid="{2C91DB2F-2B36-48F7-960B-0E0BD0834FB1}"/>
    <cellStyle name="Normal 6 6 2 2 2 3" xfId="1761" xr:uid="{543EEB09-7565-4524-BDCA-2AA475EAEB3A}"/>
    <cellStyle name="Normal 6 6 2 2 2 4" xfId="1762" xr:uid="{82E87C97-9554-403B-8B24-A99F87921DC3}"/>
    <cellStyle name="Normal 6 6 2 2 3" xfId="1763" xr:uid="{9C78D527-4967-4630-9541-0333CD892FA9}"/>
    <cellStyle name="Normal 6 6 2 2 3 2" xfId="1764" xr:uid="{1605F2E6-244F-46C6-BD47-0F7472810A9F}"/>
    <cellStyle name="Normal 6 6 2 2 3 3" xfId="1765" xr:uid="{FB815DFE-C09B-4BE0-8FD1-1FC0D2420F77}"/>
    <cellStyle name="Normal 6 6 2 2 3 4" xfId="1766" xr:uid="{0313A2B4-88B7-4128-83E4-83D00C180CEB}"/>
    <cellStyle name="Normal 6 6 2 2 4" xfId="1767" xr:uid="{C6C8F9AD-B400-4196-96AD-117862226B3E}"/>
    <cellStyle name="Normal 6 6 2 2 5" xfId="1768" xr:uid="{8640CCAD-8E72-4E3C-A1BA-280C42AB3DDB}"/>
    <cellStyle name="Normal 6 6 2 2 6" xfId="1769" xr:uid="{BBF2564A-237D-4E68-9F2B-F0FE885D1A5B}"/>
    <cellStyle name="Normal 6 6 2 3" xfId="1770" xr:uid="{FECB36A6-F6CA-4B7F-82B3-DB6D2B441ACA}"/>
    <cellStyle name="Normal 6 6 2 3 2" xfId="1771" xr:uid="{F26ABAD5-DDBC-4228-B33B-C514EDAD219C}"/>
    <cellStyle name="Normal 6 6 2 3 2 2" xfId="1772" xr:uid="{98F9607D-F5A8-4590-9F8B-5F5E53E2B0A2}"/>
    <cellStyle name="Normal 6 6 2 3 2 3" xfId="1773" xr:uid="{1E66C3B7-E5AE-4CDC-9842-D0FEC9EF2055}"/>
    <cellStyle name="Normal 6 6 2 3 2 4" xfId="1774" xr:uid="{43A7849A-4032-450B-AD2B-9E89F50A4025}"/>
    <cellStyle name="Normal 6 6 2 3 3" xfId="1775" xr:uid="{A48F654B-5628-48DC-A137-02620A59E76D}"/>
    <cellStyle name="Normal 6 6 2 3 4" xfId="1776" xr:uid="{3F0086F8-821C-47D5-B401-AE26CC8C9FF0}"/>
    <cellStyle name="Normal 6 6 2 3 5" xfId="1777" xr:uid="{284B0AB3-9A13-49B0-8537-EF57E0FC88B8}"/>
    <cellStyle name="Normal 6 6 2 4" xfId="1778" xr:uid="{B79423AA-EACF-4AFB-B755-27DCF008C941}"/>
    <cellStyle name="Normal 6 6 2 4 2" xfId="1779" xr:uid="{DC19A371-BA2B-45A6-9911-90DFC3C4D2D5}"/>
    <cellStyle name="Normal 6 6 2 4 3" xfId="1780" xr:uid="{37C07A9B-B4AC-4C8B-B9ED-EEA1E06BF3F8}"/>
    <cellStyle name="Normal 6 6 2 4 4" xfId="1781" xr:uid="{F6138E45-FB4F-4B4B-916E-3DFF03CB180C}"/>
    <cellStyle name="Normal 6 6 2 5" xfId="1782" xr:uid="{78111F26-711F-49CD-8900-4CDE008FD2EC}"/>
    <cellStyle name="Normal 6 6 2 5 2" xfId="1783" xr:uid="{A6E04405-6AAB-4FDD-B3B9-C8D04442DDED}"/>
    <cellStyle name="Normal 6 6 2 5 3" xfId="1784" xr:uid="{9D2D3428-BD33-4798-A926-5573C1DE9347}"/>
    <cellStyle name="Normal 6 6 2 5 4" xfId="1785" xr:uid="{3848A8D0-B779-4570-82C4-51B60C5F03D7}"/>
    <cellStyle name="Normal 6 6 2 6" xfId="1786" xr:uid="{59D4E71E-CDC1-4FF4-8BB2-9F14678FE14A}"/>
    <cellStyle name="Normal 6 6 2 7" xfId="1787" xr:uid="{5889C8BA-5343-4EA5-BF16-7DBD2E368430}"/>
    <cellStyle name="Normal 6 6 2 8" xfId="1788" xr:uid="{CF243638-D461-46A0-8CEF-527664B86771}"/>
    <cellStyle name="Normal 6 6 3" xfId="1789" xr:uid="{CB3F0768-7E3E-4F45-AEC0-623151136411}"/>
    <cellStyle name="Normal 6 6 3 2" xfId="1790" xr:uid="{BBA3616A-F2AB-4E1B-A7F8-AB9B4C6E9AED}"/>
    <cellStyle name="Normal 6 6 3 2 2" xfId="1791" xr:uid="{BF6C9656-9C04-49A8-84BA-F30EA55335EE}"/>
    <cellStyle name="Normal 6 6 3 2 3" xfId="1792" xr:uid="{7328DA8B-8776-4967-969A-AE854EE82588}"/>
    <cellStyle name="Normal 6 6 3 2 4" xfId="1793" xr:uid="{CAD046F2-C524-47F6-8D6A-A7A8F5BB93A6}"/>
    <cellStyle name="Normal 6 6 3 3" xfId="1794" xr:uid="{2CA99728-40A1-4D53-BCCD-612225EF77EE}"/>
    <cellStyle name="Normal 6 6 3 3 2" xfId="1795" xr:uid="{C7B5618A-37AD-4232-90D3-9B9BA991F22E}"/>
    <cellStyle name="Normal 6 6 3 3 3" xfId="1796" xr:uid="{DF6CC925-E315-4085-8506-1E0F4770B1B2}"/>
    <cellStyle name="Normal 6 6 3 3 4" xfId="1797" xr:uid="{F41A073C-EB96-438C-BDD7-06ACE80AC283}"/>
    <cellStyle name="Normal 6 6 3 4" xfId="1798" xr:uid="{9627B742-0075-4AFB-93F1-EF3A9587C545}"/>
    <cellStyle name="Normal 6 6 3 5" xfId="1799" xr:uid="{0CE01B3C-6D25-4BE7-828A-CBBE7B61B0E9}"/>
    <cellStyle name="Normal 6 6 3 6" xfId="1800" xr:uid="{F7B2507E-941A-4BC5-9681-EA7BF9A9791A}"/>
    <cellStyle name="Normal 6 6 4" xfId="1801" xr:uid="{48BA96E4-872E-46AB-90A3-51DEDDD35B61}"/>
    <cellStyle name="Normal 6 6 4 2" xfId="1802" xr:uid="{7B0ABDC9-3E32-4267-9B07-52AA1FB35309}"/>
    <cellStyle name="Normal 6 6 4 2 2" xfId="1803" xr:uid="{063E99A1-CA14-4064-80A6-9E70DD7A5953}"/>
    <cellStyle name="Normal 6 6 4 2 3" xfId="1804" xr:uid="{C0F9363E-7D3D-49DF-A00F-019498E2CC59}"/>
    <cellStyle name="Normal 6 6 4 2 4" xfId="1805" xr:uid="{A0B5F164-EF94-4766-AA58-544563227074}"/>
    <cellStyle name="Normal 6 6 4 3" xfId="1806" xr:uid="{7F77C47F-DABF-415D-9707-AAC1CF260D29}"/>
    <cellStyle name="Normal 6 6 4 4" xfId="1807" xr:uid="{B8FC766C-3847-46F8-9A8A-60A27A99B2A7}"/>
    <cellStyle name="Normal 6 6 4 5" xfId="1808" xr:uid="{ACFD321B-3819-4A7A-BBA3-7F46E24A3A0E}"/>
    <cellStyle name="Normal 6 6 5" xfId="1809" xr:uid="{F97F265F-60A2-4CB2-9B40-A4A8765DC4A0}"/>
    <cellStyle name="Normal 6 6 5 2" xfId="1810" xr:uid="{EF20CDAF-5DD5-4E7A-8EA0-086E3AF287B7}"/>
    <cellStyle name="Normal 6 6 5 3" xfId="1811" xr:uid="{90DD794F-1C53-41D6-A636-CE2D8A16962F}"/>
    <cellStyle name="Normal 6 6 5 4" xfId="1812" xr:uid="{9BDC52B2-D915-4D4A-BE76-51254407D075}"/>
    <cellStyle name="Normal 6 6 6" xfId="1813" xr:uid="{8C3E4676-0B5D-4377-B3C3-F043C20661AA}"/>
    <cellStyle name="Normal 6 6 6 2" xfId="1814" xr:uid="{DFB159FE-0640-43FD-96C1-65629E4925E3}"/>
    <cellStyle name="Normal 6 6 6 3" xfId="1815" xr:uid="{DBFE5BEA-3C3B-4830-BA5A-FED1E20815DE}"/>
    <cellStyle name="Normal 6 6 6 4" xfId="1816" xr:uid="{3EA01A28-D30E-471F-81CB-2D780666D8A6}"/>
    <cellStyle name="Normal 6 6 7" xfId="1817" xr:uid="{5C968758-9870-4E81-B24C-68B2CA278833}"/>
    <cellStyle name="Normal 6 6 8" xfId="1818" xr:uid="{5A95B16D-0466-45BF-8774-760F0F16F16C}"/>
    <cellStyle name="Normal 6 6 9" xfId="1819" xr:uid="{95DD8DC8-8BC0-4BD9-BB06-05278B361A41}"/>
    <cellStyle name="Normal 6 7" xfId="1820" xr:uid="{50E8A2AF-9C61-4837-A6CE-4B4251831296}"/>
    <cellStyle name="Normal 6 7 2" xfId="1821" xr:uid="{EC8BCCB5-488D-44A9-8B8F-E65AAEEF003C}"/>
    <cellStyle name="Normal 6 7 2 2" xfId="1822" xr:uid="{9ABDEC53-BBC3-4B73-A459-1DE9A664F760}"/>
    <cellStyle name="Normal 6 7 2 2 2" xfId="1823" xr:uid="{E2FA2DE8-3F6C-4933-A17B-A590C25247D8}"/>
    <cellStyle name="Normal 6 7 2 2 2 2" xfId="4007" xr:uid="{7A91BBD0-DD1A-488A-968D-F58F9D67C7CD}"/>
    <cellStyle name="Normal 6 7 2 2 3" xfId="1824" xr:uid="{879D269C-58FB-42FE-A392-604CB5F399C1}"/>
    <cellStyle name="Normal 6 7 2 2 4" xfId="1825" xr:uid="{CAB467D0-0B4C-42AE-9902-7366D529ACED}"/>
    <cellStyle name="Normal 6 7 2 3" xfId="1826" xr:uid="{F7108A6F-2223-4EB8-8053-2C302E4D8813}"/>
    <cellStyle name="Normal 6 7 2 3 2" xfId="1827" xr:uid="{FC284492-F256-40B4-B1F1-30B3D424861C}"/>
    <cellStyle name="Normal 6 7 2 3 3" xfId="1828" xr:uid="{35192B66-EFB0-49EE-B456-86169AB54C5F}"/>
    <cellStyle name="Normal 6 7 2 3 4" xfId="1829" xr:uid="{72EA6C05-B792-4A29-871A-C61623D0A559}"/>
    <cellStyle name="Normal 6 7 2 4" xfId="1830" xr:uid="{223476DE-D056-4D8B-ABA7-07C0750C5562}"/>
    <cellStyle name="Normal 6 7 2 5" xfId="1831" xr:uid="{BE24D6C9-15B5-4697-9C04-0C8A2C5DF154}"/>
    <cellStyle name="Normal 6 7 2 6" xfId="1832" xr:uid="{4EA40925-6F39-45F8-9E0D-A9163A5919AD}"/>
    <cellStyle name="Normal 6 7 3" xfId="1833" xr:uid="{C2A28239-59FA-4682-926B-E9A7AA2A9E14}"/>
    <cellStyle name="Normal 6 7 3 2" xfId="1834" xr:uid="{84773027-0ACC-49BA-95DA-B74C42448917}"/>
    <cellStyle name="Normal 6 7 3 2 2" xfId="1835" xr:uid="{9BC9B73D-EF52-4822-9280-A4F08E94EB43}"/>
    <cellStyle name="Normal 6 7 3 2 3" xfId="1836" xr:uid="{B1711FF0-E147-41E5-9929-48E52867F5F4}"/>
    <cellStyle name="Normal 6 7 3 2 4" xfId="1837" xr:uid="{B58A6008-0F1D-46BD-BEDE-A33D797FEBFE}"/>
    <cellStyle name="Normal 6 7 3 3" xfId="1838" xr:uid="{5F586051-3B3C-48B4-A98B-96B32708E2E0}"/>
    <cellStyle name="Normal 6 7 3 4" xfId="1839" xr:uid="{325669FF-2D23-471F-9292-B60D174F432E}"/>
    <cellStyle name="Normal 6 7 3 5" xfId="1840" xr:uid="{540786E4-A1B8-48E6-812D-8E0170D0A5CB}"/>
    <cellStyle name="Normal 6 7 4" xfId="1841" xr:uid="{6D9FC5D3-4F6C-4254-9E03-AB7AAD7DCF69}"/>
    <cellStyle name="Normal 6 7 4 2" xfId="1842" xr:uid="{56A8C67C-6921-41F3-BD03-799CF331A4AF}"/>
    <cellStyle name="Normal 6 7 4 3" xfId="1843" xr:uid="{28DF5EDD-A5EC-4536-871E-2EAA3D2063F0}"/>
    <cellStyle name="Normal 6 7 4 4" xfId="1844" xr:uid="{7E1D7CD7-929E-400F-9CD4-E9012387B5FD}"/>
    <cellStyle name="Normal 6 7 5" xfId="1845" xr:uid="{4D164331-4925-4AA9-BA47-F9A5565C70F4}"/>
    <cellStyle name="Normal 6 7 5 2" xfId="1846" xr:uid="{8C895BAB-791A-4B05-8A4E-8165840E4668}"/>
    <cellStyle name="Normal 6 7 5 3" xfId="1847" xr:uid="{94869C8E-1EE9-41FB-8A02-7C23A0F0F0D3}"/>
    <cellStyle name="Normal 6 7 5 4" xfId="1848" xr:uid="{78731D63-2937-47BB-8DAE-E0891BC72CC9}"/>
    <cellStyle name="Normal 6 7 6" xfId="1849" xr:uid="{6207E9A3-987A-4D3D-AB97-E0457662E648}"/>
    <cellStyle name="Normal 6 7 7" xfId="1850" xr:uid="{0D504935-77F6-4354-AE20-9E72336DF25A}"/>
    <cellStyle name="Normal 6 7 8" xfId="1851" xr:uid="{4D69DC31-FA40-4694-ADCB-EEFFD5707B41}"/>
    <cellStyle name="Normal 6 8" xfId="1852" xr:uid="{3611C3CA-EC42-444C-8D93-E8F11FEDF22E}"/>
    <cellStyle name="Normal 6 8 2" xfId="1853" xr:uid="{C456EF90-D084-430B-89A2-CB37D3A61B03}"/>
    <cellStyle name="Normal 6 8 2 2" xfId="1854" xr:uid="{41D3C0CE-A6DC-443C-A8CA-9A91873C437D}"/>
    <cellStyle name="Normal 6 8 2 2 2" xfId="1855" xr:uid="{38C2DA8B-AC9B-48B1-8B64-99984E808CA0}"/>
    <cellStyle name="Normal 6 8 2 2 3" xfId="1856" xr:uid="{8B0C7446-7C23-44BB-8396-71344F66F79A}"/>
    <cellStyle name="Normal 6 8 2 2 4" xfId="1857" xr:uid="{1E6612EE-6F2B-44F0-9F71-F245D58DC484}"/>
    <cellStyle name="Normal 6 8 2 3" xfId="1858" xr:uid="{30823181-2D21-45F8-8799-2EFE0074231E}"/>
    <cellStyle name="Normal 6 8 2 4" xfId="1859" xr:uid="{7B0EC700-9701-4D78-B585-A586844D1140}"/>
    <cellStyle name="Normal 6 8 2 5" xfId="1860" xr:uid="{550B5F88-490B-4123-BB81-86E8F1ECB5E0}"/>
    <cellStyle name="Normal 6 8 3" xfId="1861" xr:uid="{A5D16082-9E20-4FA1-A654-2E8DDB7A95B4}"/>
    <cellStyle name="Normal 6 8 3 2" xfId="1862" xr:uid="{2D31CE34-4846-4695-82F2-D1B678DE73B9}"/>
    <cellStyle name="Normal 6 8 3 3" xfId="1863" xr:uid="{930CD24F-D147-413F-8B05-CBE6574C99DC}"/>
    <cellStyle name="Normal 6 8 3 4" xfId="1864" xr:uid="{E5800F14-F89E-4933-8BF4-1A7235852513}"/>
    <cellStyle name="Normal 6 8 4" xfId="1865" xr:uid="{B8CEC7D6-3FD8-4527-99E0-80946F42DAE0}"/>
    <cellStyle name="Normal 6 8 4 2" xfId="1866" xr:uid="{7FA64755-44E0-44DA-82B5-FB86DFBE28AE}"/>
    <cellStyle name="Normal 6 8 4 3" xfId="1867" xr:uid="{3AC89BD4-A0AD-4CBC-831C-B23D8BC47E6A}"/>
    <cellStyle name="Normal 6 8 4 4" xfId="1868" xr:uid="{98FAA2EB-61DB-44D9-99B1-9784902D487B}"/>
    <cellStyle name="Normal 6 8 5" xfId="1869" xr:uid="{8ECE17DE-F9FE-4339-A974-2A6BBBEE7C6A}"/>
    <cellStyle name="Normal 6 8 6" xfId="1870" xr:uid="{257663EA-73FB-4D49-85DB-F58B270BFAFA}"/>
    <cellStyle name="Normal 6 8 7" xfId="1871" xr:uid="{D5B4F685-9F09-45FC-A72A-3EEF878C93F1}"/>
    <cellStyle name="Normal 6 9" xfId="1872" xr:uid="{995C2022-1DF6-49B8-AF4A-6C4EEA13C683}"/>
    <cellStyle name="Normal 6 9 2" xfId="1873" xr:uid="{AF20D3C3-306F-4969-9B2D-706664C439B1}"/>
    <cellStyle name="Normal 6 9 2 2" xfId="1874" xr:uid="{27252AC0-C7A8-4D70-8504-0E3D9013AD60}"/>
    <cellStyle name="Normal 6 9 2 3" xfId="1875" xr:uid="{6F36A4D2-1EF4-418D-BC0B-B325455914A1}"/>
    <cellStyle name="Normal 6 9 2 4" xfId="1876" xr:uid="{2B6FF560-609F-4EB5-A9D6-FDD2E65E6275}"/>
    <cellStyle name="Normal 6 9 3" xfId="1877" xr:uid="{9330C64D-DEC5-4CA5-B791-BE59A33F0F33}"/>
    <cellStyle name="Normal 6 9 3 2" xfId="1878" xr:uid="{A80CC6B0-5D31-4E56-B5A3-9193066F90BB}"/>
    <cellStyle name="Normal 6 9 3 3" xfId="1879" xr:uid="{5FB2BA17-04DC-47B5-9DF8-1A9F246C80AB}"/>
    <cellStyle name="Normal 6 9 3 4" xfId="1880" xr:uid="{D5C12D56-2606-40CA-B872-A5526383F8E8}"/>
    <cellStyle name="Normal 6 9 4" xfId="1881" xr:uid="{0178DB58-2A6E-4E2C-B88E-854C5211197C}"/>
    <cellStyle name="Normal 6 9 5" xfId="1882" xr:uid="{6C11B322-C60A-47CA-BE23-3508040B7676}"/>
    <cellStyle name="Normal 6 9 6" xfId="1883" xr:uid="{5CC8B0FC-7383-47AC-B10B-BAAFFA9A8D4A}"/>
    <cellStyle name="Normal 7" xfId="85" xr:uid="{3235A494-4BE6-40CE-994A-23035F7ACD28}"/>
    <cellStyle name="Normal 7 10" xfId="1884" xr:uid="{D41E3C82-8C5B-4161-899B-7D5F3249134C}"/>
    <cellStyle name="Normal 7 10 2" xfId="1885" xr:uid="{752781A3-9EBA-4740-9ECB-0841256FFCD1}"/>
    <cellStyle name="Normal 7 10 3" xfId="1886" xr:uid="{09AFE2B9-5F5E-4DAF-8410-BE6400EC9AFA}"/>
    <cellStyle name="Normal 7 10 4" xfId="1887" xr:uid="{0C09116F-D538-4673-9CE0-5E1289FB6FA4}"/>
    <cellStyle name="Normal 7 11" xfId="1888" xr:uid="{60F73AAB-8A08-4E31-942A-6EE0173E7D4E}"/>
    <cellStyle name="Normal 7 11 2" xfId="1889" xr:uid="{3BA0FB12-53D0-46A9-BB14-9FE2955D371D}"/>
    <cellStyle name="Normal 7 11 3" xfId="1890" xr:uid="{2B05A07F-A65E-406E-A9E4-7D6A0337D27A}"/>
    <cellStyle name="Normal 7 11 4" xfId="1891" xr:uid="{F16158D1-A033-48C1-93A3-ABAADEDC95A1}"/>
    <cellStyle name="Normal 7 12" xfId="1892" xr:uid="{3D3CD1C6-99F0-49AD-9F81-9546B163BD41}"/>
    <cellStyle name="Normal 7 12 2" xfId="1893" xr:uid="{8989E7A7-36AD-46A2-AAE6-8381641B2D2D}"/>
    <cellStyle name="Normal 7 13" xfId="1894" xr:uid="{24682A05-F06E-4B7B-9311-79A756F2F787}"/>
    <cellStyle name="Normal 7 14" xfId="1895" xr:uid="{6514111A-B1EE-43FD-9095-2AF936F7EA39}"/>
    <cellStyle name="Normal 7 15" xfId="1896" xr:uid="{DF1A79C1-856C-4FD9-B3DF-7D5F0313DED6}"/>
    <cellStyle name="Normal 7 2" xfId="86" xr:uid="{2CBEDEE9-7683-4F03-980C-04C00F4555F9}"/>
    <cellStyle name="Normal 7 2 10" xfId="1897" xr:uid="{07AB124B-2DD8-4792-BB64-EA57F1D823D5}"/>
    <cellStyle name="Normal 7 2 11" xfId="1898" xr:uid="{FF40517B-C916-4B3F-A324-CFE2473CAF8E}"/>
    <cellStyle name="Normal 7 2 2" xfId="1899" xr:uid="{E12A1A34-9B22-4759-A70E-EC6064AFB11F}"/>
    <cellStyle name="Normal 7 2 2 2" xfId="1900" xr:uid="{75C061F4-03A5-4D63-A18C-5AF7EE076DFD}"/>
    <cellStyle name="Normal 7 2 2 2 2" xfId="1901" xr:uid="{928C458C-0C5C-4070-AA8C-79F07DC462F3}"/>
    <cellStyle name="Normal 7 2 2 2 2 2" xfId="1902" xr:uid="{E5465C2D-9913-4B90-B83C-D6B78502E420}"/>
    <cellStyle name="Normal 7 2 2 2 2 2 2" xfId="1903" xr:uid="{065FA87D-4B0A-4924-8C3E-3873E9B4704C}"/>
    <cellStyle name="Normal 7 2 2 2 2 2 2 2" xfId="4008" xr:uid="{48CDFFE4-752A-43F6-885D-ABDEEF09D4B5}"/>
    <cellStyle name="Normal 7 2 2 2 2 2 2 2 2" xfId="4009" xr:uid="{38FDD0F1-5F6D-4C07-A6D1-989698E4DFEC}"/>
    <cellStyle name="Normal 7 2 2 2 2 2 2 3" xfId="4010" xr:uid="{EA0799CC-C21C-42A5-B7A8-888357989CD3}"/>
    <cellStyle name="Normal 7 2 2 2 2 2 3" xfId="1904" xr:uid="{33FF9B1A-3CD2-4159-A5AD-865177A69710}"/>
    <cellStyle name="Normal 7 2 2 2 2 2 3 2" xfId="4011" xr:uid="{8503F33F-63C8-4FE1-881D-41C8AD3C6D0B}"/>
    <cellStyle name="Normal 7 2 2 2 2 2 4" xfId="1905" xr:uid="{AD83CAFD-00E2-45E5-8EF4-12D722E097D9}"/>
    <cellStyle name="Normal 7 2 2 2 2 3" xfId="1906" xr:uid="{D1109529-B50C-4D25-8073-38B7F1FF5863}"/>
    <cellStyle name="Normal 7 2 2 2 2 3 2" xfId="1907" xr:uid="{19294DA3-95CE-47DA-9DD0-3C5856D7EB66}"/>
    <cellStyle name="Normal 7 2 2 2 2 3 2 2" xfId="4012" xr:uid="{8E75D3D3-228B-4130-9BD8-3EAC8F96EBDB}"/>
    <cellStyle name="Normal 7 2 2 2 2 3 3" xfId="1908" xr:uid="{47256006-D5CC-4D2C-998B-B5C96BCADFC7}"/>
    <cellStyle name="Normal 7 2 2 2 2 3 4" xfId="1909" xr:uid="{F6999BA9-4FB5-4573-B212-35BF2F50E68A}"/>
    <cellStyle name="Normal 7 2 2 2 2 4" xfId="1910" xr:uid="{336880C7-E0F2-442C-AE9E-5861FA24CAF0}"/>
    <cellStyle name="Normal 7 2 2 2 2 4 2" xfId="4013" xr:uid="{E5E29138-56B0-438C-A80C-E8600DCE5088}"/>
    <cellStyle name="Normal 7 2 2 2 2 5" xfId="1911" xr:uid="{AFB17D89-2734-4AA6-AA67-039412450CED}"/>
    <cellStyle name="Normal 7 2 2 2 2 6" xfId="1912" xr:uid="{965819C8-AEF2-4B9F-A752-974425A5E0A0}"/>
    <cellStyle name="Normal 7 2 2 2 3" xfId="1913" xr:uid="{027EF017-DC99-4210-9F18-DE1953D72963}"/>
    <cellStyle name="Normal 7 2 2 2 3 2" xfId="1914" xr:uid="{ADE8244F-FEB1-453C-B65D-6F4E7609C976}"/>
    <cellStyle name="Normal 7 2 2 2 3 2 2" xfId="1915" xr:uid="{0ADDE538-3A37-44DF-AD54-BC8D4840120B}"/>
    <cellStyle name="Normal 7 2 2 2 3 2 2 2" xfId="4014" xr:uid="{B7F9AD6B-5AEA-42EC-989A-B7A3B9E9D8C1}"/>
    <cellStyle name="Normal 7 2 2 2 3 2 2 2 2" xfId="4015" xr:uid="{87AC5A7E-A9A1-4567-AA07-195AD15EF0D0}"/>
    <cellStyle name="Normal 7 2 2 2 3 2 2 3" xfId="4016" xr:uid="{D1FA554C-D52E-4E1E-A68D-6758C40E5C72}"/>
    <cellStyle name="Normal 7 2 2 2 3 2 3" xfId="1916" xr:uid="{6CA1BA2A-7CC6-41E3-8EE3-0E8B97BF147C}"/>
    <cellStyle name="Normal 7 2 2 2 3 2 3 2" xfId="4017" xr:uid="{458B6E3C-7BB8-4D75-A43A-01BEAD90654D}"/>
    <cellStyle name="Normal 7 2 2 2 3 2 4" xfId="1917" xr:uid="{E1E66C2B-41B3-4220-BBF2-7782A4ACBB73}"/>
    <cellStyle name="Normal 7 2 2 2 3 3" xfId="1918" xr:uid="{33F5AC4C-5E94-4C07-ACA7-D31B70DB81ED}"/>
    <cellStyle name="Normal 7 2 2 2 3 3 2" xfId="4018" xr:uid="{0CC7CEF4-48E3-4666-818C-ED3EB4533B59}"/>
    <cellStyle name="Normal 7 2 2 2 3 3 2 2" xfId="4019" xr:uid="{49C01FC2-0170-4130-A8E6-7F8921150F22}"/>
    <cellStyle name="Normal 7 2 2 2 3 3 3" xfId="4020" xr:uid="{1619A410-9FD7-4F19-8286-99A7D886E0CC}"/>
    <cellStyle name="Normal 7 2 2 2 3 4" xfId="1919" xr:uid="{2E2FC303-2D96-497F-8FBD-AA0F82629D16}"/>
    <cellStyle name="Normal 7 2 2 2 3 4 2" xfId="4021" xr:uid="{4BD041F2-50A4-4B4A-BA3F-8F885C9A9CBC}"/>
    <cellStyle name="Normal 7 2 2 2 3 5" xfId="1920" xr:uid="{72EBD070-C31F-4891-A9F1-5E1B514FB66F}"/>
    <cellStyle name="Normal 7 2 2 2 4" xfId="1921" xr:uid="{7990BEF2-A60A-4D48-A1A0-0B3C7B7D9BBF}"/>
    <cellStyle name="Normal 7 2 2 2 4 2" xfId="1922" xr:uid="{FF224F19-A524-489B-8C12-2D305DF0003C}"/>
    <cellStyle name="Normal 7 2 2 2 4 2 2" xfId="4022" xr:uid="{31821CDD-61CF-44C0-A120-4EEE6793367D}"/>
    <cellStyle name="Normal 7 2 2 2 4 2 2 2" xfId="4023" xr:uid="{E220A0AE-0676-4D65-AB32-526CDFAB215C}"/>
    <cellStyle name="Normal 7 2 2 2 4 2 3" xfId="4024" xr:uid="{924B432C-5B63-46DC-BA0F-D8632B66DA09}"/>
    <cellStyle name="Normal 7 2 2 2 4 3" xfId="1923" xr:uid="{B3E6CF56-7C8E-4C01-8743-0F97B3A76446}"/>
    <cellStyle name="Normal 7 2 2 2 4 3 2" xfId="4025" xr:uid="{52BEA50C-9E38-48CA-B16B-65C167D8238A}"/>
    <cellStyle name="Normal 7 2 2 2 4 4" xfId="1924" xr:uid="{B826319D-1292-49B7-8EF9-74FA78585F02}"/>
    <cellStyle name="Normal 7 2 2 2 5" xfId="1925" xr:uid="{1D00172D-0CF7-4EDF-917E-4F53314627DA}"/>
    <cellStyle name="Normal 7 2 2 2 5 2" xfId="1926" xr:uid="{DF33C8ED-3F55-4A41-AC53-C351ED971BCD}"/>
    <cellStyle name="Normal 7 2 2 2 5 2 2" xfId="4026" xr:uid="{AA10A05C-1993-4A2F-9D6B-A6817F092A9B}"/>
    <cellStyle name="Normal 7 2 2 2 5 3" xfId="1927" xr:uid="{FD93B36B-DA42-47D8-BEBB-3B895F05FECA}"/>
    <cellStyle name="Normal 7 2 2 2 5 4" xfId="1928" xr:uid="{88D18E8C-1E6B-46CC-AB3B-107E3FEDAE05}"/>
    <cellStyle name="Normal 7 2 2 2 6" xfId="1929" xr:uid="{89D1D0BD-3C5B-4B49-87FE-343187223F89}"/>
    <cellStyle name="Normal 7 2 2 2 6 2" xfId="4027" xr:uid="{C550787E-FCF5-4F37-9EF2-33F286664856}"/>
    <cellStyle name="Normal 7 2 2 2 7" xfId="1930" xr:uid="{A418AB8B-7EA3-4363-B8AD-78A48B19F64C}"/>
    <cellStyle name="Normal 7 2 2 2 8" xfId="1931" xr:uid="{C834FE91-904C-4284-90A9-605F5908E08F}"/>
    <cellStyle name="Normal 7 2 2 3" xfId="1932" xr:uid="{81F680BC-8336-4635-A69B-F2C306D73F68}"/>
    <cellStyle name="Normal 7 2 2 3 2" xfId="1933" xr:uid="{A1DF65BE-68CB-4E1F-A158-14F01D2173CB}"/>
    <cellStyle name="Normal 7 2 2 3 2 2" xfId="1934" xr:uid="{1C771839-7315-496A-8ECB-557FE938AB8E}"/>
    <cellStyle name="Normal 7 2 2 3 2 2 2" xfId="4028" xr:uid="{20CAECAF-E816-4D1F-94EE-FCF107D8AF5E}"/>
    <cellStyle name="Normal 7 2 2 3 2 2 2 2" xfId="4029" xr:uid="{98AC5459-BB76-47A8-B902-67B0D0B1BA97}"/>
    <cellStyle name="Normal 7 2 2 3 2 2 3" xfId="4030" xr:uid="{FAEE814A-E3FA-411D-895B-78E8C22A17D9}"/>
    <cellStyle name="Normal 7 2 2 3 2 3" xfId="1935" xr:uid="{4DAB74C7-A156-47F2-AD8E-3D99DC345B49}"/>
    <cellStyle name="Normal 7 2 2 3 2 3 2" xfId="4031" xr:uid="{7A48143C-AAF8-47E3-9633-478D62DE6255}"/>
    <cellStyle name="Normal 7 2 2 3 2 4" xfId="1936" xr:uid="{2970AEED-D106-4D10-9957-BC954036503B}"/>
    <cellStyle name="Normal 7 2 2 3 3" xfId="1937" xr:uid="{A994D294-C0AB-44AE-AADF-4289F6412C2F}"/>
    <cellStyle name="Normal 7 2 2 3 3 2" xfId="1938" xr:uid="{230C0777-D914-4DD3-A5C5-B795D6FD57DD}"/>
    <cellStyle name="Normal 7 2 2 3 3 2 2" xfId="4032" xr:uid="{B7241D74-1235-44B9-A2FB-29E1EE582E81}"/>
    <cellStyle name="Normal 7 2 2 3 3 3" xfId="1939" xr:uid="{C047FD2E-FE1B-4065-80F1-E0D21E388C12}"/>
    <cellStyle name="Normal 7 2 2 3 3 4" xfId="1940" xr:uid="{F5E66F28-5D8B-40DB-A300-E6E3D5AB964F}"/>
    <cellStyle name="Normal 7 2 2 3 4" xfId="1941" xr:uid="{165994A2-9FFE-4027-9916-7BBFB7D3FA88}"/>
    <cellStyle name="Normal 7 2 2 3 4 2" xfId="4033" xr:uid="{8BEEA20C-2C9C-4858-B570-333D27CFAF7F}"/>
    <cellStyle name="Normal 7 2 2 3 5" xfId="1942" xr:uid="{121960D4-821F-44C8-88D8-F5342F890170}"/>
    <cellStyle name="Normal 7 2 2 3 6" xfId="1943" xr:uid="{7C081944-1227-4AB0-9CCF-69FCB35A2375}"/>
    <cellStyle name="Normal 7 2 2 4" xfId="1944" xr:uid="{DF5AF94F-95AD-497F-A9B0-C7105FC92008}"/>
    <cellStyle name="Normal 7 2 2 4 2" xfId="1945" xr:uid="{D058CB34-0AAD-490A-BA77-7668BABA9862}"/>
    <cellStyle name="Normal 7 2 2 4 2 2" xfId="1946" xr:uid="{C9681A46-B8C1-4525-B692-7F0879AD34DD}"/>
    <cellStyle name="Normal 7 2 2 4 2 2 2" xfId="4034" xr:uid="{79889A2F-628F-46BD-9478-04790DD0D57A}"/>
    <cellStyle name="Normal 7 2 2 4 2 2 2 2" xfId="4035" xr:uid="{52AF591E-3FCD-457A-97BC-25F510A43F7B}"/>
    <cellStyle name="Normal 7 2 2 4 2 2 3" xfId="4036" xr:uid="{63EEF1FB-CE8D-4A40-B603-0397480438E3}"/>
    <cellStyle name="Normal 7 2 2 4 2 3" xfId="1947" xr:uid="{3F761304-9788-42C4-B812-55417C4E144E}"/>
    <cellStyle name="Normal 7 2 2 4 2 3 2" xfId="4037" xr:uid="{8BB129F5-7B84-4EA5-AED0-63B4EA18F9AA}"/>
    <cellStyle name="Normal 7 2 2 4 2 4" xfId="1948" xr:uid="{F5FB4A48-75FA-406A-B4A6-66DC49911898}"/>
    <cellStyle name="Normal 7 2 2 4 3" xfId="1949" xr:uid="{88121393-FD60-4EB7-98B7-4CC748F23591}"/>
    <cellStyle name="Normal 7 2 2 4 3 2" xfId="4038" xr:uid="{7DB291B0-C16A-4B4B-993F-2CF7F2E9802C}"/>
    <cellStyle name="Normal 7 2 2 4 3 2 2" xfId="4039" xr:uid="{F8C87A88-91F9-4D72-BF60-CB2CA2C1EC4F}"/>
    <cellStyle name="Normal 7 2 2 4 3 3" xfId="4040" xr:uid="{4C9A311C-F443-410A-9CA4-A830074C687F}"/>
    <cellStyle name="Normal 7 2 2 4 4" xfId="1950" xr:uid="{41AE6DD0-60CE-4164-BE18-A8FEF969A50F}"/>
    <cellStyle name="Normal 7 2 2 4 4 2" xfId="4041" xr:uid="{C0E13160-066F-40E6-9B70-7D565555AB56}"/>
    <cellStyle name="Normal 7 2 2 4 5" xfId="1951" xr:uid="{BA1E1382-699E-4BB9-8838-939CC1072AC3}"/>
    <cellStyle name="Normal 7 2 2 5" xfId="1952" xr:uid="{BA1B612F-DB66-4EE8-8C05-AFFB0641B7B1}"/>
    <cellStyle name="Normal 7 2 2 5 2" xfId="1953" xr:uid="{203366EB-D705-4250-B1E7-5AB13FAE017E}"/>
    <cellStyle name="Normal 7 2 2 5 2 2" xfId="4042" xr:uid="{1BAAC4C7-FB24-4077-933A-31DC112A8421}"/>
    <cellStyle name="Normal 7 2 2 5 2 2 2" xfId="4043" xr:uid="{571C037C-3E76-478E-A27A-87060EE9DE5A}"/>
    <cellStyle name="Normal 7 2 2 5 2 3" xfId="4044" xr:uid="{3BD19028-BA5A-4BAD-8AE1-6A5024B5FCF9}"/>
    <cellStyle name="Normal 7 2 2 5 3" xfId="1954" xr:uid="{BFCE97CA-9A8B-4E97-B6BA-C64217FFAF28}"/>
    <cellStyle name="Normal 7 2 2 5 3 2" xfId="4045" xr:uid="{153AE2E0-C0CE-44BF-A379-A871FA2282F6}"/>
    <cellStyle name="Normal 7 2 2 5 4" xfId="1955" xr:uid="{D6708C65-222E-4862-8C77-97A105655D88}"/>
    <cellStyle name="Normal 7 2 2 6" xfId="1956" xr:uid="{D17B49A1-557A-4C2C-BBF7-39E826BEEE66}"/>
    <cellStyle name="Normal 7 2 2 6 2" xfId="1957" xr:uid="{1C325D61-9B28-415E-BBBD-1614A6946699}"/>
    <cellStyle name="Normal 7 2 2 6 2 2" xfId="4046" xr:uid="{54F33624-4F4D-4965-A2F9-E915D8B8742E}"/>
    <cellStyle name="Normal 7 2 2 6 3" xfId="1958" xr:uid="{D32A1859-FD34-4AB6-BE28-58785A293F88}"/>
    <cellStyle name="Normal 7 2 2 6 4" xfId="1959" xr:uid="{94B7CE40-1F5B-4ACF-B929-16CC4301D5B3}"/>
    <cellStyle name="Normal 7 2 2 7" xfId="1960" xr:uid="{31CE0BC4-BF9F-4F62-AFFA-E0B2D5CFBBDD}"/>
    <cellStyle name="Normal 7 2 2 7 2" xfId="4047" xr:uid="{366A080E-0953-48FF-AC21-197C22ED1FFE}"/>
    <cellStyle name="Normal 7 2 2 8" xfId="1961" xr:uid="{90DCE387-7DD8-428F-883C-D832BB6D3D7E}"/>
    <cellStyle name="Normal 7 2 2 9" xfId="1962" xr:uid="{223BAC05-8751-4C7B-B978-D81BEE3F3F64}"/>
    <cellStyle name="Normal 7 2 3" xfId="1963" xr:uid="{A582C25C-A01A-4982-89CF-F3713B47FB23}"/>
    <cellStyle name="Normal 7 2 3 2" xfId="1964" xr:uid="{404BBC4D-4DC2-4E20-B78D-677E295323CC}"/>
    <cellStyle name="Normal 7 2 3 2 2" xfId="1965" xr:uid="{A12CFDD8-4D1D-4396-B4BF-D85AC19B145B}"/>
    <cellStyle name="Normal 7 2 3 2 2 2" xfId="1966" xr:uid="{E6336C80-B11C-4B70-B74C-885EF135C051}"/>
    <cellStyle name="Normal 7 2 3 2 2 2 2" xfId="4048" xr:uid="{86FE60E4-6171-46E8-B281-E2369965B4B3}"/>
    <cellStyle name="Normal 7 2 3 2 2 2 2 2" xfId="4049" xr:uid="{EC24514A-2FFF-4FB0-BDB8-944D481E9C75}"/>
    <cellStyle name="Normal 7 2 3 2 2 2 3" xfId="4050" xr:uid="{3304E271-8962-40C9-903A-DE08FBF11C71}"/>
    <cellStyle name="Normal 7 2 3 2 2 3" xfId="1967" xr:uid="{59D372E5-1398-43DD-9991-FA47B8232EC0}"/>
    <cellStyle name="Normal 7 2 3 2 2 3 2" xfId="4051" xr:uid="{1EE9940B-DAA0-4140-86F1-4677404F9A12}"/>
    <cellStyle name="Normal 7 2 3 2 2 4" xfId="1968" xr:uid="{C3BBC08F-7D89-4790-BDA8-1C1CF05842B7}"/>
    <cellStyle name="Normal 7 2 3 2 3" xfId="1969" xr:uid="{D243A42D-DDAB-4579-BA6C-57F33341165B}"/>
    <cellStyle name="Normal 7 2 3 2 3 2" xfId="1970" xr:uid="{09DB9736-B3E5-4FF3-B297-49292EAE226D}"/>
    <cellStyle name="Normal 7 2 3 2 3 2 2" xfId="4052" xr:uid="{83DEEFFE-66D7-4370-8FBA-AEEB074AC9B5}"/>
    <cellStyle name="Normal 7 2 3 2 3 3" xfId="1971" xr:uid="{F068474D-C1A5-4C42-919E-EE65EA304841}"/>
    <cellStyle name="Normal 7 2 3 2 3 4" xfId="1972" xr:uid="{0D652182-D525-4884-86A6-5F822E3F16AB}"/>
    <cellStyle name="Normal 7 2 3 2 4" xfId="1973" xr:uid="{D99C4BF3-95C8-4AF6-BE60-2D1026777FB1}"/>
    <cellStyle name="Normal 7 2 3 2 4 2" xfId="4053" xr:uid="{15F85A04-DC86-4ADE-BE5D-CCECD374413E}"/>
    <cellStyle name="Normal 7 2 3 2 5" xfId="1974" xr:uid="{6D37B1B9-663B-454B-9FDB-166421172E06}"/>
    <cellStyle name="Normal 7 2 3 2 6" xfId="1975" xr:uid="{B0FA2E53-FF06-47DA-8562-8253CDA95387}"/>
    <cellStyle name="Normal 7 2 3 3" xfId="1976" xr:uid="{48614F4C-A030-4F06-96F7-6AF0649948CC}"/>
    <cellStyle name="Normal 7 2 3 3 2" xfId="1977" xr:uid="{363D26D6-9516-4B8C-AD70-E3E074510BA2}"/>
    <cellStyle name="Normal 7 2 3 3 2 2" xfId="1978" xr:uid="{368176B6-D67F-48EA-8D96-3D9CF4DCE9C2}"/>
    <cellStyle name="Normal 7 2 3 3 2 2 2" xfId="4054" xr:uid="{82C297C1-6572-46A8-A00D-24D9E5FC4CFF}"/>
    <cellStyle name="Normal 7 2 3 3 2 2 2 2" xfId="4055" xr:uid="{26C10195-BDE6-44DE-92E8-064B4EE9A289}"/>
    <cellStyle name="Normal 7 2 3 3 2 2 3" xfId="4056" xr:uid="{240D9364-BA05-4D05-8C6A-38F352A1F630}"/>
    <cellStyle name="Normal 7 2 3 3 2 3" xfId="1979" xr:uid="{B52CB809-36F9-4DBC-BB34-2B21C07F546B}"/>
    <cellStyle name="Normal 7 2 3 3 2 3 2" xfId="4057" xr:uid="{E3071325-732C-4430-BCA7-A55686FA3907}"/>
    <cellStyle name="Normal 7 2 3 3 2 4" xfId="1980" xr:uid="{4F8456CB-C5EA-4D4B-8FEC-98F5E017F16A}"/>
    <cellStyle name="Normal 7 2 3 3 3" xfId="1981" xr:uid="{313D396B-3171-4BB2-84FD-9BB3DA628EE4}"/>
    <cellStyle name="Normal 7 2 3 3 3 2" xfId="4058" xr:uid="{D296CC3D-29E8-48D4-B17A-E4D6C4155376}"/>
    <cellStyle name="Normal 7 2 3 3 3 2 2" xfId="4059" xr:uid="{DF6D97E2-8068-46C0-BDA7-78ECEE8CE22E}"/>
    <cellStyle name="Normal 7 2 3 3 3 3" xfId="4060" xr:uid="{2E347B9B-832B-426B-89AC-528AB0F5014F}"/>
    <cellStyle name="Normal 7 2 3 3 4" xfId="1982" xr:uid="{F90F23F9-B3EB-41EA-B9DC-46E4A74189CD}"/>
    <cellStyle name="Normal 7 2 3 3 4 2" xfId="4061" xr:uid="{CD10C64E-C713-43E1-BCFA-A6CE6751E2FC}"/>
    <cellStyle name="Normal 7 2 3 3 5" xfId="1983" xr:uid="{4D8B9215-C63A-4648-8708-4172010D9A05}"/>
    <cellStyle name="Normal 7 2 3 4" xfId="1984" xr:uid="{BCB6D593-A560-437F-AC7D-964D081CF325}"/>
    <cellStyle name="Normal 7 2 3 4 2" xfId="1985" xr:uid="{791E5D89-888A-4E41-9891-E1698973D9FD}"/>
    <cellStyle name="Normal 7 2 3 4 2 2" xfId="4062" xr:uid="{04410C5A-2A85-4EE1-9E0F-5CD98668E8E6}"/>
    <cellStyle name="Normal 7 2 3 4 2 2 2" xfId="4063" xr:uid="{6B3BB76C-BBBA-4CEF-8FFE-27300FC64408}"/>
    <cellStyle name="Normal 7 2 3 4 2 3" xfId="4064" xr:uid="{E9B45AEC-CB86-4D1C-BF9E-13B309A4250A}"/>
    <cellStyle name="Normal 7 2 3 4 3" xfId="1986" xr:uid="{A5512DE0-9BAE-4677-BE81-0AFDA9B001BC}"/>
    <cellStyle name="Normal 7 2 3 4 3 2" xfId="4065" xr:uid="{BE439DE6-5C32-441E-A903-027FA357DD0A}"/>
    <cellStyle name="Normal 7 2 3 4 4" xfId="1987" xr:uid="{C3DDB880-3F93-4BD5-AAF0-4E7F7F4DC213}"/>
    <cellStyle name="Normal 7 2 3 5" xfId="1988" xr:uid="{954492BD-6390-4DC9-A07B-5EB29351BD79}"/>
    <cellStyle name="Normal 7 2 3 5 2" xfId="1989" xr:uid="{A540CE5A-60C4-4898-B802-1A03E18F22DE}"/>
    <cellStyle name="Normal 7 2 3 5 2 2" xfId="4066" xr:uid="{63409006-2D94-44ED-B463-F3CE5191B4F3}"/>
    <cellStyle name="Normal 7 2 3 5 3" xfId="1990" xr:uid="{DDDCFD97-7D9F-4695-AD0E-362AB87615F4}"/>
    <cellStyle name="Normal 7 2 3 5 4" xfId="1991" xr:uid="{4EA79F01-49F4-4B80-A7AB-111D585E9544}"/>
    <cellStyle name="Normal 7 2 3 6" xfId="1992" xr:uid="{43DDF1CB-C5FA-4ABB-A3B4-124F7FBA72F4}"/>
    <cellStyle name="Normal 7 2 3 6 2" xfId="4067" xr:uid="{CB6F1338-7474-4AD7-B30F-D10D60964E61}"/>
    <cellStyle name="Normal 7 2 3 7" xfId="1993" xr:uid="{3DCCAC81-CFF2-416C-A460-644599EE7464}"/>
    <cellStyle name="Normal 7 2 3 8" xfId="1994" xr:uid="{CE9EB879-5B33-4595-9817-BAB321719B91}"/>
    <cellStyle name="Normal 7 2 4" xfId="1995" xr:uid="{A7F06EA7-97AF-4EA5-962A-BFE1EC1C6978}"/>
    <cellStyle name="Normal 7 2 4 2" xfId="1996" xr:uid="{37EF40E1-7AEC-4242-B398-61D8AF020DDF}"/>
    <cellStyle name="Normal 7 2 4 2 2" xfId="1997" xr:uid="{1200D1F3-F9F8-427D-BDEC-73D92D4455DE}"/>
    <cellStyle name="Normal 7 2 4 2 2 2" xfId="1998" xr:uid="{60DFCDE1-113A-4ABF-8ED0-965380B88486}"/>
    <cellStyle name="Normal 7 2 4 2 2 2 2" xfId="4068" xr:uid="{84A6D3DD-4083-4E1B-AA8E-85CA3358D898}"/>
    <cellStyle name="Normal 7 2 4 2 2 3" xfId="1999" xr:uid="{6BD14815-098C-4AA3-86FA-3444D53795F3}"/>
    <cellStyle name="Normal 7 2 4 2 2 4" xfId="2000" xr:uid="{2445F3B6-9C4A-4C95-9AFC-A5DB10A471B6}"/>
    <cellStyle name="Normal 7 2 4 2 3" xfId="2001" xr:uid="{BEF8967D-8896-4424-A171-5106DE1D9810}"/>
    <cellStyle name="Normal 7 2 4 2 3 2" xfId="4069" xr:uid="{EF4AEC1A-0490-4034-8BB3-0351842BEA36}"/>
    <cellStyle name="Normal 7 2 4 2 4" xfId="2002" xr:uid="{D75078DC-4FB3-4C19-88FD-B1FD40D60C2B}"/>
    <cellStyle name="Normal 7 2 4 2 5" xfId="2003" xr:uid="{2BA11895-9955-4AF5-B6B7-1A10D966A378}"/>
    <cellStyle name="Normal 7 2 4 3" xfId="2004" xr:uid="{2BEFF6D5-3C65-447F-BF05-6A92BACA4742}"/>
    <cellStyle name="Normal 7 2 4 3 2" xfId="2005" xr:uid="{2515FA7A-ADFE-4C10-B645-1B5AD0EC38A9}"/>
    <cellStyle name="Normal 7 2 4 3 2 2" xfId="4070" xr:uid="{0D808873-95E5-40B6-BE86-5FA6C1141DFE}"/>
    <cellStyle name="Normal 7 2 4 3 3" xfId="2006" xr:uid="{8B687F43-7C0B-4989-AE09-014BE5AAE2E5}"/>
    <cellStyle name="Normal 7 2 4 3 4" xfId="2007" xr:uid="{38A19390-8F23-4D93-B7C5-5919FB75BE84}"/>
    <cellStyle name="Normal 7 2 4 4" xfId="2008" xr:uid="{32F3553B-1B21-4691-92B5-88E890560F46}"/>
    <cellStyle name="Normal 7 2 4 4 2" xfId="2009" xr:uid="{B2864F91-C5A4-4EAE-9B36-C4BCB1D9036D}"/>
    <cellStyle name="Normal 7 2 4 4 3" xfId="2010" xr:uid="{64AA23A9-E62E-4E81-A156-2E46E3C5D3B8}"/>
    <cellStyle name="Normal 7 2 4 4 4" xfId="2011" xr:uid="{E9E79AC1-FE35-443A-A155-01EE8D43FB1B}"/>
    <cellStyle name="Normal 7 2 4 5" xfId="2012" xr:uid="{C92CE62D-516A-4A59-8488-6AC67A0583A0}"/>
    <cellStyle name="Normal 7 2 4 6" xfId="2013" xr:uid="{35519EDD-E15C-4A98-8413-5F00AA3580DC}"/>
    <cellStyle name="Normal 7 2 4 7" xfId="2014" xr:uid="{78660C8B-7DF0-490C-A904-A66FD92A3E44}"/>
    <cellStyle name="Normal 7 2 5" xfId="2015" xr:uid="{48D56184-2DED-4BD2-99DE-4DDDB8FB9CFE}"/>
    <cellStyle name="Normal 7 2 5 2" xfId="2016" xr:uid="{194BFB08-8D38-4D2E-8F30-4011CE8E762F}"/>
    <cellStyle name="Normal 7 2 5 2 2" xfId="2017" xr:uid="{43E5188B-4389-4B0A-B089-C169BB7BCD3A}"/>
    <cellStyle name="Normal 7 2 5 2 2 2" xfId="4071" xr:uid="{CA48FD62-E798-4319-B535-9FD692165AE6}"/>
    <cellStyle name="Normal 7 2 5 2 2 2 2" xfId="4072" xr:uid="{5EDC861F-E097-40D1-8BD2-3279050FCBE7}"/>
    <cellStyle name="Normal 7 2 5 2 2 3" xfId="4073" xr:uid="{8A24A809-5D9B-45E1-85E9-5416EEBD90CF}"/>
    <cellStyle name="Normal 7 2 5 2 3" xfId="2018" xr:uid="{533527B3-CB02-4A66-8BEB-5DA1CE408960}"/>
    <cellStyle name="Normal 7 2 5 2 3 2" xfId="4074" xr:uid="{6BE797F2-C029-48FC-B33E-E1F82DEF2A82}"/>
    <cellStyle name="Normal 7 2 5 2 4" xfId="2019" xr:uid="{42163881-6E8D-4CC5-BA7B-D41EF42C89CD}"/>
    <cellStyle name="Normal 7 2 5 3" xfId="2020" xr:uid="{4A10A102-99E0-46C7-AB92-70ACA9D1DBDE}"/>
    <cellStyle name="Normal 7 2 5 3 2" xfId="2021" xr:uid="{A4FF985F-3844-4546-A2BB-CC45A685DEFE}"/>
    <cellStyle name="Normal 7 2 5 3 2 2" xfId="4075" xr:uid="{D1496FEC-670A-428D-93B8-629F2E32D0A0}"/>
    <cellStyle name="Normal 7 2 5 3 3" xfId="2022" xr:uid="{43CFDAF0-973D-4D8D-8BBC-D92AB9C028B1}"/>
    <cellStyle name="Normal 7 2 5 3 4" xfId="2023" xr:uid="{1CDEA5D2-0703-4AF0-AF8E-149A3A3810F6}"/>
    <cellStyle name="Normal 7 2 5 4" xfId="2024" xr:uid="{125E2A43-D6D5-4CB7-9AA0-7C508F3E001D}"/>
    <cellStyle name="Normal 7 2 5 4 2" xfId="4076" xr:uid="{A531A972-6F77-4012-A800-FBD3CA784809}"/>
    <cellStyle name="Normal 7 2 5 5" xfId="2025" xr:uid="{01433153-67E2-4FB4-A3CB-5824B7C38B17}"/>
    <cellStyle name="Normal 7 2 5 6" xfId="2026" xr:uid="{ADB70F00-CDBB-4D99-AD40-91A3C6694540}"/>
    <cellStyle name="Normal 7 2 6" xfId="2027" xr:uid="{ED8E607E-F883-4C59-8EFA-A56C755EE2F3}"/>
    <cellStyle name="Normal 7 2 6 2" xfId="2028" xr:uid="{47420DEB-B91D-4AEA-BD63-452EE78FB2A3}"/>
    <cellStyle name="Normal 7 2 6 2 2" xfId="2029" xr:uid="{CEAEA2CE-B9EA-4378-9411-37DE202B0F0E}"/>
    <cellStyle name="Normal 7 2 6 2 2 2" xfId="4077" xr:uid="{C959D80D-A3E3-4FB1-94C4-635E66A1411B}"/>
    <cellStyle name="Normal 7 2 6 2 3" xfId="2030" xr:uid="{C450A875-7C6F-44D1-B38D-EBAD32AE882B}"/>
    <cellStyle name="Normal 7 2 6 2 4" xfId="2031" xr:uid="{043B05E1-B548-40E3-AB41-73622878DE17}"/>
    <cellStyle name="Normal 7 2 6 3" xfId="2032" xr:uid="{6A67EF2D-3BE6-46D0-BBEC-5D3262540A3E}"/>
    <cellStyle name="Normal 7 2 6 3 2" xfId="4078" xr:uid="{5DCF2DF4-020E-4867-B13F-F7706196E1F0}"/>
    <cellStyle name="Normal 7 2 6 4" xfId="2033" xr:uid="{0914051C-C830-421C-81FF-6D7BF9308968}"/>
    <cellStyle name="Normal 7 2 6 5" xfId="2034" xr:uid="{CBA3DC4B-A18C-42DB-ACF8-416F4C42E26A}"/>
    <cellStyle name="Normal 7 2 7" xfId="2035" xr:uid="{936E307E-4DDC-4988-8830-25A98690458B}"/>
    <cellStyle name="Normal 7 2 7 2" xfId="2036" xr:uid="{3755AD4E-7FF6-4305-AB8D-6B0EF5014DEF}"/>
    <cellStyle name="Normal 7 2 7 2 2" xfId="4079" xr:uid="{6E2ECF02-CCF1-49BC-A02D-9BE7B67505AE}"/>
    <cellStyle name="Normal 7 2 7 2 3" xfId="4380" xr:uid="{7D503577-9330-4EBD-BAD5-7ECE3C6EBFFA}"/>
    <cellStyle name="Normal 7 2 7 3" xfId="2037" xr:uid="{503521E0-9D03-4CB8-B33E-CCBEDE4101BF}"/>
    <cellStyle name="Normal 7 2 7 4" xfId="2038" xr:uid="{673EBD1F-64E0-426F-947A-CC5F3923427B}"/>
    <cellStyle name="Normal 7 2 7 4 2" xfId="4746" xr:uid="{C6D726FE-DBA1-4AA1-AF63-9942F5E04B76}"/>
    <cellStyle name="Normal 7 2 7 4 3" xfId="4610" xr:uid="{BD6FED72-94D7-4B0D-ACF8-FCC7492198E1}"/>
    <cellStyle name="Normal 7 2 7 4 4" xfId="4465" xr:uid="{B32AA0DA-AF7D-4DE2-90B9-99ACD8F97DFA}"/>
    <cellStyle name="Normal 7 2 8" xfId="2039" xr:uid="{010C9A14-A038-4D27-8DFD-8DF33BABDB44}"/>
    <cellStyle name="Normal 7 2 8 2" xfId="2040" xr:uid="{E92E163C-77C0-4BEF-BDD6-2788924DA0A6}"/>
    <cellStyle name="Normal 7 2 8 3" xfId="2041" xr:uid="{798D8D5E-B48D-41E5-A0DE-668D9EA60ACF}"/>
    <cellStyle name="Normal 7 2 8 4" xfId="2042" xr:uid="{4FAAFCD2-0DB7-4935-BAB2-0AFBFFCBEF92}"/>
    <cellStyle name="Normal 7 2 9" xfId="2043" xr:uid="{848008A6-ED31-41F3-92B9-62C3489C0F16}"/>
    <cellStyle name="Normal 7 3" xfId="2044" xr:uid="{4BE8A4A1-436E-4223-A790-59BEB640509B}"/>
    <cellStyle name="Normal 7 3 10" xfId="2045" xr:uid="{FFF4EF89-9F9C-4DCB-AF97-49C3ABD19F29}"/>
    <cellStyle name="Normal 7 3 11" xfId="2046" xr:uid="{5718AB4C-E902-4926-9EBC-739ABF4C91F3}"/>
    <cellStyle name="Normal 7 3 2" xfId="2047" xr:uid="{AEC7EB06-7EB2-4759-9FFB-204E59535EED}"/>
    <cellStyle name="Normal 7 3 2 2" xfId="2048" xr:uid="{EC03FB19-4CD2-4636-928A-57CAC5DD0E0C}"/>
    <cellStyle name="Normal 7 3 2 2 2" xfId="2049" xr:uid="{CA4EC4B3-1EEA-4DD8-8689-0B335921BD37}"/>
    <cellStyle name="Normal 7 3 2 2 2 2" xfId="2050" xr:uid="{9A0FA81F-B21B-4690-B2CE-F3901105DD00}"/>
    <cellStyle name="Normal 7 3 2 2 2 2 2" xfId="2051" xr:uid="{BDB4CE4F-5214-4108-9749-EA39237169D7}"/>
    <cellStyle name="Normal 7 3 2 2 2 2 2 2" xfId="4080" xr:uid="{077E339A-126B-46E7-B329-98B9F69B2EB7}"/>
    <cellStyle name="Normal 7 3 2 2 2 2 3" xfId="2052" xr:uid="{FCCB4535-B2D4-4A39-8DD9-DB2662A409F1}"/>
    <cellStyle name="Normal 7 3 2 2 2 2 4" xfId="2053" xr:uid="{EE3B04CC-7D2F-4A49-A694-ADAF12B355AC}"/>
    <cellStyle name="Normal 7 3 2 2 2 3" xfId="2054" xr:uid="{0BB3A6DE-88E4-4A0A-BB8F-634C9C57F997}"/>
    <cellStyle name="Normal 7 3 2 2 2 3 2" xfId="2055" xr:uid="{F402C57B-B582-4787-A7A1-6712A4CCA3F1}"/>
    <cellStyle name="Normal 7 3 2 2 2 3 3" xfId="2056" xr:uid="{86DE8952-4F46-456F-BF74-D2342E904592}"/>
    <cellStyle name="Normal 7 3 2 2 2 3 4" xfId="2057" xr:uid="{E415E455-7C30-4861-BC1F-1651CB1327DE}"/>
    <cellStyle name="Normal 7 3 2 2 2 4" xfId="2058" xr:uid="{7713675A-C659-4222-9F98-EDE3186A195C}"/>
    <cellStyle name="Normal 7 3 2 2 2 5" xfId="2059" xr:uid="{FB4F0B1C-6F67-424F-9602-78935A7FD3B4}"/>
    <cellStyle name="Normal 7 3 2 2 2 6" xfId="2060" xr:uid="{202427A0-AB1B-4792-B6C9-24AAD73EA223}"/>
    <cellStyle name="Normal 7 3 2 2 3" xfId="2061" xr:uid="{9CDC488E-C458-49A7-AF38-092A227603C9}"/>
    <cellStyle name="Normal 7 3 2 2 3 2" xfId="2062" xr:uid="{44B911B9-612E-4ADC-B089-13BE4624AD52}"/>
    <cellStyle name="Normal 7 3 2 2 3 2 2" xfId="2063" xr:uid="{B884E4D7-AF0E-4CBA-BA6C-6F12FDA660B5}"/>
    <cellStyle name="Normal 7 3 2 2 3 2 3" xfId="2064" xr:uid="{8C836DE1-D146-49B4-914A-39DA0276AE9C}"/>
    <cellStyle name="Normal 7 3 2 2 3 2 4" xfId="2065" xr:uid="{9202C709-9825-4095-9614-BF3386A691C9}"/>
    <cellStyle name="Normal 7 3 2 2 3 3" xfId="2066" xr:uid="{D4AFA34F-5ED9-46EF-96EE-25C92680FA22}"/>
    <cellStyle name="Normal 7 3 2 2 3 4" xfId="2067" xr:uid="{31F7DF59-3DDE-4B69-B872-55B1D1607E91}"/>
    <cellStyle name="Normal 7 3 2 2 3 5" xfId="2068" xr:uid="{458B84CB-ADB1-4C8C-B37D-B88D523A61E8}"/>
    <cellStyle name="Normal 7 3 2 2 4" xfId="2069" xr:uid="{CA5E51DB-2FD8-45F7-8D29-731E194E985A}"/>
    <cellStyle name="Normal 7 3 2 2 4 2" xfId="2070" xr:uid="{16755F22-DADD-4755-96BC-7905F1874ECF}"/>
    <cellStyle name="Normal 7 3 2 2 4 3" xfId="2071" xr:uid="{5E3BC4D7-12B4-4D11-BED9-A03DD966B7C2}"/>
    <cellStyle name="Normal 7 3 2 2 4 4" xfId="2072" xr:uid="{0902DA9E-4F97-4EE6-B017-3F08A68410EE}"/>
    <cellStyle name="Normal 7 3 2 2 5" xfId="2073" xr:uid="{90E87A33-D2BC-4EF1-BD5D-50B559CC8D82}"/>
    <cellStyle name="Normal 7 3 2 2 5 2" xfId="2074" xr:uid="{23BFB27F-CA45-4D5D-B44A-0D64211E34A7}"/>
    <cellStyle name="Normal 7 3 2 2 5 3" xfId="2075" xr:uid="{1ECF56E8-2A02-448D-8436-490A9C1DECC6}"/>
    <cellStyle name="Normal 7 3 2 2 5 4" xfId="2076" xr:uid="{5FCD3936-EF12-4715-A443-C26E56306C1A}"/>
    <cellStyle name="Normal 7 3 2 2 6" xfId="2077" xr:uid="{52C4EA37-1382-418A-B414-B672F0E37648}"/>
    <cellStyle name="Normal 7 3 2 2 7" xfId="2078" xr:uid="{283A09EA-D87F-40B5-A718-1D6E52FA3C4B}"/>
    <cellStyle name="Normal 7 3 2 2 8" xfId="2079" xr:uid="{52D92158-F170-4490-B61B-5BDFD1D40AD6}"/>
    <cellStyle name="Normal 7 3 2 3" xfId="2080" xr:uid="{89C607E9-B550-465C-9E84-7544836BF42B}"/>
    <cellStyle name="Normal 7 3 2 3 2" xfId="2081" xr:uid="{78E9604A-5183-4412-9B3B-D7932DFFD6D3}"/>
    <cellStyle name="Normal 7 3 2 3 2 2" xfId="2082" xr:uid="{F9438772-A617-4D94-BC38-C851D7558A64}"/>
    <cellStyle name="Normal 7 3 2 3 2 2 2" xfId="4081" xr:uid="{C5675CBC-131A-46E2-90D0-EAE3E3E205CE}"/>
    <cellStyle name="Normal 7 3 2 3 2 2 2 2" xfId="4082" xr:uid="{39CEB3D5-2620-41CD-90F6-BBCA1061EBF8}"/>
    <cellStyle name="Normal 7 3 2 3 2 2 3" xfId="4083" xr:uid="{71E47229-ED5D-4F08-9D03-D428559E29A2}"/>
    <cellStyle name="Normal 7 3 2 3 2 3" xfId="2083" xr:uid="{B16DCAEE-4067-4B32-A991-886B7AF1FA75}"/>
    <cellStyle name="Normal 7 3 2 3 2 3 2" xfId="4084" xr:uid="{0A45CCDF-5FF5-42B5-95AC-2B83F28EA700}"/>
    <cellStyle name="Normal 7 3 2 3 2 4" xfId="2084" xr:uid="{B864C5E7-9EDE-462A-A104-71F83269C5F0}"/>
    <cellStyle name="Normal 7 3 2 3 3" xfId="2085" xr:uid="{0F7800AF-C995-45B8-9B1E-F11505FD0DE0}"/>
    <cellStyle name="Normal 7 3 2 3 3 2" xfId="2086" xr:uid="{EEEA28CF-3B40-4098-9E67-261F6E9E7284}"/>
    <cellStyle name="Normal 7 3 2 3 3 2 2" xfId="4085" xr:uid="{9C274A95-40D9-45A8-BBDD-9A07B7617B4B}"/>
    <cellStyle name="Normal 7 3 2 3 3 3" xfId="2087" xr:uid="{993C3224-E22F-4FC3-A758-F23A4B67D0E3}"/>
    <cellStyle name="Normal 7 3 2 3 3 4" xfId="2088" xr:uid="{3EEFD96B-CBF2-4A68-A72B-16F48AC53C4D}"/>
    <cellStyle name="Normal 7 3 2 3 4" xfId="2089" xr:uid="{B82FA31D-AFA4-4AB6-8D16-D28A412BC77C}"/>
    <cellStyle name="Normal 7 3 2 3 4 2" xfId="4086" xr:uid="{D4DBF5E0-FB32-43C8-8DFE-7B757428DA5F}"/>
    <cellStyle name="Normal 7 3 2 3 5" xfId="2090" xr:uid="{5C7D6D52-BAA0-4A79-AAE0-17CD193EA31F}"/>
    <cellStyle name="Normal 7 3 2 3 6" xfId="2091" xr:uid="{D134C8C0-D232-49B9-B87C-BA10F3C2F8AD}"/>
    <cellStyle name="Normal 7 3 2 4" xfId="2092" xr:uid="{E5F69E1C-BABA-4517-8605-9125DA0FFFCE}"/>
    <cellStyle name="Normal 7 3 2 4 2" xfId="2093" xr:uid="{35EFCE9C-4930-407F-BA94-077F467C50E2}"/>
    <cellStyle name="Normal 7 3 2 4 2 2" xfId="2094" xr:uid="{DE3E88FA-782E-4BC6-9A24-485CB1115C72}"/>
    <cellStyle name="Normal 7 3 2 4 2 2 2" xfId="4087" xr:uid="{433CB036-A0A5-4574-A738-6A45EE0DB7A2}"/>
    <cellStyle name="Normal 7 3 2 4 2 3" xfId="2095" xr:uid="{CC000E38-A7E9-4295-9205-13D6B327FDA0}"/>
    <cellStyle name="Normal 7 3 2 4 2 4" xfId="2096" xr:uid="{584BC593-BCCE-4BC2-85A5-3BEFB78058AC}"/>
    <cellStyle name="Normal 7 3 2 4 3" xfId="2097" xr:uid="{3449AE34-9C7B-4D58-BDC6-7F283C673D79}"/>
    <cellStyle name="Normal 7 3 2 4 3 2" xfId="4088" xr:uid="{746B696A-1B44-49C1-A5C5-5C8519C238CA}"/>
    <cellStyle name="Normal 7 3 2 4 4" xfId="2098" xr:uid="{C7399710-155A-456C-82E5-2D150CB5764D}"/>
    <cellStyle name="Normal 7 3 2 4 5" xfId="2099" xr:uid="{EF3B0746-8CBE-4C34-B8FE-78DAC9E1A2DE}"/>
    <cellStyle name="Normal 7 3 2 5" xfId="2100" xr:uid="{9BA1ABA9-8414-4D62-8868-D4D8A1C32AFE}"/>
    <cellStyle name="Normal 7 3 2 5 2" xfId="2101" xr:uid="{CFC7926D-A667-44CF-B80D-2BFAE84FE452}"/>
    <cellStyle name="Normal 7 3 2 5 2 2" xfId="4089" xr:uid="{C49996B3-05E6-460D-AB4A-4B6C0576F30A}"/>
    <cellStyle name="Normal 7 3 2 5 3" xfId="2102" xr:uid="{9288B7B1-F2DC-4CBC-974F-4941E04CE67F}"/>
    <cellStyle name="Normal 7 3 2 5 4" xfId="2103" xr:uid="{F424901B-36DD-4A5E-98E5-410C4DB9069F}"/>
    <cellStyle name="Normal 7 3 2 6" xfId="2104" xr:uid="{A6213806-62BF-468A-A4F8-3AB1188186C5}"/>
    <cellStyle name="Normal 7 3 2 6 2" xfId="2105" xr:uid="{33F6099C-F575-46BA-9D32-E69D47403AC7}"/>
    <cellStyle name="Normal 7 3 2 6 3" xfId="2106" xr:uid="{716A6E2A-DA60-4E46-875E-853747542DB2}"/>
    <cellStyle name="Normal 7 3 2 6 4" xfId="2107" xr:uid="{0887FBE2-B116-4AF2-AF95-F7EE21E10257}"/>
    <cellStyle name="Normal 7 3 2 7" xfId="2108" xr:uid="{12FBF7A3-894F-4982-A819-AF059E7E6324}"/>
    <cellStyle name="Normal 7 3 2 8" xfId="2109" xr:uid="{DF8D95D5-E8C9-4FCE-8F62-D4B9D2E02585}"/>
    <cellStyle name="Normal 7 3 2 9" xfId="2110" xr:uid="{ADF9EE4F-D5F7-403B-AB46-7022B9EDA0AD}"/>
    <cellStyle name="Normal 7 3 3" xfId="2111" xr:uid="{817ACAE6-970C-4472-9B29-7D0018CC2C5C}"/>
    <cellStyle name="Normal 7 3 3 2" xfId="2112" xr:uid="{C2C98E8E-C771-4896-ACAA-679996F3421E}"/>
    <cellStyle name="Normal 7 3 3 2 2" xfId="2113" xr:uid="{D8DEEEB3-F99D-4C50-8D3D-74687EEBD567}"/>
    <cellStyle name="Normal 7 3 3 2 2 2" xfId="2114" xr:uid="{CBEB93EA-CF7C-49DF-A765-C7E5427D2387}"/>
    <cellStyle name="Normal 7 3 3 2 2 2 2" xfId="4090" xr:uid="{4355339F-8B6C-4960-9ACE-794032D34A18}"/>
    <cellStyle name="Normal 7 3 3 2 2 2 2 2" xfId="4655" xr:uid="{FB54F40C-EE83-4ECF-B698-0A78817D7986}"/>
    <cellStyle name="Normal 7 3 3 2 2 2 3" xfId="4656" xr:uid="{8D902DE8-1C1F-4B3A-B578-20B72D610EB9}"/>
    <cellStyle name="Normal 7 3 3 2 2 3" xfId="2115" xr:uid="{45967107-C9EC-4558-AE0B-43EB0F80EFDE}"/>
    <cellStyle name="Normal 7 3 3 2 2 3 2" xfId="4657" xr:uid="{7945890D-B698-4B21-A37C-98A4253E74B5}"/>
    <cellStyle name="Normal 7 3 3 2 2 4" xfId="2116" xr:uid="{6448B1B4-7771-450E-B286-D19EF9FA0A80}"/>
    <cellStyle name="Normal 7 3 3 2 3" xfId="2117" xr:uid="{503DF685-146A-4A29-8A12-75E8DC5D6F4C}"/>
    <cellStyle name="Normal 7 3 3 2 3 2" xfId="2118" xr:uid="{571F4194-012A-48EE-8BC9-84881E3B5AD7}"/>
    <cellStyle name="Normal 7 3 3 2 3 2 2" xfId="4658" xr:uid="{1BC9A00F-8B35-4A4A-B46B-CF218E39E708}"/>
    <cellStyle name="Normal 7 3 3 2 3 3" xfId="2119" xr:uid="{5EF3F787-B523-4A65-A1AE-11E50FA6EA3D}"/>
    <cellStyle name="Normal 7 3 3 2 3 4" xfId="2120" xr:uid="{C0678634-9628-4436-A181-92319197C8A2}"/>
    <cellStyle name="Normal 7 3 3 2 4" xfId="2121" xr:uid="{97A0AB1C-D5F8-4BE6-8710-7E53473A6E6F}"/>
    <cellStyle name="Normal 7 3 3 2 4 2" xfId="4659" xr:uid="{DBA40CE2-5994-401D-B3B3-462E9205783D}"/>
    <cellStyle name="Normal 7 3 3 2 5" xfId="2122" xr:uid="{8AD625A9-AD1F-467A-B74E-AE4ABA6EEE3D}"/>
    <cellStyle name="Normal 7 3 3 2 6" xfId="2123" xr:uid="{D970E1F2-1483-4A42-A568-DF68D76CF921}"/>
    <cellStyle name="Normal 7 3 3 3" xfId="2124" xr:uid="{A2D32D26-6D58-43CB-A844-230997761808}"/>
    <cellStyle name="Normal 7 3 3 3 2" xfId="2125" xr:uid="{3B18BB25-015D-4E3B-BD57-1DE7EAC379B2}"/>
    <cellStyle name="Normal 7 3 3 3 2 2" xfId="2126" xr:uid="{540E4638-3FEE-4828-A0B3-C7E8C51303C5}"/>
    <cellStyle name="Normal 7 3 3 3 2 2 2" xfId="4660" xr:uid="{DCB3BBCA-0696-4C93-BC67-ACA055FD85D8}"/>
    <cellStyle name="Normal 7 3 3 3 2 3" xfId="2127" xr:uid="{632B6412-C78B-4FF1-B423-62134ECCDCB3}"/>
    <cellStyle name="Normal 7 3 3 3 2 4" xfId="2128" xr:uid="{46A736A1-0DC1-49A8-9CD9-DF27CB87635E}"/>
    <cellStyle name="Normal 7 3 3 3 3" xfId="2129" xr:uid="{FB5D2775-50EC-4C15-AFDE-72C72D10DB0C}"/>
    <cellStyle name="Normal 7 3 3 3 3 2" xfId="4661" xr:uid="{F16AA3FA-97CF-4085-8665-3BC0334036A2}"/>
    <cellStyle name="Normal 7 3 3 3 4" xfId="2130" xr:uid="{551F82F5-9484-4B4A-B676-5D69B594EB83}"/>
    <cellStyle name="Normal 7 3 3 3 5" xfId="2131" xr:uid="{6F87FBF2-9067-47B0-A0E5-2F218DA0B376}"/>
    <cellStyle name="Normal 7 3 3 4" xfId="2132" xr:uid="{CA6DEC97-C702-4625-98DF-75BBFF471449}"/>
    <cellStyle name="Normal 7 3 3 4 2" xfId="2133" xr:uid="{733358F8-2214-4CE1-A8A2-EF6F68F58FD4}"/>
    <cellStyle name="Normal 7 3 3 4 2 2" xfId="4662" xr:uid="{46018305-F245-48E2-A7FA-D8A6B8D45755}"/>
    <cellStyle name="Normal 7 3 3 4 3" xfId="2134" xr:uid="{BDE944D8-6084-490A-833B-DC95036308E0}"/>
    <cellStyle name="Normal 7 3 3 4 4" xfId="2135" xr:uid="{D1E47B17-B1BA-4E10-BDE9-2CE20F2E6A3A}"/>
    <cellStyle name="Normal 7 3 3 5" xfId="2136" xr:uid="{C8401F39-3DC2-4B67-83F5-8449F621E2CC}"/>
    <cellStyle name="Normal 7 3 3 5 2" xfId="2137" xr:uid="{1CCDF08E-EDD8-4DA6-A604-F2656C2CC4BE}"/>
    <cellStyle name="Normal 7 3 3 5 3" xfId="2138" xr:uid="{5D53387F-AE31-46A3-B273-200D40A20717}"/>
    <cellStyle name="Normal 7 3 3 5 4" xfId="2139" xr:uid="{7EB09D3A-17EE-4C38-A31C-FD5D10E5E3A3}"/>
    <cellStyle name="Normal 7 3 3 6" xfId="2140" xr:uid="{ABA96E17-68FE-49F9-A5C2-84CAC593F5C3}"/>
    <cellStyle name="Normal 7 3 3 7" xfId="2141" xr:uid="{098C0519-A3F0-47BA-A523-34758ADEA0A9}"/>
    <cellStyle name="Normal 7 3 3 8" xfId="2142" xr:uid="{8396F69B-7DB7-46CF-AE59-74DC9BCE06B6}"/>
    <cellStyle name="Normal 7 3 4" xfId="2143" xr:uid="{534B5200-D72A-4466-866C-CC52B5BABF30}"/>
    <cellStyle name="Normal 7 3 4 2" xfId="2144" xr:uid="{062516A2-35D7-489D-AF46-D7E02091C789}"/>
    <cellStyle name="Normal 7 3 4 2 2" xfId="2145" xr:uid="{85903C3E-B23E-4AA4-83B4-691A0B0F5597}"/>
    <cellStyle name="Normal 7 3 4 2 2 2" xfId="2146" xr:uid="{DEBFD347-29C1-4083-8C71-B031AC4B3F95}"/>
    <cellStyle name="Normal 7 3 4 2 2 2 2" xfId="4091" xr:uid="{A9C4BB1D-7D63-496E-92E6-40CDFD39D4CD}"/>
    <cellStyle name="Normal 7 3 4 2 2 3" xfId="2147" xr:uid="{22BDD96D-B7E9-434C-BDEC-32E19D6DA003}"/>
    <cellStyle name="Normal 7 3 4 2 2 4" xfId="2148" xr:uid="{0B55FAB7-4DCA-4200-AEFA-047BE442C837}"/>
    <cellStyle name="Normal 7 3 4 2 3" xfId="2149" xr:uid="{58A1A902-9E48-41CA-BD10-71EB829DDC17}"/>
    <cellStyle name="Normal 7 3 4 2 3 2" xfId="4092" xr:uid="{45DC0B6D-B3DC-43E9-8152-895376C12058}"/>
    <cellStyle name="Normal 7 3 4 2 4" xfId="2150" xr:uid="{02D92EAA-615D-4E4A-BAE4-BC160C5A3092}"/>
    <cellStyle name="Normal 7 3 4 2 5" xfId="2151" xr:uid="{6E047585-0B96-4FD4-8EBC-6E47438668F6}"/>
    <cellStyle name="Normal 7 3 4 3" xfId="2152" xr:uid="{7A8A4EC0-03D9-495B-8D79-74DFCC1BEAA7}"/>
    <cellStyle name="Normal 7 3 4 3 2" xfId="2153" xr:uid="{9B495DE6-6858-443D-B0EB-F3560E9AB01F}"/>
    <cellStyle name="Normal 7 3 4 3 2 2" xfId="4093" xr:uid="{EB4DEAC8-6110-4A4F-A990-8A24A4FE7E96}"/>
    <cellStyle name="Normal 7 3 4 3 3" xfId="2154" xr:uid="{F1DE58A2-72F2-444B-A1C9-DF09561B186B}"/>
    <cellStyle name="Normal 7 3 4 3 4" xfId="2155" xr:uid="{D753FD57-23BC-452E-B9C5-DC4FD852B617}"/>
    <cellStyle name="Normal 7 3 4 4" xfId="2156" xr:uid="{F1125E10-C6A3-4923-9D30-3055AF0338E3}"/>
    <cellStyle name="Normal 7 3 4 4 2" xfId="2157" xr:uid="{772E25AE-6EED-4A0C-85B2-D1C60D5575CF}"/>
    <cellStyle name="Normal 7 3 4 4 3" xfId="2158" xr:uid="{73F148CA-F84F-4483-8D24-BE9B872ED4F2}"/>
    <cellStyle name="Normal 7 3 4 4 4" xfId="2159" xr:uid="{232FA0A0-3C58-4D41-9958-7DF5864BDD19}"/>
    <cellStyle name="Normal 7 3 4 5" xfId="2160" xr:uid="{42F0FF97-609D-4E3D-9337-012FA750B9F5}"/>
    <cellStyle name="Normal 7 3 4 6" xfId="2161" xr:uid="{02366A86-5DED-4AB1-A738-329212B74130}"/>
    <cellStyle name="Normal 7 3 4 7" xfId="2162" xr:uid="{036E6D6C-FE46-4475-8AD1-2F6127F9D8DE}"/>
    <cellStyle name="Normal 7 3 5" xfId="2163" xr:uid="{B5D5FBD3-5B14-4D45-B6B2-B0CFF5B9B68D}"/>
    <cellStyle name="Normal 7 3 5 2" xfId="2164" xr:uid="{2D801DF5-D0B5-44B6-B8D8-8AA961B67D82}"/>
    <cellStyle name="Normal 7 3 5 2 2" xfId="2165" xr:uid="{B40BCC5B-2541-454C-8768-F215307EAFED}"/>
    <cellStyle name="Normal 7 3 5 2 2 2" xfId="4094" xr:uid="{050CFF64-1E90-4E91-A155-4936803770DC}"/>
    <cellStyle name="Normal 7 3 5 2 3" xfId="2166" xr:uid="{33D2CC64-6D53-4D67-BE9B-F3A9A999E3B0}"/>
    <cellStyle name="Normal 7 3 5 2 4" xfId="2167" xr:uid="{A6214048-1ACB-46ED-B835-6C1CA1DC474B}"/>
    <cellStyle name="Normal 7 3 5 3" xfId="2168" xr:uid="{F0A90AFB-B596-4336-A70C-CDE8D8FBB024}"/>
    <cellStyle name="Normal 7 3 5 3 2" xfId="2169" xr:uid="{717140C9-EE78-42E6-9B72-0C2A2C1EAF24}"/>
    <cellStyle name="Normal 7 3 5 3 3" xfId="2170" xr:uid="{5D339E87-E1B4-491D-B129-09E09F18C3F8}"/>
    <cellStyle name="Normal 7 3 5 3 4" xfId="2171" xr:uid="{4E99F3B3-645B-4592-A2C8-52C7FA63410D}"/>
    <cellStyle name="Normal 7 3 5 4" xfId="2172" xr:uid="{354D6853-5E02-47C8-855A-2ED1FF82C2F3}"/>
    <cellStyle name="Normal 7 3 5 5" xfId="2173" xr:uid="{42032403-6463-404E-90DD-AE08005CF1F9}"/>
    <cellStyle name="Normal 7 3 5 6" xfId="2174" xr:uid="{7D285CA2-A3CE-4B78-AC89-9BA49BDB63DF}"/>
    <cellStyle name="Normal 7 3 6" xfId="2175" xr:uid="{DE1F9DB4-3418-4D5E-BC85-C26F80F9B296}"/>
    <cellStyle name="Normal 7 3 6 2" xfId="2176" xr:uid="{0A153865-0DCF-4229-9BBB-7E74C6942F0D}"/>
    <cellStyle name="Normal 7 3 6 2 2" xfId="2177" xr:uid="{D1FEEA84-755C-4133-9ECD-A29B7281B289}"/>
    <cellStyle name="Normal 7 3 6 2 3" xfId="2178" xr:uid="{BA6855BB-E86C-4AF9-B26A-1E2AEF6BA0AC}"/>
    <cellStyle name="Normal 7 3 6 2 4" xfId="2179" xr:uid="{3BE0E754-1099-41E7-A30A-FD5D63F4CFC2}"/>
    <cellStyle name="Normal 7 3 6 3" xfId="2180" xr:uid="{1731E8BA-A382-4288-9C68-F9987D2EADF1}"/>
    <cellStyle name="Normal 7 3 6 4" xfId="2181" xr:uid="{223E2DCC-D497-473C-B5A0-5C5FBD29AEAB}"/>
    <cellStyle name="Normal 7 3 6 5" xfId="2182" xr:uid="{95FF86BF-A81C-4AC0-B58E-1570ABA5548D}"/>
    <cellStyle name="Normal 7 3 7" xfId="2183" xr:uid="{FA60D99B-CF38-43AF-909B-FCFD5D3FE48F}"/>
    <cellStyle name="Normal 7 3 7 2" xfId="2184" xr:uid="{75FED1E1-9FFB-4341-9FE3-3F9981ED2D00}"/>
    <cellStyle name="Normal 7 3 7 3" xfId="2185" xr:uid="{2DDCE374-DE58-4B8C-95DF-205C5C1D742C}"/>
    <cellStyle name="Normal 7 3 7 4" xfId="2186" xr:uid="{356A9F3F-6BE6-4AB0-B140-ADB071752C52}"/>
    <cellStyle name="Normal 7 3 8" xfId="2187" xr:uid="{668C70BB-A4F2-4349-B411-0C46D2E0DF64}"/>
    <cellStyle name="Normal 7 3 8 2" xfId="2188" xr:uid="{EF83853A-E86C-4EF0-89A5-7C159B458E9D}"/>
    <cellStyle name="Normal 7 3 8 3" xfId="2189" xr:uid="{0076583B-4A61-4CED-B937-55A172CAB4C6}"/>
    <cellStyle name="Normal 7 3 8 4" xfId="2190" xr:uid="{3F63A50A-E0F4-4298-A398-16657E7909D9}"/>
    <cellStyle name="Normal 7 3 9" xfId="2191" xr:uid="{8DE8405B-11B0-4CA8-978B-28A285B36934}"/>
    <cellStyle name="Normal 7 4" xfId="2192" xr:uid="{3D1722BA-5C77-4A00-AD95-E6E190EBCD19}"/>
    <cellStyle name="Normal 7 4 10" xfId="2193" xr:uid="{6C27A689-A360-4739-AB75-7FC5FBC1ED1D}"/>
    <cellStyle name="Normal 7 4 11" xfId="2194" xr:uid="{B626D9D0-B0B8-448A-9B40-D697790B2961}"/>
    <cellStyle name="Normal 7 4 2" xfId="2195" xr:uid="{53A92111-ED4F-4EDC-B36E-011C66C04AC1}"/>
    <cellStyle name="Normal 7 4 2 2" xfId="2196" xr:uid="{3D8D1C55-8287-42DB-81AC-4F761ED866B2}"/>
    <cellStyle name="Normal 7 4 2 2 2" xfId="2197" xr:uid="{FB51136B-6510-44B0-9DE6-26AE029AA65C}"/>
    <cellStyle name="Normal 7 4 2 2 2 2" xfId="2198" xr:uid="{F8EA4FC7-710B-40F8-84BA-793B4D226304}"/>
    <cellStyle name="Normal 7 4 2 2 2 2 2" xfId="2199" xr:uid="{66CFDCEC-41D5-41B9-9980-F7EA1ECE5C3B}"/>
    <cellStyle name="Normal 7 4 2 2 2 2 3" xfId="2200" xr:uid="{230DAE91-219A-4B8A-AA13-174644FA3ACC}"/>
    <cellStyle name="Normal 7 4 2 2 2 2 4" xfId="2201" xr:uid="{85F18DF8-C742-4958-A11C-40863AEE9358}"/>
    <cellStyle name="Normal 7 4 2 2 2 3" xfId="2202" xr:uid="{1084CA6F-20DA-4A62-AF85-A6970F4FEB4D}"/>
    <cellStyle name="Normal 7 4 2 2 2 3 2" xfId="2203" xr:uid="{19FDBC83-6059-4311-8C31-4C12087EAD85}"/>
    <cellStyle name="Normal 7 4 2 2 2 3 3" xfId="2204" xr:uid="{C7CCFCD4-034E-46BD-B20F-24CEEF4B1470}"/>
    <cellStyle name="Normal 7 4 2 2 2 3 4" xfId="2205" xr:uid="{AE22A5F5-F2D5-44F2-BD44-B919898C1B81}"/>
    <cellStyle name="Normal 7 4 2 2 2 4" xfId="2206" xr:uid="{27AEC60C-B1C2-4772-B046-37FB133F638E}"/>
    <cellStyle name="Normal 7 4 2 2 2 5" xfId="2207" xr:uid="{9D22E901-1B92-44DD-ACB4-5554656F45EA}"/>
    <cellStyle name="Normal 7 4 2 2 2 6" xfId="2208" xr:uid="{A3CF28E5-3856-4D6D-8393-AEBFDC6A3D33}"/>
    <cellStyle name="Normal 7 4 2 2 3" xfId="2209" xr:uid="{EB5B0828-AC1A-4D3B-9107-A129B3200040}"/>
    <cellStyle name="Normal 7 4 2 2 3 2" xfId="2210" xr:uid="{A33B7372-360E-4DE1-AB30-8C1F54D7701B}"/>
    <cellStyle name="Normal 7 4 2 2 3 2 2" xfId="2211" xr:uid="{0FE946F5-B14D-403F-AA74-B380C881E540}"/>
    <cellStyle name="Normal 7 4 2 2 3 2 3" xfId="2212" xr:uid="{77944CE5-19CE-493C-AF5C-68C6B00AD741}"/>
    <cellStyle name="Normal 7 4 2 2 3 2 4" xfId="2213" xr:uid="{BCC7F2F1-86DE-4090-9002-3D428090FE38}"/>
    <cellStyle name="Normal 7 4 2 2 3 3" xfId="2214" xr:uid="{E7E0355C-5C2A-4365-B38A-0752833D1243}"/>
    <cellStyle name="Normal 7 4 2 2 3 4" xfId="2215" xr:uid="{B172C2FF-18C6-400B-A9CE-47D9297F9E16}"/>
    <cellStyle name="Normal 7 4 2 2 3 5" xfId="2216" xr:uid="{8D315BD8-AC2F-4FB4-A2FE-17541C08CA1A}"/>
    <cellStyle name="Normal 7 4 2 2 4" xfId="2217" xr:uid="{689D3932-19C3-41A0-A32A-6D01CD112319}"/>
    <cellStyle name="Normal 7 4 2 2 4 2" xfId="2218" xr:uid="{FAE8851A-FDD2-4722-9816-4085390330F6}"/>
    <cellStyle name="Normal 7 4 2 2 4 3" xfId="2219" xr:uid="{3CE59578-5608-4765-A7BC-494566DBA5B2}"/>
    <cellStyle name="Normal 7 4 2 2 4 4" xfId="2220" xr:uid="{72675779-A3CC-4F81-A6FA-913B0F1AA7F5}"/>
    <cellStyle name="Normal 7 4 2 2 5" xfId="2221" xr:uid="{566F83FC-468D-419E-B91D-DF4F10118CA1}"/>
    <cellStyle name="Normal 7 4 2 2 5 2" xfId="2222" xr:uid="{6E4A759F-6E18-4D7E-A9C8-162FBF08D99C}"/>
    <cellStyle name="Normal 7 4 2 2 5 3" xfId="2223" xr:uid="{5AFD5199-2E24-4D34-A70E-C0D01B1B731D}"/>
    <cellStyle name="Normal 7 4 2 2 5 4" xfId="2224" xr:uid="{E233B7F9-2C78-4EAB-8D04-4C80F6BAE91E}"/>
    <cellStyle name="Normal 7 4 2 2 6" xfId="2225" xr:uid="{BD110991-E6B5-4E0D-9275-96A045C53591}"/>
    <cellStyle name="Normal 7 4 2 2 7" xfId="2226" xr:uid="{5058E325-FCF8-47A2-9D46-D82EFEB17AC8}"/>
    <cellStyle name="Normal 7 4 2 2 8" xfId="2227" xr:uid="{29DFBEC8-93A8-4D05-9CCE-F1776449C498}"/>
    <cellStyle name="Normal 7 4 2 3" xfId="2228" xr:uid="{AAFBB692-EBF0-4E32-8F9A-43EB5F7760E0}"/>
    <cellStyle name="Normal 7 4 2 3 2" xfId="2229" xr:uid="{DDE67C84-865B-460C-9422-14135EC7F048}"/>
    <cellStyle name="Normal 7 4 2 3 2 2" xfId="2230" xr:uid="{370CE87B-DE9C-484E-B6F8-DF74E7AFEBD8}"/>
    <cellStyle name="Normal 7 4 2 3 2 3" xfId="2231" xr:uid="{C791DB07-BDB6-4C6C-920D-D167830F85D0}"/>
    <cellStyle name="Normal 7 4 2 3 2 4" xfId="2232" xr:uid="{ACE039CA-E55A-4826-872B-3ADBBC758DA0}"/>
    <cellStyle name="Normal 7 4 2 3 3" xfId="2233" xr:uid="{A68C767D-71DB-4761-AA10-374C549B3AA0}"/>
    <cellStyle name="Normal 7 4 2 3 3 2" xfId="2234" xr:uid="{AB8B50F0-BA96-4470-92DC-D57D0ECB709C}"/>
    <cellStyle name="Normal 7 4 2 3 3 3" xfId="2235" xr:uid="{EC1469B6-7504-48AF-82D9-3AA0AA01B020}"/>
    <cellStyle name="Normal 7 4 2 3 3 4" xfId="2236" xr:uid="{8E8C5B82-9125-498E-BC27-521F9107CF98}"/>
    <cellStyle name="Normal 7 4 2 3 4" xfId="2237" xr:uid="{5A201C70-ADA6-4FDE-9B99-F1E29B28051E}"/>
    <cellStyle name="Normal 7 4 2 3 5" xfId="2238" xr:uid="{6ED89E70-F930-4F81-8B8F-09AB741E7FEE}"/>
    <cellStyle name="Normal 7 4 2 3 6" xfId="2239" xr:uid="{F90501BC-9A65-4C7E-B100-BD5BCA64EEBB}"/>
    <cellStyle name="Normal 7 4 2 4" xfId="2240" xr:uid="{07AFC535-4B94-4F5F-80F6-4ABAD2EB13F2}"/>
    <cellStyle name="Normal 7 4 2 4 2" xfId="2241" xr:uid="{E17AC40F-3FAE-4B3A-BC14-EC30008819AC}"/>
    <cellStyle name="Normal 7 4 2 4 2 2" xfId="2242" xr:uid="{526836C1-224A-47D3-9208-86C464DA0A84}"/>
    <cellStyle name="Normal 7 4 2 4 2 3" xfId="2243" xr:uid="{2973E157-2713-4B69-8886-447ADF304DB0}"/>
    <cellStyle name="Normal 7 4 2 4 2 4" xfId="2244" xr:uid="{D14D112A-1FBD-4E99-B2F7-BE12B6F2344C}"/>
    <cellStyle name="Normal 7 4 2 4 3" xfId="2245" xr:uid="{E384DFC5-C562-4F01-B939-3332EE31B8E1}"/>
    <cellStyle name="Normal 7 4 2 4 4" xfId="2246" xr:uid="{AD4CAF20-96C0-4368-AAE0-D87C2C5A3186}"/>
    <cellStyle name="Normal 7 4 2 4 5" xfId="2247" xr:uid="{BE21424F-88EA-4E2C-9E47-439BC9E68530}"/>
    <cellStyle name="Normal 7 4 2 5" xfId="2248" xr:uid="{748FEB16-6102-480B-A561-A61DB5E6770C}"/>
    <cellStyle name="Normal 7 4 2 5 2" xfId="2249" xr:uid="{D2A278F5-F003-4ABA-9A9C-0585174A2A82}"/>
    <cellStyle name="Normal 7 4 2 5 3" xfId="2250" xr:uid="{5D65897D-CFE5-4130-839E-B2C2100077C6}"/>
    <cellStyle name="Normal 7 4 2 5 4" xfId="2251" xr:uid="{70111F98-FE1E-4687-B15B-89477230DD37}"/>
    <cellStyle name="Normal 7 4 2 6" xfId="2252" xr:uid="{EA8EE9C4-155B-4BC2-BD0E-B92B3618F723}"/>
    <cellStyle name="Normal 7 4 2 6 2" xfId="2253" xr:uid="{86E59315-410B-495A-A77D-7E596FA3CE04}"/>
    <cellStyle name="Normal 7 4 2 6 3" xfId="2254" xr:uid="{4F418776-FB2B-4863-B997-F4BF5051E060}"/>
    <cellStyle name="Normal 7 4 2 6 4" xfId="2255" xr:uid="{AC73A80D-4F5B-4257-B6C2-9CE89C3432E6}"/>
    <cellStyle name="Normal 7 4 2 7" xfId="2256" xr:uid="{629B0632-ED93-438E-9439-791201479200}"/>
    <cellStyle name="Normal 7 4 2 8" xfId="2257" xr:uid="{2FC379D0-193E-427E-9B7D-D428AA8A29B0}"/>
    <cellStyle name="Normal 7 4 2 9" xfId="2258" xr:uid="{D4BD0AFC-5E8D-4F42-8955-DA0C5F5EFA08}"/>
    <cellStyle name="Normal 7 4 3" xfId="2259" xr:uid="{CA391FCE-5052-4CC9-9C43-31E65F6EEFAF}"/>
    <cellStyle name="Normal 7 4 3 2" xfId="2260" xr:uid="{6B3A3436-90FA-40A2-AB56-1E092A0A7993}"/>
    <cellStyle name="Normal 7 4 3 2 2" xfId="2261" xr:uid="{719695E0-8230-4FFC-8A9E-EC13E710F126}"/>
    <cellStyle name="Normal 7 4 3 2 2 2" xfId="2262" xr:uid="{DB846537-D24F-4253-AC88-DEF3FCB78A8B}"/>
    <cellStyle name="Normal 7 4 3 2 2 2 2" xfId="4095" xr:uid="{917859DC-66B5-470D-9951-E66F096708D7}"/>
    <cellStyle name="Normal 7 4 3 2 2 3" xfId="2263" xr:uid="{CCE4F2DB-D2A9-4F8C-AC69-D95A373F6AB6}"/>
    <cellStyle name="Normal 7 4 3 2 2 4" xfId="2264" xr:uid="{94E58972-9F60-4BE0-9B72-32B64BB5614D}"/>
    <cellStyle name="Normal 7 4 3 2 3" xfId="2265" xr:uid="{A3CF3FFE-5AF7-4565-9E68-1DC517E847DC}"/>
    <cellStyle name="Normal 7 4 3 2 3 2" xfId="2266" xr:uid="{08033541-EC4F-4E0F-9867-A33DB7032AC0}"/>
    <cellStyle name="Normal 7 4 3 2 3 3" xfId="2267" xr:uid="{7CD985CC-6C84-4BD8-9BB2-763C6DEB83C9}"/>
    <cellStyle name="Normal 7 4 3 2 3 4" xfId="2268" xr:uid="{2F85743F-0B8C-42B8-A3FE-9CB0CB1DB889}"/>
    <cellStyle name="Normal 7 4 3 2 4" xfId="2269" xr:uid="{BAA5069B-E79F-4013-A46B-1F0D687C02F4}"/>
    <cellStyle name="Normal 7 4 3 2 5" xfId="2270" xr:uid="{67355DD9-5F9F-4CB7-BB66-4E899366FB7B}"/>
    <cellStyle name="Normal 7 4 3 2 6" xfId="2271" xr:uid="{A26EAB4E-768E-41D8-AD42-B46F222B54E4}"/>
    <cellStyle name="Normal 7 4 3 3" xfId="2272" xr:uid="{01D86002-8910-40DF-BEBF-042B2C01C669}"/>
    <cellStyle name="Normal 7 4 3 3 2" xfId="2273" xr:uid="{653ECA6B-1C17-46B8-A2AA-A4B14CA79DCE}"/>
    <cellStyle name="Normal 7 4 3 3 2 2" xfId="2274" xr:uid="{6F64D061-E258-4D70-B190-CF3EF3F5DBB6}"/>
    <cellStyle name="Normal 7 4 3 3 2 3" xfId="2275" xr:uid="{888C83EC-8697-42F2-B5C4-695849F7C6F8}"/>
    <cellStyle name="Normal 7 4 3 3 2 4" xfId="2276" xr:uid="{5A8E988D-CDE1-454E-8189-60E6185A3C8A}"/>
    <cellStyle name="Normal 7 4 3 3 3" xfId="2277" xr:uid="{DB38021E-1594-4C7A-A94E-4094305EBD68}"/>
    <cellStyle name="Normal 7 4 3 3 4" xfId="2278" xr:uid="{6453643C-96FE-46B2-B070-9624918837B6}"/>
    <cellStyle name="Normal 7 4 3 3 5" xfId="2279" xr:uid="{B3992B21-5078-4C71-8FAC-41D9FAC5B750}"/>
    <cellStyle name="Normal 7 4 3 4" xfId="2280" xr:uid="{7E7435C2-E8FE-4D35-8750-B9482F605F14}"/>
    <cellStyle name="Normal 7 4 3 4 2" xfId="2281" xr:uid="{CEB77871-BF07-4846-A6EF-64ADB3433607}"/>
    <cellStyle name="Normal 7 4 3 4 3" xfId="2282" xr:uid="{7B540BA1-AB3C-4CA5-8F2A-99FC89A822ED}"/>
    <cellStyle name="Normal 7 4 3 4 4" xfId="2283" xr:uid="{4F230893-E123-4A12-95C4-B02EB45C4CD2}"/>
    <cellStyle name="Normal 7 4 3 5" xfId="2284" xr:uid="{9394F5B5-A429-4560-B4CF-B432E4D1C7E8}"/>
    <cellStyle name="Normal 7 4 3 5 2" xfId="2285" xr:uid="{1FD2637C-4DC6-4E83-BFFE-DEA6AB8EF0E2}"/>
    <cellStyle name="Normal 7 4 3 5 3" xfId="2286" xr:uid="{7529214F-4E0C-47DA-96BA-B62E65F95CDB}"/>
    <cellStyle name="Normal 7 4 3 5 4" xfId="2287" xr:uid="{CAE9120F-775E-43D9-BA0C-77346D5D03C6}"/>
    <cellStyle name="Normal 7 4 3 6" xfId="2288" xr:uid="{64385C19-B6AB-4F4B-8CDA-F5BE6B92A7D6}"/>
    <cellStyle name="Normal 7 4 3 7" xfId="2289" xr:uid="{CC894E71-6C9D-4541-9877-556B6CEB2854}"/>
    <cellStyle name="Normal 7 4 3 8" xfId="2290" xr:uid="{081D1372-D3BE-4B1E-838D-7A0E46FE8668}"/>
    <cellStyle name="Normal 7 4 4" xfId="2291" xr:uid="{876B7C28-3B77-4B55-82FB-BD007F1D1C5E}"/>
    <cellStyle name="Normal 7 4 4 2" xfId="2292" xr:uid="{AFCD6093-0406-406C-8AB3-C83C6D56480D}"/>
    <cellStyle name="Normal 7 4 4 2 2" xfId="2293" xr:uid="{B952FF44-3D3D-4F28-9E0B-16576B271C55}"/>
    <cellStyle name="Normal 7 4 4 2 2 2" xfId="2294" xr:uid="{0A184523-813C-4F3B-AAA0-A14BBAB1AB70}"/>
    <cellStyle name="Normal 7 4 4 2 2 3" xfId="2295" xr:uid="{7FF2C261-73F3-4E12-BA41-A1A21AD4E0EB}"/>
    <cellStyle name="Normal 7 4 4 2 2 4" xfId="2296" xr:uid="{9D6E524E-4F4E-4719-AFC9-AE77FE6527A0}"/>
    <cellStyle name="Normal 7 4 4 2 3" xfId="2297" xr:uid="{051DD9D6-083B-4EB8-A47E-AEA43A984D38}"/>
    <cellStyle name="Normal 7 4 4 2 4" xfId="2298" xr:uid="{9B00A81E-69B9-4E40-8D62-EE29E3749690}"/>
    <cellStyle name="Normal 7 4 4 2 5" xfId="2299" xr:uid="{6E50F584-E083-4FBE-A03E-3C624AC7475B}"/>
    <cellStyle name="Normal 7 4 4 3" xfId="2300" xr:uid="{EC8D502A-E6CA-4E20-922C-14AC07F00BEB}"/>
    <cellStyle name="Normal 7 4 4 3 2" xfId="2301" xr:uid="{CE589DD1-3F8B-4790-A650-0127B57716BA}"/>
    <cellStyle name="Normal 7 4 4 3 3" xfId="2302" xr:uid="{6F307516-15FE-4C12-96C6-D8624DC93BF4}"/>
    <cellStyle name="Normal 7 4 4 3 4" xfId="2303" xr:uid="{CCDE37CE-15DB-4DEA-8192-B8FD16D41577}"/>
    <cellStyle name="Normal 7 4 4 4" xfId="2304" xr:uid="{17A47D14-1B4A-4290-80CB-A19307929FF0}"/>
    <cellStyle name="Normal 7 4 4 4 2" xfId="2305" xr:uid="{0C7361FB-DA36-406A-B38E-3BB3F4BFDD0C}"/>
    <cellStyle name="Normal 7 4 4 4 3" xfId="2306" xr:uid="{47E8064D-DB64-4E05-B7A2-95A87E2AFD6E}"/>
    <cellStyle name="Normal 7 4 4 4 4" xfId="2307" xr:uid="{877288F8-310D-4C10-8E3F-FC91684DE808}"/>
    <cellStyle name="Normal 7 4 4 5" xfId="2308" xr:uid="{C12FD039-EEC1-4DE1-8BFE-EC3EB73DB882}"/>
    <cellStyle name="Normal 7 4 4 6" xfId="2309" xr:uid="{C7D869EF-C50A-43DE-B16D-EBAD001058F6}"/>
    <cellStyle name="Normal 7 4 4 7" xfId="2310" xr:uid="{AA3AB194-31F4-47AC-8EE2-208325084072}"/>
    <cellStyle name="Normal 7 4 5" xfId="2311" xr:uid="{02CE8C5F-03B8-444C-8D12-974D7741621E}"/>
    <cellStyle name="Normal 7 4 5 2" xfId="2312" xr:uid="{B94AD96A-A012-4B80-BFFA-ED9AA965607A}"/>
    <cellStyle name="Normal 7 4 5 2 2" xfId="2313" xr:uid="{805333ED-EA79-4CA6-9BE5-7C147635693C}"/>
    <cellStyle name="Normal 7 4 5 2 3" xfId="2314" xr:uid="{101F1C5C-EFFA-42E6-8976-8F3B8DA32176}"/>
    <cellStyle name="Normal 7 4 5 2 4" xfId="2315" xr:uid="{EA5BE03C-8349-449D-B1FA-E8ADCF0F9025}"/>
    <cellStyle name="Normal 7 4 5 3" xfId="2316" xr:uid="{5CA12D2A-6AB7-4CEC-9968-1E33306D668D}"/>
    <cellStyle name="Normal 7 4 5 3 2" xfId="2317" xr:uid="{53548D68-4A8E-46E8-A34D-FEAB30C83641}"/>
    <cellStyle name="Normal 7 4 5 3 3" xfId="2318" xr:uid="{D9D5D5CA-F3A6-4BAA-B5A0-EA6417753826}"/>
    <cellStyle name="Normal 7 4 5 3 4" xfId="2319" xr:uid="{23BD8B7B-B3FE-4DE0-BABD-2FDB56AD7349}"/>
    <cellStyle name="Normal 7 4 5 4" xfId="2320" xr:uid="{D28A2661-8E05-4C7C-8BC4-21EDAA6890B6}"/>
    <cellStyle name="Normal 7 4 5 5" xfId="2321" xr:uid="{8BC0F84D-4387-4CD7-B7F0-C9735D471890}"/>
    <cellStyle name="Normal 7 4 5 6" xfId="2322" xr:uid="{4E6BCB47-2315-40A5-8A8F-E50910B35478}"/>
    <cellStyle name="Normal 7 4 6" xfId="2323" xr:uid="{A41227DA-E03D-4816-8135-0C5628EDDC4A}"/>
    <cellStyle name="Normal 7 4 6 2" xfId="2324" xr:uid="{36CD6B4A-4F77-4006-9C52-35239EFE0D6D}"/>
    <cellStyle name="Normal 7 4 6 2 2" xfId="2325" xr:uid="{6AF964EF-26FA-4FED-A9D8-B87DB3A54FCB}"/>
    <cellStyle name="Normal 7 4 6 2 3" xfId="2326" xr:uid="{A6C19C89-ED1D-4598-8354-ECEC554C1262}"/>
    <cellStyle name="Normal 7 4 6 2 4" xfId="2327" xr:uid="{F9AB4298-5DC7-4A59-84FC-82644951166A}"/>
    <cellStyle name="Normal 7 4 6 3" xfId="2328" xr:uid="{217CC871-8D21-4F5E-AF66-3D7DCA23D802}"/>
    <cellStyle name="Normal 7 4 6 4" xfId="2329" xr:uid="{C3AC7429-D839-41C7-AAAA-C593671CA257}"/>
    <cellStyle name="Normal 7 4 6 5" xfId="2330" xr:uid="{FD539B7D-995B-4435-A380-70E587F74E4E}"/>
    <cellStyle name="Normal 7 4 7" xfId="2331" xr:uid="{1E0B05DC-F57B-4CB9-A8D4-0DA8336CDA0D}"/>
    <cellStyle name="Normal 7 4 7 2" xfId="2332" xr:uid="{5B44FBDD-167F-42E0-A1DD-32F75D8B44DB}"/>
    <cellStyle name="Normal 7 4 7 3" xfId="2333" xr:uid="{43F65EE7-D3D5-4BF3-9762-D632AB44743E}"/>
    <cellStyle name="Normal 7 4 7 4" xfId="2334" xr:uid="{207B8F9B-6767-4B5F-B111-9C1BEBB449ED}"/>
    <cellStyle name="Normal 7 4 8" xfId="2335" xr:uid="{DF6B75D2-0993-4128-A2AD-A57A45928D54}"/>
    <cellStyle name="Normal 7 4 8 2" xfId="2336" xr:uid="{A9D52968-4F88-433B-853B-0732538006D7}"/>
    <cellStyle name="Normal 7 4 8 3" xfId="2337" xr:uid="{BC390FBE-39F5-4ECC-A82F-E62CCA977E61}"/>
    <cellStyle name="Normal 7 4 8 4" xfId="2338" xr:uid="{FF4DE422-96C7-4CF0-ACC7-817B5D582BAE}"/>
    <cellStyle name="Normal 7 4 9" xfId="2339" xr:uid="{0067A69E-CDA1-4092-A41A-96651594EF73}"/>
    <cellStyle name="Normal 7 5" xfId="2340" xr:uid="{E68772D3-AEF3-4975-B4B9-98F4D0A3CE68}"/>
    <cellStyle name="Normal 7 5 2" xfId="2341" xr:uid="{A79619A4-E335-4879-8E69-80DE9A9D5C9B}"/>
    <cellStyle name="Normal 7 5 2 2" xfId="2342" xr:uid="{F46BE42A-0A74-4876-A92A-EB2B5A85ACD3}"/>
    <cellStyle name="Normal 7 5 2 2 2" xfId="2343" xr:uid="{E2DB5C6A-919D-4A1B-AC12-3B07F7AD5BD0}"/>
    <cellStyle name="Normal 7 5 2 2 2 2" xfId="2344" xr:uid="{9A9F5757-638B-4C1A-AA9F-4AC5E4FA40E8}"/>
    <cellStyle name="Normal 7 5 2 2 2 3" xfId="2345" xr:uid="{761524EB-2DDF-45A8-8640-E2FD73D6C906}"/>
    <cellStyle name="Normal 7 5 2 2 2 4" xfId="2346" xr:uid="{001AE9D8-EA4E-40D0-A5FB-187EEBE520E7}"/>
    <cellStyle name="Normal 7 5 2 2 3" xfId="2347" xr:uid="{0025AC69-30B1-4BB3-A3B7-01989FAAC98A}"/>
    <cellStyle name="Normal 7 5 2 2 3 2" xfId="2348" xr:uid="{FC3E9CAD-D2E7-4641-9FB5-F4899C1825A0}"/>
    <cellStyle name="Normal 7 5 2 2 3 3" xfId="2349" xr:uid="{38ADD4C5-59D6-4BC2-A62D-2FE2044B8093}"/>
    <cellStyle name="Normal 7 5 2 2 3 4" xfId="2350" xr:uid="{BB66B14C-A7C2-474D-B0F3-9499FF5A232E}"/>
    <cellStyle name="Normal 7 5 2 2 4" xfId="2351" xr:uid="{8238B7D2-B5A7-4FA4-B670-750B9B931BE1}"/>
    <cellStyle name="Normal 7 5 2 2 5" xfId="2352" xr:uid="{D87BB64D-F6D6-45BC-B186-03433F531E14}"/>
    <cellStyle name="Normal 7 5 2 2 6" xfId="2353" xr:uid="{D8368E2E-8AA0-43B0-AE51-3A53E2C4B2A0}"/>
    <cellStyle name="Normal 7 5 2 3" xfId="2354" xr:uid="{8D5A793B-2EE3-40DA-94E4-F4602A6A8CE7}"/>
    <cellStyle name="Normal 7 5 2 3 2" xfId="2355" xr:uid="{F01222E4-3E49-4A32-A5E5-61C2EF40F562}"/>
    <cellStyle name="Normal 7 5 2 3 2 2" xfId="2356" xr:uid="{3D6E9103-E964-43EA-9064-DA7E425E1B74}"/>
    <cellStyle name="Normal 7 5 2 3 2 3" xfId="2357" xr:uid="{51D133C4-EF64-4A96-89C5-5E87A8F6E5C8}"/>
    <cellStyle name="Normal 7 5 2 3 2 4" xfId="2358" xr:uid="{EF7876B9-58E3-4BD5-9A1D-B980458FC81D}"/>
    <cellStyle name="Normal 7 5 2 3 3" xfId="2359" xr:uid="{702D753E-BB45-45BF-8458-20DF52197109}"/>
    <cellStyle name="Normal 7 5 2 3 4" xfId="2360" xr:uid="{8EE1D471-DCA7-42A6-AA1E-EDAA5ACD1DD9}"/>
    <cellStyle name="Normal 7 5 2 3 5" xfId="2361" xr:uid="{BFEE2191-F9E3-4260-926E-4092494178F3}"/>
    <cellStyle name="Normal 7 5 2 4" xfId="2362" xr:uid="{D41D0451-8939-4056-BDA2-70BEDFFA17D5}"/>
    <cellStyle name="Normal 7 5 2 4 2" xfId="2363" xr:uid="{C3CF63FE-F40F-4829-AC35-F4322BCABC85}"/>
    <cellStyle name="Normal 7 5 2 4 3" xfId="2364" xr:uid="{BA2C4662-879A-4719-9A60-8530BD2D9731}"/>
    <cellStyle name="Normal 7 5 2 4 4" xfId="2365" xr:uid="{DCBDFD93-F66F-4680-AFD9-B8FEA6A6C8D4}"/>
    <cellStyle name="Normal 7 5 2 5" xfId="2366" xr:uid="{C1E336F1-9BF1-4D32-B3A9-12B013B0264D}"/>
    <cellStyle name="Normal 7 5 2 5 2" xfId="2367" xr:uid="{087BEF93-A2FB-427E-ABCB-E74811D3B281}"/>
    <cellStyle name="Normal 7 5 2 5 3" xfId="2368" xr:uid="{DAFD2D41-D839-4FF3-824C-4DED033EC409}"/>
    <cellStyle name="Normal 7 5 2 5 4" xfId="2369" xr:uid="{E46E6827-239E-4DAB-A9EB-D0E613846F44}"/>
    <cellStyle name="Normal 7 5 2 6" xfId="2370" xr:uid="{AE0D48DA-BB4B-4DDA-A1F6-55BC3D2F2668}"/>
    <cellStyle name="Normal 7 5 2 7" xfId="2371" xr:uid="{15C2E2BA-5F67-4F54-BD87-02489E071A03}"/>
    <cellStyle name="Normal 7 5 2 8" xfId="2372" xr:uid="{F6CDABBC-5DA7-40A2-88CB-6FE2D1905752}"/>
    <cellStyle name="Normal 7 5 3" xfId="2373" xr:uid="{86F0F7D3-4336-4860-97BB-BEFD25FC6787}"/>
    <cellStyle name="Normal 7 5 3 2" xfId="2374" xr:uid="{75D146E8-29BA-4608-A7C7-7365D94B4045}"/>
    <cellStyle name="Normal 7 5 3 2 2" xfId="2375" xr:uid="{807A519A-96CF-41B3-A3B7-C14147F357C2}"/>
    <cellStyle name="Normal 7 5 3 2 3" xfId="2376" xr:uid="{FE7173D3-7DF4-41DF-943F-C1EA67F2C9DC}"/>
    <cellStyle name="Normal 7 5 3 2 4" xfId="2377" xr:uid="{1E6A4A95-158C-483C-8CE0-87A3D4CD7213}"/>
    <cellStyle name="Normal 7 5 3 3" xfId="2378" xr:uid="{DBC6EEFF-5EA0-466A-A503-1C84B0814F52}"/>
    <cellStyle name="Normal 7 5 3 3 2" xfId="2379" xr:uid="{6EAB3E11-BBE7-4CCA-B186-989C7B0D66F7}"/>
    <cellStyle name="Normal 7 5 3 3 3" xfId="2380" xr:uid="{4826A268-22DC-4A19-A2BE-D6C3C97EF21A}"/>
    <cellStyle name="Normal 7 5 3 3 4" xfId="2381" xr:uid="{6C1D06F0-862C-443E-A039-1EA7431F8ACE}"/>
    <cellStyle name="Normal 7 5 3 4" xfId="2382" xr:uid="{121E7A0A-6572-4570-A91A-D46B74BC1646}"/>
    <cellStyle name="Normal 7 5 3 5" xfId="2383" xr:uid="{AD31915E-F764-4F15-93EB-4FCF6CC76E4D}"/>
    <cellStyle name="Normal 7 5 3 6" xfId="2384" xr:uid="{7D1154AF-E4B3-46DF-BB29-4011F035F92D}"/>
    <cellStyle name="Normal 7 5 4" xfId="2385" xr:uid="{A834F212-F3AA-4E56-8C6F-249A0DBEE278}"/>
    <cellStyle name="Normal 7 5 4 2" xfId="2386" xr:uid="{14B76EEB-DC74-4E95-A0D1-CD5F3F941770}"/>
    <cellStyle name="Normal 7 5 4 2 2" xfId="2387" xr:uid="{9CC6C0B9-EC2F-410C-9D73-699A8E42F744}"/>
    <cellStyle name="Normal 7 5 4 2 3" xfId="2388" xr:uid="{74802015-924A-42B8-AF58-4D8C582F1893}"/>
    <cellStyle name="Normal 7 5 4 2 4" xfId="2389" xr:uid="{2A17499E-1509-48D6-AC71-2F47B267049C}"/>
    <cellStyle name="Normal 7 5 4 3" xfId="2390" xr:uid="{C9C90692-B1E4-4268-A440-1E567B23D98B}"/>
    <cellStyle name="Normal 7 5 4 4" xfId="2391" xr:uid="{8EC6A83D-4193-491C-859E-107F5E7DD54D}"/>
    <cellStyle name="Normal 7 5 4 5" xfId="2392" xr:uid="{AE8B7C5F-9045-4EEE-A462-8EEE8C265EA6}"/>
    <cellStyle name="Normal 7 5 5" xfId="2393" xr:uid="{E765FFEE-F86F-429E-8F20-84F25B97BE0A}"/>
    <cellStyle name="Normal 7 5 5 2" xfId="2394" xr:uid="{8B79BD40-31B9-4263-BE23-3BF6D0DC2A92}"/>
    <cellStyle name="Normal 7 5 5 3" xfId="2395" xr:uid="{27BC5A5B-5ABD-43E3-901D-65ECC627DDB0}"/>
    <cellStyle name="Normal 7 5 5 4" xfId="2396" xr:uid="{EC8D0EF3-C0D1-4976-9B6A-27C6B34A0E8D}"/>
    <cellStyle name="Normal 7 5 6" xfId="2397" xr:uid="{E8A1B64C-E2DA-4B5D-B67E-DF3C10D3E4F1}"/>
    <cellStyle name="Normal 7 5 6 2" xfId="2398" xr:uid="{1A78FA00-BF6D-4FAA-8FD0-DC73809E015B}"/>
    <cellStyle name="Normal 7 5 6 3" xfId="2399" xr:uid="{A465AB51-B4FF-4F9E-80A4-62611BC8E093}"/>
    <cellStyle name="Normal 7 5 6 4" xfId="2400" xr:uid="{BEA7AE76-F415-44E2-8E24-8BA56C68144E}"/>
    <cellStyle name="Normal 7 5 7" xfId="2401" xr:uid="{C0BE6177-0FD6-469C-AEDB-2BECDE2F2D7E}"/>
    <cellStyle name="Normal 7 5 8" xfId="2402" xr:uid="{C072B119-0B96-4B04-AF06-36B2EAEE0E5F}"/>
    <cellStyle name="Normal 7 5 9" xfId="2403" xr:uid="{2044E174-A6EC-4316-B77D-EC366E0E2D20}"/>
    <cellStyle name="Normal 7 6" xfId="2404" xr:uid="{6ED774D7-0EFF-4F40-A7B8-3E0D4D3C883D}"/>
    <cellStyle name="Normal 7 6 2" xfId="2405" xr:uid="{2C981F7D-2654-46FC-B790-3912F67A3999}"/>
    <cellStyle name="Normal 7 6 2 2" xfId="2406" xr:uid="{44704AE1-ADB1-4331-BB55-74E39887982B}"/>
    <cellStyle name="Normal 7 6 2 2 2" xfId="2407" xr:uid="{0B5FD9C0-08AC-40DF-91EC-8A20A2BCF307}"/>
    <cellStyle name="Normal 7 6 2 2 2 2" xfId="4096" xr:uid="{E23148FA-4F6F-46AF-9911-D7ED7E42EF19}"/>
    <cellStyle name="Normal 7 6 2 2 3" xfId="2408" xr:uid="{099ABD6A-3C73-4A72-9835-266CCD30E784}"/>
    <cellStyle name="Normal 7 6 2 2 4" xfId="2409" xr:uid="{9A7880A4-EB48-4DBE-8CDD-E10FCACC504B}"/>
    <cellStyle name="Normal 7 6 2 3" xfId="2410" xr:uid="{63FB14A0-8F9B-4EFE-A7FE-5B9A801CC714}"/>
    <cellStyle name="Normal 7 6 2 3 2" xfId="2411" xr:uid="{79EC6420-98AF-48BC-9001-4E9811FBB365}"/>
    <cellStyle name="Normal 7 6 2 3 3" xfId="2412" xr:uid="{56EA5918-9DDB-4B75-BF4D-928B49D8279C}"/>
    <cellStyle name="Normal 7 6 2 3 4" xfId="2413" xr:uid="{799CA08F-E38A-4A1E-8246-7408FFE49950}"/>
    <cellStyle name="Normal 7 6 2 4" xfId="2414" xr:uid="{B9712ED3-8E2A-4CB5-91DE-D5CBC6ECE666}"/>
    <cellStyle name="Normal 7 6 2 5" xfId="2415" xr:uid="{C877CF71-9F4F-4F35-AD77-13BA9F0E1A16}"/>
    <cellStyle name="Normal 7 6 2 6" xfId="2416" xr:uid="{68E4697D-E238-4421-BFEA-C213A78C68FB}"/>
    <cellStyle name="Normal 7 6 3" xfId="2417" xr:uid="{FB6FC854-17F6-4B0E-B0B1-CE95937B9983}"/>
    <cellStyle name="Normal 7 6 3 2" xfId="2418" xr:uid="{D7FFBA06-0D03-4314-BAAB-1518F69D3E1F}"/>
    <cellStyle name="Normal 7 6 3 2 2" xfId="2419" xr:uid="{5EC30048-60D3-4CA0-8A77-BCAC687E6DA4}"/>
    <cellStyle name="Normal 7 6 3 2 3" xfId="2420" xr:uid="{A591A85E-A3A3-46D3-AA64-F855279FD372}"/>
    <cellStyle name="Normal 7 6 3 2 4" xfId="2421" xr:uid="{EF7E813B-421A-4A52-A64A-675E10155496}"/>
    <cellStyle name="Normal 7 6 3 3" xfId="2422" xr:uid="{3CB0A03F-2440-4BB9-8BB7-FB5C07D59F8A}"/>
    <cellStyle name="Normal 7 6 3 4" xfId="2423" xr:uid="{99B6EA29-BE4D-47EE-AAEA-91D6AE7B7057}"/>
    <cellStyle name="Normal 7 6 3 5" xfId="2424" xr:uid="{8E99E930-0248-442D-8E07-69E39164AB74}"/>
    <cellStyle name="Normal 7 6 4" xfId="2425" xr:uid="{F4516854-93B8-445D-A3D9-93C277943D83}"/>
    <cellStyle name="Normal 7 6 4 2" xfId="2426" xr:uid="{C7BF9AB5-8833-415F-B45A-2B1F1792EF26}"/>
    <cellStyle name="Normal 7 6 4 3" xfId="2427" xr:uid="{A62C305D-0BF2-439B-838C-0722E48BBA2F}"/>
    <cellStyle name="Normal 7 6 4 4" xfId="2428" xr:uid="{3EE8DF76-4484-4ED6-8B88-190A7F9E8481}"/>
    <cellStyle name="Normal 7 6 5" xfId="2429" xr:uid="{9040E29D-EA6C-4E53-8401-2E90DE5E6034}"/>
    <cellStyle name="Normal 7 6 5 2" xfId="2430" xr:uid="{51309155-6471-49C6-A62D-F7AF48958854}"/>
    <cellStyle name="Normal 7 6 5 3" xfId="2431" xr:uid="{5E837D73-D8FB-4E4B-86DC-6074F2FF40CC}"/>
    <cellStyle name="Normal 7 6 5 4" xfId="2432" xr:uid="{5C1B2B2B-8DDE-4DE9-8F7E-8C620B35875E}"/>
    <cellStyle name="Normal 7 6 6" xfId="2433" xr:uid="{A3F53C84-9026-4A13-A7BB-52923549C80C}"/>
    <cellStyle name="Normal 7 6 7" xfId="2434" xr:uid="{1AB78AFB-C6C4-4374-863A-7928C35024BD}"/>
    <cellStyle name="Normal 7 6 8" xfId="2435" xr:uid="{C39F5C56-94ED-4A19-B7EE-606DCE5F73D8}"/>
    <cellStyle name="Normal 7 7" xfId="2436" xr:uid="{B26B34E3-40ED-4507-8377-5B9A9030EBFB}"/>
    <cellStyle name="Normal 7 7 2" xfId="2437" xr:uid="{4F62E982-AAD1-4002-8783-4CFAD4F0A498}"/>
    <cellStyle name="Normal 7 7 2 2" xfId="2438" xr:uid="{2E111DB8-97D6-43BE-8F97-DB226232A3FA}"/>
    <cellStyle name="Normal 7 7 2 2 2" xfId="2439" xr:uid="{DB624458-4ADD-4573-974E-DFADEF9F3D7B}"/>
    <cellStyle name="Normal 7 7 2 2 3" xfId="2440" xr:uid="{319D3AE0-9303-44FE-B096-0419C68AC643}"/>
    <cellStyle name="Normal 7 7 2 2 4" xfId="2441" xr:uid="{3BDB463C-99DE-492F-A040-14E8AE070CB9}"/>
    <cellStyle name="Normal 7 7 2 3" xfId="2442" xr:uid="{71F09447-E3CA-468C-AF5B-A16C1DEE4176}"/>
    <cellStyle name="Normal 7 7 2 4" xfId="2443" xr:uid="{AB034571-24D6-41AD-8CE7-734E9FD4B2F5}"/>
    <cellStyle name="Normal 7 7 2 5" xfId="2444" xr:uid="{55DAA7D3-4891-4C2B-9E87-E3D54412291E}"/>
    <cellStyle name="Normal 7 7 3" xfId="2445" xr:uid="{0113DC6A-72D3-4655-8FE4-536B529CD4EE}"/>
    <cellStyle name="Normal 7 7 3 2" xfId="2446" xr:uid="{FF40CC18-078D-433B-8345-0E1BB4DFE84B}"/>
    <cellStyle name="Normal 7 7 3 3" xfId="2447" xr:uid="{E343AA89-2246-4471-9D85-C44605876D2D}"/>
    <cellStyle name="Normal 7 7 3 4" xfId="2448" xr:uid="{8147A5A2-30F3-4033-8271-1317E2840E37}"/>
    <cellStyle name="Normal 7 7 4" xfId="2449" xr:uid="{88BD10EF-A0EF-46B7-A9B2-6ED3EDD5EE3A}"/>
    <cellStyle name="Normal 7 7 4 2" xfId="2450" xr:uid="{98604E35-CEBD-4D9A-B3CA-0ACFC83C03A3}"/>
    <cellStyle name="Normal 7 7 4 3" xfId="2451" xr:uid="{F4AF2069-F627-417D-A21A-3519CA30A75E}"/>
    <cellStyle name="Normal 7 7 4 4" xfId="2452" xr:uid="{E133FFAC-3448-4E80-A359-D3617AE26CB4}"/>
    <cellStyle name="Normal 7 7 5" xfId="2453" xr:uid="{41997392-D4C7-4835-B0F4-E4FE766F654C}"/>
    <cellStyle name="Normal 7 7 6" xfId="2454" xr:uid="{DBED9588-17D9-4041-AD50-307E219B56DA}"/>
    <cellStyle name="Normal 7 7 7" xfId="2455" xr:uid="{C8CC08A2-7BDA-4F75-ADFD-646BE5A8DE33}"/>
    <cellStyle name="Normal 7 8" xfId="2456" xr:uid="{81B2B1FA-BD0C-4F08-BFED-0D4C1C15017E}"/>
    <cellStyle name="Normal 7 8 2" xfId="2457" xr:uid="{E6E0887D-9E1F-42C4-B8BC-217ACDEF4AA8}"/>
    <cellStyle name="Normal 7 8 2 2" xfId="2458" xr:uid="{71A3CBCF-5B5B-4AFF-B0C1-CB4DEF4E517D}"/>
    <cellStyle name="Normal 7 8 2 3" xfId="2459" xr:uid="{B75D0E11-2643-4B2E-BD95-9C1741DB1CE4}"/>
    <cellStyle name="Normal 7 8 2 4" xfId="2460" xr:uid="{7A37EA0A-22B6-4F52-884D-638245C287CA}"/>
    <cellStyle name="Normal 7 8 3" xfId="2461" xr:uid="{8E963B7E-08B6-4D95-83F5-46F03AAEA8E8}"/>
    <cellStyle name="Normal 7 8 3 2" xfId="2462" xr:uid="{9D3EF946-28A6-4C2D-B460-FF1578D2E68F}"/>
    <cellStyle name="Normal 7 8 3 3" xfId="2463" xr:uid="{72507840-6D53-4196-8345-E70185EBD338}"/>
    <cellStyle name="Normal 7 8 3 4" xfId="2464" xr:uid="{3E77B486-F6A4-4428-8878-3BA2E23FC6AE}"/>
    <cellStyle name="Normal 7 8 4" xfId="2465" xr:uid="{E4BF737E-47C9-4661-B10F-0386F3D1E8FE}"/>
    <cellStyle name="Normal 7 8 5" xfId="2466" xr:uid="{A60FBBA0-E8E3-440D-9465-C0E01F24A3F2}"/>
    <cellStyle name="Normal 7 8 6" xfId="2467" xr:uid="{5CE38434-744F-4D66-9D26-35A7E4B16671}"/>
    <cellStyle name="Normal 7 9" xfId="2468" xr:uid="{77E42762-F5C1-4515-A4F4-9FE39466B2A0}"/>
    <cellStyle name="Normal 7 9 2" xfId="2469" xr:uid="{7DA33723-0A6F-4DD5-BD5D-EDCA0828C4AA}"/>
    <cellStyle name="Normal 7 9 2 2" xfId="2470" xr:uid="{DA7CAB30-870C-4A58-8F9E-82EF72F4FE93}"/>
    <cellStyle name="Normal 7 9 2 2 2" xfId="4379" xr:uid="{74999EF0-B5C5-4202-8088-EA2FE014B9FF}"/>
    <cellStyle name="Normal 7 9 2 2 3" xfId="4611" xr:uid="{5B5045C9-BB35-48AA-AEB2-D5D6EF8A8285}"/>
    <cellStyle name="Normal 7 9 2 3" xfId="2471" xr:uid="{60B3DA2D-41C1-439E-A531-04E690DCCD3C}"/>
    <cellStyle name="Normal 7 9 2 4" xfId="2472" xr:uid="{B365458B-05D4-42F5-BC0C-BFBF842044EF}"/>
    <cellStyle name="Normal 7 9 3" xfId="2473" xr:uid="{71986743-6AA0-40F6-9541-27F3D7AF908D}"/>
    <cellStyle name="Normal 7 9 4" xfId="2474" xr:uid="{0ED4A06C-375C-4EAB-A5F7-53A7E9D6FA0D}"/>
    <cellStyle name="Normal 7 9 4 2" xfId="4745" xr:uid="{2C12B2CF-E032-4606-9BE6-5F3CBE507898}"/>
    <cellStyle name="Normal 7 9 4 3" xfId="4612" xr:uid="{BB07DE69-91FE-48FD-B519-2F53C769F20D}"/>
    <cellStyle name="Normal 7 9 4 4" xfId="4464" xr:uid="{0EE90F59-1155-4C44-952F-3D8EA53B958A}"/>
    <cellStyle name="Normal 7 9 5" xfId="2475" xr:uid="{8DD9BDF1-08CF-4DA9-8EE3-6A06316662DF}"/>
    <cellStyle name="Normal 8" xfId="87" xr:uid="{8456AB2C-C8B1-4551-914C-9A2A1B95E5A4}"/>
    <cellStyle name="Normal 8 10" xfId="2476" xr:uid="{CFBD6CEE-17B1-4774-8D72-CC9485CCB325}"/>
    <cellStyle name="Normal 8 10 2" xfId="2477" xr:uid="{AC222D1A-C13E-4A97-BACA-BFCBD0D62D9D}"/>
    <cellStyle name="Normal 8 10 3" xfId="2478" xr:uid="{D479D25E-C4B5-4995-A5FF-2927A8640121}"/>
    <cellStyle name="Normal 8 10 4" xfId="2479" xr:uid="{E0750EA7-4435-4266-9F53-0D161A521544}"/>
    <cellStyle name="Normal 8 11" xfId="2480" xr:uid="{CA59A304-95C3-4315-8394-C23F6C263BE1}"/>
    <cellStyle name="Normal 8 11 2" xfId="2481" xr:uid="{B64B1847-63CF-4692-9A2A-C3584EDFF8C4}"/>
    <cellStyle name="Normal 8 11 3" xfId="2482" xr:uid="{85D0B6C8-2149-45AA-A1B8-3899548D7165}"/>
    <cellStyle name="Normal 8 11 4" xfId="2483" xr:uid="{0D4CB87C-7027-4CDA-A673-D4F88B03B111}"/>
    <cellStyle name="Normal 8 12" xfId="2484" xr:uid="{A022A11A-67A6-4865-A3B9-C2E56D357406}"/>
    <cellStyle name="Normal 8 12 2" xfId="2485" xr:uid="{CEA9A349-A40C-4B14-8DD4-FB24572A7824}"/>
    <cellStyle name="Normal 8 13" xfId="2486" xr:uid="{AFB8A0A4-4F1D-4FF8-AA03-DE1EC86FCF2A}"/>
    <cellStyle name="Normal 8 14" xfId="2487" xr:uid="{62957308-8ACB-4A03-A216-D7DE9595A930}"/>
    <cellStyle name="Normal 8 15" xfId="2488" xr:uid="{2832CF59-DE85-45EA-BF94-F79327B399A4}"/>
    <cellStyle name="Normal 8 2" xfId="88" xr:uid="{8851D1AF-F3C2-4B73-8628-3D5C5F7B46FA}"/>
    <cellStyle name="Normal 8 2 10" xfId="2489" xr:uid="{025CF9B1-D1CC-45DE-B0CF-4F4C59532AF1}"/>
    <cellStyle name="Normal 8 2 11" xfId="2490" xr:uid="{A4164E97-E9A1-46E1-9647-C913ED0B59E7}"/>
    <cellStyle name="Normal 8 2 2" xfId="2491" xr:uid="{1940BAB7-346F-4A54-8ED4-80F389A04565}"/>
    <cellStyle name="Normal 8 2 2 2" xfId="2492" xr:uid="{15E5BC6C-541E-4942-9BD6-9877A11EAD9C}"/>
    <cellStyle name="Normal 8 2 2 2 2" xfId="2493" xr:uid="{BC37A2CC-594D-4721-A73E-FDD40D1B5638}"/>
    <cellStyle name="Normal 8 2 2 2 2 2" xfId="2494" xr:uid="{49F86715-0A1D-481A-9E65-79B49B5BAEEA}"/>
    <cellStyle name="Normal 8 2 2 2 2 2 2" xfId="2495" xr:uid="{04EF993B-889E-4A74-9083-970503A361DD}"/>
    <cellStyle name="Normal 8 2 2 2 2 2 2 2" xfId="4097" xr:uid="{22C357FB-AEAF-4452-BB9F-3466E538CFDE}"/>
    <cellStyle name="Normal 8 2 2 2 2 2 2 2 2" xfId="4098" xr:uid="{1198CC62-F914-4D44-8C6C-13712C46DB55}"/>
    <cellStyle name="Normal 8 2 2 2 2 2 2 3" xfId="4099" xr:uid="{53751BB9-2F94-4403-920C-C5AA1B6B17F3}"/>
    <cellStyle name="Normal 8 2 2 2 2 2 3" xfId="2496" xr:uid="{CAFDCF89-10C6-41A9-AE54-10ADE1447E0E}"/>
    <cellStyle name="Normal 8 2 2 2 2 2 3 2" xfId="4100" xr:uid="{10FFECE9-3A48-488E-B347-776A378E7C4E}"/>
    <cellStyle name="Normal 8 2 2 2 2 2 4" xfId="2497" xr:uid="{4EA29318-28BF-4953-A189-2E6D3D973371}"/>
    <cellStyle name="Normal 8 2 2 2 2 3" xfId="2498" xr:uid="{F6999E60-2A92-48D5-93C1-AE9ED4C5AA28}"/>
    <cellStyle name="Normal 8 2 2 2 2 3 2" xfId="2499" xr:uid="{60AF5694-B6CD-494E-83F2-05B14E70AD45}"/>
    <cellStyle name="Normal 8 2 2 2 2 3 2 2" xfId="4101" xr:uid="{8C896A46-442F-4F54-9E9C-99337920B71C}"/>
    <cellStyle name="Normal 8 2 2 2 2 3 3" xfId="2500" xr:uid="{BB06DF2B-6F34-41A0-93A9-98B9552CCEC9}"/>
    <cellStyle name="Normal 8 2 2 2 2 3 4" xfId="2501" xr:uid="{33FC07A6-4441-4641-AD9E-B8327F8982A9}"/>
    <cellStyle name="Normal 8 2 2 2 2 4" xfId="2502" xr:uid="{89D3C349-1C83-4835-82F6-E935D5C199EC}"/>
    <cellStyle name="Normal 8 2 2 2 2 4 2" xfId="4102" xr:uid="{67512938-D14D-457D-A05B-CF4D8551E4B8}"/>
    <cellStyle name="Normal 8 2 2 2 2 5" xfId="2503" xr:uid="{D32ED215-8768-4D5C-A1A1-D92F7B9A1220}"/>
    <cellStyle name="Normal 8 2 2 2 2 6" xfId="2504" xr:uid="{1A9C2B8B-4BAB-41CD-B270-1CE54D9772B6}"/>
    <cellStyle name="Normal 8 2 2 2 3" xfId="2505" xr:uid="{FCBA2C32-12F4-4879-AE07-36CA600DCDDC}"/>
    <cellStyle name="Normal 8 2 2 2 3 2" xfId="2506" xr:uid="{DF56754F-CC8E-4BA7-A8BB-7FB44CE7804C}"/>
    <cellStyle name="Normal 8 2 2 2 3 2 2" xfId="2507" xr:uid="{63A8BFAE-C44F-4FF0-A8EB-F1E9F292C3A6}"/>
    <cellStyle name="Normal 8 2 2 2 3 2 2 2" xfId="4103" xr:uid="{6556E222-74C6-4A4A-AEDA-5689984D2601}"/>
    <cellStyle name="Normal 8 2 2 2 3 2 2 2 2" xfId="4104" xr:uid="{44561291-2680-4C98-88CB-6762813F4C34}"/>
    <cellStyle name="Normal 8 2 2 2 3 2 2 3" xfId="4105" xr:uid="{959C040C-10BD-4BCC-A99C-B16796AC9D02}"/>
    <cellStyle name="Normal 8 2 2 2 3 2 3" xfId="2508" xr:uid="{49AAFCCE-2F47-46B8-9F16-35E28FD817BA}"/>
    <cellStyle name="Normal 8 2 2 2 3 2 3 2" xfId="4106" xr:uid="{BE8C548B-98C4-46FC-95F3-684BE8F16868}"/>
    <cellStyle name="Normal 8 2 2 2 3 2 4" xfId="2509" xr:uid="{417822F8-8E9A-4FFB-B80C-A51FF685AF0D}"/>
    <cellStyle name="Normal 8 2 2 2 3 3" xfId="2510" xr:uid="{386E0609-41B4-4A92-BA6A-A06F72CE7DFF}"/>
    <cellStyle name="Normal 8 2 2 2 3 3 2" xfId="4107" xr:uid="{51C2F84B-80FB-4CED-BB1B-E1DF45296025}"/>
    <cellStyle name="Normal 8 2 2 2 3 3 2 2" xfId="4108" xr:uid="{BCD5D9FC-99E9-41EA-AEA9-BEEC70906158}"/>
    <cellStyle name="Normal 8 2 2 2 3 3 3" xfId="4109" xr:uid="{A8C5486A-C298-439F-946F-FA773A1BE6F5}"/>
    <cellStyle name="Normal 8 2 2 2 3 4" xfId="2511" xr:uid="{6ACA5A27-3A26-43E3-8B34-847FEDBE028F}"/>
    <cellStyle name="Normal 8 2 2 2 3 4 2" xfId="4110" xr:uid="{4BD6F069-8DC5-471A-90D8-D4CC67BBCF4D}"/>
    <cellStyle name="Normal 8 2 2 2 3 5" xfId="2512" xr:uid="{50698353-ECF6-4438-B37E-B3B1E7244BEF}"/>
    <cellStyle name="Normal 8 2 2 2 4" xfId="2513" xr:uid="{4A51BC0B-5279-43C7-A323-F3463D636A69}"/>
    <cellStyle name="Normal 8 2 2 2 4 2" xfId="2514" xr:uid="{901D708E-69BB-41DE-89ED-A1949A7AAC37}"/>
    <cellStyle name="Normal 8 2 2 2 4 2 2" xfId="4111" xr:uid="{9AF8DE54-61C2-4940-967D-2DE75AD96B36}"/>
    <cellStyle name="Normal 8 2 2 2 4 2 2 2" xfId="4112" xr:uid="{2E8D6D44-B5D7-4C63-A760-D99D6756FFD7}"/>
    <cellStyle name="Normal 8 2 2 2 4 2 3" xfId="4113" xr:uid="{F93F85FF-DF02-4C0B-AC21-DD9886F5432C}"/>
    <cellStyle name="Normal 8 2 2 2 4 3" xfId="2515" xr:uid="{9A06637B-1BC2-4D68-B040-DB3885206A8D}"/>
    <cellStyle name="Normal 8 2 2 2 4 3 2" xfId="4114" xr:uid="{138E704D-2DC9-419E-9D42-3F7DB35C29D8}"/>
    <cellStyle name="Normal 8 2 2 2 4 4" xfId="2516" xr:uid="{EF43D081-46E0-456D-87A1-82E755CC3254}"/>
    <cellStyle name="Normal 8 2 2 2 5" xfId="2517" xr:uid="{EF64547E-6F1C-463D-8260-1077983134D8}"/>
    <cellStyle name="Normal 8 2 2 2 5 2" xfId="2518" xr:uid="{23BDE94C-692F-404F-94EF-1894C595C3B2}"/>
    <cellStyle name="Normal 8 2 2 2 5 2 2" xfId="4115" xr:uid="{233D8C4D-C735-4BAF-A8A9-F347C6791262}"/>
    <cellStyle name="Normal 8 2 2 2 5 3" xfId="2519" xr:uid="{561AE8DF-C9AA-4CFF-B6F9-10333BEF64A1}"/>
    <cellStyle name="Normal 8 2 2 2 5 4" xfId="2520" xr:uid="{678CDC43-9B4B-4EE9-9241-E07DE2AE3120}"/>
    <cellStyle name="Normal 8 2 2 2 6" xfId="2521" xr:uid="{DF653BD8-A698-4C0A-93FA-A5067A4F56C1}"/>
    <cellStyle name="Normal 8 2 2 2 6 2" xfId="4116" xr:uid="{51EDAA82-6EB4-4B66-9486-16E7FDAC2508}"/>
    <cellStyle name="Normal 8 2 2 2 7" xfId="2522" xr:uid="{600E11E5-D200-4B2E-8F41-062583461A39}"/>
    <cellStyle name="Normal 8 2 2 2 8" xfId="2523" xr:uid="{B94A3EE6-0D72-4ED9-8CE0-A66B5C02449B}"/>
    <cellStyle name="Normal 8 2 2 3" xfId="2524" xr:uid="{11243B46-1A88-430A-861C-5F5C7906D6FE}"/>
    <cellStyle name="Normal 8 2 2 3 2" xfId="2525" xr:uid="{AB77E068-91C7-4822-9D97-BF35DF22C134}"/>
    <cellStyle name="Normal 8 2 2 3 2 2" xfId="2526" xr:uid="{5EC69BBC-D3AB-49B4-A538-A2DD39FB55B5}"/>
    <cellStyle name="Normal 8 2 2 3 2 2 2" xfId="4117" xr:uid="{BFD50D1A-5F2B-49CA-80FF-CF8344030983}"/>
    <cellStyle name="Normal 8 2 2 3 2 2 2 2" xfId="4118" xr:uid="{75522D40-63D3-4C3A-80FD-A2686A299DF1}"/>
    <cellStyle name="Normal 8 2 2 3 2 2 3" xfId="4119" xr:uid="{9804D948-DAFD-49DE-80B3-8545E145115F}"/>
    <cellStyle name="Normal 8 2 2 3 2 3" xfId="2527" xr:uid="{A20358D6-3C25-4EF1-B4CF-FD93282BD47F}"/>
    <cellStyle name="Normal 8 2 2 3 2 3 2" xfId="4120" xr:uid="{0ED23717-5CF2-4D86-B14C-4420DCF9ADCC}"/>
    <cellStyle name="Normal 8 2 2 3 2 4" xfId="2528" xr:uid="{9649C38B-BB0A-46BA-BF1E-836192294F15}"/>
    <cellStyle name="Normal 8 2 2 3 3" xfId="2529" xr:uid="{D3638CCD-80B9-4EE5-AB8D-BD8BB27A1E17}"/>
    <cellStyle name="Normal 8 2 2 3 3 2" xfId="2530" xr:uid="{E645C726-546A-48C9-95C1-F1062D9F52A6}"/>
    <cellStyle name="Normal 8 2 2 3 3 2 2" xfId="4121" xr:uid="{49D78F63-A18F-4C2C-9853-51DA47D955BE}"/>
    <cellStyle name="Normal 8 2 2 3 3 3" xfId="2531" xr:uid="{76C339C7-94DE-4489-BED9-D4FB0F5B18B9}"/>
    <cellStyle name="Normal 8 2 2 3 3 4" xfId="2532" xr:uid="{1C14528B-A411-4B8B-9610-9AAA31DC9E6D}"/>
    <cellStyle name="Normal 8 2 2 3 4" xfId="2533" xr:uid="{45DDEF68-A3E6-41C4-A6C1-27FBF9BD1917}"/>
    <cellStyle name="Normal 8 2 2 3 4 2" xfId="4122" xr:uid="{1B63ACD0-2F59-4D10-8525-56D2884FBD20}"/>
    <cellStyle name="Normal 8 2 2 3 5" xfId="2534" xr:uid="{2F5051AC-7E23-43C5-81B4-D0844A96A510}"/>
    <cellStyle name="Normal 8 2 2 3 6" xfId="2535" xr:uid="{E1975B11-5B25-4CFD-8D2F-725DEBDF9593}"/>
    <cellStyle name="Normal 8 2 2 4" xfId="2536" xr:uid="{8D373599-EBE7-4DB5-98E2-3A9603A03B73}"/>
    <cellStyle name="Normal 8 2 2 4 2" xfId="2537" xr:uid="{BAF5178D-FDC6-4993-AB40-A51310102F99}"/>
    <cellStyle name="Normal 8 2 2 4 2 2" xfId="2538" xr:uid="{548FB3EB-E5F1-4124-A1BA-8648DA38EAD1}"/>
    <cellStyle name="Normal 8 2 2 4 2 2 2" xfId="4123" xr:uid="{A328C779-BE00-4DE3-80C4-F0C6A7396F2D}"/>
    <cellStyle name="Normal 8 2 2 4 2 2 2 2" xfId="4124" xr:uid="{336D721B-007F-4591-8A2D-8D50E81723AA}"/>
    <cellStyle name="Normal 8 2 2 4 2 2 3" xfId="4125" xr:uid="{640B4002-9886-4EC7-A8D0-96877603D682}"/>
    <cellStyle name="Normal 8 2 2 4 2 3" xfId="2539" xr:uid="{1307D838-DCA3-4283-B7EA-2F881D51AC53}"/>
    <cellStyle name="Normal 8 2 2 4 2 3 2" xfId="4126" xr:uid="{EA7C6A8C-DDA2-4000-BF8B-B6A5B15D92CC}"/>
    <cellStyle name="Normal 8 2 2 4 2 4" xfId="2540" xr:uid="{561B5660-144E-4F28-8F44-8DEBDAC04188}"/>
    <cellStyle name="Normal 8 2 2 4 3" xfId="2541" xr:uid="{81371CAB-AC08-4408-AB39-CC5EB1F05CC7}"/>
    <cellStyle name="Normal 8 2 2 4 3 2" xfId="4127" xr:uid="{6824D335-438E-432E-B4D7-211674CFE016}"/>
    <cellStyle name="Normal 8 2 2 4 3 2 2" xfId="4128" xr:uid="{A43656CA-FBE6-4F35-9D80-577261DB135B}"/>
    <cellStyle name="Normal 8 2 2 4 3 3" xfId="4129" xr:uid="{5E667B1F-4726-457B-BBA8-362C71C399E7}"/>
    <cellStyle name="Normal 8 2 2 4 4" xfId="2542" xr:uid="{88B158D4-92F4-4604-998E-D38AAC36C023}"/>
    <cellStyle name="Normal 8 2 2 4 4 2" xfId="4130" xr:uid="{0BB21C1E-F5DA-44AE-8DB7-04348802E174}"/>
    <cellStyle name="Normal 8 2 2 4 5" xfId="2543" xr:uid="{BBDA0666-5CAB-44C9-9315-A4079E227149}"/>
    <cellStyle name="Normal 8 2 2 5" xfId="2544" xr:uid="{44B8C74B-B52B-44E0-9ED2-E335DA5CD604}"/>
    <cellStyle name="Normal 8 2 2 5 2" xfId="2545" xr:uid="{F8D5413D-1B88-4A1A-A06B-48D7CF79A665}"/>
    <cellStyle name="Normal 8 2 2 5 2 2" xfId="4131" xr:uid="{57D96111-775A-48CF-88DD-395427231CB4}"/>
    <cellStyle name="Normal 8 2 2 5 2 2 2" xfId="4132" xr:uid="{31E306F8-E707-43D8-9FF6-A23C83A0DD74}"/>
    <cellStyle name="Normal 8 2 2 5 2 3" xfId="4133" xr:uid="{3B6950F2-AC82-4B42-9057-8621987BD7A3}"/>
    <cellStyle name="Normal 8 2 2 5 3" xfId="2546" xr:uid="{FA2EFE4C-3636-4077-BAE6-948924221976}"/>
    <cellStyle name="Normal 8 2 2 5 3 2" xfId="4134" xr:uid="{C491127E-0E3A-4A46-9AC3-59C60A66EDE2}"/>
    <cellStyle name="Normal 8 2 2 5 4" xfId="2547" xr:uid="{036C808F-09AD-4599-905C-C032D712ECA1}"/>
    <cellStyle name="Normal 8 2 2 6" xfId="2548" xr:uid="{48DFA5EA-6F82-497D-88F6-57243B560848}"/>
    <cellStyle name="Normal 8 2 2 6 2" xfId="2549" xr:uid="{BC34E913-6114-4CC4-BADA-D1D0900D08CE}"/>
    <cellStyle name="Normal 8 2 2 6 2 2" xfId="4135" xr:uid="{D0D68B33-D561-4301-A98E-5B044A0E08E2}"/>
    <cellStyle name="Normal 8 2 2 6 3" xfId="2550" xr:uid="{EB372227-BC7C-4513-97D6-871B556622C2}"/>
    <cellStyle name="Normal 8 2 2 6 4" xfId="2551" xr:uid="{3166EA82-6B7A-4134-9180-F68FC9A5B77F}"/>
    <cellStyle name="Normal 8 2 2 7" xfId="2552" xr:uid="{ABA3EFB6-2C29-4765-987D-23E555A64ED4}"/>
    <cellStyle name="Normal 8 2 2 7 2" xfId="4136" xr:uid="{D1E0E961-62AC-440E-AE4C-F4538E04A805}"/>
    <cellStyle name="Normal 8 2 2 8" xfId="2553" xr:uid="{4A759B54-1605-4D35-BA7C-0EBE957D73E7}"/>
    <cellStyle name="Normal 8 2 2 9" xfId="2554" xr:uid="{2E2F3BD8-53FA-45E8-AFEB-015D7673244B}"/>
    <cellStyle name="Normal 8 2 3" xfId="2555" xr:uid="{CA25B324-28B1-4C89-BE5B-2BE2A2A3228A}"/>
    <cellStyle name="Normal 8 2 3 2" xfId="2556" xr:uid="{663993B4-D363-4921-BCB6-3B12DE392F41}"/>
    <cellStyle name="Normal 8 2 3 2 2" xfId="2557" xr:uid="{63459312-6196-48EC-A6D0-2BD139EC6FE4}"/>
    <cellStyle name="Normal 8 2 3 2 2 2" xfId="2558" xr:uid="{DD174D5B-AAE6-442B-A21F-D8D9C97BF0A0}"/>
    <cellStyle name="Normal 8 2 3 2 2 2 2" xfId="4137" xr:uid="{4C7F45F6-71FC-4880-BA0F-4AA53CEAADD7}"/>
    <cellStyle name="Normal 8 2 3 2 2 2 2 2" xfId="4138" xr:uid="{2C822367-AF8C-436C-86C8-5D0ED676F7A4}"/>
    <cellStyle name="Normal 8 2 3 2 2 2 3" xfId="4139" xr:uid="{9A3D878D-AD1F-4231-9F8A-24686E24B153}"/>
    <cellStyle name="Normal 8 2 3 2 2 3" xfId="2559" xr:uid="{407B8DB4-105D-485B-BB88-A2C5EDA86872}"/>
    <cellStyle name="Normal 8 2 3 2 2 3 2" xfId="4140" xr:uid="{46D648B5-63EC-48DC-8F4E-BCBC9D10CA91}"/>
    <cellStyle name="Normal 8 2 3 2 2 4" xfId="2560" xr:uid="{E4581252-3C47-4743-B9FA-C99BE85D5F2F}"/>
    <cellStyle name="Normal 8 2 3 2 3" xfId="2561" xr:uid="{C0D27D8F-D8BE-4E35-AE35-9598408C21C8}"/>
    <cellStyle name="Normal 8 2 3 2 3 2" xfId="2562" xr:uid="{C89240F8-B082-4364-ADCF-274F6F73D79A}"/>
    <cellStyle name="Normal 8 2 3 2 3 2 2" xfId="4141" xr:uid="{C6685CFB-D958-4A8D-9AF2-94E685D3D58C}"/>
    <cellStyle name="Normal 8 2 3 2 3 3" xfId="2563" xr:uid="{C0734DFC-A38E-4D31-8504-D63E917E806C}"/>
    <cellStyle name="Normal 8 2 3 2 3 4" xfId="2564" xr:uid="{EC1C8FE8-8ECC-4289-92FA-DD75F0F2FDC1}"/>
    <cellStyle name="Normal 8 2 3 2 4" xfId="2565" xr:uid="{50989955-C90C-46E9-9FD0-52A0711477DB}"/>
    <cellStyle name="Normal 8 2 3 2 4 2" xfId="4142" xr:uid="{7D2C8A6D-4E10-48FC-8EE4-21B92ACBE90E}"/>
    <cellStyle name="Normal 8 2 3 2 5" xfId="2566" xr:uid="{23C9A0EB-E67B-492E-83F4-0F32439EA9AF}"/>
    <cellStyle name="Normal 8 2 3 2 6" xfId="2567" xr:uid="{0471F532-5251-44CB-A949-C11DF8290F63}"/>
    <cellStyle name="Normal 8 2 3 3" xfId="2568" xr:uid="{6CA08553-1205-419E-B978-EAA2DF338F69}"/>
    <cellStyle name="Normal 8 2 3 3 2" xfId="2569" xr:uid="{BAF47CF7-CE52-40BB-B093-E6C5D70CFA73}"/>
    <cellStyle name="Normal 8 2 3 3 2 2" xfId="2570" xr:uid="{B78C525C-95B4-413D-9A43-98BC51A495C0}"/>
    <cellStyle name="Normal 8 2 3 3 2 2 2" xfId="4143" xr:uid="{34F69B64-06DC-4934-AD36-D06099C03632}"/>
    <cellStyle name="Normal 8 2 3 3 2 2 2 2" xfId="4144" xr:uid="{57DBAB12-98D7-449D-856B-FCF08A3F4303}"/>
    <cellStyle name="Normal 8 2 3 3 2 2 3" xfId="4145" xr:uid="{B73A602F-5CB0-4187-971F-3C78EFB2EB1D}"/>
    <cellStyle name="Normal 8 2 3 3 2 3" xfId="2571" xr:uid="{F7E683FE-ADFF-4CCC-A4E3-F6D1E4A1F4D8}"/>
    <cellStyle name="Normal 8 2 3 3 2 3 2" xfId="4146" xr:uid="{2BC3D6E8-C810-4907-BAD6-C34A9D9C5B7E}"/>
    <cellStyle name="Normal 8 2 3 3 2 4" xfId="2572" xr:uid="{F795EF2A-F23F-434D-A258-A095B95C5320}"/>
    <cellStyle name="Normal 8 2 3 3 3" xfId="2573" xr:uid="{2020A9C4-CB62-46D6-A5E6-78CEFF99715E}"/>
    <cellStyle name="Normal 8 2 3 3 3 2" xfId="4147" xr:uid="{006D3AF6-4D10-4F60-AB5F-DD74FC7D746E}"/>
    <cellStyle name="Normal 8 2 3 3 3 2 2" xfId="4148" xr:uid="{988CDE13-A29E-413A-93EE-41BF13B57826}"/>
    <cellStyle name="Normal 8 2 3 3 3 3" xfId="4149" xr:uid="{AFA21F16-C696-459C-84DA-A54055C22D95}"/>
    <cellStyle name="Normal 8 2 3 3 4" xfId="2574" xr:uid="{9B995436-4C66-471C-83E2-D5A08C1DFD83}"/>
    <cellStyle name="Normal 8 2 3 3 4 2" xfId="4150" xr:uid="{02608E59-8C91-4EB9-9B2F-082CC8C6ECE7}"/>
    <cellStyle name="Normal 8 2 3 3 5" xfId="2575" xr:uid="{381DEDC8-00FC-491C-ACEC-9E69261316CD}"/>
    <cellStyle name="Normal 8 2 3 4" xfId="2576" xr:uid="{9EF8D7E1-15E8-4C13-BB13-C533D260DA26}"/>
    <cellStyle name="Normal 8 2 3 4 2" xfId="2577" xr:uid="{C8D24B77-61D7-48A3-8789-316A532F0CA7}"/>
    <cellStyle name="Normal 8 2 3 4 2 2" xfId="4151" xr:uid="{FA464F7B-E4D1-4D08-AB6C-D007115E1F5D}"/>
    <cellStyle name="Normal 8 2 3 4 2 2 2" xfId="4152" xr:uid="{1D1686CC-B082-410C-8F74-58159E0745B0}"/>
    <cellStyle name="Normal 8 2 3 4 2 3" xfId="4153" xr:uid="{0F9BF02C-B5AE-4049-A324-351A6AA6002C}"/>
    <cellStyle name="Normal 8 2 3 4 3" xfId="2578" xr:uid="{8876231F-9C7F-4AF8-9FFC-54170AF2B263}"/>
    <cellStyle name="Normal 8 2 3 4 3 2" xfId="4154" xr:uid="{51909FFD-689B-48B0-922D-E93A7BCADE7A}"/>
    <cellStyle name="Normal 8 2 3 4 4" xfId="2579" xr:uid="{B6FBE449-131A-4F43-A131-53F8CB6D26E8}"/>
    <cellStyle name="Normal 8 2 3 5" xfId="2580" xr:uid="{50AAF254-FFFA-4F34-AFB3-2FF64EFB7961}"/>
    <cellStyle name="Normal 8 2 3 5 2" xfId="2581" xr:uid="{8F5F11DD-9BBC-4313-9EA6-AA3E5A7BDBEC}"/>
    <cellStyle name="Normal 8 2 3 5 2 2" xfId="4155" xr:uid="{19FF18BE-6199-42B8-815D-FD82C75037C5}"/>
    <cellStyle name="Normal 8 2 3 5 3" xfId="2582" xr:uid="{5DDF4D6E-F5A7-4374-AD2A-A41DABA11BD2}"/>
    <cellStyle name="Normal 8 2 3 5 4" xfId="2583" xr:uid="{01404B52-D04E-4726-9E3D-4C38DC8CB41A}"/>
    <cellStyle name="Normal 8 2 3 6" xfId="2584" xr:uid="{23BC8773-0672-489B-B4A1-9BAABA979233}"/>
    <cellStyle name="Normal 8 2 3 6 2" xfId="4156" xr:uid="{8A5BF08F-BC3B-41C9-BBC2-ECF83E25FD6A}"/>
    <cellStyle name="Normal 8 2 3 7" xfId="2585" xr:uid="{EF572440-74FB-4350-B5CB-13B9203B7D7F}"/>
    <cellStyle name="Normal 8 2 3 8" xfId="2586" xr:uid="{0C39AA43-1C4F-43F4-9413-4D22CADE8003}"/>
    <cellStyle name="Normal 8 2 4" xfId="2587" xr:uid="{24808D84-BFEA-4D21-A5BA-E679CE26D9EA}"/>
    <cellStyle name="Normal 8 2 4 2" xfId="2588" xr:uid="{A6413144-B0C5-4FAD-8CA7-C264FF6B9AB8}"/>
    <cellStyle name="Normal 8 2 4 2 2" xfId="2589" xr:uid="{BAC5E387-AFD3-4D9D-B9D6-4ECB1945C62C}"/>
    <cellStyle name="Normal 8 2 4 2 2 2" xfId="2590" xr:uid="{E22180A5-66BE-4ADB-8BFB-1D73562783BC}"/>
    <cellStyle name="Normal 8 2 4 2 2 2 2" xfId="4157" xr:uid="{B46E0060-5946-48F0-B0FF-C35EE4E00783}"/>
    <cellStyle name="Normal 8 2 4 2 2 3" xfId="2591" xr:uid="{7BB48D55-D75B-4634-9B29-32384A51027E}"/>
    <cellStyle name="Normal 8 2 4 2 2 4" xfId="2592" xr:uid="{8577DE77-B56B-4055-A5D6-F3FC08432B53}"/>
    <cellStyle name="Normal 8 2 4 2 3" xfId="2593" xr:uid="{85C31EE5-77E2-4F54-8E28-78F73CC82692}"/>
    <cellStyle name="Normal 8 2 4 2 3 2" xfId="4158" xr:uid="{9646BF6F-3163-487A-9465-6D25A1E7C65C}"/>
    <cellStyle name="Normal 8 2 4 2 4" xfId="2594" xr:uid="{4E888B82-D248-47F2-86EF-C97CB7B2267C}"/>
    <cellStyle name="Normal 8 2 4 2 5" xfId="2595" xr:uid="{0003344E-02A8-435E-8FDE-4D756E74533A}"/>
    <cellStyle name="Normal 8 2 4 3" xfId="2596" xr:uid="{753C6EC6-EF70-45CA-9C74-EF22BB4857E9}"/>
    <cellStyle name="Normal 8 2 4 3 2" xfId="2597" xr:uid="{056F3D71-5AA0-4E97-B174-A5E1B0CEC441}"/>
    <cellStyle name="Normal 8 2 4 3 2 2" xfId="4159" xr:uid="{D0CA17E5-C7A4-4274-8040-5616E88C80F9}"/>
    <cellStyle name="Normal 8 2 4 3 3" xfId="2598" xr:uid="{66E61FBE-40F8-495A-AC35-51BD18099D64}"/>
    <cellStyle name="Normal 8 2 4 3 4" xfId="2599" xr:uid="{A839F462-F03A-4911-B4F0-BA06E946F15B}"/>
    <cellStyle name="Normal 8 2 4 4" xfId="2600" xr:uid="{9ACBF1B0-31E3-49F7-9316-9DEC54053B3B}"/>
    <cellStyle name="Normal 8 2 4 4 2" xfId="2601" xr:uid="{CAEAFCC4-7AEB-479E-897D-6F2931D4C926}"/>
    <cellStyle name="Normal 8 2 4 4 3" xfId="2602" xr:uid="{8386F808-DAFA-4D5B-BC57-1FF9CB66B2FF}"/>
    <cellStyle name="Normal 8 2 4 4 4" xfId="2603" xr:uid="{4483A7BA-D15E-46F0-AF85-1EB06E8B73B1}"/>
    <cellStyle name="Normal 8 2 4 5" xfId="2604" xr:uid="{3575B928-9FAF-485A-9C46-3465820F7A5F}"/>
    <cellStyle name="Normal 8 2 4 6" xfId="2605" xr:uid="{5CC5CB74-0B89-471F-92E7-D9DE2E296E42}"/>
    <cellStyle name="Normal 8 2 4 7" xfId="2606" xr:uid="{71BEE512-C9E0-4A52-B13F-ECC7D6D53E68}"/>
    <cellStyle name="Normal 8 2 5" xfId="2607" xr:uid="{231FF23E-6238-4761-8C06-6862EFC8498E}"/>
    <cellStyle name="Normal 8 2 5 2" xfId="2608" xr:uid="{C7CDEDA0-DDFC-415C-B0A0-543B3399A2D2}"/>
    <cellStyle name="Normal 8 2 5 2 2" xfId="2609" xr:uid="{F0856D8A-D49B-4385-85D0-4AD2BF4611AA}"/>
    <cellStyle name="Normal 8 2 5 2 2 2" xfId="4160" xr:uid="{193D37DE-C45D-4C50-B12A-62E36E197033}"/>
    <cellStyle name="Normal 8 2 5 2 2 2 2" xfId="4161" xr:uid="{9EADBA44-909A-4EB3-A0BF-3CE4422E701D}"/>
    <cellStyle name="Normal 8 2 5 2 2 3" xfId="4162" xr:uid="{014AE997-5512-4A2F-AEC6-A55779C09DEE}"/>
    <cellStyle name="Normal 8 2 5 2 3" xfId="2610" xr:uid="{C0A3114E-3FF3-4253-8AAB-10C3743898F2}"/>
    <cellStyle name="Normal 8 2 5 2 3 2" xfId="4163" xr:uid="{31588664-0619-451F-BC65-5FD408062C91}"/>
    <cellStyle name="Normal 8 2 5 2 4" xfId="2611" xr:uid="{75CD3D4C-0327-42FC-8DC7-FF0D89776746}"/>
    <cellStyle name="Normal 8 2 5 3" xfId="2612" xr:uid="{F2BD6394-F9C7-4F95-A5B2-E504E777583B}"/>
    <cellStyle name="Normal 8 2 5 3 2" xfId="2613" xr:uid="{82903FD9-358A-4A4F-8200-4FC265AD9A9B}"/>
    <cellStyle name="Normal 8 2 5 3 2 2" xfId="4164" xr:uid="{AFF23C61-3DD7-4AB0-A259-E1CD3F58ACAA}"/>
    <cellStyle name="Normal 8 2 5 3 3" xfId="2614" xr:uid="{C407BDDF-BFAC-488A-9FEA-E919DA9B1793}"/>
    <cellStyle name="Normal 8 2 5 3 4" xfId="2615" xr:uid="{F517F3CB-4F2C-46EA-8E54-9BD2B661A9B6}"/>
    <cellStyle name="Normal 8 2 5 4" xfId="2616" xr:uid="{4AD5FDFF-0401-4A2D-AA5C-68BCF685EE04}"/>
    <cellStyle name="Normal 8 2 5 4 2" xfId="4165" xr:uid="{D309D62F-68E3-4EE7-BDCC-C9FED3B118F7}"/>
    <cellStyle name="Normal 8 2 5 5" xfId="2617" xr:uid="{8DB61E27-BE85-4701-9284-8CECAB87E815}"/>
    <cellStyle name="Normal 8 2 5 6" xfId="2618" xr:uid="{A4CDE4E5-4BF2-40F4-9200-E666939D7D37}"/>
    <cellStyle name="Normal 8 2 6" xfId="2619" xr:uid="{0DDB78BA-0FCF-4B90-8ACF-B2447AFE179F}"/>
    <cellStyle name="Normal 8 2 6 2" xfId="2620" xr:uid="{2802673E-9CA5-474A-A872-1C3044E6122B}"/>
    <cellStyle name="Normal 8 2 6 2 2" xfId="2621" xr:uid="{F0EB8799-9ADF-4C5A-A23E-5AEF03860F61}"/>
    <cellStyle name="Normal 8 2 6 2 2 2" xfId="4166" xr:uid="{3334FBFF-51D2-4BE9-AF85-BEE4D4F980DC}"/>
    <cellStyle name="Normal 8 2 6 2 3" xfId="2622" xr:uid="{48D18F76-1704-43DD-AA45-E03CFD3F6CE7}"/>
    <cellStyle name="Normal 8 2 6 2 4" xfId="2623" xr:uid="{235BDDC4-3FD3-45D8-9372-F054186B059F}"/>
    <cellStyle name="Normal 8 2 6 3" xfId="2624" xr:uid="{744AABF2-04CC-4B58-A2D8-47B1B20F03CD}"/>
    <cellStyle name="Normal 8 2 6 3 2" xfId="4167" xr:uid="{6982F435-4EE8-4492-9C1E-80373D4D9AA9}"/>
    <cellStyle name="Normal 8 2 6 4" xfId="2625" xr:uid="{20937CF1-7F84-4DD0-A8BF-A5E1532F36BE}"/>
    <cellStyle name="Normal 8 2 6 5" xfId="2626" xr:uid="{AB30B270-52E3-424E-B5A5-A5C6DA2652A2}"/>
    <cellStyle name="Normal 8 2 7" xfId="2627" xr:uid="{3142ABCB-091B-4A37-81F7-EA3AD3F17642}"/>
    <cellStyle name="Normal 8 2 7 2" xfId="2628" xr:uid="{D7F833F1-2C81-4A90-BA16-82FAD39572FC}"/>
    <cellStyle name="Normal 8 2 7 2 2" xfId="4168" xr:uid="{76D98929-4DDF-4548-A471-8E02F7726EE4}"/>
    <cellStyle name="Normal 8 2 7 3" xfId="2629" xr:uid="{7AEF6722-B6BB-4BE1-8848-56424A07EC72}"/>
    <cellStyle name="Normal 8 2 7 4" xfId="2630" xr:uid="{F02EFE58-3EDB-4E91-8979-D958C14141DB}"/>
    <cellStyle name="Normal 8 2 8" xfId="2631" xr:uid="{2D0C90D7-57BC-48F3-9162-5DBB51FF87FB}"/>
    <cellStyle name="Normal 8 2 8 2" xfId="2632" xr:uid="{31849D6A-D436-43DE-B2D7-52E6E54A740D}"/>
    <cellStyle name="Normal 8 2 8 3" xfId="2633" xr:uid="{F1FFD239-1B39-4E0B-B1EE-1A280501BAC1}"/>
    <cellStyle name="Normal 8 2 8 4" xfId="2634" xr:uid="{E5CE3511-B1FB-4181-B92A-1AAAFC131A49}"/>
    <cellStyle name="Normal 8 2 9" xfId="2635" xr:uid="{97A03595-4CAC-4F6E-A526-CE937ECE4447}"/>
    <cellStyle name="Normal 8 3" xfId="2636" xr:uid="{5D69E6C6-3340-43EE-A29C-C456F764F9CB}"/>
    <cellStyle name="Normal 8 3 10" xfId="2637" xr:uid="{45D8FF2D-7010-4D93-8AC5-7F132EA772CC}"/>
    <cellStyle name="Normal 8 3 11" xfId="2638" xr:uid="{C27018F9-D954-4895-A5B6-64B8DBCC93E4}"/>
    <cellStyle name="Normal 8 3 2" xfId="2639" xr:uid="{7BF2A9CB-37B2-4739-96EA-DD83B992CA16}"/>
    <cellStyle name="Normal 8 3 2 2" xfId="2640" xr:uid="{C0F84568-CB4B-4015-A6AC-3340BC7972CA}"/>
    <cellStyle name="Normal 8 3 2 2 2" xfId="2641" xr:uid="{6AF4EA6B-345E-4AFD-9FB8-2D40052CECAB}"/>
    <cellStyle name="Normal 8 3 2 2 2 2" xfId="2642" xr:uid="{C286B59A-5DB0-4C6B-9522-49AB3E0CD591}"/>
    <cellStyle name="Normal 8 3 2 2 2 2 2" xfId="2643" xr:uid="{9A460904-410A-4B4F-95F5-E6F9DC36A744}"/>
    <cellStyle name="Normal 8 3 2 2 2 2 2 2" xfId="4169" xr:uid="{76FB9305-55E2-4C1F-BA02-256D697A9E85}"/>
    <cellStyle name="Normal 8 3 2 2 2 2 3" xfId="2644" xr:uid="{0401AFBE-2DAD-4CB2-89C9-C1C3DBF50533}"/>
    <cellStyle name="Normal 8 3 2 2 2 2 4" xfId="2645" xr:uid="{D638D95B-6CA5-43CD-BA8B-E4B309175919}"/>
    <cellStyle name="Normal 8 3 2 2 2 3" xfId="2646" xr:uid="{2D5E416E-9153-4032-B6A5-7ABD7348D415}"/>
    <cellStyle name="Normal 8 3 2 2 2 3 2" xfId="2647" xr:uid="{2444DB6B-DFC9-48FC-AC99-2E0FC0F635AA}"/>
    <cellStyle name="Normal 8 3 2 2 2 3 3" xfId="2648" xr:uid="{E493351A-4A02-4305-971C-4AD919A129C2}"/>
    <cellStyle name="Normal 8 3 2 2 2 3 4" xfId="2649" xr:uid="{26B1E292-9284-48D2-BF19-63BAFFD1B34B}"/>
    <cellStyle name="Normal 8 3 2 2 2 4" xfId="2650" xr:uid="{2CAF8E99-755C-496F-BF10-00376A407416}"/>
    <cellStyle name="Normal 8 3 2 2 2 5" xfId="2651" xr:uid="{2EDF4624-43A7-4C5C-B2CB-919ADD06EF8F}"/>
    <cellStyle name="Normal 8 3 2 2 2 6" xfId="2652" xr:uid="{9DCDCFA1-F742-4CBE-AC3A-CC227E9A7404}"/>
    <cellStyle name="Normal 8 3 2 2 3" xfId="2653" xr:uid="{1CD36882-662D-455D-8FD9-26A2FD0876D8}"/>
    <cellStyle name="Normal 8 3 2 2 3 2" xfId="2654" xr:uid="{4A040ECD-CFDB-4301-8833-D77E326778F4}"/>
    <cellStyle name="Normal 8 3 2 2 3 2 2" xfId="2655" xr:uid="{998C140E-B80E-4588-BF0F-4DA03E26EF8C}"/>
    <cellStyle name="Normal 8 3 2 2 3 2 3" xfId="2656" xr:uid="{DF8391FF-6C29-489E-BEC7-8236B876FE3B}"/>
    <cellStyle name="Normal 8 3 2 2 3 2 4" xfId="2657" xr:uid="{DC70F062-A99F-40B8-ACB9-CDE75C52865C}"/>
    <cellStyle name="Normal 8 3 2 2 3 3" xfId="2658" xr:uid="{86663D26-EE4C-4395-A108-63F5A5E9399A}"/>
    <cellStyle name="Normal 8 3 2 2 3 4" xfId="2659" xr:uid="{820D63C8-923B-460B-A1C7-F7ECFB1B36E1}"/>
    <cellStyle name="Normal 8 3 2 2 3 5" xfId="2660" xr:uid="{9A821B7F-16EB-4858-A430-A39DA19775BA}"/>
    <cellStyle name="Normal 8 3 2 2 4" xfId="2661" xr:uid="{5C7FFC8F-C3FB-4774-85BD-1FB7BF30D6D9}"/>
    <cellStyle name="Normal 8 3 2 2 4 2" xfId="2662" xr:uid="{91EB0A5F-568A-4C5C-8F3C-94BC487EEA44}"/>
    <cellStyle name="Normal 8 3 2 2 4 3" xfId="2663" xr:uid="{80207765-1F02-4CD8-A835-53D5A865709E}"/>
    <cellStyle name="Normal 8 3 2 2 4 4" xfId="2664" xr:uid="{781D675A-8A43-49A7-A6DF-408C87A659CB}"/>
    <cellStyle name="Normal 8 3 2 2 5" xfId="2665" xr:uid="{B38D552F-210E-4531-B945-7198CE511BD8}"/>
    <cellStyle name="Normal 8 3 2 2 5 2" xfId="2666" xr:uid="{9119DF64-F8C9-4673-9EF1-795C3F4FABF5}"/>
    <cellStyle name="Normal 8 3 2 2 5 3" xfId="2667" xr:uid="{08B0E4EC-14B6-48DE-9B60-35C55DF7F06C}"/>
    <cellStyle name="Normal 8 3 2 2 5 4" xfId="2668" xr:uid="{8426552C-BD35-47B4-82B6-748CF62BE65C}"/>
    <cellStyle name="Normal 8 3 2 2 6" xfId="2669" xr:uid="{294FB0CE-8F5E-4CED-BC1C-FB7E7A5AE79A}"/>
    <cellStyle name="Normal 8 3 2 2 7" xfId="2670" xr:uid="{228F6166-1FB7-4B27-9E44-1EFE1FA3DB63}"/>
    <cellStyle name="Normal 8 3 2 2 8" xfId="2671" xr:uid="{6207FAFE-F8CA-4923-B11F-819905267F6A}"/>
    <cellStyle name="Normal 8 3 2 3" xfId="2672" xr:uid="{D71A861D-EFCA-4270-9BAC-02273540F130}"/>
    <cellStyle name="Normal 8 3 2 3 2" xfId="2673" xr:uid="{71E4AF81-B169-42C5-A989-68E6285A1376}"/>
    <cellStyle name="Normal 8 3 2 3 2 2" xfId="2674" xr:uid="{B6357D77-42DB-46B7-B186-CD7108B2FF40}"/>
    <cellStyle name="Normal 8 3 2 3 2 2 2" xfId="4170" xr:uid="{1657D712-AB06-4D87-B5DD-5353E2A57684}"/>
    <cellStyle name="Normal 8 3 2 3 2 2 2 2" xfId="4171" xr:uid="{6B41048E-CCFE-478E-BF10-9FDA03B1ED47}"/>
    <cellStyle name="Normal 8 3 2 3 2 2 3" xfId="4172" xr:uid="{6995970F-D6A9-4867-888F-E9806B7D1D98}"/>
    <cellStyle name="Normal 8 3 2 3 2 3" xfId="2675" xr:uid="{708A6D17-A92C-4C98-8633-A548E776CFE1}"/>
    <cellStyle name="Normal 8 3 2 3 2 3 2" xfId="4173" xr:uid="{479F3E95-4CD7-4868-9179-2433D5180B6E}"/>
    <cellStyle name="Normal 8 3 2 3 2 4" xfId="2676" xr:uid="{1FDD0480-186D-4E61-885B-922B68F81561}"/>
    <cellStyle name="Normal 8 3 2 3 3" xfId="2677" xr:uid="{C900B6CE-B2C0-4991-8135-50D9F790703E}"/>
    <cellStyle name="Normal 8 3 2 3 3 2" xfId="2678" xr:uid="{3568BECF-40CC-4A85-AA9E-A18B25AF131F}"/>
    <cellStyle name="Normal 8 3 2 3 3 2 2" xfId="4174" xr:uid="{E8CAFFA4-BB58-4071-9CBA-65BD245CF1A0}"/>
    <cellStyle name="Normal 8 3 2 3 3 3" xfId="2679" xr:uid="{2065F56A-C0DC-44FC-BC90-84C06BEB021A}"/>
    <cellStyle name="Normal 8 3 2 3 3 4" xfId="2680" xr:uid="{A45842F5-902D-4B65-9FEE-AD5CB1B08792}"/>
    <cellStyle name="Normal 8 3 2 3 4" xfId="2681" xr:uid="{CDF3FD79-D4D6-4864-8914-9A6C454EB58F}"/>
    <cellStyle name="Normal 8 3 2 3 4 2" xfId="4175" xr:uid="{A8035730-77C9-4A43-A204-CEA2200F77E9}"/>
    <cellStyle name="Normal 8 3 2 3 5" xfId="2682" xr:uid="{03493CA3-1EB8-4876-B5EA-733CE7044712}"/>
    <cellStyle name="Normal 8 3 2 3 6" xfId="2683" xr:uid="{71A8F439-F052-4A91-8049-1D864717323E}"/>
    <cellStyle name="Normal 8 3 2 4" xfId="2684" xr:uid="{CAABE039-676D-4FB5-9F49-C24ACC52745A}"/>
    <cellStyle name="Normal 8 3 2 4 2" xfId="2685" xr:uid="{7550A176-9F48-45EB-967D-66437876EB6F}"/>
    <cellStyle name="Normal 8 3 2 4 2 2" xfId="2686" xr:uid="{1A6C5EEC-A130-484A-93A7-CD6391BA1BB6}"/>
    <cellStyle name="Normal 8 3 2 4 2 2 2" xfId="4176" xr:uid="{5D48A3AA-4BDB-4320-90EE-2222B9D241A0}"/>
    <cellStyle name="Normal 8 3 2 4 2 3" xfId="2687" xr:uid="{03B382AF-AE54-4D57-B275-616E1254ACB5}"/>
    <cellStyle name="Normal 8 3 2 4 2 4" xfId="2688" xr:uid="{482CA33F-00F8-42DB-959E-EF7ABBD05CDE}"/>
    <cellStyle name="Normal 8 3 2 4 3" xfId="2689" xr:uid="{F9C33BBF-77ED-4020-8F42-0C6F5043FA0F}"/>
    <cellStyle name="Normal 8 3 2 4 3 2" xfId="4177" xr:uid="{D9A47F54-1827-414A-87FB-3E54B77F3635}"/>
    <cellStyle name="Normal 8 3 2 4 4" xfId="2690" xr:uid="{526AC418-9816-4C60-94F2-1F146731A30B}"/>
    <cellStyle name="Normal 8 3 2 4 5" xfId="2691" xr:uid="{8D97882B-25B3-43B0-BFD2-0321F363DBBE}"/>
    <cellStyle name="Normal 8 3 2 5" xfId="2692" xr:uid="{320EE551-FCE9-4619-AA69-8C2598FA9D73}"/>
    <cellStyle name="Normal 8 3 2 5 2" xfId="2693" xr:uid="{A8BE02AE-532A-4AC4-873E-75998B8ED5F2}"/>
    <cellStyle name="Normal 8 3 2 5 2 2" xfId="4178" xr:uid="{C772FC93-A68B-4E95-B981-AAD03AF64D97}"/>
    <cellStyle name="Normal 8 3 2 5 3" xfId="2694" xr:uid="{8DDBC1BF-A6A5-4D4B-8511-B0FD208B3F99}"/>
    <cellStyle name="Normal 8 3 2 5 4" xfId="2695" xr:uid="{073F4295-A203-497F-969E-DA3BFD5D3C87}"/>
    <cellStyle name="Normal 8 3 2 6" xfId="2696" xr:uid="{52F75D3C-E86A-4AC8-A16F-0FDB4B0DF90C}"/>
    <cellStyle name="Normal 8 3 2 6 2" xfId="2697" xr:uid="{DBCC1FDC-6516-4F2F-9EEC-4BE42C57963E}"/>
    <cellStyle name="Normal 8 3 2 6 3" xfId="2698" xr:uid="{16230EDE-367D-4920-8270-CF651D1CCDE6}"/>
    <cellStyle name="Normal 8 3 2 6 4" xfId="2699" xr:uid="{7DEB47FE-F9F2-4D58-8658-FE1E48907604}"/>
    <cellStyle name="Normal 8 3 2 7" xfId="2700" xr:uid="{9C585E1A-173D-4B24-B63D-A78BAA9DF9ED}"/>
    <cellStyle name="Normal 8 3 2 8" xfId="2701" xr:uid="{8E0ECA20-A918-4BE8-92C9-AD1DE08F9359}"/>
    <cellStyle name="Normal 8 3 2 9" xfId="2702" xr:uid="{B2C7515D-1FCF-43BB-9976-3A4C6775414A}"/>
    <cellStyle name="Normal 8 3 3" xfId="2703" xr:uid="{622AF927-0ABF-45C1-BDBF-06AA4553ACE0}"/>
    <cellStyle name="Normal 8 3 3 2" xfId="2704" xr:uid="{01918141-E7A0-4956-A4AD-7EDF4152FBEC}"/>
    <cellStyle name="Normal 8 3 3 2 2" xfId="2705" xr:uid="{88FD6348-821D-4316-AA04-6DC1B620FE64}"/>
    <cellStyle name="Normal 8 3 3 2 2 2" xfId="2706" xr:uid="{71AF2AAB-0CF8-4D75-8CD4-9E090C547F13}"/>
    <cellStyle name="Normal 8 3 3 2 2 2 2" xfId="4179" xr:uid="{98100394-A66D-4851-B049-51FE9D9E9446}"/>
    <cellStyle name="Normal 8 3 3 2 2 2 2 2" xfId="4663" xr:uid="{F9D029BF-8FE9-4799-9F09-E52163FFB6E4}"/>
    <cellStyle name="Normal 8 3 3 2 2 2 3" xfId="4664" xr:uid="{F0F40957-45C8-4ABE-A82C-20F0AA603504}"/>
    <cellStyle name="Normal 8 3 3 2 2 3" xfId="2707" xr:uid="{E9E10501-CF36-413A-A53B-7653EC8E8FD8}"/>
    <cellStyle name="Normal 8 3 3 2 2 3 2" xfId="4665" xr:uid="{CF00EF65-6587-4D9F-9A3D-8669185DC0F9}"/>
    <cellStyle name="Normal 8 3 3 2 2 4" xfId="2708" xr:uid="{CDCC1237-95DC-463E-BD05-711BD3C7686D}"/>
    <cellStyle name="Normal 8 3 3 2 3" xfId="2709" xr:uid="{0E00AC86-A0E1-4C17-BAB9-EC3F971ECF34}"/>
    <cellStyle name="Normal 8 3 3 2 3 2" xfId="2710" xr:uid="{5C98C6B4-3234-498D-A347-A0CD8BC34AA6}"/>
    <cellStyle name="Normal 8 3 3 2 3 2 2" xfId="4666" xr:uid="{73469056-7AE4-48C5-82B5-D8D66490F56A}"/>
    <cellStyle name="Normal 8 3 3 2 3 3" xfId="2711" xr:uid="{D2726F7B-E974-4EA7-A8DD-A597689242E3}"/>
    <cellStyle name="Normal 8 3 3 2 3 4" xfId="2712" xr:uid="{B1DE5FF0-3D18-4CE5-B9C7-F576FDC97317}"/>
    <cellStyle name="Normal 8 3 3 2 4" xfId="2713" xr:uid="{F87139B8-0873-4BFB-9E60-2BA0E5D1AA8F}"/>
    <cellStyle name="Normal 8 3 3 2 4 2" xfId="4667" xr:uid="{D27FB923-8C11-4AAF-926D-1C3D5019E25C}"/>
    <cellStyle name="Normal 8 3 3 2 5" xfId="2714" xr:uid="{CCA675AB-3E46-4BF3-B1AE-89E915E28DA1}"/>
    <cellStyle name="Normal 8 3 3 2 6" xfId="2715" xr:uid="{79EE9B28-8703-4D97-93E1-4EA8A8B6002B}"/>
    <cellStyle name="Normal 8 3 3 3" xfId="2716" xr:uid="{499C993B-6F9E-41F2-A5F0-4E0AEA23ABC6}"/>
    <cellStyle name="Normal 8 3 3 3 2" xfId="2717" xr:uid="{1487EB8B-5AC2-4440-95CE-55B5A681601D}"/>
    <cellStyle name="Normal 8 3 3 3 2 2" xfId="2718" xr:uid="{8081D379-EE52-4CB7-9CF4-FF753C3DDE65}"/>
    <cellStyle name="Normal 8 3 3 3 2 2 2" xfId="4668" xr:uid="{2F129253-5184-491E-AC4E-15F4D80DDFD1}"/>
    <cellStyle name="Normal 8 3 3 3 2 3" xfId="2719" xr:uid="{37200515-5451-40B3-B2C6-8E353C30E1AF}"/>
    <cellStyle name="Normal 8 3 3 3 2 4" xfId="2720" xr:uid="{5D973588-922E-43B6-B446-DE44036427DD}"/>
    <cellStyle name="Normal 8 3 3 3 3" xfId="2721" xr:uid="{842BD4C9-A5D1-4C09-91B5-9F9BDA3B982A}"/>
    <cellStyle name="Normal 8 3 3 3 3 2" xfId="4669" xr:uid="{0C681C0A-A6FE-463E-B945-D9B4379C0243}"/>
    <cellStyle name="Normal 8 3 3 3 4" xfId="2722" xr:uid="{16352F40-DAC0-402B-8C27-EB82CD0F20A3}"/>
    <cellStyle name="Normal 8 3 3 3 5" xfId="2723" xr:uid="{0957188D-A2BE-4480-97D9-740A2D1907E7}"/>
    <cellStyle name="Normal 8 3 3 4" xfId="2724" xr:uid="{FC11EFB9-7AFE-4BFD-A1AB-CF309BB59947}"/>
    <cellStyle name="Normal 8 3 3 4 2" xfId="2725" xr:uid="{D6E2F66C-21FF-4CE4-B262-538628FA9F8E}"/>
    <cellStyle name="Normal 8 3 3 4 2 2" xfId="4670" xr:uid="{503BA8D5-F1AA-465D-A5C3-1531C08E6551}"/>
    <cellStyle name="Normal 8 3 3 4 3" xfId="2726" xr:uid="{69DD9F8A-37EC-4195-B015-9E351DCEC865}"/>
    <cellStyle name="Normal 8 3 3 4 4" xfId="2727" xr:uid="{557DAE7D-2502-43BD-AA75-399A4F747E85}"/>
    <cellStyle name="Normal 8 3 3 5" xfId="2728" xr:uid="{AEEAC9CF-7EA9-451B-A44C-E44457F8A606}"/>
    <cellStyle name="Normal 8 3 3 5 2" xfId="2729" xr:uid="{3EE5D9C6-73A0-472B-A441-DAEC0BD33E83}"/>
    <cellStyle name="Normal 8 3 3 5 3" xfId="2730" xr:uid="{92371EB4-C4F0-46F1-BB71-A9DA324EBF57}"/>
    <cellStyle name="Normal 8 3 3 5 4" xfId="2731" xr:uid="{6CB8EB28-F9DB-4375-AB65-B9AABDF60F01}"/>
    <cellStyle name="Normal 8 3 3 6" xfId="2732" xr:uid="{20275842-F0DD-4F24-976A-BDC629FCE01C}"/>
    <cellStyle name="Normal 8 3 3 7" xfId="2733" xr:uid="{E48A1B91-F548-4420-93DC-EED13A81EBA6}"/>
    <cellStyle name="Normal 8 3 3 8" xfId="2734" xr:uid="{DCEA0ECE-B0A6-4F8A-B11F-0939D0A581DB}"/>
    <cellStyle name="Normal 8 3 4" xfId="2735" xr:uid="{1D193801-B566-4555-B1B0-F4FEB8FC7428}"/>
    <cellStyle name="Normal 8 3 4 2" xfId="2736" xr:uid="{75E1DCEB-C923-4C11-AC0C-A054B65F38F7}"/>
    <cellStyle name="Normal 8 3 4 2 2" xfId="2737" xr:uid="{AF5C7876-817A-44C2-8BA9-CA075D5CC810}"/>
    <cellStyle name="Normal 8 3 4 2 2 2" xfId="2738" xr:uid="{7D6A7EBE-5BFF-4E54-89B5-BC61269FB93C}"/>
    <cellStyle name="Normal 8 3 4 2 2 2 2" xfId="4180" xr:uid="{240F584E-B1B8-4766-B4D4-D557621DC6A6}"/>
    <cellStyle name="Normal 8 3 4 2 2 3" xfId="2739" xr:uid="{8DD429DB-4256-44B2-B0F5-8C5A3C19DB1A}"/>
    <cellStyle name="Normal 8 3 4 2 2 4" xfId="2740" xr:uid="{8DA13B22-B65A-46B8-9448-3211D01A9AB6}"/>
    <cellStyle name="Normal 8 3 4 2 3" xfId="2741" xr:uid="{842711FB-0054-4833-87A1-A30F4B4C7D28}"/>
    <cellStyle name="Normal 8 3 4 2 3 2" xfId="4181" xr:uid="{B022FA08-A59B-4E19-B8E9-BFF547FD4AD3}"/>
    <cellStyle name="Normal 8 3 4 2 4" xfId="2742" xr:uid="{347E32AB-57E9-4282-9A69-6FB5E54CB0E6}"/>
    <cellStyle name="Normal 8 3 4 2 5" xfId="2743" xr:uid="{BA2215A4-A341-41E1-9330-CF05718934E7}"/>
    <cellStyle name="Normal 8 3 4 3" xfId="2744" xr:uid="{78AA7BEE-8ACE-4CFA-9B66-5E019E609DC3}"/>
    <cellStyle name="Normal 8 3 4 3 2" xfId="2745" xr:uid="{ACB81F0C-FC66-4CF6-A380-B5649C48C251}"/>
    <cellStyle name="Normal 8 3 4 3 2 2" xfId="4182" xr:uid="{CEC8E6AA-08A9-47AF-B65A-33F17EF18AD4}"/>
    <cellStyle name="Normal 8 3 4 3 3" xfId="2746" xr:uid="{47182781-33C5-4D93-B7A6-076B45461D98}"/>
    <cellStyle name="Normal 8 3 4 3 4" xfId="2747" xr:uid="{F0268D95-2156-45E4-A58A-1EC8A9DD42F9}"/>
    <cellStyle name="Normal 8 3 4 4" xfId="2748" xr:uid="{7FDE45E6-4AD1-44B1-B0CB-CDD78E2EC43C}"/>
    <cellStyle name="Normal 8 3 4 4 2" xfId="2749" xr:uid="{4187AC31-CA54-4873-BE2D-2B32D48970AC}"/>
    <cellStyle name="Normal 8 3 4 4 3" xfId="2750" xr:uid="{AAA79FC9-F3E3-4C41-A8DF-57AEF6AD881C}"/>
    <cellStyle name="Normal 8 3 4 4 4" xfId="2751" xr:uid="{7AAF0101-64F2-404F-9F2C-C89558CAA084}"/>
    <cellStyle name="Normal 8 3 4 5" xfId="2752" xr:uid="{9BF4CF6A-1E6C-4AA4-9735-0AF6471DFD0B}"/>
    <cellStyle name="Normal 8 3 4 6" xfId="2753" xr:uid="{0DDE0E77-CB92-43C1-8331-E6CA14958C7D}"/>
    <cellStyle name="Normal 8 3 4 7" xfId="2754" xr:uid="{8D369404-37FF-4084-B62F-551A3811160E}"/>
    <cellStyle name="Normal 8 3 5" xfId="2755" xr:uid="{3ED0A2D1-9211-46F7-9AAD-81B350D82F72}"/>
    <cellStyle name="Normal 8 3 5 2" xfId="2756" xr:uid="{139979F2-4C1A-491D-894A-CE69B22E56F3}"/>
    <cellStyle name="Normal 8 3 5 2 2" xfId="2757" xr:uid="{5378A112-7B45-464C-BE29-EB74785EC978}"/>
    <cellStyle name="Normal 8 3 5 2 2 2" xfId="4183" xr:uid="{0B41B920-1473-4B13-AFA0-7D495E1EBD28}"/>
    <cellStyle name="Normal 8 3 5 2 3" xfId="2758" xr:uid="{C53E91A5-75FB-42D2-A4E2-8B1C4F1539FA}"/>
    <cellStyle name="Normal 8 3 5 2 4" xfId="2759" xr:uid="{3E11DA29-A975-4B3E-BDA3-01C9FC4A30EB}"/>
    <cellStyle name="Normal 8 3 5 3" xfId="2760" xr:uid="{38B4612A-0F2B-446C-9483-C72CA7E71244}"/>
    <cellStyle name="Normal 8 3 5 3 2" xfId="2761" xr:uid="{38AF2A34-B873-4FC8-9F32-3796A8CA2231}"/>
    <cellStyle name="Normal 8 3 5 3 3" xfId="2762" xr:uid="{09C67490-E77C-4046-8B0D-38EC5A519E5F}"/>
    <cellStyle name="Normal 8 3 5 3 4" xfId="2763" xr:uid="{684E4350-6CDE-4374-8FB4-670F3CDEF362}"/>
    <cellStyle name="Normal 8 3 5 4" xfId="2764" xr:uid="{222EFCCA-E2E2-4799-A1CE-6F87A43B6419}"/>
    <cellStyle name="Normal 8 3 5 5" xfId="2765" xr:uid="{16D0F021-354B-4227-AD7A-45EB03D3A99A}"/>
    <cellStyle name="Normal 8 3 5 6" xfId="2766" xr:uid="{674A9EF8-EA1F-424C-91B6-D10BA9DAF84B}"/>
    <cellStyle name="Normal 8 3 6" xfId="2767" xr:uid="{AE3D4849-358D-4A50-8291-680FE62D0505}"/>
    <cellStyle name="Normal 8 3 6 2" xfId="2768" xr:uid="{FD82A514-E3AE-435E-9B3A-A5C1E85E269E}"/>
    <cellStyle name="Normal 8 3 6 2 2" xfId="2769" xr:uid="{A254C69B-3AB5-426E-87F9-8AD4C0547D23}"/>
    <cellStyle name="Normal 8 3 6 2 3" xfId="2770" xr:uid="{75736BE7-BABD-47AA-9AE9-EE742327B9DB}"/>
    <cellStyle name="Normal 8 3 6 2 4" xfId="2771" xr:uid="{79C6E20F-0EE9-4173-BD2F-C8CE4C2D9299}"/>
    <cellStyle name="Normal 8 3 6 3" xfId="2772" xr:uid="{9B9BDC2A-BF73-48D5-84A5-103136AA91A2}"/>
    <cellStyle name="Normal 8 3 6 4" xfId="2773" xr:uid="{22A32B16-4B30-4A53-9C9E-99AD23BFDE07}"/>
    <cellStyle name="Normal 8 3 6 5" xfId="2774" xr:uid="{5DC64E22-B3E4-4C5D-9AD8-32A7E47C32B0}"/>
    <cellStyle name="Normal 8 3 7" xfId="2775" xr:uid="{210861DE-6DF9-4E05-A92D-A66B8FB8A889}"/>
    <cellStyle name="Normal 8 3 7 2" xfId="2776" xr:uid="{F1D6A52D-3E4C-4825-9FA9-58B654AC0ABC}"/>
    <cellStyle name="Normal 8 3 7 3" xfId="2777" xr:uid="{42EE2068-DC79-45D3-A2F1-9A1D2071EACD}"/>
    <cellStyle name="Normal 8 3 7 4" xfId="2778" xr:uid="{75F683CF-3AB2-44E4-9B6B-FE2834E1F728}"/>
    <cellStyle name="Normal 8 3 8" xfId="2779" xr:uid="{532F23B1-1E38-48EE-A107-22C6F7A59579}"/>
    <cellStyle name="Normal 8 3 8 2" xfId="2780" xr:uid="{D0E5C96A-ECA0-41F2-813A-E3564D9EAD16}"/>
    <cellStyle name="Normal 8 3 8 3" xfId="2781" xr:uid="{44E680F2-CE75-43A2-AD8B-044FD2C4E86F}"/>
    <cellStyle name="Normal 8 3 8 4" xfId="2782" xr:uid="{CF8AEFA7-6850-4708-8F38-ECAE9C6B22CB}"/>
    <cellStyle name="Normal 8 3 9" xfId="2783" xr:uid="{08991914-C5BB-41C7-9D16-7C693D8A400F}"/>
    <cellStyle name="Normal 8 4" xfId="2784" xr:uid="{D92E6DFF-C528-404F-8F8D-DE48B5C984E9}"/>
    <cellStyle name="Normal 8 4 10" xfId="2785" xr:uid="{AA5293C2-2F22-4FE0-BF07-457F3F23AC01}"/>
    <cellStyle name="Normal 8 4 11" xfId="2786" xr:uid="{CFF049C3-5581-437B-B737-DDB7C26A1D66}"/>
    <cellStyle name="Normal 8 4 2" xfId="2787" xr:uid="{B5E458CC-A8D4-4634-93D2-6B6DB384D2E8}"/>
    <cellStyle name="Normal 8 4 2 2" xfId="2788" xr:uid="{B9771DC4-D170-43CC-9236-105D701865CD}"/>
    <cellStyle name="Normal 8 4 2 2 2" xfId="2789" xr:uid="{FD9EE916-E979-40BE-91B9-E24B16D8009E}"/>
    <cellStyle name="Normal 8 4 2 2 2 2" xfId="2790" xr:uid="{62C43BA4-E580-4459-BAC9-9724FBB66C72}"/>
    <cellStyle name="Normal 8 4 2 2 2 2 2" xfId="2791" xr:uid="{1DAC9604-C6D3-43CF-8DEB-20C6CF2B7229}"/>
    <cellStyle name="Normal 8 4 2 2 2 2 3" xfId="2792" xr:uid="{FDCA299C-DB88-467B-B131-21A8AEDA4B29}"/>
    <cellStyle name="Normal 8 4 2 2 2 2 4" xfId="2793" xr:uid="{40331497-1F52-492F-BE9A-8BFC4209A765}"/>
    <cellStyle name="Normal 8 4 2 2 2 3" xfId="2794" xr:uid="{65B354D8-6482-4219-832E-CC5FE1FD3AFD}"/>
    <cellStyle name="Normal 8 4 2 2 2 3 2" xfId="2795" xr:uid="{43CA3735-B932-414F-BC21-BEC757A73B08}"/>
    <cellStyle name="Normal 8 4 2 2 2 3 3" xfId="2796" xr:uid="{C572D915-4260-461F-BD03-C7F8F1391C88}"/>
    <cellStyle name="Normal 8 4 2 2 2 3 4" xfId="2797" xr:uid="{B42EA4A3-6153-464F-9D80-076F09B8664B}"/>
    <cellStyle name="Normal 8 4 2 2 2 4" xfId="2798" xr:uid="{E5FE914F-CEEE-479A-8E81-28C7D77DC79F}"/>
    <cellStyle name="Normal 8 4 2 2 2 5" xfId="2799" xr:uid="{D23C4CB9-2210-441F-B14E-9296B9FFF4D7}"/>
    <cellStyle name="Normal 8 4 2 2 2 6" xfId="2800" xr:uid="{27ABE1E8-7482-40DB-AC22-882AA76653C3}"/>
    <cellStyle name="Normal 8 4 2 2 3" xfId="2801" xr:uid="{828CA61C-9BD8-4145-9821-FDD6BAF32D54}"/>
    <cellStyle name="Normal 8 4 2 2 3 2" xfId="2802" xr:uid="{3E0D0682-6359-4664-AE7D-1BAB3777BED7}"/>
    <cellStyle name="Normal 8 4 2 2 3 2 2" xfId="2803" xr:uid="{9FCFC311-2978-4702-877D-D6E76A619D19}"/>
    <cellStyle name="Normal 8 4 2 2 3 2 3" xfId="2804" xr:uid="{73FDD294-049D-4294-929B-42A6D2771958}"/>
    <cellStyle name="Normal 8 4 2 2 3 2 4" xfId="2805" xr:uid="{E0E35798-2E20-4941-A631-2875B0A1AB3F}"/>
    <cellStyle name="Normal 8 4 2 2 3 3" xfId="2806" xr:uid="{4375B7AB-85D5-4038-8A39-C81B2120856D}"/>
    <cellStyle name="Normal 8 4 2 2 3 4" xfId="2807" xr:uid="{5459B10F-7501-4D04-81F5-E724F4015D44}"/>
    <cellStyle name="Normal 8 4 2 2 3 5" xfId="2808" xr:uid="{53546E87-D53B-4118-BFAD-6EB7BCD81F8D}"/>
    <cellStyle name="Normal 8 4 2 2 4" xfId="2809" xr:uid="{EA3FF6BA-2AB5-4A7E-8CAF-F1872D30D23F}"/>
    <cellStyle name="Normal 8 4 2 2 4 2" xfId="2810" xr:uid="{56040B02-5DE7-4F27-A862-71BC1084FE0F}"/>
    <cellStyle name="Normal 8 4 2 2 4 3" xfId="2811" xr:uid="{54035A65-102C-46F0-839D-35B4D7825171}"/>
    <cellStyle name="Normal 8 4 2 2 4 4" xfId="2812" xr:uid="{FA91CDA2-7843-40EF-AC0E-9F9CCF1FE5F9}"/>
    <cellStyle name="Normal 8 4 2 2 5" xfId="2813" xr:uid="{0625B551-6246-42EA-B800-D9972CEABAE1}"/>
    <cellStyle name="Normal 8 4 2 2 5 2" xfId="2814" xr:uid="{C93D476A-42D2-4362-A0E0-FCEB5EE76C1B}"/>
    <cellStyle name="Normal 8 4 2 2 5 3" xfId="2815" xr:uid="{3F391D15-8807-47BF-BE8D-865724BBBF8D}"/>
    <cellStyle name="Normal 8 4 2 2 5 4" xfId="2816" xr:uid="{62DA4D7D-63CB-44B3-86F9-F46034298527}"/>
    <cellStyle name="Normal 8 4 2 2 6" xfId="2817" xr:uid="{D6CC5620-4175-4C85-8EB0-CFD87CC96C2D}"/>
    <cellStyle name="Normal 8 4 2 2 7" xfId="2818" xr:uid="{7EA063F9-7CFB-4033-B51E-5AA9AE35376B}"/>
    <cellStyle name="Normal 8 4 2 2 8" xfId="2819" xr:uid="{5B167133-E8AA-482B-A37D-902BB6138F9F}"/>
    <cellStyle name="Normal 8 4 2 3" xfId="2820" xr:uid="{E176B0B7-B4FC-41AA-9809-0097653BF080}"/>
    <cellStyle name="Normal 8 4 2 3 2" xfId="2821" xr:uid="{6D4E0899-A0D8-425A-920C-2366E31DDEFB}"/>
    <cellStyle name="Normal 8 4 2 3 2 2" xfId="2822" xr:uid="{3AF19DDE-D5AC-4875-A839-F4797C9FBE0A}"/>
    <cellStyle name="Normal 8 4 2 3 2 3" xfId="2823" xr:uid="{C23670B4-A482-47E0-94F6-955CA6C64A87}"/>
    <cellStyle name="Normal 8 4 2 3 2 4" xfId="2824" xr:uid="{96908EB1-9CDE-4EAC-BE8A-D9BB1CE2CECF}"/>
    <cellStyle name="Normal 8 4 2 3 3" xfId="2825" xr:uid="{E77B4155-5E14-40E4-A84E-BD592EF50996}"/>
    <cellStyle name="Normal 8 4 2 3 3 2" xfId="2826" xr:uid="{51E5F002-DBA9-46BF-B3CB-7B443C258727}"/>
    <cellStyle name="Normal 8 4 2 3 3 3" xfId="2827" xr:uid="{E149EF2F-36B6-450B-8B20-57F2EDC6DF08}"/>
    <cellStyle name="Normal 8 4 2 3 3 4" xfId="2828" xr:uid="{6F573C85-B4F5-4606-A520-D7EB42342E83}"/>
    <cellStyle name="Normal 8 4 2 3 4" xfId="2829" xr:uid="{016B548B-778D-4390-93E5-C615183E1466}"/>
    <cellStyle name="Normal 8 4 2 3 5" xfId="2830" xr:uid="{C0FD6E71-0D6E-4206-8329-207B3ACF3295}"/>
    <cellStyle name="Normal 8 4 2 3 6" xfId="2831" xr:uid="{6AFDB043-18D0-4D77-9C71-2F660B156523}"/>
    <cellStyle name="Normal 8 4 2 4" xfId="2832" xr:uid="{ADE38CD5-EE55-48AF-BE07-97BB86918024}"/>
    <cellStyle name="Normal 8 4 2 4 2" xfId="2833" xr:uid="{A0F89510-C48D-4E32-9CF2-DD3BFBBDD8BB}"/>
    <cellStyle name="Normal 8 4 2 4 2 2" xfId="2834" xr:uid="{856F3488-4536-47FD-B564-75A49678D21E}"/>
    <cellStyle name="Normal 8 4 2 4 2 3" xfId="2835" xr:uid="{73BEF384-9147-4AB0-8B1D-6555ABF2B287}"/>
    <cellStyle name="Normal 8 4 2 4 2 4" xfId="2836" xr:uid="{545C452F-FD6A-471B-B712-D929E3BB12A5}"/>
    <cellStyle name="Normal 8 4 2 4 3" xfId="2837" xr:uid="{1565460F-1C2D-4A54-9140-92FBB1D71C12}"/>
    <cellStyle name="Normal 8 4 2 4 4" xfId="2838" xr:uid="{7A05CA78-6160-4570-A8C2-2187CB67CBEA}"/>
    <cellStyle name="Normal 8 4 2 4 5" xfId="2839" xr:uid="{292DDB78-E485-4ECF-9EB6-73143CF28EE3}"/>
    <cellStyle name="Normal 8 4 2 5" xfId="2840" xr:uid="{18DB461A-F4E8-418C-9226-E542D5154796}"/>
    <cellStyle name="Normal 8 4 2 5 2" xfId="2841" xr:uid="{E15D4DF5-2069-49E6-AF2D-B8B63FE9664B}"/>
    <cellStyle name="Normal 8 4 2 5 3" xfId="2842" xr:uid="{B17C6C8C-43F0-4B15-90A8-C7FE189448B4}"/>
    <cellStyle name="Normal 8 4 2 5 4" xfId="2843" xr:uid="{CEE17C08-7B48-456F-B89D-93EB759406B3}"/>
    <cellStyle name="Normal 8 4 2 6" xfId="2844" xr:uid="{B2C16889-2460-4448-8A7D-E4BE8CE5E57F}"/>
    <cellStyle name="Normal 8 4 2 6 2" xfId="2845" xr:uid="{A5CD083F-101C-4AB7-9131-D4600AD98CE7}"/>
    <cellStyle name="Normal 8 4 2 6 3" xfId="2846" xr:uid="{537E2741-30B0-46A0-9712-38F1628A6D09}"/>
    <cellStyle name="Normal 8 4 2 6 4" xfId="2847" xr:uid="{7B8531EE-94ED-4308-8CC7-027ABA64EFD5}"/>
    <cellStyle name="Normal 8 4 2 7" xfId="2848" xr:uid="{9A8C05D9-5E1C-4059-BC81-BAF9DC379979}"/>
    <cellStyle name="Normal 8 4 2 8" xfId="2849" xr:uid="{A84A9151-A0F8-46CB-B093-3993E4B4F9FD}"/>
    <cellStyle name="Normal 8 4 2 9" xfId="2850" xr:uid="{4CB7568D-380D-4718-AE61-7208CEA87F93}"/>
    <cellStyle name="Normal 8 4 3" xfId="2851" xr:uid="{9447C365-2229-41E4-A13F-05DCAE39EAF5}"/>
    <cellStyle name="Normal 8 4 3 2" xfId="2852" xr:uid="{AB9C9507-0E7A-4419-BABE-6E8F385E7674}"/>
    <cellStyle name="Normal 8 4 3 2 2" xfId="2853" xr:uid="{58FAB5D5-C170-490E-A58F-CBF4303F2C9B}"/>
    <cellStyle name="Normal 8 4 3 2 2 2" xfId="2854" xr:uid="{87F01906-A051-4755-8311-D9DC387E536F}"/>
    <cellStyle name="Normal 8 4 3 2 2 2 2" xfId="4184" xr:uid="{BEADA3E2-28C6-49A3-8AA8-2841A4ADAC83}"/>
    <cellStyle name="Normal 8 4 3 2 2 3" xfId="2855" xr:uid="{F937FBCD-0E1D-4E6E-8A7B-BA955E54AA26}"/>
    <cellStyle name="Normal 8 4 3 2 2 4" xfId="2856" xr:uid="{5ACA2455-A67F-4D55-A1AF-845A280C3308}"/>
    <cellStyle name="Normal 8 4 3 2 3" xfId="2857" xr:uid="{79FD48BA-7B97-41A4-B5E7-468F4C05BEEA}"/>
    <cellStyle name="Normal 8 4 3 2 3 2" xfId="2858" xr:uid="{390A9268-86F9-4065-AC21-F395A3EEAA31}"/>
    <cellStyle name="Normal 8 4 3 2 3 3" xfId="2859" xr:uid="{D37E2A94-3463-4654-BD99-88C0F0374431}"/>
    <cellStyle name="Normal 8 4 3 2 3 4" xfId="2860" xr:uid="{1C4B9B2E-C649-41A9-94B9-C47577F80950}"/>
    <cellStyle name="Normal 8 4 3 2 4" xfId="2861" xr:uid="{0385594E-8A4F-4C5C-BAD0-E529DFAE1F2B}"/>
    <cellStyle name="Normal 8 4 3 2 5" xfId="2862" xr:uid="{3D796862-9775-42B8-9739-6C6F411BA12E}"/>
    <cellStyle name="Normal 8 4 3 2 6" xfId="2863" xr:uid="{D1786E66-C0AD-4315-A661-2305E3DC84CD}"/>
    <cellStyle name="Normal 8 4 3 3" xfId="2864" xr:uid="{2E14F8B1-D424-4C84-8A89-07849E88D31A}"/>
    <cellStyle name="Normal 8 4 3 3 2" xfId="2865" xr:uid="{3F235F25-B751-422F-8BFF-6784F3E7C66D}"/>
    <cellStyle name="Normal 8 4 3 3 2 2" xfId="2866" xr:uid="{CEC5A1C0-5554-456D-A78F-E8F4A70143C4}"/>
    <cellStyle name="Normal 8 4 3 3 2 3" xfId="2867" xr:uid="{E495EE10-EAF3-4534-8FCC-F5AF85C72311}"/>
    <cellStyle name="Normal 8 4 3 3 2 4" xfId="2868" xr:uid="{FFC9F68B-5DC1-4CB5-9F53-E7BFF5656F53}"/>
    <cellStyle name="Normal 8 4 3 3 3" xfId="2869" xr:uid="{8E0CE353-93E6-40C3-B0DA-D79C9A76C0FF}"/>
    <cellStyle name="Normal 8 4 3 3 4" xfId="2870" xr:uid="{B1F20918-2C28-4B4C-9E29-FE8630904F02}"/>
    <cellStyle name="Normal 8 4 3 3 5" xfId="2871" xr:uid="{16C17367-A1B7-40B1-A6F2-74E50AE47BD2}"/>
    <cellStyle name="Normal 8 4 3 4" xfId="2872" xr:uid="{E875BF00-FE2A-4A86-B334-E985DFA372D1}"/>
    <cellStyle name="Normal 8 4 3 4 2" xfId="2873" xr:uid="{482A6F9D-6717-40D4-BB74-44F00AFAEB7E}"/>
    <cellStyle name="Normal 8 4 3 4 3" xfId="2874" xr:uid="{A8D27F0D-613F-411E-957A-72946FE83503}"/>
    <cellStyle name="Normal 8 4 3 4 4" xfId="2875" xr:uid="{328FCE55-FCD6-443B-8B3B-00828F21FFB0}"/>
    <cellStyle name="Normal 8 4 3 5" xfId="2876" xr:uid="{542540AC-6FED-419C-A67E-FE141AA0EA90}"/>
    <cellStyle name="Normal 8 4 3 5 2" xfId="2877" xr:uid="{8B65219E-D24B-433E-A4D5-1DB5514D67A0}"/>
    <cellStyle name="Normal 8 4 3 5 3" xfId="2878" xr:uid="{05963754-E0FD-43F5-BE23-5FC3CF737B48}"/>
    <cellStyle name="Normal 8 4 3 5 4" xfId="2879" xr:uid="{173775B8-9A62-4544-8D67-6A61E71B80FE}"/>
    <cellStyle name="Normal 8 4 3 6" xfId="2880" xr:uid="{079E3D8D-881A-4BC3-984F-4633D55AEF63}"/>
    <cellStyle name="Normal 8 4 3 7" xfId="2881" xr:uid="{E23DC4DD-C717-4D60-8720-2E4D39062D17}"/>
    <cellStyle name="Normal 8 4 3 8" xfId="2882" xr:uid="{25DC85D9-2EA6-43A6-9D62-A3C8A5626EAE}"/>
    <cellStyle name="Normal 8 4 4" xfId="2883" xr:uid="{0395D169-6042-4A28-9E2A-AE51F4DC95C3}"/>
    <cellStyle name="Normal 8 4 4 2" xfId="2884" xr:uid="{18C894C1-6263-48B8-B54A-4B20D77E17C0}"/>
    <cellStyle name="Normal 8 4 4 2 2" xfId="2885" xr:uid="{43756EBC-34F2-49A2-BF49-73D4121E7B3E}"/>
    <cellStyle name="Normal 8 4 4 2 2 2" xfId="2886" xr:uid="{606377E4-BF3D-40D4-BD53-651AB320014C}"/>
    <cellStyle name="Normal 8 4 4 2 2 3" xfId="2887" xr:uid="{058FA793-409F-491E-95AA-E65CA7452B18}"/>
    <cellStyle name="Normal 8 4 4 2 2 4" xfId="2888" xr:uid="{206596F1-F308-47DB-BB7D-6AC914E30264}"/>
    <cellStyle name="Normal 8 4 4 2 3" xfId="2889" xr:uid="{65D19FC8-BE2C-4C70-9937-A27E7B23C7DE}"/>
    <cellStyle name="Normal 8 4 4 2 4" xfId="2890" xr:uid="{07192397-D65D-479D-B4B7-57B0B05AD80C}"/>
    <cellStyle name="Normal 8 4 4 2 5" xfId="2891" xr:uid="{2B743C98-296C-4ABC-874D-A4BFCFECB6DB}"/>
    <cellStyle name="Normal 8 4 4 3" xfId="2892" xr:uid="{58C50EC8-4949-4F0C-B9D1-6BF3199C7419}"/>
    <cellStyle name="Normal 8 4 4 3 2" xfId="2893" xr:uid="{5266C48D-7F40-433E-B0F2-4E1CF6BFD948}"/>
    <cellStyle name="Normal 8 4 4 3 3" xfId="2894" xr:uid="{3D3CA9B0-6A4C-411C-B207-71B37AF83F9E}"/>
    <cellStyle name="Normal 8 4 4 3 4" xfId="2895" xr:uid="{B02EE8EF-177D-4559-A874-F9F5D9622B8F}"/>
    <cellStyle name="Normal 8 4 4 4" xfId="2896" xr:uid="{91B5C994-EC9B-4079-ABF0-2C9EB680D35A}"/>
    <cellStyle name="Normal 8 4 4 4 2" xfId="2897" xr:uid="{44507068-24F4-4A88-8C24-ACB01B040149}"/>
    <cellStyle name="Normal 8 4 4 4 3" xfId="2898" xr:uid="{03F9A15A-1E57-4545-A642-3E66B3F07144}"/>
    <cellStyle name="Normal 8 4 4 4 4" xfId="2899" xr:uid="{144BCB4C-B9A9-49B1-9C30-B09EF1CC0462}"/>
    <cellStyle name="Normal 8 4 4 5" xfId="2900" xr:uid="{585A0FE4-C3BA-4060-B9CA-009F5FA170A1}"/>
    <cellStyle name="Normal 8 4 4 6" xfId="2901" xr:uid="{8AD820BE-401C-4369-B22B-3A2FB1ECF8E3}"/>
    <cellStyle name="Normal 8 4 4 7" xfId="2902" xr:uid="{E1DA2234-7F54-44FB-8DFF-42CD19CFAB90}"/>
    <cellStyle name="Normal 8 4 5" xfId="2903" xr:uid="{6A78C720-A696-4C86-ACA6-FFF64578264E}"/>
    <cellStyle name="Normal 8 4 5 2" xfId="2904" xr:uid="{872B923B-173B-4529-82D2-DADE16D6ADD5}"/>
    <cellStyle name="Normal 8 4 5 2 2" xfId="2905" xr:uid="{4012E23F-E24B-444D-BA51-1F692C8FFF7D}"/>
    <cellStyle name="Normal 8 4 5 2 3" xfId="2906" xr:uid="{69560DC6-786F-46E2-AA13-A0B696E9AAF9}"/>
    <cellStyle name="Normal 8 4 5 2 4" xfId="2907" xr:uid="{C6E71CBA-2C27-44EF-BFDF-F53AB82F6EA4}"/>
    <cellStyle name="Normal 8 4 5 3" xfId="2908" xr:uid="{48FEB8EE-458A-4D42-A546-91619929781B}"/>
    <cellStyle name="Normal 8 4 5 3 2" xfId="2909" xr:uid="{321CEE7A-8A5B-455F-8318-AA5BDD8F62E0}"/>
    <cellStyle name="Normal 8 4 5 3 3" xfId="2910" xr:uid="{FAAA245E-64F5-4C36-9C52-93D5FF73C82C}"/>
    <cellStyle name="Normal 8 4 5 3 4" xfId="2911" xr:uid="{20F36138-6A8B-4170-987F-8CB2458BFF47}"/>
    <cellStyle name="Normal 8 4 5 4" xfId="2912" xr:uid="{8F336A93-0BA3-4461-8BFB-D4B9AF58E76A}"/>
    <cellStyle name="Normal 8 4 5 5" xfId="2913" xr:uid="{663D90A1-108A-44F2-BFB1-F8E735120554}"/>
    <cellStyle name="Normal 8 4 5 6" xfId="2914" xr:uid="{25CBFA8E-9256-4D63-87F2-64547722D0A4}"/>
    <cellStyle name="Normal 8 4 6" xfId="2915" xr:uid="{37635638-F04D-4ACA-9C7E-7C58B6FEC4CA}"/>
    <cellStyle name="Normal 8 4 6 2" xfId="2916" xr:uid="{36B2BC0C-7CB9-4C65-835F-3A4EA861717A}"/>
    <cellStyle name="Normal 8 4 6 2 2" xfId="2917" xr:uid="{4E0F9024-6387-48F4-9BBA-745E450738D2}"/>
    <cellStyle name="Normal 8 4 6 2 3" xfId="2918" xr:uid="{158B6987-8FB5-4A9D-8CB2-3101FE522E81}"/>
    <cellStyle name="Normal 8 4 6 2 4" xfId="2919" xr:uid="{13F79E6B-1C2B-4EFF-8497-71D4B2409E29}"/>
    <cellStyle name="Normal 8 4 6 3" xfId="2920" xr:uid="{79D6D0FF-C29A-45A8-AC1F-A634B764BD99}"/>
    <cellStyle name="Normal 8 4 6 4" xfId="2921" xr:uid="{4DE43785-6BEE-4AA4-A62F-37C5D889300A}"/>
    <cellStyle name="Normal 8 4 6 5" xfId="2922" xr:uid="{513633DD-17DC-4286-A94C-6169710B07EF}"/>
    <cellStyle name="Normal 8 4 7" xfId="2923" xr:uid="{E39C0BF4-9133-4261-9D08-F1589F990022}"/>
    <cellStyle name="Normal 8 4 7 2" xfId="2924" xr:uid="{B151A52D-31BA-4C47-9F5B-8D5DBE7515E4}"/>
    <cellStyle name="Normal 8 4 7 3" xfId="2925" xr:uid="{9A13DF37-737A-4CE7-83B8-322F4FC5D20F}"/>
    <cellStyle name="Normal 8 4 7 4" xfId="2926" xr:uid="{6727C394-9400-42D9-8611-DE36410B8CB8}"/>
    <cellStyle name="Normal 8 4 8" xfId="2927" xr:uid="{3CC9B5A5-5F1F-4723-BEA1-200E728B65E9}"/>
    <cellStyle name="Normal 8 4 8 2" xfId="2928" xr:uid="{E74D7054-CF66-44E4-A4C0-18BF52A5EA1F}"/>
    <cellStyle name="Normal 8 4 8 3" xfId="2929" xr:uid="{D62F6210-5FAD-4104-AAF8-54DF0709DA4C}"/>
    <cellStyle name="Normal 8 4 8 4" xfId="2930" xr:uid="{51B6DA0C-7CA8-478A-82F0-F0DB95C693C4}"/>
    <cellStyle name="Normal 8 4 9" xfId="2931" xr:uid="{13F916B3-5175-45A0-86C0-4266925FC093}"/>
    <cellStyle name="Normal 8 5" xfId="2932" xr:uid="{E373F9CB-8C4A-40BF-8536-7F1BAF862F40}"/>
    <cellStyle name="Normal 8 5 2" xfId="2933" xr:uid="{695E2B6B-D32E-4510-B967-28C609C60770}"/>
    <cellStyle name="Normal 8 5 2 2" xfId="2934" xr:uid="{5C462F1F-3749-4FF5-AC61-1A7BE1042072}"/>
    <cellStyle name="Normal 8 5 2 2 2" xfId="2935" xr:uid="{F25D322F-B75B-42F1-A0AB-D4435941DAA6}"/>
    <cellStyle name="Normal 8 5 2 2 2 2" xfId="2936" xr:uid="{4C645D9F-BCE2-4B3B-A37E-093EAD15CC4D}"/>
    <cellStyle name="Normal 8 5 2 2 2 3" xfId="2937" xr:uid="{4AB9EC67-476F-4B2B-805F-CD2DDE08AE5F}"/>
    <cellStyle name="Normal 8 5 2 2 2 4" xfId="2938" xr:uid="{5F48B735-5D96-41E7-AF3F-C424FE627F69}"/>
    <cellStyle name="Normal 8 5 2 2 3" xfId="2939" xr:uid="{8E4E22BC-E6FA-4300-B965-62A3DF56D321}"/>
    <cellStyle name="Normal 8 5 2 2 3 2" xfId="2940" xr:uid="{26E36E6A-54EF-452B-8FE5-CE8F68312544}"/>
    <cellStyle name="Normal 8 5 2 2 3 3" xfId="2941" xr:uid="{2F3FC46F-1118-44BC-A98F-06555DF4D5D1}"/>
    <cellStyle name="Normal 8 5 2 2 3 4" xfId="2942" xr:uid="{77320578-9247-4506-8738-7E60F0C37EC9}"/>
    <cellStyle name="Normal 8 5 2 2 4" xfId="2943" xr:uid="{886178E4-E457-42A3-A949-2902F1DAB2F5}"/>
    <cellStyle name="Normal 8 5 2 2 5" xfId="2944" xr:uid="{ABA79D04-E47C-4EB1-B56C-193D364B0919}"/>
    <cellStyle name="Normal 8 5 2 2 6" xfId="2945" xr:uid="{AD2B884B-1DF8-4772-91B6-305A374D3957}"/>
    <cellStyle name="Normal 8 5 2 3" xfId="2946" xr:uid="{4548A9A4-B05A-4CAD-83E0-DA503DE23716}"/>
    <cellStyle name="Normal 8 5 2 3 2" xfId="2947" xr:uid="{0182AD79-D70C-4D2C-B5BE-952C86A46423}"/>
    <cellStyle name="Normal 8 5 2 3 2 2" xfId="2948" xr:uid="{2025D003-5846-4238-8C30-E05B1ECE790A}"/>
    <cellStyle name="Normal 8 5 2 3 2 3" xfId="2949" xr:uid="{B2135BBD-6EFE-4307-9417-6BB0FDA5C4EA}"/>
    <cellStyle name="Normal 8 5 2 3 2 4" xfId="2950" xr:uid="{9A3512C1-D546-4679-B5D4-BAA2790E87EE}"/>
    <cellStyle name="Normal 8 5 2 3 3" xfId="2951" xr:uid="{6CDAF136-057C-4BA4-861D-A58B4EFFC7B3}"/>
    <cellStyle name="Normal 8 5 2 3 4" xfId="2952" xr:uid="{92B80982-DE12-433E-8667-AB803EC7568E}"/>
    <cellStyle name="Normal 8 5 2 3 5" xfId="2953" xr:uid="{3F8A147C-3EDB-48A2-ADCC-A445253C710E}"/>
    <cellStyle name="Normal 8 5 2 4" xfId="2954" xr:uid="{D17510E8-E232-4D41-BC4E-A9288ACE74BA}"/>
    <cellStyle name="Normal 8 5 2 4 2" xfId="2955" xr:uid="{1343266E-7F70-4ADF-ADD3-50777DF7B0BA}"/>
    <cellStyle name="Normal 8 5 2 4 3" xfId="2956" xr:uid="{E3AED396-D099-4AE7-BDC3-2C92986B80D6}"/>
    <cellStyle name="Normal 8 5 2 4 4" xfId="2957" xr:uid="{CBE2E2F1-3BCC-4B22-9C5B-61DE5C3B1265}"/>
    <cellStyle name="Normal 8 5 2 5" xfId="2958" xr:uid="{D5A3974E-6FCC-4254-A8C1-F3CB4A64E1E5}"/>
    <cellStyle name="Normal 8 5 2 5 2" xfId="2959" xr:uid="{ED2AA403-3DB8-491D-8B4C-065AF1FAE990}"/>
    <cellStyle name="Normal 8 5 2 5 3" xfId="2960" xr:uid="{AFA3F4E1-BD5B-43CF-8835-7839C29E96F2}"/>
    <cellStyle name="Normal 8 5 2 5 4" xfId="2961" xr:uid="{69251C59-2DDC-49E1-A3C4-EC85C9F8CE20}"/>
    <cellStyle name="Normal 8 5 2 6" xfId="2962" xr:uid="{3D2668A6-49DB-455B-BDF3-96386CB5D779}"/>
    <cellStyle name="Normal 8 5 2 7" xfId="2963" xr:uid="{6AE1AB4A-932D-4A18-9262-B6E1837A676B}"/>
    <cellStyle name="Normal 8 5 2 8" xfId="2964" xr:uid="{F394DC70-C31A-4737-AF09-89E7AF0605F7}"/>
    <cellStyle name="Normal 8 5 3" xfId="2965" xr:uid="{3FE73F27-F7BA-4304-AF74-FE77D1A1B32D}"/>
    <cellStyle name="Normal 8 5 3 2" xfId="2966" xr:uid="{16FAB01A-EC6F-4C11-B822-796EA035D693}"/>
    <cellStyle name="Normal 8 5 3 2 2" xfId="2967" xr:uid="{DD8A0FD7-33DE-410B-B80B-E246F83501FA}"/>
    <cellStyle name="Normal 8 5 3 2 3" xfId="2968" xr:uid="{E2E433D2-FB77-4F39-AB37-24A748DEC939}"/>
    <cellStyle name="Normal 8 5 3 2 4" xfId="2969" xr:uid="{C5FC74B0-0462-43DB-9097-F5951B039A5B}"/>
    <cellStyle name="Normal 8 5 3 3" xfId="2970" xr:uid="{051DAE7F-4512-4836-BE71-5E82531C9568}"/>
    <cellStyle name="Normal 8 5 3 3 2" xfId="2971" xr:uid="{19458610-D2A1-4215-BFCE-310F5E319E0E}"/>
    <cellStyle name="Normal 8 5 3 3 3" xfId="2972" xr:uid="{C1E8D1DD-DCF2-4FB1-B697-48259B2DD373}"/>
    <cellStyle name="Normal 8 5 3 3 4" xfId="2973" xr:uid="{2D8B529F-8758-4546-AA41-15A4FB1FD68F}"/>
    <cellStyle name="Normal 8 5 3 4" xfId="2974" xr:uid="{9BA11CE0-AC52-4C1C-AB64-E4965203191C}"/>
    <cellStyle name="Normal 8 5 3 5" xfId="2975" xr:uid="{6E8B44EC-1915-4652-AC2E-776D99D9865B}"/>
    <cellStyle name="Normal 8 5 3 6" xfId="2976" xr:uid="{85462739-C446-41B5-A628-22A3BE6C23E0}"/>
    <cellStyle name="Normal 8 5 4" xfId="2977" xr:uid="{593794D5-DE63-48A9-9420-BF32E2C56964}"/>
    <cellStyle name="Normal 8 5 4 2" xfId="2978" xr:uid="{3B186769-9731-47F2-807E-91C28916E4B2}"/>
    <cellStyle name="Normal 8 5 4 2 2" xfId="2979" xr:uid="{59B278E3-2628-4634-9C82-10844AEFCD4F}"/>
    <cellStyle name="Normal 8 5 4 2 3" xfId="2980" xr:uid="{AEB90FFA-7D46-44D8-A55B-6215AAC3E197}"/>
    <cellStyle name="Normal 8 5 4 2 4" xfId="2981" xr:uid="{26C7963B-D2D9-4DC3-9CFA-2CA82D849EE6}"/>
    <cellStyle name="Normal 8 5 4 3" xfId="2982" xr:uid="{2599801A-2BFF-4656-A643-BCCB25C60556}"/>
    <cellStyle name="Normal 8 5 4 4" xfId="2983" xr:uid="{83195528-5694-4F2C-B441-BD8D5EEB0904}"/>
    <cellStyle name="Normal 8 5 4 5" xfId="2984" xr:uid="{5145A78D-42B0-4C9F-88A0-C4070193EFAC}"/>
    <cellStyle name="Normal 8 5 5" xfId="2985" xr:uid="{601DE050-055E-462D-B607-AFC98F113CD0}"/>
    <cellStyle name="Normal 8 5 5 2" xfId="2986" xr:uid="{658AFFAF-7CAA-4582-903B-2E3491276C48}"/>
    <cellStyle name="Normal 8 5 5 3" xfId="2987" xr:uid="{E1FCB2BC-3795-4843-8C32-1C34ED272ED7}"/>
    <cellStyle name="Normal 8 5 5 4" xfId="2988" xr:uid="{13905C64-7514-4EF1-9D0A-F4DE081A18AD}"/>
    <cellStyle name="Normal 8 5 6" xfId="2989" xr:uid="{3487ACC8-57E5-4519-9073-3E7B41BACF69}"/>
    <cellStyle name="Normal 8 5 6 2" xfId="2990" xr:uid="{E7758079-B75F-4B00-94AA-2728C4677007}"/>
    <cellStyle name="Normal 8 5 6 3" xfId="2991" xr:uid="{70002AA5-0FB0-4083-9C49-5E6236E45F2C}"/>
    <cellStyle name="Normal 8 5 6 4" xfId="2992" xr:uid="{185101EB-0DBA-4C6E-B511-08FA65B33D9F}"/>
    <cellStyle name="Normal 8 5 7" xfId="2993" xr:uid="{D4E53142-0E50-4AFC-A347-F2439362D5D7}"/>
    <cellStyle name="Normal 8 5 8" xfId="2994" xr:uid="{B06FB09C-4462-4A2E-9F79-E1FDEF236FD8}"/>
    <cellStyle name="Normal 8 5 9" xfId="2995" xr:uid="{A9302EC7-4E5F-48B8-8B93-DD5C1547F444}"/>
    <cellStyle name="Normal 8 6" xfId="2996" xr:uid="{7AC14B79-34FE-4660-8B79-DCE7EF8B5EFB}"/>
    <cellStyle name="Normal 8 6 2" xfId="2997" xr:uid="{6B61B94D-D579-439C-988D-F27643CDF0CA}"/>
    <cellStyle name="Normal 8 6 2 2" xfId="2998" xr:uid="{7B113350-C0D9-4232-9CF8-C594E0330A7C}"/>
    <cellStyle name="Normal 8 6 2 2 2" xfId="2999" xr:uid="{F2025365-76BD-4F88-8A87-021A1A7852A6}"/>
    <cellStyle name="Normal 8 6 2 2 2 2" xfId="4185" xr:uid="{5A69A305-FBE8-4933-9FF9-EF53C42D6F4D}"/>
    <cellStyle name="Normal 8 6 2 2 3" xfId="3000" xr:uid="{05D8C5E2-12E5-4530-B0C0-D124F41A0887}"/>
    <cellStyle name="Normal 8 6 2 2 4" xfId="3001" xr:uid="{039C6B31-FC6A-42A3-A7B7-2F5AF4ED61FC}"/>
    <cellStyle name="Normal 8 6 2 3" xfId="3002" xr:uid="{28ED752C-352C-4A69-8A46-4433C3AC771F}"/>
    <cellStyle name="Normal 8 6 2 3 2" xfId="3003" xr:uid="{3760E1B9-FCA5-4AA0-8EE3-4C192D949231}"/>
    <cellStyle name="Normal 8 6 2 3 3" xfId="3004" xr:uid="{28377277-ED79-4121-8C31-94C5EED3E855}"/>
    <cellStyle name="Normal 8 6 2 3 4" xfId="3005" xr:uid="{4E22611C-137C-4C68-A511-34FD8CB19664}"/>
    <cellStyle name="Normal 8 6 2 4" xfId="3006" xr:uid="{336AC34E-4639-4F9E-999A-8464C34C87F0}"/>
    <cellStyle name="Normal 8 6 2 5" xfId="3007" xr:uid="{8778A39C-0698-420D-8B78-A0EF356ABBE1}"/>
    <cellStyle name="Normal 8 6 2 6" xfId="3008" xr:uid="{5CEEA04E-3CB5-466B-A712-D73210A6CC07}"/>
    <cellStyle name="Normal 8 6 3" xfId="3009" xr:uid="{35BA5C34-DA4A-4F74-8BBE-154679EB74A4}"/>
    <cellStyle name="Normal 8 6 3 2" xfId="3010" xr:uid="{3FF49711-EE71-4544-8D88-5015E88B8C21}"/>
    <cellStyle name="Normal 8 6 3 2 2" xfId="3011" xr:uid="{4C70FB72-C950-48AE-8837-518CC472E0E6}"/>
    <cellStyle name="Normal 8 6 3 2 3" xfId="3012" xr:uid="{ED4D3C61-9B00-460E-82EC-BFDF1923D147}"/>
    <cellStyle name="Normal 8 6 3 2 4" xfId="3013" xr:uid="{D7DDE976-0FEA-4801-AE53-F8831522C18B}"/>
    <cellStyle name="Normal 8 6 3 3" xfId="3014" xr:uid="{C564BEEF-46C1-4EDD-B84E-EB4EBC780A02}"/>
    <cellStyle name="Normal 8 6 3 4" xfId="3015" xr:uid="{C1DD5F75-341F-4CA5-8D04-914348C6A17B}"/>
    <cellStyle name="Normal 8 6 3 5" xfId="3016" xr:uid="{C210DF81-323A-4DE7-BCB8-568C82ABA7CD}"/>
    <cellStyle name="Normal 8 6 4" xfId="3017" xr:uid="{43FD6F81-1294-4B46-9AE1-E859093A8BA0}"/>
    <cellStyle name="Normal 8 6 4 2" xfId="3018" xr:uid="{C60CCAFD-5757-45EC-92BC-E99DB9286304}"/>
    <cellStyle name="Normal 8 6 4 3" xfId="3019" xr:uid="{FF25BE7D-E16A-42BE-BFF4-13C5319D7DF7}"/>
    <cellStyle name="Normal 8 6 4 4" xfId="3020" xr:uid="{08A6948C-9ACE-4035-96D8-EF43EB4B74AA}"/>
    <cellStyle name="Normal 8 6 5" xfId="3021" xr:uid="{1E91F2A1-7756-48AB-9199-B9765721A928}"/>
    <cellStyle name="Normal 8 6 5 2" xfId="3022" xr:uid="{04914BFE-F48B-4410-99C4-BDE6D9CC0F7E}"/>
    <cellStyle name="Normal 8 6 5 3" xfId="3023" xr:uid="{52A45CE1-D046-4071-88B7-28BBE5201827}"/>
    <cellStyle name="Normal 8 6 5 4" xfId="3024" xr:uid="{1ADB8EEA-FA28-486D-8AEC-CA7BF45B8208}"/>
    <cellStyle name="Normal 8 6 6" xfId="3025" xr:uid="{367FD8B5-AAFC-43CD-A0BB-C8441EF1862C}"/>
    <cellStyle name="Normal 8 6 7" xfId="3026" xr:uid="{ADBAECE1-FD4C-4A2F-931A-5A30790E4FCA}"/>
    <cellStyle name="Normal 8 6 8" xfId="3027" xr:uid="{3D3CF74E-F5B5-4504-BBFF-EDF29F42A0FD}"/>
    <cellStyle name="Normal 8 7" xfId="3028" xr:uid="{29CCC3D4-A811-4627-BA42-3C14B9604564}"/>
    <cellStyle name="Normal 8 7 2" xfId="3029" xr:uid="{B79E4F1D-4060-4F2B-B4BE-F83065AFBBFA}"/>
    <cellStyle name="Normal 8 7 2 2" xfId="3030" xr:uid="{389B5812-C328-426F-B91D-9B623C01903D}"/>
    <cellStyle name="Normal 8 7 2 2 2" xfId="3031" xr:uid="{24410382-9AA9-4595-8F28-FB821A82E9D1}"/>
    <cellStyle name="Normal 8 7 2 2 3" xfId="3032" xr:uid="{981CB332-D8F7-40D6-8382-8EDBC50666C8}"/>
    <cellStyle name="Normal 8 7 2 2 4" xfId="3033" xr:uid="{4388328D-B6CF-4B0C-A90C-DD8E080F04AE}"/>
    <cellStyle name="Normal 8 7 2 3" xfId="3034" xr:uid="{23EA0A04-5358-45F2-9586-1C517675B00D}"/>
    <cellStyle name="Normal 8 7 2 4" xfId="3035" xr:uid="{7095EB66-3367-4103-ACE8-ABADE5068E38}"/>
    <cellStyle name="Normal 8 7 2 5" xfId="3036" xr:uid="{A3FAF325-587F-4BBA-86DB-238EA6C9BCB7}"/>
    <cellStyle name="Normal 8 7 3" xfId="3037" xr:uid="{73B3D840-D9AD-491D-AA68-465AE53B377D}"/>
    <cellStyle name="Normal 8 7 3 2" xfId="3038" xr:uid="{80461760-1FC7-4F14-978C-909AB41DDEAE}"/>
    <cellStyle name="Normal 8 7 3 3" xfId="3039" xr:uid="{257A6A54-9E6A-478D-929D-36B531DCFD60}"/>
    <cellStyle name="Normal 8 7 3 4" xfId="3040" xr:uid="{E7ECB223-4DE7-4296-ACF8-5DC4A8CCEAFB}"/>
    <cellStyle name="Normal 8 7 4" xfId="3041" xr:uid="{CF98E49C-0F9F-4119-ABEA-C67632E9D163}"/>
    <cellStyle name="Normal 8 7 4 2" xfId="3042" xr:uid="{4AFFD49C-A048-4114-AEED-F0A7E77890E6}"/>
    <cellStyle name="Normal 8 7 4 3" xfId="3043" xr:uid="{1B5DD7CF-CF4F-45EE-B070-4AB579CE8C5A}"/>
    <cellStyle name="Normal 8 7 4 4" xfId="3044" xr:uid="{78C0FDA2-625D-49E7-B3F7-90B5C63EDD7D}"/>
    <cellStyle name="Normal 8 7 5" xfId="3045" xr:uid="{A6C16CC6-FA0B-440A-BBED-9801C5254178}"/>
    <cellStyle name="Normal 8 7 6" xfId="3046" xr:uid="{6B1988C1-CAD5-4816-AA09-4DB4F985813A}"/>
    <cellStyle name="Normal 8 7 7" xfId="3047" xr:uid="{4758318F-D52E-4379-A2B4-F6ED6D0C9B9F}"/>
    <cellStyle name="Normal 8 8" xfId="3048" xr:uid="{D502676A-71C8-467A-9C9F-AF5A645C5968}"/>
    <cellStyle name="Normal 8 8 2" xfId="3049" xr:uid="{82D17A9D-8B79-4556-8CA3-C23C8358150B}"/>
    <cellStyle name="Normal 8 8 2 2" xfId="3050" xr:uid="{8574D905-A611-43ED-A440-C1F8FDD1C1E7}"/>
    <cellStyle name="Normal 8 8 2 3" xfId="3051" xr:uid="{528DF358-19C4-4777-B3C2-260166918348}"/>
    <cellStyle name="Normal 8 8 2 4" xfId="3052" xr:uid="{BBC5463A-2D2B-4E7D-9E83-15AD4D26DC02}"/>
    <cellStyle name="Normal 8 8 3" xfId="3053" xr:uid="{7659EC8B-5C7D-4135-8D22-F46EEB874F73}"/>
    <cellStyle name="Normal 8 8 3 2" xfId="3054" xr:uid="{238142B9-C41D-4555-B8BA-B58ECDB460E4}"/>
    <cellStyle name="Normal 8 8 3 3" xfId="3055" xr:uid="{9BB2B4CA-154D-4BD4-8E3A-1997D975DFBC}"/>
    <cellStyle name="Normal 8 8 3 4" xfId="3056" xr:uid="{47473171-9238-4D2C-97A9-EB632A57B090}"/>
    <cellStyle name="Normal 8 8 4" xfId="3057" xr:uid="{AB9E65CD-C883-4F2F-9501-041F9163C81F}"/>
    <cellStyle name="Normal 8 8 5" xfId="3058" xr:uid="{E1BE9FFE-02F3-44F2-B1C9-04F596ABA354}"/>
    <cellStyle name="Normal 8 8 6" xfId="3059" xr:uid="{63BFD9A6-872E-4A4C-ACCC-6CC902632259}"/>
    <cellStyle name="Normal 8 9" xfId="3060" xr:uid="{E3F61F37-009E-485C-B0AF-93E935F758C1}"/>
    <cellStyle name="Normal 8 9 2" xfId="3061" xr:uid="{78612B51-4EB0-4EA8-83DF-372B2B143653}"/>
    <cellStyle name="Normal 8 9 2 2" xfId="3062" xr:uid="{B7BE56CC-1633-4C04-81A2-AE0753EAF9FF}"/>
    <cellStyle name="Normal 8 9 2 2 2" xfId="4381" xr:uid="{26E61B30-37E5-4871-B75E-2ED2874F75F7}"/>
    <cellStyle name="Normal 8 9 2 2 3" xfId="4613" xr:uid="{C133C973-A4D8-4B52-8395-CC2CE5CCE69B}"/>
    <cellStyle name="Normal 8 9 2 3" xfId="3063" xr:uid="{97974393-A9C0-41E0-9C5B-B6076EB8FA2E}"/>
    <cellStyle name="Normal 8 9 2 4" xfId="3064" xr:uid="{3A24E46B-F2E4-4EBB-8A31-CCDA87996599}"/>
    <cellStyle name="Normal 8 9 3" xfId="3065" xr:uid="{DACBFE51-78C5-4BC5-A8A4-FBB9D32A49F1}"/>
    <cellStyle name="Normal 8 9 4" xfId="3066" xr:uid="{EEE19FC4-C7B8-4EAE-B2AD-7AAF840F361E}"/>
    <cellStyle name="Normal 8 9 4 2" xfId="4747" xr:uid="{D1229F05-08DD-4819-8C76-DA62F6FA8ED7}"/>
    <cellStyle name="Normal 8 9 4 3" xfId="4614" xr:uid="{720FB056-6A1E-4C8F-B3CB-01A55A650A73}"/>
    <cellStyle name="Normal 8 9 4 4" xfId="4466" xr:uid="{A8079CE1-5911-4D2A-B9EB-2DDA35CD743F}"/>
    <cellStyle name="Normal 8 9 5" xfId="3067" xr:uid="{B7313CE6-8D0B-4B29-8785-9B78832BD898}"/>
    <cellStyle name="Normal 9" xfId="89" xr:uid="{05FCCCE8-2DED-4D1B-B5EA-FA4FD3491896}"/>
    <cellStyle name="Normal 9 10" xfId="3068" xr:uid="{BF06CEE6-A105-474D-BD02-EAF2E09F53D7}"/>
    <cellStyle name="Normal 9 10 2" xfId="3069" xr:uid="{2A9F80C8-3A9E-4CF6-9D8F-45B0803D7A36}"/>
    <cellStyle name="Normal 9 10 2 2" xfId="3070" xr:uid="{F7B387D3-88ED-4CC3-BAAC-7796844A8BB2}"/>
    <cellStyle name="Normal 9 10 2 3" xfId="3071" xr:uid="{C013ACBA-90F2-403E-A42B-106A843BC6FC}"/>
    <cellStyle name="Normal 9 10 2 4" xfId="3072" xr:uid="{EEC62BC4-796D-454C-B9F1-A1954698B3C0}"/>
    <cellStyle name="Normal 9 10 3" xfId="3073" xr:uid="{3D0E11DE-27E6-4127-AD06-B13837DFD753}"/>
    <cellStyle name="Normal 9 10 4" xfId="3074" xr:uid="{CB27B869-5085-44F1-8A5A-AFEB7C553B44}"/>
    <cellStyle name="Normal 9 10 5" xfId="3075" xr:uid="{ABB4A6E8-6CF3-4AEF-92AA-5D5583B3F025}"/>
    <cellStyle name="Normal 9 11" xfId="3076" xr:uid="{D930B767-E1D3-4FA1-AC27-509DB1A466E1}"/>
    <cellStyle name="Normal 9 11 2" xfId="3077" xr:uid="{5A89B2AC-2973-4C86-897F-E9E42C196144}"/>
    <cellStyle name="Normal 9 11 3" xfId="3078" xr:uid="{E696A9CF-7B31-4F29-97A6-9FAF64D26BDD}"/>
    <cellStyle name="Normal 9 11 4" xfId="3079" xr:uid="{E80E75ED-CA5D-4899-A285-3859BDC0A10A}"/>
    <cellStyle name="Normal 9 12" xfId="3080" xr:uid="{92C5F754-AD1F-4DB3-9A90-4EA869FBFF6D}"/>
    <cellStyle name="Normal 9 12 2" xfId="3081" xr:uid="{7B517FA4-1837-4F60-9A35-FF16A8B8C900}"/>
    <cellStyle name="Normal 9 12 3" xfId="3082" xr:uid="{CE840947-C1FC-4DC7-891B-40F9960B656B}"/>
    <cellStyle name="Normal 9 12 4" xfId="3083" xr:uid="{E3BE9A91-442A-4F1E-82AE-68B7F2B78A1C}"/>
    <cellStyle name="Normal 9 13" xfId="3084" xr:uid="{C6CC9280-8A59-44BF-AA7D-6074815BD01D}"/>
    <cellStyle name="Normal 9 13 2" xfId="3085" xr:uid="{EF2F2270-A672-4A58-9606-FFFDFEB8A2C5}"/>
    <cellStyle name="Normal 9 14" xfId="3086" xr:uid="{E5DFC239-8B4D-4048-8D81-15258D7ED0EA}"/>
    <cellStyle name="Normal 9 15" xfId="3087" xr:uid="{BDFF2ECF-599F-4D3E-BCC4-2400937346B4}"/>
    <cellStyle name="Normal 9 16" xfId="3088" xr:uid="{671E2C8E-902E-43F2-818F-04D1CF2CC92F}"/>
    <cellStyle name="Normal 9 2" xfId="90" xr:uid="{4D94BD17-3B62-45AC-AD69-E414FCDE071F}"/>
    <cellStyle name="Normal 9 2 2" xfId="3729" xr:uid="{148C4306-4C7D-4735-B1CE-71C32D03E59C}"/>
    <cellStyle name="Normal 9 2 2 2" xfId="4593" xr:uid="{7B37ECB6-B46F-46D1-97DC-55AA7E054A43}"/>
    <cellStyle name="Normal 9 2 3" xfId="4594" xr:uid="{FA0BA5ED-68CD-4910-8E8B-640760D99C6A}"/>
    <cellStyle name="Normal 9 3" xfId="91" xr:uid="{12D4EFAC-8DE6-4E28-9E53-65C551FDA9CE}"/>
    <cellStyle name="Normal 9 3 10" xfId="3089" xr:uid="{91A0371C-59F9-4551-8911-E9A3F76FBC93}"/>
    <cellStyle name="Normal 9 3 11" xfId="3090" xr:uid="{D365017A-D70C-4F4A-81D3-375DE6CAAA04}"/>
    <cellStyle name="Normal 9 3 2" xfId="3091" xr:uid="{7EF778E2-6EAE-420E-A819-014F3BE8ACD8}"/>
    <cellStyle name="Normal 9 3 2 2" xfId="3092" xr:uid="{53B8DB7D-7EDD-4330-9B6F-2C7B2CE00023}"/>
    <cellStyle name="Normal 9 3 2 2 2" xfId="3093" xr:uid="{615222DA-3846-4105-8222-38F22BADDB97}"/>
    <cellStyle name="Normal 9 3 2 2 2 2" xfId="3094" xr:uid="{475C62BE-CBD2-4E9F-987A-DEE89BC15121}"/>
    <cellStyle name="Normal 9 3 2 2 2 2 2" xfId="3095" xr:uid="{1AE716CC-0231-482A-B442-E2244BF2CDF8}"/>
    <cellStyle name="Normal 9 3 2 2 2 2 2 2" xfId="4186" xr:uid="{AEE3135E-8AE6-4C25-9B31-8190AB361874}"/>
    <cellStyle name="Normal 9 3 2 2 2 2 2 2 2" xfId="4187" xr:uid="{C3495F88-2598-4C34-854C-8F7CD32C65E5}"/>
    <cellStyle name="Normal 9 3 2 2 2 2 2 3" xfId="4188" xr:uid="{9B577D28-5E74-40D8-BD37-AE6BAF34C780}"/>
    <cellStyle name="Normal 9 3 2 2 2 2 3" xfId="3096" xr:uid="{0A0FF7B8-EE47-4DE8-814C-18EBD2BDA5D3}"/>
    <cellStyle name="Normal 9 3 2 2 2 2 3 2" xfId="4189" xr:uid="{3FC925D6-30C7-4BEC-BE9B-1EBBAEBE4423}"/>
    <cellStyle name="Normal 9 3 2 2 2 2 4" xfId="3097" xr:uid="{D576D6C8-D2B4-468D-8A73-04677C0FF890}"/>
    <cellStyle name="Normal 9 3 2 2 2 3" xfId="3098" xr:uid="{A2518607-490C-467E-9E52-F557FE4DD29B}"/>
    <cellStyle name="Normal 9 3 2 2 2 3 2" xfId="3099" xr:uid="{FE3ADD50-83B2-4E03-A6D6-47A8B6C4480F}"/>
    <cellStyle name="Normal 9 3 2 2 2 3 2 2" xfId="4190" xr:uid="{9C25B9A2-FFB5-48C5-9481-925598CF6945}"/>
    <cellStyle name="Normal 9 3 2 2 2 3 3" xfId="3100" xr:uid="{D66B2E96-9C64-48FA-98B2-D250186990B1}"/>
    <cellStyle name="Normal 9 3 2 2 2 3 4" xfId="3101" xr:uid="{FECA0A46-270E-44D4-A622-B4C6C7C6D39C}"/>
    <cellStyle name="Normal 9 3 2 2 2 4" xfId="3102" xr:uid="{6E789AC0-AA4E-4C43-98E4-10F667FC8780}"/>
    <cellStyle name="Normal 9 3 2 2 2 4 2" xfId="4191" xr:uid="{FFD1245F-CC43-4004-900F-D507578B5791}"/>
    <cellStyle name="Normal 9 3 2 2 2 5" xfId="3103" xr:uid="{5A80D805-BE71-4D68-9BAB-0BFF951D46E6}"/>
    <cellStyle name="Normal 9 3 2 2 2 6" xfId="3104" xr:uid="{E2533D3E-0DD5-46C7-87D4-09645D325B8D}"/>
    <cellStyle name="Normal 9 3 2 2 3" xfId="3105" xr:uid="{02E93138-2B2C-4A94-A1CB-E5D5B1455FE9}"/>
    <cellStyle name="Normal 9 3 2 2 3 2" xfId="3106" xr:uid="{71035619-C3B7-4E70-A813-5FCB2DD864C8}"/>
    <cellStyle name="Normal 9 3 2 2 3 2 2" xfId="3107" xr:uid="{548AA82B-4EDB-419F-9C87-E68A3D889977}"/>
    <cellStyle name="Normal 9 3 2 2 3 2 2 2" xfId="4192" xr:uid="{1C990298-0539-4DF5-94D9-4F1395B5B21A}"/>
    <cellStyle name="Normal 9 3 2 2 3 2 2 2 2" xfId="4193" xr:uid="{1FDC9158-1BE8-4884-81D3-421D8D0E7F26}"/>
    <cellStyle name="Normal 9 3 2 2 3 2 2 3" xfId="4194" xr:uid="{77BDFE03-5BB1-4157-9FAA-FF3D8A125BCF}"/>
    <cellStyle name="Normal 9 3 2 2 3 2 3" xfId="3108" xr:uid="{B55DC4E4-2A66-47F1-A3A9-5A030D59CB28}"/>
    <cellStyle name="Normal 9 3 2 2 3 2 3 2" xfId="4195" xr:uid="{53A14FA2-F5F2-4CCF-A7C6-B8D0AC7C5A43}"/>
    <cellStyle name="Normal 9 3 2 2 3 2 4" xfId="3109" xr:uid="{705382BA-FEF9-4BC3-A4D4-53876BA96D77}"/>
    <cellStyle name="Normal 9 3 2 2 3 3" xfId="3110" xr:uid="{11066D79-0B73-4717-908C-7E0BF073A2CA}"/>
    <cellStyle name="Normal 9 3 2 2 3 3 2" xfId="4196" xr:uid="{B0F192AC-5468-465D-8712-F278BB5E7B4F}"/>
    <cellStyle name="Normal 9 3 2 2 3 3 2 2" xfId="4197" xr:uid="{C935502B-022B-4D0F-8398-513723CAC5D9}"/>
    <cellStyle name="Normal 9 3 2 2 3 3 3" xfId="4198" xr:uid="{DE30CDF7-8347-4DD1-B83A-DD054ADDA4E0}"/>
    <cellStyle name="Normal 9 3 2 2 3 4" xfId="3111" xr:uid="{2F439FD7-A41A-42B2-AE93-A8197DC77460}"/>
    <cellStyle name="Normal 9 3 2 2 3 4 2" xfId="4199" xr:uid="{1FD7F1BD-F075-4AC1-890E-07E73B6D649A}"/>
    <cellStyle name="Normal 9 3 2 2 3 5" xfId="3112" xr:uid="{030ED709-1234-4C79-9C84-215EA0689F68}"/>
    <cellStyle name="Normal 9 3 2 2 4" xfId="3113" xr:uid="{3376941C-0764-4FF5-B84C-913FCAB6AC67}"/>
    <cellStyle name="Normal 9 3 2 2 4 2" xfId="3114" xr:uid="{1B0A6D0A-12F8-41D7-A5C0-A34C6C69D246}"/>
    <cellStyle name="Normal 9 3 2 2 4 2 2" xfId="4200" xr:uid="{BAF7495D-2677-478F-ACB7-FC23F3266D5D}"/>
    <cellStyle name="Normal 9 3 2 2 4 2 2 2" xfId="4201" xr:uid="{4641290E-7CBD-4467-BF42-3FD5B5ECF79A}"/>
    <cellStyle name="Normal 9 3 2 2 4 2 3" xfId="4202" xr:uid="{BB793D72-0AD9-43E9-B5BD-819781A9EC9C}"/>
    <cellStyle name="Normal 9 3 2 2 4 3" xfId="3115" xr:uid="{D716A7BF-957E-40FA-A837-6FF3A71D6241}"/>
    <cellStyle name="Normal 9 3 2 2 4 3 2" xfId="4203" xr:uid="{5F4E75E3-5A37-408E-80AF-6C8673745EDE}"/>
    <cellStyle name="Normal 9 3 2 2 4 4" xfId="3116" xr:uid="{26FE5021-D7BB-4666-A253-427ACF2FD999}"/>
    <cellStyle name="Normal 9 3 2 2 5" xfId="3117" xr:uid="{C15D62CB-0EFB-436B-8EAC-18D817A873B2}"/>
    <cellStyle name="Normal 9 3 2 2 5 2" xfId="3118" xr:uid="{948676CF-2E5D-4A36-8F23-4B82AFD75CDF}"/>
    <cellStyle name="Normal 9 3 2 2 5 2 2" xfId="4204" xr:uid="{76AB3E33-717E-401B-90B8-46AFD9F9D926}"/>
    <cellStyle name="Normal 9 3 2 2 5 3" xfId="3119" xr:uid="{4172799E-4DC2-4B5A-BD69-85C7B91A6E68}"/>
    <cellStyle name="Normal 9 3 2 2 5 4" xfId="3120" xr:uid="{D72C9CFD-5FFE-4625-8416-E1B69BAE9ED7}"/>
    <cellStyle name="Normal 9 3 2 2 6" xfId="3121" xr:uid="{CFB1213E-8A05-4F51-8867-297D1E0AB485}"/>
    <cellStyle name="Normal 9 3 2 2 6 2" xfId="4205" xr:uid="{0A0090B0-6A9A-4D0C-9691-D8E3D0E46A4B}"/>
    <cellStyle name="Normal 9 3 2 2 7" xfId="3122" xr:uid="{9BA3948A-DDA9-497E-9F2F-7A14BED5B70A}"/>
    <cellStyle name="Normal 9 3 2 2 8" xfId="3123" xr:uid="{5E4C54FE-9D5C-4110-9D8F-17B5257C4CAA}"/>
    <cellStyle name="Normal 9 3 2 3" xfId="3124" xr:uid="{58A52B73-D2CC-42EC-A33D-356248ADE19B}"/>
    <cellStyle name="Normal 9 3 2 3 2" xfId="3125" xr:uid="{78B036F4-0341-4EAA-B0B5-26D72BB5921C}"/>
    <cellStyle name="Normal 9 3 2 3 2 2" xfId="3126" xr:uid="{2FEE44C4-952F-4774-9923-F857CA1D83C4}"/>
    <cellStyle name="Normal 9 3 2 3 2 2 2" xfId="4206" xr:uid="{B4AAD39B-C84D-48E1-8BE8-0B6F76BBAE10}"/>
    <cellStyle name="Normal 9 3 2 3 2 2 2 2" xfId="4207" xr:uid="{C833A79E-A5BD-4526-A25C-C86E64A4AC53}"/>
    <cellStyle name="Normal 9 3 2 3 2 2 3" xfId="4208" xr:uid="{883DA15D-7ED6-4C1F-BFED-1523BAE3F8A5}"/>
    <cellStyle name="Normal 9 3 2 3 2 3" xfId="3127" xr:uid="{FC7A77F6-4782-468A-8D8D-6E6E4D92EB94}"/>
    <cellStyle name="Normal 9 3 2 3 2 3 2" xfId="4209" xr:uid="{02D7A9FB-960D-4B3E-91A6-80B9FA249579}"/>
    <cellStyle name="Normal 9 3 2 3 2 4" xfId="3128" xr:uid="{5E58B776-FBDC-4CA0-8256-908FF91280BA}"/>
    <cellStyle name="Normal 9 3 2 3 3" xfId="3129" xr:uid="{E0DD654D-CDCF-4DBC-BD69-F16D61DA3922}"/>
    <cellStyle name="Normal 9 3 2 3 3 2" xfId="3130" xr:uid="{BD74F46C-EEDB-448D-849D-E6399702587B}"/>
    <cellStyle name="Normal 9 3 2 3 3 2 2" xfId="4210" xr:uid="{7D2D5FC2-CF3C-4B12-82A5-591582532337}"/>
    <cellStyle name="Normal 9 3 2 3 3 3" xfId="3131" xr:uid="{8E874D7A-79DA-4AC4-B8D5-1F93ECDEC5CE}"/>
    <cellStyle name="Normal 9 3 2 3 3 4" xfId="3132" xr:uid="{091C17A5-5FC3-4120-B00A-AF656452A0BC}"/>
    <cellStyle name="Normal 9 3 2 3 4" xfId="3133" xr:uid="{E56C32BC-6B10-40AB-B4F5-B49EFE16D9B0}"/>
    <cellStyle name="Normal 9 3 2 3 4 2" xfId="4211" xr:uid="{F1ECB578-0F70-4170-9E73-8FA8A161D143}"/>
    <cellStyle name="Normal 9 3 2 3 5" xfId="3134" xr:uid="{6FF6B8BB-B85C-45D7-8C4D-FFCD2B0D6291}"/>
    <cellStyle name="Normal 9 3 2 3 6" xfId="3135" xr:uid="{2090836C-C3C8-4157-B975-4DBD40BC3442}"/>
    <cellStyle name="Normal 9 3 2 4" xfId="3136" xr:uid="{ED90DAB2-9824-404D-B550-C0F9B2BEF796}"/>
    <cellStyle name="Normal 9 3 2 4 2" xfId="3137" xr:uid="{E5B67A89-E70A-4EE4-B43E-660C3C7F1B3C}"/>
    <cellStyle name="Normal 9 3 2 4 2 2" xfId="3138" xr:uid="{F2E2447D-28C2-4D25-B96C-9D0B49177757}"/>
    <cellStyle name="Normal 9 3 2 4 2 2 2" xfId="4212" xr:uid="{04EA8175-A3C0-4C7B-9163-135A86A8AC6C}"/>
    <cellStyle name="Normal 9 3 2 4 2 2 2 2" xfId="4213" xr:uid="{B5284CA8-3DEA-48DE-8C96-74EE4CE99CC2}"/>
    <cellStyle name="Normal 9 3 2 4 2 2 3" xfId="4214" xr:uid="{7AA1AF24-2C2E-487B-BD88-D70153CD20E7}"/>
    <cellStyle name="Normal 9 3 2 4 2 3" xfId="3139" xr:uid="{B5374D5C-1AC2-4E15-9DDF-FAE047AB2BF0}"/>
    <cellStyle name="Normal 9 3 2 4 2 3 2" xfId="4215" xr:uid="{2A626C13-94C3-40CA-B767-B2301200F3AA}"/>
    <cellStyle name="Normal 9 3 2 4 2 4" xfId="3140" xr:uid="{01A8DE9B-C66D-480C-A5EF-09FFA518EBBA}"/>
    <cellStyle name="Normal 9 3 2 4 3" xfId="3141" xr:uid="{90904C3B-02BE-4904-A0AA-89F0FE2F6163}"/>
    <cellStyle name="Normal 9 3 2 4 3 2" xfId="4216" xr:uid="{6D560EE8-0BAE-4942-996D-C5891EF71808}"/>
    <cellStyle name="Normal 9 3 2 4 3 2 2" xfId="4217" xr:uid="{746BDCDC-3059-495D-ABB3-B2AD84167D81}"/>
    <cellStyle name="Normal 9 3 2 4 3 3" xfId="4218" xr:uid="{EB6FF203-B73C-451A-95A3-8C6E81863C68}"/>
    <cellStyle name="Normal 9 3 2 4 4" xfId="3142" xr:uid="{BE202B23-BF61-4930-890B-D464D893816E}"/>
    <cellStyle name="Normal 9 3 2 4 4 2" xfId="4219" xr:uid="{62B99413-9C44-4995-9E65-836994CC2B87}"/>
    <cellStyle name="Normal 9 3 2 4 5" xfId="3143" xr:uid="{1BFCC1D1-91C0-4BC9-9560-12763DEFB891}"/>
    <cellStyle name="Normal 9 3 2 5" xfId="3144" xr:uid="{07F8DBB0-0283-4460-B7E7-06E65D4BE309}"/>
    <cellStyle name="Normal 9 3 2 5 2" xfId="3145" xr:uid="{C0A3CAF2-9581-4E1D-92CD-881D5F7851BB}"/>
    <cellStyle name="Normal 9 3 2 5 2 2" xfId="4220" xr:uid="{A6A696E1-31B8-4FCB-9D6D-048BA6F388CF}"/>
    <cellStyle name="Normal 9 3 2 5 2 2 2" xfId="4221" xr:uid="{3BA4666A-6631-4F7C-8D0F-F8DA29330FF1}"/>
    <cellStyle name="Normal 9 3 2 5 2 3" xfId="4222" xr:uid="{BB2B9C83-1D55-4803-839B-F67834EF5869}"/>
    <cellStyle name="Normal 9 3 2 5 3" xfId="3146" xr:uid="{7F9EB213-E1A2-4E40-8C04-6F9A00DE0CA0}"/>
    <cellStyle name="Normal 9 3 2 5 3 2" xfId="4223" xr:uid="{5FDAC46D-4438-4690-83E4-3C0C90595ACD}"/>
    <cellStyle name="Normal 9 3 2 5 4" xfId="3147" xr:uid="{17A8BC2A-4E8F-438F-A44C-7041504FEC63}"/>
    <cellStyle name="Normal 9 3 2 6" xfId="3148" xr:uid="{3A14D22D-05CD-4D52-A427-46269B06EA8C}"/>
    <cellStyle name="Normal 9 3 2 6 2" xfId="3149" xr:uid="{06061C16-E95B-4A6A-8F88-BBB6401DDD5D}"/>
    <cellStyle name="Normal 9 3 2 6 2 2" xfId="4224" xr:uid="{CE750909-CCE0-4873-983B-B2F36A7466EC}"/>
    <cellStyle name="Normal 9 3 2 6 3" xfId="3150" xr:uid="{647904E4-905F-4FF7-A215-058D5C84D080}"/>
    <cellStyle name="Normal 9 3 2 6 4" xfId="3151" xr:uid="{5E451C3E-D6CF-404E-B75F-ABA957C731CF}"/>
    <cellStyle name="Normal 9 3 2 7" xfId="3152" xr:uid="{5FA1B5E8-47A5-4032-B19F-74191B8E341B}"/>
    <cellStyle name="Normal 9 3 2 7 2" xfId="4225" xr:uid="{AFD186B4-08D3-4DE1-AB85-483704BE33AD}"/>
    <cellStyle name="Normal 9 3 2 8" xfId="3153" xr:uid="{D9569721-45CD-4FEA-928C-7E9E3823EC43}"/>
    <cellStyle name="Normal 9 3 2 9" xfId="3154" xr:uid="{EA521D1F-1817-457D-8AD4-516078E0CF8F}"/>
    <cellStyle name="Normal 9 3 3" xfId="3155" xr:uid="{B8D1DB93-785A-4040-81DF-9D079BB67A73}"/>
    <cellStyle name="Normal 9 3 3 2" xfId="3156" xr:uid="{A26D7E65-DF75-4D0B-8E8A-AD1FEF22DB3F}"/>
    <cellStyle name="Normal 9 3 3 2 2" xfId="3157" xr:uid="{535CECE1-22FD-4EF5-8ADE-3293EF617597}"/>
    <cellStyle name="Normal 9 3 3 2 2 2" xfId="3158" xr:uid="{91EE226C-3666-42BB-B92E-65538F7C9E7E}"/>
    <cellStyle name="Normal 9 3 3 2 2 2 2" xfId="4226" xr:uid="{F6F18D16-D161-4B45-B6EA-9F95A693A6DF}"/>
    <cellStyle name="Normal 9 3 3 2 2 2 2 2" xfId="4227" xr:uid="{65C9CF00-E82A-46CD-AD22-316F5CB8EF7F}"/>
    <cellStyle name="Normal 9 3 3 2 2 2 3" xfId="4228" xr:uid="{BB67A0D7-777F-4FA4-9FCF-0C4F38FA44F6}"/>
    <cellStyle name="Normal 9 3 3 2 2 3" xfId="3159" xr:uid="{DFA0EB9B-3EDF-4C55-A08D-D57080CF6195}"/>
    <cellStyle name="Normal 9 3 3 2 2 3 2" xfId="4229" xr:uid="{94703E9B-2BF9-4FAF-9DFC-A384415ABF5B}"/>
    <cellStyle name="Normal 9 3 3 2 2 4" xfId="3160" xr:uid="{3BB40CAE-6991-40D8-B3CC-AE318AD05FFB}"/>
    <cellStyle name="Normal 9 3 3 2 3" xfId="3161" xr:uid="{D0AF6E34-CEAD-4E92-ACC2-85E3A6A2EB31}"/>
    <cellStyle name="Normal 9 3 3 2 3 2" xfId="3162" xr:uid="{3C10EB18-174F-4121-A5FC-5ED2547A1FAE}"/>
    <cellStyle name="Normal 9 3 3 2 3 2 2" xfId="4230" xr:uid="{37A7F06C-7DB7-4749-8459-2C46691CEABA}"/>
    <cellStyle name="Normal 9 3 3 2 3 3" xfId="3163" xr:uid="{736B1617-22D6-4260-931E-BB3CD1FFED06}"/>
    <cellStyle name="Normal 9 3 3 2 3 4" xfId="3164" xr:uid="{DDA5ED66-6B72-4498-8C76-CB173A8E21A7}"/>
    <cellStyle name="Normal 9 3 3 2 4" xfId="3165" xr:uid="{1AFA656F-6A57-4B79-94FD-F89D33571CC5}"/>
    <cellStyle name="Normal 9 3 3 2 4 2" xfId="4231" xr:uid="{1A195A82-BC8C-41C6-BE7D-96C837893A60}"/>
    <cellStyle name="Normal 9 3 3 2 5" xfId="3166" xr:uid="{FDB8BE36-3CC7-482C-9E62-196E6AC4591C}"/>
    <cellStyle name="Normal 9 3 3 2 6" xfId="3167" xr:uid="{A75574B7-ED3F-48E7-9D60-CA0EA0BFABD6}"/>
    <cellStyle name="Normal 9 3 3 3" xfId="3168" xr:uid="{6CECA638-D47B-4F92-8191-8A329A7E72FE}"/>
    <cellStyle name="Normal 9 3 3 3 2" xfId="3169" xr:uid="{190A195F-0C0B-4E0D-AB87-58746C4E3496}"/>
    <cellStyle name="Normal 9 3 3 3 2 2" xfId="3170" xr:uid="{901167E5-78D2-4FFC-B50E-17810089B2D8}"/>
    <cellStyle name="Normal 9 3 3 3 2 2 2" xfId="4232" xr:uid="{E8EF7B2E-5399-4933-8D03-A3A52A91FBF1}"/>
    <cellStyle name="Normal 9 3 3 3 2 2 2 2" xfId="4233" xr:uid="{ED83DB66-CD29-4F19-A77F-CC2BF5E439C2}"/>
    <cellStyle name="Normal 9 3 3 3 2 2 2 2 2" xfId="4766" xr:uid="{D9E60A6A-2105-454B-9AFD-17F24340ADA0}"/>
    <cellStyle name="Normal 9 3 3 3 2 2 3" xfId="4234" xr:uid="{48CC7948-929B-45C6-9564-4ACDCCAE486C}"/>
    <cellStyle name="Normal 9 3 3 3 2 2 3 2" xfId="4767" xr:uid="{652E813E-451C-4388-9702-DB3C740A9611}"/>
    <cellStyle name="Normal 9 3 3 3 2 3" xfId="3171" xr:uid="{F81A2056-DDE8-4B22-8F23-33885561307A}"/>
    <cellStyle name="Normal 9 3 3 3 2 3 2" xfId="4235" xr:uid="{EEC0E533-8671-4325-A5BF-B69CF716C37E}"/>
    <cellStyle name="Normal 9 3 3 3 2 3 2 2" xfId="4769" xr:uid="{40C7FE90-00DE-48FB-AB96-66B1A306A8C6}"/>
    <cellStyle name="Normal 9 3 3 3 2 3 3" xfId="4768" xr:uid="{9ACEF595-B438-4F56-986D-6FDC68608B2B}"/>
    <cellStyle name="Normal 9 3 3 3 2 4" xfId="3172" xr:uid="{BA293479-6191-48F8-AFAE-B83848512C53}"/>
    <cellStyle name="Normal 9 3 3 3 2 4 2" xfId="4770" xr:uid="{5C263BBE-D6FE-4770-A7F0-94924CFFA60E}"/>
    <cellStyle name="Normal 9 3 3 3 3" xfId="3173" xr:uid="{A947260E-24BA-4EAA-990F-69CD1DC8DA96}"/>
    <cellStyle name="Normal 9 3 3 3 3 2" xfId="4236" xr:uid="{70B0C5D3-B25B-4F6B-8477-5A602D6B4C28}"/>
    <cellStyle name="Normal 9 3 3 3 3 2 2" xfId="4237" xr:uid="{8C7EF803-FAF2-4DF5-B88C-076CD3E1D341}"/>
    <cellStyle name="Normal 9 3 3 3 3 2 2 2" xfId="4773" xr:uid="{C625F722-A8C5-4550-AD51-D3A2BD770910}"/>
    <cellStyle name="Normal 9 3 3 3 3 2 3" xfId="4772" xr:uid="{690F9B3D-10FB-4AAB-ACDE-07D5CC1652C3}"/>
    <cellStyle name="Normal 9 3 3 3 3 3" xfId="4238" xr:uid="{3D336B6A-28C9-4FDD-9219-C5356228A7DC}"/>
    <cellStyle name="Normal 9 3 3 3 3 3 2" xfId="4774" xr:uid="{3F45ACEF-CE63-41F1-99ED-C7529E5236A4}"/>
    <cellStyle name="Normal 9 3 3 3 3 4" xfId="4771" xr:uid="{87D5A205-1338-46D4-8E4A-B2EB91C55749}"/>
    <cellStyle name="Normal 9 3 3 3 4" xfId="3174" xr:uid="{E20B4271-D60C-4C5B-A992-8DC8BB26059D}"/>
    <cellStyle name="Normal 9 3 3 3 4 2" xfId="4239" xr:uid="{F520300B-11A7-4512-81B4-A8AE2932DB93}"/>
    <cellStyle name="Normal 9 3 3 3 4 2 2" xfId="4776" xr:uid="{8C00A67A-A778-4683-BBFF-1E6B8D892B03}"/>
    <cellStyle name="Normal 9 3 3 3 4 3" xfId="4775" xr:uid="{0F73799B-9B30-4D66-A17B-E10EDDFA4F39}"/>
    <cellStyle name="Normal 9 3 3 3 5" xfId="3175" xr:uid="{5372BC8F-082B-416E-945C-BDE0D19B77E2}"/>
    <cellStyle name="Normal 9 3 3 3 5 2" xfId="4777" xr:uid="{526DBEE5-D4A1-4483-BC2C-A50373E32EB4}"/>
    <cellStyle name="Normal 9 3 3 4" xfId="3176" xr:uid="{2E1731F0-5C8C-4145-8E60-2EDE2BAEB439}"/>
    <cellStyle name="Normal 9 3 3 4 2" xfId="3177" xr:uid="{F692B2CC-FFBE-41A1-9077-996695546B5B}"/>
    <cellStyle name="Normal 9 3 3 4 2 2" xfId="4240" xr:uid="{4F1E6C7E-0F41-4A0D-908B-B9000FD0954A}"/>
    <cellStyle name="Normal 9 3 3 4 2 2 2" xfId="4241" xr:uid="{00147E7F-FAF9-405C-AF59-6886548370D4}"/>
    <cellStyle name="Normal 9 3 3 4 2 2 2 2" xfId="4781" xr:uid="{D9BE5649-D943-4CF1-96BB-C0A9CC4D742A}"/>
    <cellStyle name="Normal 9 3 3 4 2 2 3" xfId="4780" xr:uid="{B69E4A14-75ED-4F4B-A221-E04BCFBF5E2E}"/>
    <cellStyle name="Normal 9 3 3 4 2 3" xfId="4242" xr:uid="{9A9D0134-0E40-45E5-8ED3-B0B7D2F946F8}"/>
    <cellStyle name="Normal 9 3 3 4 2 3 2" xfId="4782" xr:uid="{B1152553-85A9-4C3F-BCED-EB6B02474537}"/>
    <cellStyle name="Normal 9 3 3 4 2 4" xfId="4779" xr:uid="{5631F806-1357-46E1-A2C8-91906CB79001}"/>
    <cellStyle name="Normal 9 3 3 4 3" xfId="3178" xr:uid="{5AE19021-CAC1-4D83-8E5C-DEC5BE58133E}"/>
    <cellStyle name="Normal 9 3 3 4 3 2" xfId="4243" xr:uid="{22626F77-C3CF-462C-ABCF-50FC3FB1C648}"/>
    <cellStyle name="Normal 9 3 3 4 3 2 2" xfId="4784" xr:uid="{3216AA6E-0D88-4295-BA09-9A79C8A99D31}"/>
    <cellStyle name="Normal 9 3 3 4 3 3" xfId="4783" xr:uid="{2BEBD526-6E6D-427D-A455-9D5F43090375}"/>
    <cellStyle name="Normal 9 3 3 4 4" xfId="3179" xr:uid="{C5717278-5B0E-42A0-B3FD-682A60ED9987}"/>
    <cellStyle name="Normal 9 3 3 4 4 2" xfId="4785" xr:uid="{EC40DD25-74C8-4267-99D1-E7FD5E8D60D5}"/>
    <cellStyle name="Normal 9 3 3 4 5" xfId="4778" xr:uid="{ABF20AAD-1151-4D60-B0FA-4CB1F470108E}"/>
    <cellStyle name="Normal 9 3 3 5" xfId="3180" xr:uid="{1187D45D-1FC0-4A85-9FE3-272B6EA8E54F}"/>
    <cellStyle name="Normal 9 3 3 5 2" xfId="3181" xr:uid="{FA20915A-BC9B-4DA7-93F4-2D7B4C453716}"/>
    <cellStyle name="Normal 9 3 3 5 2 2" xfId="4244" xr:uid="{41A73336-2868-4672-A4C9-4FA885A2BC6C}"/>
    <cellStyle name="Normal 9 3 3 5 2 2 2" xfId="4788" xr:uid="{519A61A0-5EC7-453F-BC0C-469951F2DCAB}"/>
    <cellStyle name="Normal 9 3 3 5 2 3" xfId="4787" xr:uid="{A5E78976-DBCC-47AB-8FF8-5389092F90EA}"/>
    <cellStyle name="Normal 9 3 3 5 3" xfId="3182" xr:uid="{A9FE4D92-9816-4950-A36E-6486AA143580}"/>
    <cellStyle name="Normal 9 3 3 5 3 2" xfId="4789" xr:uid="{A1B4C850-E174-4D1D-A51B-3EA8210F5544}"/>
    <cellStyle name="Normal 9 3 3 5 4" xfId="3183" xr:uid="{4B309FAA-EC25-4C6B-BD46-CF0731E17CD8}"/>
    <cellStyle name="Normal 9 3 3 5 4 2" xfId="4790" xr:uid="{2D2618FA-6400-41F8-85B5-50F0FF0E6BB0}"/>
    <cellStyle name="Normal 9 3 3 5 5" xfId="4786" xr:uid="{B668B98F-A2C9-46BB-9925-443EC3BB3FF9}"/>
    <cellStyle name="Normal 9 3 3 6" xfId="3184" xr:uid="{EFC5A1F8-5C7F-40E4-B378-369CF1F24CD9}"/>
    <cellStyle name="Normal 9 3 3 6 2" xfId="4245" xr:uid="{9E112697-A368-45DB-8B48-F84075448E98}"/>
    <cellStyle name="Normal 9 3 3 6 2 2" xfId="4792" xr:uid="{E9086DA4-95C2-4F5C-89AC-5DCF83520D71}"/>
    <cellStyle name="Normal 9 3 3 6 3" xfId="4791" xr:uid="{FE866BC8-6DDD-4E04-BA4A-9866FA4865F7}"/>
    <cellStyle name="Normal 9 3 3 7" xfId="3185" xr:uid="{FC8EADC7-8610-48BC-A61B-C5E6EF27C07D}"/>
    <cellStyle name="Normal 9 3 3 7 2" xfId="4793" xr:uid="{11DBD604-75B4-4E6C-B1DF-FE2DEBCF0CDA}"/>
    <cellStyle name="Normal 9 3 3 8" xfId="3186" xr:uid="{87883AE4-251D-4AF6-956B-209E10BF6DD8}"/>
    <cellStyle name="Normal 9 3 3 8 2" xfId="4794" xr:uid="{6CC93CAD-D9A2-4778-B933-55522BF345D4}"/>
    <cellStyle name="Normal 9 3 4" xfId="3187" xr:uid="{8A11E8B8-F241-4851-B0A5-CD6A88D57712}"/>
    <cellStyle name="Normal 9 3 4 2" xfId="3188" xr:uid="{0688D7D5-848C-48FA-A2C4-A1633593ABF8}"/>
    <cellStyle name="Normal 9 3 4 2 2" xfId="3189" xr:uid="{4A7CBCEF-6B03-409E-A698-5119837CAEB6}"/>
    <cellStyle name="Normal 9 3 4 2 2 2" xfId="3190" xr:uid="{1C8F4C65-41D4-4737-8D79-F3F8FCDA1DEC}"/>
    <cellStyle name="Normal 9 3 4 2 2 2 2" xfId="4246" xr:uid="{01438A39-C6D2-4901-A3ED-DD5BA01A82C0}"/>
    <cellStyle name="Normal 9 3 4 2 2 2 2 2" xfId="4799" xr:uid="{ABA497F4-E937-45D5-9C86-D8EB67BD5665}"/>
    <cellStyle name="Normal 9 3 4 2 2 2 3" xfId="4798" xr:uid="{2D9CDD2F-1F19-4E92-89BC-03B80A2108AE}"/>
    <cellStyle name="Normal 9 3 4 2 2 3" xfId="3191" xr:uid="{841BE51C-B6A7-4A2B-8F80-713FB327CCB4}"/>
    <cellStyle name="Normal 9 3 4 2 2 3 2" xfId="4800" xr:uid="{4FC4F754-C760-4A81-8E15-0DCDD8640F13}"/>
    <cellStyle name="Normal 9 3 4 2 2 4" xfId="3192" xr:uid="{3D3A638B-7588-4312-A641-B25197CFB646}"/>
    <cellStyle name="Normal 9 3 4 2 2 4 2" xfId="4801" xr:uid="{3143A008-7CA1-47F7-8B52-C1FD02460EE3}"/>
    <cellStyle name="Normal 9 3 4 2 2 5" xfId="4797" xr:uid="{AF3A29C0-ADA6-4F75-BE7A-ECD85DC65798}"/>
    <cellStyle name="Normal 9 3 4 2 3" xfId="3193" xr:uid="{020513A8-E649-42ED-BBDB-9876949FE6AE}"/>
    <cellStyle name="Normal 9 3 4 2 3 2" xfId="4247" xr:uid="{C37E81F4-3FBC-49D5-8C05-CAD3A847A8FF}"/>
    <cellStyle name="Normal 9 3 4 2 3 2 2" xfId="4803" xr:uid="{CD9A532E-B5F5-4830-828F-B9C85B754AE9}"/>
    <cellStyle name="Normal 9 3 4 2 3 3" xfId="4802" xr:uid="{8EA7B0A9-E259-493F-9C54-DBF37B9B9E03}"/>
    <cellStyle name="Normal 9 3 4 2 4" xfId="3194" xr:uid="{793ECD8B-56C5-40CE-91A5-EAD3F1E93515}"/>
    <cellStyle name="Normal 9 3 4 2 4 2" xfId="4804" xr:uid="{2CE98BA4-7CC5-4FF2-A71A-A4EBE8874721}"/>
    <cellStyle name="Normal 9 3 4 2 5" xfId="3195" xr:uid="{BB123D0A-6BCF-4768-9220-22783E1E5630}"/>
    <cellStyle name="Normal 9 3 4 2 5 2" xfId="4805" xr:uid="{33EC043D-E256-44D4-A8BB-CD5ACF10EE09}"/>
    <cellStyle name="Normal 9 3 4 2 6" xfId="4796" xr:uid="{1330F05B-8AC8-42AE-89B5-A5BD69F0DDC6}"/>
    <cellStyle name="Normal 9 3 4 3" xfId="3196" xr:uid="{9CD316F6-6E0C-450E-89ED-0849D5D780F7}"/>
    <cellStyle name="Normal 9 3 4 3 2" xfId="3197" xr:uid="{D224EDE9-7E16-48AD-B0CB-2DDFE169BBD3}"/>
    <cellStyle name="Normal 9 3 4 3 2 2" xfId="4248" xr:uid="{42FFAB9F-AEB9-4729-A9C2-724A085B606A}"/>
    <cellStyle name="Normal 9 3 4 3 2 2 2" xfId="4808" xr:uid="{E8ACCE9A-4694-4295-AC4A-6B0C633E4D1C}"/>
    <cellStyle name="Normal 9 3 4 3 2 3" xfId="4807" xr:uid="{33098A71-3E17-44F7-9517-D2D15AC25AB8}"/>
    <cellStyle name="Normal 9 3 4 3 3" xfId="3198" xr:uid="{E5EEA61E-4108-4532-A536-7C07FB33BD56}"/>
    <cellStyle name="Normal 9 3 4 3 3 2" xfId="4809" xr:uid="{E7B5DABD-2D6D-45D2-8EE0-831C6F1E72EC}"/>
    <cellStyle name="Normal 9 3 4 3 4" xfId="3199" xr:uid="{741CC72B-DDAF-4BFC-8B8C-58FB4FCDAAB2}"/>
    <cellStyle name="Normal 9 3 4 3 4 2" xfId="4810" xr:uid="{BD9A9402-1674-4E7B-A582-8879FA144D69}"/>
    <cellStyle name="Normal 9 3 4 3 5" xfId="4806" xr:uid="{B7F15DCF-49BB-4CF2-9DB0-D61BE422E0A7}"/>
    <cellStyle name="Normal 9 3 4 4" xfId="3200" xr:uid="{75435AA4-32A5-4DCE-9FBB-8A6A0B3188A8}"/>
    <cellStyle name="Normal 9 3 4 4 2" xfId="3201" xr:uid="{952C3F81-FAA5-4199-BAE4-CE04E100A42E}"/>
    <cellStyle name="Normal 9 3 4 4 2 2" xfId="4812" xr:uid="{B43D47DE-CC8E-4467-8CA6-C57B681A746E}"/>
    <cellStyle name="Normal 9 3 4 4 3" xfId="3202" xr:uid="{FAFCE17B-AC17-461F-866A-72716D54DA46}"/>
    <cellStyle name="Normal 9 3 4 4 3 2" xfId="4813" xr:uid="{3DC7BDCD-CC74-41C0-9CBF-FAE481A2AEFC}"/>
    <cellStyle name="Normal 9 3 4 4 4" xfId="3203" xr:uid="{5B205DC5-361C-466D-A7FC-91DEAC0DF39C}"/>
    <cellStyle name="Normal 9 3 4 4 4 2" xfId="4814" xr:uid="{6058B43C-2C99-4F45-A99B-226305CDC122}"/>
    <cellStyle name="Normal 9 3 4 4 5" xfId="4811" xr:uid="{CB8A891B-01F8-424D-B268-FE1A0EA4AAFB}"/>
    <cellStyle name="Normal 9 3 4 5" xfId="3204" xr:uid="{1FE5966F-C06F-4F43-9F28-B424EC706CA7}"/>
    <cellStyle name="Normal 9 3 4 5 2" xfId="4815" xr:uid="{04679D6A-6896-4C0B-B663-A7B905934168}"/>
    <cellStyle name="Normal 9 3 4 6" xfId="3205" xr:uid="{FE4A71FE-B24E-4B1F-A94C-C831B0F5F5B4}"/>
    <cellStyle name="Normal 9 3 4 6 2" xfId="4816" xr:uid="{A7CD144A-253F-4278-82C0-247B64BF4F18}"/>
    <cellStyle name="Normal 9 3 4 7" xfId="3206" xr:uid="{03DCE63D-6425-4ABB-97C2-123F48A8F059}"/>
    <cellStyle name="Normal 9 3 4 7 2" xfId="4817" xr:uid="{A92A22A9-EBD2-45EE-9616-2AA22F3125C0}"/>
    <cellStyle name="Normal 9 3 4 8" xfId="4795" xr:uid="{1AD77FB9-A313-4B40-98E4-20D8DE822370}"/>
    <cellStyle name="Normal 9 3 5" xfId="3207" xr:uid="{DF6FC3DF-0D8F-4AFF-BC9B-57A5AEE13F33}"/>
    <cellStyle name="Normal 9 3 5 2" xfId="3208" xr:uid="{927AC1C0-6B21-4EC7-B8C4-4C7CFCD96744}"/>
    <cellStyle name="Normal 9 3 5 2 2" xfId="3209" xr:uid="{B51B050F-5041-4447-B95A-8813D7728407}"/>
    <cellStyle name="Normal 9 3 5 2 2 2" xfId="4249" xr:uid="{069D39E7-9FDA-4C31-BE91-44C2BBDD5EE4}"/>
    <cellStyle name="Normal 9 3 5 2 2 2 2" xfId="4250" xr:uid="{5C6F05D5-D4BD-4F27-BB99-990FCF137E45}"/>
    <cellStyle name="Normal 9 3 5 2 2 2 2 2" xfId="4822" xr:uid="{3254F0A9-B554-4B3F-9CE9-AD70C74BB828}"/>
    <cellStyle name="Normal 9 3 5 2 2 2 3" xfId="4821" xr:uid="{CB181405-B92B-49F6-97AF-D96115B67D94}"/>
    <cellStyle name="Normal 9 3 5 2 2 3" xfId="4251" xr:uid="{33125C0A-B73A-4A06-894F-C762C33AE141}"/>
    <cellStyle name="Normal 9 3 5 2 2 3 2" xfId="4823" xr:uid="{3840FB7D-9CE3-4512-8317-CB0DB7BFFC8C}"/>
    <cellStyle name="Normal 9 3 5 2 2 4" xfId="4820" xr:uid="{F8A234B2-8F4F-4A3B-895D-ACC23A446695}"/>
    <cellStyle name="Normal 9 3 5 2 3" xfId="3210" xr:uid="{F099FCD9-C1C6-4E5A-91F6-C2A813DCB477}"/>
    <cellStyle name="Normal 9 3 5 2 3 2" xfId="4252" xr:uid="{570B564D-ADF2-4199-BBE6-D348C1AA4CBB}"/>
    <cellStyle name="Normal 9 3 5 2 3 2 2" xfId="4825" xr:uid="{C0BB930C-2E51-4C9C-B91B-F4B2D796A0F5}"/>
    <cellStyle name="Normal 9 3 5 2 3 3" xfId="4824" xr:uid="{C314EDA4-86AA-48BB-9379-F2D922A3CB57}"/>
    <cellStyle name="Normal 9 3 5 2 4" xfId="3211" xr:uid="{C425EB0C-94A2-4E04-BE21-FAF27A6C6119}"/>
    <cellStyle name="Normal 9 3 5 2 4 2" xfId="4826" xr:uid="{C7861391-929C-4B92-BBD6-074D941D23B8}"/>
    <cellStyle name="Normal 9 3 5 2 5" xfId="4819" xr:uid="{AF11397B-DA7D-4576-8235-598642E65B27}"/>
    <cellStyle name="Normal 9 3 5 3" xfId="3212" xr:uid="{98D8EFEC-B1DF-48E2-B29A-603B038706C5}"/>
    <cellStyle name="Normal 9 3 5 3 2" xfId="3213" xr:uid="{F9341DC8-D9CB-439A-A35D-45B6EFDA516B}"/>
    <cellStyle name="Normal 9 3 5 3 2 2" xfId="4253" xr:uid="{A0C9FEC6-AC8B-4266-AF80-40BFFBCA369C}"/>
    <cellStyle name="Normal 9 3 5 3 2 2 2" xfId="4829" xr:uid="{7F5D70DA-514A-4B7C-B2EB-B75B6730B213}"/>
    <cellStyle name="Normal 9 3 5 3 2 3" xfId="4828" xr:uid="{16DA7701-D6C2-4B7A-9B6E-8271C28DFF8D}"/>
    <cellStyle name="Normal 9 3 5 3 3" xfId="3214" xr:uid="{AAC96AF8-8F10-4E78-B1F3-15F2412E1F5D}"/>
    <cellStyle name="Normal 9 3 5 3 3 2" xfId="4830" xr:uid="{2A76AEB4-79DB-457E-B52E-C4A8927DABE6}"/>
    <cellStyle name="Normal 9 3 5 3 4" xfId="3215" xr:uid="{B9827E2D-D97D-43E6-B71B-1B46EE8AB5ED}"/>
    <cellStyle name="Normal 9 3 5 3 4 2" xfId="4831" xr:uid="{7905505E-414F-4A34-9C85-3043696E77F5}"/>
    <cellStyle name="Normal 9 3 5 3 5" xfId="4827" xr:uid="{93D682A6-FC73-44E4-A2BD-E1064B19F9A7}"/>
    <cellStyle name="Normal 9 3 5 4" xfId="3216" xr:uid="{87FAA499-D4E6-445F-BF0E-AF7B6A6837F9}"/>
    <cellStyle name="Normal 9 3 5 4 2" xfId="4254" xr:uid="{0EC3FBF8-9711-4B8A-B5B5-CD717CE787F6}"/>
    <cellStyle name="Normal 9 3 5 4 2 2" xfId="4833" xr:uid="{EFC96A96-C674-415E-853D-882483D3A0CB}"/>
    <cellStyle name="Normal 9 3 5 4 3" xfId="4832" xr:uid="{983A84BA-578C-4850-AD35-1D4EAAC06631}"/>
    <cellStyle name="Normal 9 3 5 5" xfId="3217" xr:uid="{F3B74F67-C312-4BA3-9A31-3BC156389C1A}"/>
    <cellStyle name="Normal 9 3 5 5 2" xfId="4834" xr:uid="{0354E16A-137D-4BBB-86FE-045CDF126B76}"/>
    <cellStyle name="Normal 9 3 5 6" xfId="3218" xr:uid="{3861A398-B4FE-4678-BDE4-DE65A1226C29}"/>
    <cellStyle name="Normal 9 3 5 6 2" xfId="4835" xr:uid="{E863AC31-569C-45D2-9763-0AE7AAACE445}"/>
    <cellStyle name="Normal 9 3 5 7" xfId="4818" xr:uid="{12529CDD-E7A6-4631-8BC3-CFB7256C5952}"/>
    <cellStyle name="Normal 9 3 6" xfId="3219" xr:uid="{D0E90E50-72BC-4A25-9534-8D58E2506BD3}"/>
    <cellStyle name="Normal 9 3 6 2" xfId="3220" xr:uid="{B151B23C-F9A2-4DED-9916-14D87CBA17CD}"/>
    <cellStyle name="Normal 9 3 6 2 2" xfId="3221" xr:uid="{55AE4364-B0D8-4062-9495-4B2F45172925}"/>
    <cellStyle name="Normal 9 3 6 2 2 2" xfId="4255" xr:uid="{F1723D80-70F8-4305-9579-D7FF452B2FCD}"/>
    <cellStyle name="Normal 9 3 6 2 2 2 2" xfId="4839" xr:uid="{1A990424-AAF2-47E4-A4D0-66769E32AADE}"/>
    <cellStyle name="Normal 9 3 6 2 2 3" xfId="4838" xr:uid="{EF1303A6-86CC-49A6-81AE-09DF93BCFFD3}"/>
    <cellStyle name="Normal 9 3 6 2 3" xfId="3222" xr:uid="{5FDB4736-95E4-4501-804D-9D51369B27EB}"/>
    <cellStyle name="Normal 9 3 6 2 3 2" xfId="4840" xr:uid="{403304F9-4C46-4697-999A-76D5F022CEDE}"/>
    <cellStyle name="Normal 9 3 6 2 4" xfId="3223" xr:uid="{CD2DBA0B-3848-41CD-8D56-0A57D66B1385}"/>
    <cellStyle name="Normal 9 3 6 2 4 2" xfId="4841" xr:uid="{1B650024-B04E-449C-BDF7-D0979E62D657}"/>
    <cellStyle name="Normal 9 3 6 2 5" xfId="4837" xr:uid="{4EB140DF-062B-4A4E-BAFB-33D6920F5C6D}"/>
    <cellStyle name="Normal 9 3 6 3" xfId="3224" xr:uid="{2F7861FD-1FE9-4D47-BB93-49635435F5B8}"/>
    <cellStyle name="Normal 9 3 6 3 2" xfId="4256" xr:uid="{13AD45BE-80FC-42C2-A6D3-7745B38DEFB9}"/>
    <cellStyle name="Normal 9 3 6 3 2 2" xfId="4843" xr:uid="{B2A4ABE0-123B-430C-BB37-FC756BF1E914}"/>
    <cellStyle name="Normal 9 3 6 3 3" xfId="4842" xr:uid="{C3878265-D5D4-401B-A3A0-A926B467BA5B}"/>
    <cellStyle name="Normal 9 3 6 4" xfId="3225" xr:uid="{54FAF130-63D4-4EE9-A6C7-95F5100B1EE3}"/>
    <cellStyle name="Normal 9 3 6 4 2" xfId="4844" xr:uid="{EAC69B19-6968-4435-A257-B0E4B0FDCC50}"/>
    <cellStyle name="Normal 9 3 6 5" xfId="3226" xr:uid="{159AA154-CAC6-4543-9F18-86125BCBF98A}"/>
    <cellStyle name="Normal 9 3 6 5 2" xfId="4845" xr:uid="{D3B8851A-1D8D-4597-8C89-B2CBEDCE7046}"/>
    <cellStyle name="Normal 9 3 6 6" xfId="4836" xr:uid="{EF13B7A3-4908-4739-A3D6-9272E588403C}"/>
    <cellStyle name="Normal 9 3 7" xfId="3227" xr:uid="{48010DC1-C802-40AE-ACE4-617ACABB6FB1}"/>
    <cellStyle name="Normal 9 3 7 2" xfId="3228" xr:uid="{0716D121-FC1C-4F50-8569-B238D7359745}"/>
    <cellStyle name="Normal 9 3 7 2 2" xfId="4257" xr:uid="{7B90862C-9DAB-48D2-86B3-6C0767DCE044}"/>
    <cellStyle name="Normal 9 3 7 2 2 2" xfId="4848" xr:uid="{6A4F0BB2-9E62-47A5-AA27-B982D7BCD62A}"/>
    <cellStyle name="Normal 9 3 7 2 3" xfId="4847" xr:uid="{63E7435A-3290-416B-BB0D-F229FEBA87DB}"/>
    <cellStyle name="Normal 9 3 7 3" xfId="3229" xr:uid="{BA8F76A2-C3A6-472E-A8C1-35BE5BB0A5D1}"/>
    <cellStyle name="Normal 9 3 7 3 2" xfId="4849" xr:uid="{B9EF487B-C7F9-49FE-9C0B-43E863B6D6FB}"/>
    <cellStyle name="Normal 9 3 7 4" xfId="3230" xr:uid="{EE43800A-055A-41DB-9136-125993F6CA66}"/>
    <cellStyle name="Normal 9 3 7 4 2" xfId="4850" xr:uid="{4D791A66-9216-4B83-A142-1A48BA0873E0}"/>
    <cellStyle name="Normal 9 3 7 5" xfId="4846" xr:uid="{F8C9833E-3B37-4FB0-9385-3DDA2B919DF5}"/>
    <cellStyle name="Normal 9 3 8" xfId="3231" xr:uid="{40140733-04EE-400B-AC62-7DE95D92D8FF}"/>
    <cellStyle name="Normal 9 3 8 2" xfId="3232" xr:uid="{FFADE1AE-F50C-41D6-A27C-B076D8DA73FF}"/>
    <cellStyle name="Normal 9 3 8 2 2" xfId="4852" xr:uid="{F8309BFF-A47F-4753-8AB8-3CEE2B6C2B37}"/>
    <cellStyle name="Normal 9 3 8 3" xfId="3233" xr:uid="{7801A4CC-9A2C-497D-A84C-080E6B85BE07}"/>
    <cellStyle name="Normal 9 3 8 3 2" xfId="4853" xr:uid="{F0B3E263-1E3A-458E-98F1-AA59E1689EB6}"/>
    <cellStyle name="Normal 9 3 8 4" xfId="3234" xr:uid="{2DE585AF-0342-42C5-9CC0-E40C7AE5EC86}"/>
    <cellStyle name="Normal 9 3 8 4 2" xfId="4854" xr:uid="{662E7595-D429-441A-8B46-7110EFFBFBB4}"/>
    <cellStyle name="Normal 9 3 8 5" xfId="4851" xr:uid="{DE705C2C-ACC9-41FD-A227-680888F59B3F}"/>
    <cellStyle name="Normal 9 3 9" xfId="3235" xr:uid="{ADBA75A2-01E3-4889-BFC7-DA26D0CAA853}"/>
    <cellStyle name="Normal 9 3 9 2" xfId="4855" xr:uid="{21426A1F-2B49-4576-BC46-511314EACA7E}"/>
    <cellStyle name="Normal 9 4" xfId="3236" xr:uid="{E4C4E034-7C40-486F-B881-C3F4B61CCE9F}"/>
    <cellStyle name="Normal 9 4 10" xfId="3237" xr:uid="{AF93C5C0-BA48-447D-8BF6-EC33286192B2}"/>
    <cellStyle name="Normal 9 4 10 2" xfId="4857" xr:uid="{EC98FB29-C496-405A-A9CC-412249388A1D}"/>
    <cellStyle name="Normal 9 4 11" xfId="3238" xr:uid="{6D5B3CD0-EE9A-463C-87AB-C8311DA13A78}"/>
    <cellStyle name="Normal 9 4 11 2" xfId="4858" xr:uid="{C5EC8EBB-B510-47EA-9F5A-AFB3283D503E}"/>
    <cellStyle name="Normal 9 4 12" xfId="4856" xr:uid="{0DE62159-E122-4AEC-AE95-28E378AEFD2E}"/>
    <cellStyle name="Normal 9 4 2" xfId="3239" xr:uid="{F7034B48-AF53-4415-985F-B6A91FA80F0B}"/>
    <cellStyle name="Normal 9 4 2 10" xfId="4859" xr:uid="{2B23EE88-021D-49C5-9AED-A659F963194B}"/>
    <cellStyle name="Normal 9 4 2 2" xfId="3240" xr:uid="{EEE6454A-E068-41CF-815E-1BF3BAEB0B27}"/>
    <cellStyle name="Normal 9 4 2 2 2" xfId="3241" xr:uid="{5D8B69B9-C32A-465E-83F5-7EA977242586}"/>
    <cellStyle name="Normal 9 4 2 2 2 2" xfId="3242" xr:uid="{1844064E-71F5-4E7A-A71E-30E95DB63E6D}"/>
    <cellStyle name="Normal 9 4 2 2 2 2 2" xfId="3243" xr:uid="{5522615D-BF9C-4785-85A2-239ADE4372E7}"/>
    <cellStyle name="Normal 9 4 2 2 2 2 2 2" xfId="4258" xr:uid="{4A162582-95EB-4E65-BD23-5F91AB0EBA2E}"/>
    <cellStyle name="Normal 9 4 2 2 2 2 2 2 2" xfId="4864" xr:uid="{ED9483AB-0460-4364-809B-9BAF55A55A2B}"/>
    <cellStyle name="Normal 9 4 2 2 2 2 2 3" xfId="4863" xr:uid="{1855E91A-A9F7-4DB9-BE60-1561822CEE08}"/>
    <cellStyle name="Normal 9 4 2 2 2 2 3" xfId="3244" xr:uid="{2008259D-4E83-47DB-92F8-C1B0D9C63BB6}"/>
    <cellStyle name="Normal 9 4 2 2 2 2 3 2" xfId="4865" xr:uid="{10DCCFA5-753E-4965-9165-753B863ACA3C}"/>
    <cellStyle name="Normal 9 4 2 2 2 2 4" xfId="3245" xr:uid="{8CA7BBA4-2C1E-4963-8230-7F5E99A92B66}"/>
    <cellStyle name="Normal 9 4 2 2 2 2 4 2" xfId="4866" xr:uid="{FE02E578-EFC7-45A8-B99E-63280AAD4629}"/>
    <cellStyle name="Normal 9 4 2 2 2 2 5" xfId="4862" xr:uid="{FCD726BE-1EAC-40C3-BF29-60C580836A37}"/>
    <cellStyle name="Normal 9 4 2 2 2 3" xfId="3246" xr:uid="{F5B903E0-AD82-4D1F-B5AD-2F833021149B}"/>
    <cellStyle name="Normal 9 4 2 2 2 3 2" xfId="3247" xr:uid="{0CA0A952-5B79-4A93-9BE2-3467F4EB03C8}"/>
    <cellStyle name="Normal 9 4 2 2 2 3 2 2" xfId="4868" xr:uid="{56007AF7-09E8-43C7-BB63-A20EEB2F8B82}"/>
    <cellStyle name="Normal 9 4 2 2 2 3 3" xfId="3248" xr:uid="{72737820-50B6-45D3-B859-ACA92847F06C}"/>
    <cellStyle name="Normal 9 4 2 2 2 3 3 2" xfId="4869" xr:uid="{2EBA80C7-5A5A-4679-947F-DF2FFD78D7F4}"/>
    <cellStyle name="Normal 9 4 2 2 2 3 4" xfId="3249" xr:uid="{D1227CFB-1574-425E-B7D3-969239402A7A}"/>
    <cellStyle name="Normal 9 4 2 2 2 3 4 2" xfId="4870" xr:uid="{FA648621-9A2E-4CC1-BC98-40BF79A7A421}"/>
    <cellStyle name="Normal 9 4 2 2 2 3 5" xfId="4867" xr:uid="{EAA0B489-9362-481C-B629-BCB4D96F1A4B}"/>
    <cellStyle name="Normal 9 4 2 2 2 4" xfId="3250" xr:uid="{9B4263D2-2E97-492D-A67D-3075C6966A72}"/>
    <cellStyle name="Normal 9 4 2 2 2 4 2" xfId="4871" xr:uid="{8E441D17-E2D2-4382-9A79-B662469101DB}"/>
    <cellStyle name="Normal 9 4 2 2 2 5" xfId="3251" xr:uid="{52336362-DC65-4FB5-A673-3A92B1E680F3}"/>
    <cellStyle name="Normal 9 4 2 2 2 5 2" xfId="4872" xr:uid="{FEDC0244-9DA6-45A4-AB64-7FC94D8799BC}"/>
    <cellStyle name="Normal 9 4 2 2 2 6" xfId="3252" xr:uid="{AFC82ADF-D10A-4D17-94D3-F87CC8A4E876}"/>
    <cellStyle name="Normal 9 4 2 2 2 6 2" xfId="4873" xr:uid="{57DD5379-184E-4716-8B2B-92C22E932EAD}"/>
    <cellStyle name="Normal 9 4 2 2 2 7" xfId="4861" xr:uid="{C2A524AD-EB98-4D19-9B60-E1ED6AA1AA69}"/>
    <cellStyle name="Normal 9 4 2 2 3" xfId="3253" xr:uid="{48972715-8F41-4DA6-9DCE-5B65690C2731}"/>
    <cellStyle name="Normal 9 4 2 2 3 2" xfId="3254" xr:uid="{CEEF9AB6-A5A2-4DE6-8F82-4CF2A2264B07}"/>
    <cellStyle name="Normal 9 4 2 2 3 2 2" xfId="3255" xr:uid="{9660C7EE-6689-4607-A4BB-F7C3E89DD2CA}"/>
    <cellStyle name="Normal 9 4 2 2 3 2 2 2" xfId="4876" xr:uid="{5E9D530F-E5A5-4628-9B98-899B7A55DFD6}"/>
    <cellStyle name="Normal 9 4 2 2 3 2 3" xfId="3256" xr:uid="{E03E22A7-DFAF-4381-AC2E-D2B7C12809DF}"/>
    <cellStyle name="Normal 9 4 2 2 3 2 3 2" xfId="4877" xr:uid="{E7264DA2-B86D-4563-AE45-A63D5C66FC25}"/>
    <cellStyle name="Normal 9 4 2 2 3 2 4" xfId="3257" xr:uid="{A5E819E1-897A-4DCF-B017-BA80E86FBD93}"/>
    <cellStyle name="Normal 9 4 2 2 3 2 4 2" xfId="4878" xr:uid="{069A14FB-B3EE-41A2-8DA9-42E4ABD56C40}"/>
    <cellStyle name="Normal 9 4 2 2 3 2 5" xfId="4875" xr:uid="{761ECCAD-3F9E-444B-9153-DD174B6AC2B5}"/>
    <cellStyle name="Normal 9 4 2 2 3 3" xfId="3258" xr:uid="{30A41955-20D5-4545-8D97-C0CA99B89ABC}"/>
    <cellStyle name="Normal 9 4 2 2 3 3 2" xfId="4879" xr:uid="{CD3E59CA-0FF0-4C7F-B313-7B9F0424DEBB}"/>
    <cellStyle name="Normal 9 4 2 2 3 4" xfId="3259" xr:uid="{5F9E36AD-844D-47E1-BBA6-BD79AB5332A8}"/>
    <cellStyle name="Normal 9 4 2 2 3 4 2" xfId="4880" xr:uid="{750135CE-6010-40C8-881F-C0816AEB8005}"/>
    <cellStyle name="Normal 9 4 2 2 3 5" xfId="3260" xr:uid="{F953A808-611A-4516-89D1-4C35FF048094}"/>
    <cellStyle name="Normal 9 4 2 2 3 5 2" xfId="4881" xr:uid="{DF7EB170-7709-4CF7-8FEC-AEB0FC3D354D}"/>
    <cellStyle name="Normal 9 4 2 2 3 6" xfId="4874" xr:uid="{F656A6AB-484A-4C32-87C1-1D714B39BFE4}"/>
    <cellStyle name="Normal 9 4 2 2 4" xfId="3261" xr:uid="{369AC68B-25D3-45BB-889C-F6BD8B10306B}"/>
    <cellStyle name="Normal 9 4 2 2 4 2" xfId="3262" xr:uid="{4273207A-C115-46EB-876F-87B186EC32B9}"/>
    <cellStyle name="Normal 9 4 2 2 4 2 2" xfId="4883" xr:uid="{C0184D97-5F36-4871-BFF2-A1F025EF335A}"/>
    <cellStyle name="Normal 9 4 2 2 4 3" xfId="3263" xr:uid="{21AFDFA6-20E4-45B2-AD79-148F4420C098}"/>
    <cellStyle name="Normal 9 4 2 2 4 3 2" xfId="4884" xr:uid="{7350327E-CF40-4278-A659-C6657740A31F}"/>
    <cellStyle name="Normal 9 4 2 2 4 4" xfId="3264" xr:uid="{58777B12-7934-4834-B696-7019EC6208CC}"/>
    <cellStyle name="Normal 9 4 2 2 4 4 2" xfId="4885" xr:uid="{BE8CCD90-36D2-4C91-B2DB-847920973F6C}"/>
    <cellStyle name="Normal 9 4 2 2 4 5" xfId="4882" xr:uid="{1E7B37A0-94F3-43BB-A653-BD914EDB2DF7}"/>
    <cellStyle name="Normal 9 4 2 2 5" xfId="3265" xr:uid="{65632F76-3F67-4A33-AB0D-8070B6A15142}"/>
    <cellStyle name="Normal 9 4 2 2 5 2" xfId="3266" xr:uid="{C79DD0C8-360A-4807-911A-1A0FA6378A3E}"/>
    <cellStyle name="Normal 9 4 2 2 5 2 2" xfId="4887" xr:uid="{A1EC024F-A762-4585-B20D-89635A6CF0F0}"/>
    <cellStyle name="Normal 9 4 2 2 5 3" xfId="3267" xr:uid="{EFFD36B6-4B5C-47BE-BA36-9FED6FF91301}"/>
    <cellStyle name="Normal 9 4 2 2 5 3 2" xfId="4888" xr:uid="{521DDC56-D4C3-49C1-88A4-44BE4677BB25}"/>
    <cellStyle name="Normal 9 4 2 2 5 4" xfId="3268" xr:uid="{1F0FD4BE-225B-4A6C-9FEA-F646F564ED3A}"/>
    <cellStyle name="Normal 9 4 2 2 5 4 2" xfId="4889" xr:uid="{22311EBF-C59E-44A4-AF20-FC71F68B2D09}"/>
    <cellStyle name="Normal 9 4 2 2 5 5" xfId="4886" xr:uid="{C2DF0202-7F1D-4A33-82CC-01AD57D273F6}"/>
    <cellStyle name="Normal 9 4 2 2 6" xfId="3269" xr:uid="{B2C32D2E-A384-4320-A670-B3AA8F3734EB}"/>
    <cellStyle name="Normal 9 4 2 2 6 2" xfId="4890" xr:uid="{DA36DFBD-17DA-4955-A545-089D54783414}"/>
    <cellStyle name="Normal 9 4 2 2 7" xfId="3270" xr:uid="{3F3D27DC-27F9-4D6E-A3FC-4756A66D2C64}"/>
    <cellStyle name="Normal 9 4 2 2 7 2" xfId="4891" xr:uid="{76F72BE9-5B02-4C19-BB6B-5B423DDE441A}"/>
    <cellStyle name="Normal 9 4 2 2 8" xfId="3271" xr:uid="{79DD5D11-3AA8-4FE1-8182-0A4222382C1A}"/>
    <cellStyle name="Normal 9 4 2 2 8 2" xfId="4892" xr:uid="{D84AF5DA-8725-496A-9873-EAB2704E0653}"/>
    <cellStyle name="Normal 9 4 2 2 9" xfId="4860" xr:uid="{43439093-9451-4AB3-8FB5-F2D4645CC957}"/>
    <cellStyle name="Normal 9 4 2 3" xfId="3272" xr:uid="{E653D292-07B6-4D02-8F67-65F6548AAFD9}"/>
    <cellStyle name="Normal 9 4 2 3 2" xfId="3273" xr:uid="{96D958A1-5102-46FC-B916-0A8F0EC36D99}"/>
    <cellStyle name="Normal 9 4 2 3 2 2" xfId="3274" xr:uid="{8A470F53-ABBA-4F72-8ECA-1114B6F720C7}"/>
    <cellStyle name="Normal 9 4 2 3 2 2 2" xfId="4259" xr:uid="{9DAC7014-41C8-4F43-AAEF-564C84B14055}"/>
    <cellStyle name="Normal 9 4 2 3 2 2 2 2" xfId="4260" xr:uid="{DFC1B230-3F0C-4A52-9320-D896914765C9}"/>
    <cellStyle name="Normal 9 4 2 3 2 2 2 2 2" xfId="4897" xr:uid="{046202D3-E479-4B88-8D8D-4F5DF76F8190}"/>
    <cellStyle name="Normal 9 4 2 3 2 2 2 3" xfId="4896" xr:uid="{76F04C61-839C-45AD-A572-D26F981CA89C}"/>
    <cellStyle name="Normal 9 4 2 3 2 2 3" xfId="4261" xr:uid="{5F920FF3-4DC6-42C3-91AE-364FAA01A77D}"/>
    <cellStyle name="Normal 9 4 2 3 2 2 3 2" xfId="4898" xr:uid="{C637EA6D-5CB0-4294-830B-544CF6201431}"/>
    <cellStyle name="Normal 9 4 2 3 2 2 4" xfId="4895" xr:uid="{CA6C9567-E8BE-43D5-8D5C-A3BA7990F120}"/>
    <cellStyle name="Normal 9 4 2 3 2 3" xfId="3275" xr:uid="{F71D19EB-5DA5-429C-8D70-1582DCFBE319}"/>
    <cellStyle name="Normal 9 4 2 3 2 3 2" xfId="4262" xr:uid="{4AE777B6-490C-4DA0-A15C-4EE4C2744C2D}"/>
    <cellStyle name="Normal 9 4 2 3 2 3 2 2" xfId="4900" xr:uid="{5631374C-15EA-48AE-A0DD-CB106A719FB0}"/>
    <cellStyle name="Normal 9 4 2 3 2 3 3" xfId="4899" xr:uid="{4F78A672-FB76-4255-B272-136A3040EB86}"/>
    <cellStyle name="Normal 9 4 2 3 2 4" xfId="3276" xr:uid="{D7AEC09B-9975-45F9-85E4-5B2C5CA19B58}"/>
    <cellStyle name="Normal 9 4 2 3 2 4 2" xfId="4901" xr:uid="{82C14203-0A7F-4051-8CB4-842C3508008C}"/>
    <cellStyle name="Normal 9 4 2 3 2 5" xfId="4894" xr:uid="{513E5524-F736-454E-A4F6-7E9391178830}"/>
    <cellStyle name="Normal 9 4 2 3 3" xfId="3277" xr:uid="{F992A46D-99A8-44BB-88AC-A89102593962}"/>
    <cellStyle name="Normal 9 4 2 3 3 2" xfId="3278" xr:uid="{30337EA5-76E2-4C4C-AFE3-5D20114EA032}"/>
    <cellStyle name="Normal 9 4 2 3 3 2 2" xfId="4263" xr:uid="{642052ED-C68D-4395-B551-DFB4DF565AB0}"/>
    <cellStyle name="Normal 9 4 2 3 3 2 2 2" xfId="4904" xr:uid="{64EEA3AD-2D40-4A26-8D62-F520473B6329}"/>
    <cellStyle name="Normal 9 4 2 3 3 2 3" xfId="4903" xr:uid="{1C3F22FE-8BAC-43F4-8244-38F857C24E68}"/>
    <cellStyle name="Normal 9 4 2 3 3 3" xfId="3279" xr:uid="{AAF6EA5A-74B6-4921-A0C9-65B193518FD6}"/>
    <cellStyle name="Normal 9 4 2 3 3 3 2" xfId="4905" xr:uid="{D9424D17-9CE9-4370-97D0-D995163F87CF}"/>
    <cellStyle name="Normal 9 4 2 3 3 4" xfId="3280" xr:uid="{8127FA2C-D2F2-4AD0-BC6D-437FE2408794}"/>
    <cellStyle name="Normal 9 4 2 3 3 4 2" xfId="4906" xr:uid="{55D35F2F-BB27-4CDA-BE99-3E28746E4FEA}"/>
    <cellStyle name="Normal 9 4 2 3 3 5" xfId="4902" xr:uid="{0FD961AF-F93D-405C-A2AB-A4103E04503A}"/>
    <cellStyle name="Normal 9 4 2 3 4" xfId="3281" xr:uid="{054731DC-B05A-412C-9E67-B02DA48EE49E}"/>
    <cellStyle name="Normal 9 4 2 3 4 2" xfId="4264" xr:uid="{DCBB743A-FB2A-4BA7-B9D9-78F622A72F10}"/>
    <cellStyle name="Normal 9 4 2 3 4 2 2" xfId="4908" xr:uid="{DF4BB783-D5BA-428E-896A-D35971F9F232}"/>
    <cellStyle name="Normal 9 4 2 3 4 3" xfId="4907" xr:uid="{F4024E99-D5A8-419B-8252-273AA4D0D8B8}"/>
    <cellStyle name="Normal 9 4 2 3 5" xfId="3282" xr:uid="{6E441299-3242-4062-BB20-836F9C32E2CC}"/>
    <cellStyle name="Normal 9 4 2 3 5 2" xfId="4909" xr:uid="{D87E74E6-624C-4ED3-8096-7737FAC91BC5}"/>
    <cellStyle name="Normal 9 4 2 3 6" xfId="3283" xr:uid="{0F71F4B0-D45E-4070-A9E2-ABCB8D6A3B8C}"/>
    <cellStyle name="Normal 9 4 2 3 6 2" xfId="4910" xr:uid="{AB0723E6-2DB3-452C-A0CC-89B228C599BA}"/>
    <cellStyle name="Normal 9 4 2 3 7" xfId="4893" xr:uid="{EF6FE3BE-0B7C-4D1B-89AF-C1E7B9C1C1CA}"/>
    <cellStyle name="Normal 9 4 2 4" xfId="3284" xr:uid="{53C1C97A-E5E7-4BC1-A03D-701BD67B5E42}"/>
    <cellStyle name="Normal 9 4 2 4 2" xfId="3285" xr:uid="{00340897-6268-4586-A9DF-8DAD699BC7E5}"/>
    <cellStyle name="Normal 9 4 2 4 2 2" xfId="3286" xr:uid="{62DCFC9F-49DA-4060-BE8E-215675EB81BE}"/>
    <cellStyle name="Normal 9 4 2 4 2 2 2" xfId="4265" xr:uid="{7A373D4D-0004-4A90-8912-A5197553188B}"/>
    <cellStyle name="Normal 9 4 2 4 2 2 2 2" xfId="4914" xr:uid="{AC63EF1F-5DD0-4D23-9D26-A7A5F2C7A08A}"/>
    <cellStyle name="Normal 9 4 2 4 2 2 3" xfId="4913" xr:uid="{03FEA3B4-ED31-469F-BAD3-D5B7F67B576B}"/>
    <cellStyle name="Normal 9 4 2 4 2 3" xfId="3287" xr:uid="{600B4538-898E-434C-B68D-ABE37E240C80}"/>
    <cellStyle name="Normal 9 4 2 4 2 3 2" xfId="4915" xr:uid="{3EEDFD79-F5D6-4EDC-B5C6-3ACD18F61115}"/>
    <cellStyle name="Normal 9 4 2 4 2 4" xfId="3288" xr:uid="{ABD874A0-F654-48D0-B7BA-1F1A743E8D37}"/>
    <cellStyle name="Normal 9 4 2 4 2 4 2" xfId="4916" xr:uid="{5EF18B09-9255-4964-85A1-102DCE93CF49}"/>
    <cellStyle name="Normal 9 4 2 4 2 5" xfId="4912" xr:uid="{FF1743E7-9004-440E-9469-40D834F2FDE8}"/>
    <cellStyle name="Normal 9 4 2 4 3" xfId="3289" xr:uid="{DAF6900B-2DB4-441E-9A11-DB881ECA5B13}"/>
    <cellStyle name="Normal 9 4 2 4 3 2" xfId="4266" xr:uid="{4FC75F4E-179E-4AE6-89DA-9967395D2157}"/>
    <cellStyle name="Normal 9 4 2 4 3 2 2" xfId="4918" xr:uid="{816B9E82-89A6-4E2C-8B22-46D8720FD972}"/>
    <cellStyle name="Normal 9 4 2 4 3 3" xfId="4917" xr:uid="{17E90571-FD5A-43B4-AAC5-A0320E9F4FCD}"/>
    <cellStyle name="Normal 9 4 2 4 4" xfId="3290" xr:uid="{6CD47D82-EB2F-4B87-A946-0C5ECC3BDC19}"/>
    <cellStyle name="Normal 9 4 2 4 4 2" xfId="4919" xr:uid="{7DCABC5E-AEA4-4D62-BAAE-FB94332AB220}"/>
    <cellStyle name="Normal 9 4 2 4 5" xfId="3291" xr:uid="{634A408B-68BC-46F3-947E-00760377CA21}"/>
    <cellStyle name="Normal 9 4 2 4 5 2" xfId="4920" xr:uid="{58040BBD-C358-4F76-A4EE-F71289CA0397}"/>
    <cellStyle name="Normal 9 4 2 4 6" xfId="4911" xr:uid="{1C031BCD-9F69-4A9A-87EB-5489C464D976}"/>
    <cellStyle name="Normal 9 4 2 5" xfId="3292" xr:uid="{BE20A544-22C0-4D81-BAB3-4CC3016C0426}"/>
    <cellStyle name="Normal 9 4 2 5 2" xfId="3293" xr:uid="{BAA25706-73E9-46EE-B943-B03B6F86F443}"/>
    <cellStyle name="Normal 9 4 2 5 2 2" xfId="4267" xr:uid="{D05AB24A-A062-4468-ADE9-20E54611B04A}"/>
    <cellStyle name="Normal 9 4 2 5 2 2 2" xfId="4923" xr:uid="{7BA18A27-4A05-4C29-B46B-1669BCD55C6D}"/>
    <cellStyle name="Normal 9 4 2 5 2 3" xfId="4922" xr:uid="{27A71ACB-8714-4B5B-85E7-ABEEDC4CB73D}"/>
    <cellStyle name="Normal 9 4 2 5 3" xfId="3294" xr:uid="{E0329BC7-D7CA-40F8-A752-455C1D204BE4}"/>
    <cellStyle name="Normal 9 4 2 5 3 2" xfId="4924" xr:uid="{73BAE98A-1854-44ED-ACA7-279F046644CB}"/>
    <cellStyle name="Normal 9 4 2 5 4" xfId="3295" xr:uid="{ADE2750C-26D5-4A72-A722-C6114EC5C310}"/>
    <cellStyle name="Normal 9 4 2 5 4 2" xfId="4925" xr:uid="{A718E46B-C6BC-47AE-8894-054407BEC137}"/>
    <cellStyle name="Normal 9 4 2 5 5" xfId="4921" xr:uid="{9B9E8DDC-7149-4610-A19F-865C46716927}"/>
    <cellStyle name="Normal 9 4 2 6" xfId="3296" xr:uid="{BD9BC214-8374-4939-A2DD-AB7B2D009AAA}"/>
    <cellStyle name="Normal 9 4 2 6 2" xfId="3297" xr:uid="{75A98070-5AAC-474F-8681-6B01590473E2}"/>
    <cellStyle name="Normal 9 4 2 6 2 2" xfId="4927" xr:uid="{22CB3F30-B4AB-4959-BCCF-621D42FCD528}"/>
    <cellStyle name="Normal 9 4 2 6 3" xfId="3298" xr:uid="{5EC41078-60F9-4E2C-8DD2-507693B4BD2E}"/>
    <cellStyle name="Normal 9 4 2 6 3 2" xfId="4928" xr:uid="{7AF05C11-98E2-4780-965F-A5EC1DB0074D}"/>
    <cellStyle name="Normal 9 4 2 6 4" xfId="3299" xr:uid="{EFD5B440-B0DC-4AE1-A4A0-559937AF8FD8}"/>
    <cellStyle name="Normal 9 4 2 6 4 2" xfId="4929" xr:uid="{F74F0290-1582-4FE0-8AB1-372FC7F10AD5}"/>
    <cellStyle name="Normal 9 4 2 6 5" xfId="4926" xr:uid="{69D3231E-A51A-4FC8-BCE8-F3625612411E}"/>
    <cellStyle name="Normal 9 4 2 7" xfId="3300" xr:uid="{F278051C-8061-4623-9656-6CD4AE0B95F5}"/>
    <cellStyle name="Normal 9 4 2 7 2" xfId="4930" xr:uid="{2C39B6FC-B221-418B-9ADA-8AEA6CB0656F}"/>
    <cellStyle name="Normal 9 4 2 8" xfId="3301" xr:uid="{7555D7A4-03B1-4344-968F-DC93BDA3CE34}"/>
    <cellStyle name="Normal 9 4 2 8 2" xfId="4931" xr:uid="{2E16A56B-E670-4B70-928C-D303588D6B62}"/>
    <cellStyle name="Normal 9 4 2 9" xfId="3302" xr:uid="{C67E8D22-97DC-4CD3-930B-A084E36F0EC7}"/>
    <cellStyle name="Normal 9 4 2 9 2" xfId="4932" xr:uid="{ADF7B3FB-3D86-49A4-835E-BFB35F03E615}"/>
    <cellStyle name="Normal 9 4 3" xfId="3303" xr:uid="{0C10DD2E-0119-4FAB-9D0D-756CB1C917FF}"/>
    <cellStyle name="Normal 9 4 3 2" xfId="3304" xr:uid="{68BAD4A3-EBCA-4FA1-9E8C-7F718DB53B34}"/>
    <cellStyle name="Normal 9 4 3 2 2" xfId="3305" xr:uid="{B2DCD8C0-EAF6-4230-86F3-4575F1DCA3CE}"/>
    <cellStyle name="Normal 9 4 3 2 2 2" xfId="3306" xr:uid="{9B874636-8F92-4DA6-88DE-D6FEF0B4B9BC}"/>
    <cellStyle name="Normal 9 4 3 2 2 2 2" xfId="4268" xr:uid="{EDBF6434-C804-4C80-8F6E-F1D3E7568ED0}"/>
    <cellStyle name="Normal 9 4 3 2 2 2 2 2" xfId="4671" xr:uid="{3A63EEF0-7976-4D36-A47A-705037DACB18}"/>
    <cellStyle name="Normal 9 4 3 2 2 2 2 2 2" xfId="5308" xr:uid="{65468B6A-51D8-4080-8D6C-8675BCE93123}"/>
    <cellStyle name="Normal 9 4 3 2 2 2 2 2 3" xfId="4937" xr:uid="{EA59754F-4925-4D06-B0DA-24D3BE845692}"/>
    <cellStyle name="Normal 9 4 3 2 2 2 3" xfId="4672" xr:uid="{8E170A4F-ADE6-414B-BC2A-8271DF7DBF02}"/>
    <cellStyle name="Normal 9 4 3 2 2 2 3 2" xfId="5309" xr:uid="{5F3C8100-3F8C-4EA4-A259-C9757258A031}"/>
    <cellStyle name="Normal 9 4 3 2 2 2 3 3" xfId="4936" xr:uid="{DB7E76B7-85FF-4AB4-AACA-FE3F4C0DDB93}"/>
    <cellStyle name="Normal 9 4 3 2 2 3" xfId="3307" xr:uid="{FABCC319-C0F0-4C95-BFFF-CE15B971B306}"/>
    <cellStyle name="Normal 9 4 3 2 2 3 2" xfId="4673" xr:uid="{9427EA7C-E353-404B-8090-C6B3A1261A05}"/>
    <cellStyle name="Normal 9 4 3 2 2 3 2 2" xfId="5310" xr:uid="{6A13EFD7-3224-4099-ACD9-A1671154A274}"/>
    <cellStyle name="Normal 9 4 3 2 2 3 2 3" xfId="4938" xr:uid="{47AD59BF-C53C-4E6D-AE3A-BD16077D6B37}"/>
    <cellStyle name="Normal 9 4 3 2 2 4" xfId="3308" xr:uid="{70954714-4CD7-4159-8975-0E448257D757}"/>
    <cellStyle name="Normal 9 4 3 2 2 4 2" xfId="4939" xr:uid="{0D6B739A-7BC9-4691-B317-399D648B5CC1}"/>
    <cellStyle name="Normal 9 4 3 2 2 5" xfId="4935" xr:uid="{E09A794F-3D1F-4EFF-8BD1-236CBC5933FA}"/>
    <cellStyle name="Normal 9 4 3 2 3" xfId="3309" xr:uid="{901FCC86-96F4-4B71-A440-94CA3BD74555}"/>
    <cellStyle name="Normal 9 4 3 2 3 2" xfId="3310" xr:uid="{498B7C50-1B75-4ECC-85E3-5986C97141AD}"/>
    <cellStyle name="Normal 9 4 3 2 3 2 2" xfId="4674" xr:uid="{EF24F739-6E46-473F-A0A2-162A0DADCC44}"/>
    <cellStyle name="Normal 9 4 3 2 3 2 2 2" xfId="5311" xr:uid="{503571AC-B5BB-4CAF-A8DA-0CFF3EC3501D}"/>
    <cellStyle name="Normal 9 4 3 2 3 2 2 3" xfId="4941" xr:uid="{0066D29B-F804-4F8B-9E54-5046E1E59029}"/>
    <cellStyle name="Normal 9 4 3 2 3 3" xfId="3311" xr:uid="{DC85D175-0B49-4771-A687-D3579DD6E82A}"/>
    <cellStyle name="Normal 9 4 3 2 3 3 2" xfId="4942" xr:uid="{17273C54-42D4-4746-8AF6-8D2D8545B063}"/>
    <cellStyle name="Normal 9 4 3 2 3 4" xfId="3312" xr:uid="{1E00862A-740F-4349-898C-051718303C45}"/>
    <cellStyle name="Normal 9 4 3 2 3 4 2" xfId="4943" xr:uid="{5E01C94F-DBED-4004-B6EA-1E5786826922}"/>
    <cellStyle name="Normal 9 4 3 2 3 5" xfId="4940" xr:uid="{5FBBB33A-D0AC-465D-A8D2-CBFF3CF33C25}"/>
    <cellStyle name="Normal 9 4 3 2 4" xfId="3313" xr:uid="{7C5FB294-356B-40A4-916E-A74A5906B915}"/>
    <cellStyle name="Normal 9 4 3 2 4 2" xfId="4675" xr:uid="{E2EA63FE-545B-4C86-A733-4C6F50DEC50F}"/>
    <cellStyle name="Normal 9 4 3 2 4 2 2" xfId="5312" xr:uid="{3CFF0717-BE14-4568-A149-B5274FFED44D}"/>
    <cellStyle name="Normal 9 4 3 2 4 2 3" xfId="4944" xr:uid="{D19DB494-F28C-41A6-9602-D83812F7CB2B}"/>
    <cellStyle name="Normal 9 4 3 2 5" xfId="3314" xr:uid="{A5B9EEBD-528C-4F7E-BE15-B2271564C831}"/>
    <cellStyle name="Normal 9 4 3 2 5 2" xfId="4945" xr:uid="{9AAFAD34-AE6D-4F6C-A5D3-8826C03F38FC}"/>
    <cellStyle name="Normal 9 4 3 2 6" xfId="3315" xr:uid="{0107D489-8F3D-434E-ACA9-A7302A29C06E}"/>
    <cellStyle name="Normal 9 4 3 2 6 2" xfId="4946" xr:uid="{A5A07CD3-9FF6-42DC-B09E-094760146B73}"/>
    <cellStyle name="Normal 9 4 3 2 7" xfId="4934" xr:uid="{3DF1BF8A-128E-4FE5-B0DC-7AA5EC2285EF}"/>
    <cellStyle name="Normal 9 4 3 3" xfId="3316" xr:uid="{C378101D-7F08-4191-B174-CEBB935D14C3}"/>
    <cellStyle name="Normal 9 4 3 3 2" xfId="3317" xr:uid="{50DB99AA-8EFC-4A74-AF94-11B3CFB970FA}"/>
    <cellStyle name="Normal 9 4 3 3 2 2" xfId="3318" xr:uid="{9F401F8D-95D1-43BD-92A2-B8FF4309106A}"/>
    <cellStyle name="Normal 9 4 3 3 2 2 2" xfId="4676" xr:uid="{3F6A626C-3AF1-4532-8158-BADC2163E4E6}"/>
    <cellStyle name="Normal 9 4 3 3 2 2 2 2" xfId="5313" xr:uid="{FA2F5620-A77C-4C88-A29A-F86CF0B52422}"/>
    <cellStyle name="Normal 9 4 3 3 2 2 2 3" xfId="4949" xr:uid="{FB1F792A-8D6C-4290-8ED8-364CFCEF721F}"/>
    <cellStyle name="Normal 9 4 3 3 2 3" xfId="3319" xr:uid="{AF445F83-1B7E-4EB1-9CB3-15F0CAFB195E}"/>
    <cellStyle name="Normal 9 4 3 3 2 3 2" xfId="4950" xr:uid="{F88F856E-14B8-490E-B6E3-5B4453C0BDD2}"/>
    <cellStyle name="Normal 9 4 3 3 2 4" xfId="3320" xr:uid="{FEF788A9-E0C7-4269-9CEE-B21137655B41}"/>
    <cellStyle name="Normal 9 4 3 3 2 4 2" xfId="4951" xr:uid="{A496ADC9-E44F-4DC1-875D-F00204E5FBE7}"/>
    <cellStyle name="Normal 9 4 3 3 2 5" xfId="4948" xr:uid="{8BC6932C-7231-48A6-83F7-EAC2D35C15F1}"/>
    <cellStyle name="Normal 9 4 3 3 3" xfId="3321" xr:uid="{8EF5809E-FE32-42D2-89B7-96F5D6FB586A}"/>
    <cellStyle name="Normal 9 4 3 3 3 2" xfId="4677" xr:uid="{10F7B7CB-6B7C-40A4-A9B2-B5CD0542F104}"/>
    <cellStyle name="Normal 9 4 3 3 3 2 2" xfId="5314" xr:uid="{5EDF951F-CC33-4901-B286-BC5D0810A23A}"/>
    <cellStyle name="Normal 9 4 3 3 3 2 3" xfId="4952" xr:uid="{169BE1D3-ED41-4C4A-A5FF-35E3BCA40982}"/>
    <cellStyle name="Normal 9 4 3 3 4" xfId="3322" xr:uid="{8380CE32-5A42-4C88-87A5-810B1843345F}"/>
    <cellStyle name="Normal 9 4 3 3 4 2" xfId="4953" xr:uid="{E53C45C2-09E2-43B4-8F91-F58185FAE2C8}"/>
    <cellStyle name="Normal 9 4 3 3 5" xfId="3323" xr:uid="{443018B5-1B7F-440C-9263-A499AEA3037A}"/>
    <cellStyle name="Normal 9 4 3 3 5 2" xfId="4954" xr:uid="{D2FA4174-71F1-4CDB-BAD3-99925735C020}"/>
    <cellStyle name="Normal 9 4 3 3 6" xfId="4947" xr:uid="{197B9544-61EE-4D28-9F96-736E26E5689D}"/>
    <cellStyle name="Normal 9 4 3 4" xfId="3324" xr:uid="{49556F0D-1369-40EE-A7EE-E33165AC5E37}"/>
    <cellStyle name="Normal 9 4 3 4 2" xfId="3325" xr:uid="{1433D096-CEF0-4CE8-A121-05F255EF88FE}"/>
    <cellStyle name="Normal 9 4 3 4 2 2" xfId="4678" xr:uid="{17078987-509D-4BA5-97D9-0A448497386E}"/>
    <cellStyle name="Normal 9 4 3 4 2 2 2" xfId="5315" xr:uid="{9DBCFE43-0AE1-4208-BB5B-4EECD7D51133}"/>
    <cellStyle name="Normal 9 4 3 4 2 2 3" xfId="4956" xr:uid="{01E38AE5-1527-4D3D-B70E-12C92AF3E375}"/>
    <cellStyle name="Normal 9 4 3 4 3" xfId="3326" xr:uid="{A8CBD09A-2DB3-4A92-8E4F-814867175195}"/>
    <cellStyle name="Normal 9 4 3 4 3 2" xfId="4957" xr:uid="{CF61F30E-C501-4795-887F-AB47301478DD}"/>
    <cellStyle name="Normal 9 4 3 4 4" xfId="3327" xr:uid="{E3A81072-7ADE-4ACE-BD3F-A9221D21D647}"/>
    <cellStyle name="Normal 9 4 3 4 4 2" xfId="4958" xr:uid="{8AD88EA9-3E5F-4F7A-82E7-4F99B4CD4F57}"/>
    <cellStyle name="Normal 9 4 3 4 5" xfId="4955" xr:uid="{75BCC40D-98A5-4B92-A41C-7C18D9028717}"/>
    <cellStyle name="Normal 9 4 3 5" xfId="3328" xr:uid="{49182840-69CB-4A2B-BE9E-F6216638B1B9}"/>
    <cellStyle name="Normal 9 4 3 5 2" xfId="3329" xr:uid="{9A9624F3-D2FF-4EEF-BF88-D376B1D68863}"/>
    <cellStyle name="Normal 9 4 3 5 2 2" xfId="4960" xr:uid="{819ACCCB-D96F-43A0-A4ED-855D03A3B04E}"/>
    <cellStyle name="Normal 9 4 3 5 3" xfId="3330" xr:uid="{59E0FE55-D7BE-4667-AF13-C1426A7EAB5B}"/>
    <cellStyle name="Normal 9 4 3 5 3 2" xfId="4961" xr:uid="{50DA26CF-6F0D-487E-9C33-3A40971AE57F}"/>
    <cellStyle name="Normal 9 4 3 5 4" xfId="3331" xr:uid="{4B5DADCC-22B2-43FE-9D91-B798A7C79A62}"/>
    <cellStyle name="Normal 9 4 3 5 4 2" xfId="4962" xr:uid="{07AE4E8D-E852-496D-8E0F-D95D4628F0FF}"/>
    <cellStyle name="Normal 9 4 3 5 5" xfId="4959" xr:uid="{3009943F-A2CF-4DE0-9D2C-31C66902CC92}"/>
    <cellStyle name="Normal 9 4 3 6" xfId="3332" xr:uid="{BD6B07D0-0C06-448F-B1D5-B5D5E1B3CA3A}"/>
    <cellStyle name="Normal 9 4 3 6 2" xfId="4963" xr:uid="{57A60B4F-3442-4585-B0EA-C38A868DE9B7}"/>
    <cellStyle name="Normal 9 4 3 7" xfId="3333" xr:uid="{BDEB772E-82EC-4659-8B84-B7D2BD7B17CE}"/>
    <cellStyle name="Normal 9 4 3 7 2" xfId="4964" xr:uid="{525B5D39-A6A5-4EAB-8594-9EF6D2E27556}"/>
    <cellStyle name="Normal 9 4 3 8" xfId="3334" xr:uid="{2AB267A4-2F17-4790-A050-F80D9EDAA216}"/>
    <cellStyle name="Normal 9 4 3 8 2" xfId="4965" xr:uid="{29055070-FDA0-4B2E-AAA9-52FE1AE57BC7}"/>
    <cellStyle name="Normal 9 4 3 9" xfId="4933" xr:uid="{E8B25AD9-EA0E-4414-8368-9F6C83FBF757}"/>
    <cellStyle name="Normal 9 4 4" xfId="3335" xr:uid="{11572C7E-A14D-4385-9DA0-3F9C3A6C7898}"/>
    <cellStyle name="Normal 9 4 4 2" xfId="3336" xr:uid="{2593AD03-3099-4EE9-9CC1-9636745D7C6C}"/>
    <cellStyle name="Normal 9 4 4 2 2" xfId="3337" xr:uid="{8DC5F353-B3C7-4D58-A06E-EAEF7DBB58C1}"/>
    <cellStyle name="Normal 9 4 4 2 2 2" xfId="3338" xr:uid="{76E0AD42-27A3-4909-B767-97AFD2FE6371}"/>
    <cellStyle name="Normal 9 4 4 2 2 2 2" xfId="4269" xr:uid="{24744D6F-06D5-4B3B-ADBF-7DE891DBE95D}"/>
    <cellStyle name="Normal 9 4 4 2 2 2 2 2" xfId="4970" xr:uid="{1684324B-1501-4B45-B379-4DF354FB73D5}"/>
    <cellStyle name="Normal 9 4 4 2 2 2 3" xfId="4969" xr:uid="{5BCE60FA-5F02-4A92-9752-84E383773891}"/>
    <cellStyle name="Normal 9 4 4 2 2 3" xfId="3339" xr:uid="{4B4E7313-BEF3-4A4F-B155-98491F9CD101}"/>
    <cellStyle name="Normal 9 4 4 2 2 3 2" xfId="4971" xr:uid="{1C1A8ACC-0973-4C0A-BE42-F47822004420}"/>
    <cellStyle name="Normal 9 4 4 2 2 4" xfId="3340" xr:uid="{AA584FAC-AD52-4384-A725-C1A9DF64ACD6}"/>
    <cellStyle name="Normal 9 4 4 2 2 4 2" xfId="4972" xr:uid="{BA81E727-76AF-42CF-89DA-AD48BC76712B}"/>
    <cellStyle name="Normal 9 4 4 2 2 5" xfId="4968" xr:uid="{F1147579-21F9-4348-9BDE-7C011815DB3C}"/>
    <cellStyle name="Normal 9 4 4 2 3" xfId="3341" xr:uid="{92828963-AD55-4CEE-8F89-6C86BE486F4F}"/>
    <cellStyle name="Normal 9 4 4 2 3 2" xfId="4270" xr:uid="{6B58D6ED-C7B1-4CAC-8137-CA2FDBCF0E69}"/>
    <cellStyle name="Normal 9 4 4 2 3 2 2" xfId="4974" xr:uid="{435636D4-142F-45AE-8E72-6A015CE93881}"/>
    <cellStyle name="Normal 9 4 4 2 3 3" xfId="4973" xr:uid="{9FEEBC4C-48A0-4425-BF43-2430E734E797}"/>
    <cellStyle name="Normal 9 4 4 2 4" xfId="3342" xr:uid="{FE582E51-BF44-4B8D-91B0-E2E12E01B83E}"/>
    <cellStyle name="Normal 9 4 4 2 4 2" xfId="4975" xr:uid="{A55DC8C7-E29E-405E-A20E-52D6A8E9907C}"/>
    <cellStyle name="Normal 9 4 4 2 5" xfId="3343" xr:uid="{6EDF0CFA-0080-408F-AC01-5833BC7A072F}"/>
    <cellStyle name="Normal 9 4 4 2 5 2" xfId="4976" xr:uid="{B7249C43-C803-47A8-BD68-025ABB7180CA}"/>
    <cellStyle name="Normal 9 4 4 2 6" xfId="4967" xr:uid="{E4682720-FE8D-41DA-A201-14B75FD7BD41}"/>
    <cellStyle name="Normal 9 4 4 3" xfId="3344" xr:uid="{9E970DCB-AAE0-43CE-9F69-63630C85A03C}"/>
    <cellStyle name="Normal 9 4 4 3 2" xfId="3345" xr:uid="{8E4F1EAC-DC24-418E-87E6-A166F49616BE}"/>
    <cellStyle name="Normal 9 4 4 3 2 2" xfId="4271" xr:uid="{6729FF9D-7814-44B5-89BC-4FE0BF35D4B7}"/>
    <cellStyle name="Normal 9 4 4 3 2 2 2" xfId="4979" xr:uid="{F0B1FD35-9718-4FE6-959F-C6C06A487AAA}"/>
    <cellStyle name="Normal 9 4 4 3 2 3" xfId="4978" xr:uid="{9B7ED248-58ED-4333-9796-130695C703B1}"/>
    <cellStyle name="Normal 9 4 4 3 3" xfId="3346" xr:uid="{56870BEF-0BAE-4CE6-9683-E92329F8363D}"/>
    <cellStyle name="Normal 9 4 4 3 3 2" xfId="4980" xr:uid="{723D184D-7AE4-42C8-B06B-3BB741B1D612}"/>
    <cellStyle name="Normal 9 4 4 3 4" xfId="3347" xr:uid="{68AA49A2-DA99-408D-9BCB-7E2F6CBC968B}"/>
    <cellStyle name="Normal 9 4 4 3 4 2" xfId="4981" xr:uid="{07A9DCA6-15F1-4121-B1B7-B942043E700B}"/>
    <cellStyle name="Normal 9 4 4 3 5" xfId="4977" xr:uid="{375E8BEB-4094-40B2-BA68-93D0A0816DE2}"/>
    <cellStyle name="Normal 9 4 4 4" xfId="3348" xr:uid="{9897A6A1-5F0D-43BB-B083-84FAA92491A7}"/>
    <cellStyle name="Normal 9 4 4 4 2" xfId="3349" xr:uid="{65F1F9AB-62AF-4C8C-B6BF-65033D429C48}"/>
    <cellStyle name="Normal 9 4 4 4 2 2" xfId="4983" xr:uid="{5A38BCD9-86D3-4F15-BB01-823862D9A188}"/>
    <cellStyle name="Normal 9 4 4 4 3" xfId="3350" xr:uid="{CEE95CA0-DCA7-4E3C-9F34-6B22E4E9555A}"/>
    <cellStyle name="Normal 9 4 4 4 3 2" xfId="4984" xr:uid="{605CE02A-12B1-411C-8E89-1DB8D081F72F}"/>
    <cellStyle name="Normal 9 4 4 4 4" xfId="3351" xr:uid="{9B64ABEA-4DB5-47FB-8FC9-956EBF29D87D}"/>
    <cellStyle name="Normal 9 4 4 4 4 2" xfId="4985" xr:uid="{63718D90-77C6-4A5D-82D0-7A8BFF2F74C6}"/>
    <cellStyle name="Normal 9 4 4 4 5" xfId="4982" xr:uid="{C86A547A-4DC2-4D46-B854-A33EAF59E3A7}"/>
    <cellStyle name="Normal 9 4 4 5" xfId="3352" xr:uid="{A5976D6A-14F3-444F-8E83-65893DF297F0}"/>
    <cellStyle name="Normal 9 4 4 5 2" xfId="4986" xr:uid="{9E553EB9-A854-44B7-BFD0-BCDB1630C228}"/>
    <cellStyle name="Normal 9 4 4 6" xfId="3353" xr:uid="{9DD0CFBC-01D3-406A-A6E5-1A5B1ABC8F0A}"/>
    <cellStyle name="Normal 9 4 4 6 2" xfId="4987" xr:uid="{61216889-4F56-4575-9812-080B2A11641F}"/>
    <cellStyle name="Normal 9 4 4 7" xfId="3354" xr:uid="{8DCA359D-B4F5-4610-A71C-F0D8A18ADAF9}"/>
    <cellStyle name="Normal 9 4 4 7 2" xfId="4988" xr:uid="{94ED2BB2-7DB3-44F3-8AED-1A2D22DECD67}"/>
    <cellStyle name="Normal 9 4 4 8" xfId="4966" xr:uid="{1591E94D-E575-4E50-AAD8-400742FAE790}"/>
    <cellStyle name="Normal 9 4 5" xfId="3355" xr:uid="{FE5F9D61-0E73-4982-ACA9-5C151619C1DE}"/>
    <cellStyle name="Normal 9 4 5 2" xfId="3356" xr:uid="{1F3181D9-22B1-45AD-9CCA-4B4236A78DC4}"/>
    <cellStyle name="Normal 9 4 5 2 2" xfId="3357" xr:uid="{8B51D023-E0C6-4443-BC1E-D24E226D2A16}"/>
    <cellStyle name="Normal 9 4 5 2 2 2" xfId="4272" xr:uid="{E5285A7B-03DC-4844-8436-AFFF2615B11B}"/>
    <cellStyle name="Normal 9 4 5 2 2 2 2" xfId="4992" xr:uid="{0F5757D5-1E46-43E5-8444-26C468B88AAE}"/>
    <cellStyle name="Normal 9 4 5 2 2 3" xfId="4991" xr:uid="{1A566228-F681-4601-A4F5-60CF616A6B40}"/>
    <cellStyle name="Normal 9 4 5 2 3" xfId="3358" xr:uid="{C1C9F414-08D2-4583-B3EB-BF8981E36235}"/>
    <cellStyle name="Normal 9 4 5 2 3 2" xfId="4993" xr:uid="{0F8022AB-09C2-4F1E-BB39-2155EC747463}"/>
    <cellStyle name="Normal 9 4 5 2 4" xfId="3359" xr:uid="{8D22E38D-7CCD-43D0-9DFC-7DCE863F5532}"/>
    <cellStyle name="Normal 9 4 5 2 4 2" xfId="4994" xr:uid="{4B07338D-CBF6-4B08-A5F8-CA6BC87CF145}"/>
    <cellStyle name="Normal 9 4 5 2 5" xfId="4990" xr:uid="{E5A9E3D1-01F3-4020-9A36-579873FE333F}"/>
    <cellStyle name="Normal 9 4 5 3" xfId="3360" xr:uid="{A1A08523-0E20-4377-A8F5-3294B73D2F50}"/>
    <cellStyle name="Normal 9 4 5 3 2" xfId="3361" xr:uid="{FB43E496-A3ED-44F8-A1AD-3CC3D9E5C582}"/>
    <cellStyle name="Normal 9 4 5 3 2 2" xfId="4996" xr:uid="{7CE0870A-E5EB-4B8B-B6BA-25CBDF4E7FF4}"/>
    <cellStyle name="Normal 9 4 5 3 3" xfId="3362" xr:uid="{43F34677-C339-44E3-A54A-1753971AFE8F}"/>
    <cellStyle name="Normal 9 4 5 3 3 2" xfId="4997" xr:uid="{64764B02-D183-455C-B3B0-58508C256DED}"/>
    <cellStyle name="Normal 9 4 5 3 4" xfId="3363" xr:uid="{55AF262E-6E99-4968-B7E3-966D57B81ADF}"/>
    <cellStyle name="Normal 9 4 5 3 4 2" xfId="4998" xr:uid="{5E4312FB-5F63-4C40-9CB6-348F8EA3608A}"/>
    <cellStyle name="Normal 9 4 5 3 5" xfId="4995" xr:uid="{9EACEA69-3F42-4965-A2E9-47509EF9885B}"/>
    <cellStyle name="Normal 9 4 5 4" xfId="3364" xr:uid="{A96A021C-B7DD-4413-8F93-6C371F9F0D9D}"/>
    <cellStyle name="Normal 9 4 5 4 2" xfId="4999" xr:uid="{37B9E451-2F65-49E2-B252-4054EA591788}"/>
    <cellStyle name="Normal 9 4 5 5" xfId="3365" xr:uid="{680CFEE9-5887-4454-90D0-270F0626799A}"/>
    <cellStyle name="Normal 9 4 5 5 2" xfId="5000" xr:uid="{E6DA109C-53D9-4F21-B672-4DABDAE0C9FC}"/>
    <cellStyle name="Normal 9 4 5 6" xfId="3366" xr:uid="{AD64070C-3F97-4030-A4E0-0DBA481259FE}"/>
    <cellStyle name="Normal 9 4 5 6 2" xfId="5001" xr:uid="{D088F626-8DAA-412D-B11C-C2447D05E26B}"/>
    <cellStyle name="Normal 9 4 5 7" xfId="4989" xr:uid="{A9660AAE-FB3B-4A1A-9483-C44E897B4057}"/>
    <cellStyle name="Normal 9 4 6" xfId="3367" xr:uid="{7B339204-1621-4507-9010-9904BF8C8121}"/>
    <cellStyle name="Normal 9 4 6 2" xfId="3368" xr:uid="{523D44D8-B88B-43B5-BB87-3D937D8B72B3}"/>
    <cellStyle name="Normal 9 4 6 2 2" xfId="3369" xr:uid="{90EFA48D-F499-4C7F-A98F-6B5DAF81A51C}"/>
    <cellStyle name="Normal 9 4 6 2 2 2" xfId="5004" xr:uid="{46C2C81D-D0F8-4E88-875E-8F700625015E}"/>
    <cellStyle name="Normal 9 4 6 2 3" xfId="3370" xr:uid="{E1825618-30E5-4930-96B5-40B25E2ED32B}"/>
    <cellStyle name="Normal 9 4 6 2 3 2" xfId="5005" xr:uid="{DEFAFB34-1EB7-43C7-8B5B-6A990F8C227C}"/>
    <cellStyle name="Normal 9 4 6 2 4" xfId="3371" xr:uid="{510932D3-37D0-4779-B4E7-4AA837033CFB}"/>
    <cellStyle name="Normal 9 4 6 2 4 2" xfId="5006" xr:uid="{1845BFC5-B363-4F25-970A-931775A4D4D1}"/>
    <cellStyle name="Normal 9 4 6 2 5" xfId="5003" xr:uid="{F6C8133F-E9C3-49C9-BA16-06E21E97B3BA}"/>
    <cellStyle name="Normal 9 4 6 3" xfId="3372" xr:uid="{0EA98D96-CD0F-482B-A772-B1EBCEB4B0AD}"/>
    <cellStyle name="Normal 9 4 6 3 2" xfId="5007" xr:uid="{50FF9978-A335-4E5A-A260-C2F9A2C3E61C}"/>
    <cellStyle name="Normal 9 4 6 4" xfId="3373" xr:uid="{10CF9C0C-024E-4E76-94AC-F0FBAE591AAA}"/>
    <cellStyle name="Normal 9 4 6 4 2" xfId="5008" xr:uid="{FE63F38D-F840-465D-9C5D-722779194B36}"/>
    <cellStyle name="Normal 9 4 6 5" xfId="3374" xr:uid="{0E6076C9-3991-44B9-A97A-BF7ACFDD4A59}"/>
    <cellStyle name="Normal 9 4 6 5 2" xfId="5009" xr:uid="{F09B740A-52DE-4268-9B64-CF13C3D0A7F9}"/>
    <cellStyle name="Normal 9 4 6 6" xfId="5002" xr:uid="{4327D106-0091-4D13-92A7-3A3601B4AAB7}"/>
    <cellStyle name="Normal 9 4 7" xfId="3375" xr:uid="{7A77FB29-959A-40A8-B576-07779A6B0CC8}"/>
    <cellStyle name="Normal 9 4 7 2" xfId="3376" xr:uid="{09C89ADA-EAEB-495F-AB51-2BA66EDC182D}"/>
    <cellStyle name="Normal 9 4 7 2 2" xfId="5011" xr:uid="{F3828508-65C5-4EC4-AD49-EF79057AB013}"/>
    <cellStyle name="Normal 9 4 7 3" xfId="3377" xr:uid="{291233E4-5200-4C1F-BF67-E57637B3987F}"/>
    <cellStyle name="Normal 9 4 7 3 2" xfId="5012" xr:uid="{760EEB18-A570-4EE8-8389-19A447B473FA}"/>
    <cellStyle name="Normal 9 4 7 4" xfId="3378" xr:uid="{D0991221-73DB-46C9-A932-83FD7ACC9EF6}"/>
    <cellStyle name="Normal 9 4 7 4 2" xfId="5013" xr:uid="{EF9A961C-0EAE-4540-876E-A786BA55EBA2}"/>
    <cellStyle name="Normal 9 4 7 5" xfId="5010" xr:uid="{D8F52F4D-E13E-400F-8EE2-5E6987AE1964}"/>
    <cellStyle name="Normal 9 4 8" xfId="3379" xr:uid="{A56CB422-4491-4313-B3F3-384B50AA1E39}"/>
    <cellStyle name="Normal 9 4 8 2" xfId="3380" xr:uid="{7D8FD30B-99CE-4C7F-8CED-9CC6E902862B}"/>
    <cellStyle name="Normal 9 4 8 2 2" xfId="5015" xr:uid="{E80B23D5-5CAE-46B1-AC25-4D0D8217705D}"/>
    <cellStyle name="Normal 9 4 8 3" xfId="3381" xr:uid="{1B2BE0D4-1946-4ADA-B4F4-2F95EDFAFE39}"/>
    <cellStyle name="Normal 9 4 8 3 2" xfId="5016" xr:uid="{158CDE67-0030-4AB2-B0C0-21797D89A826}"/>
    <cellStyle name="Normal 9 4 8 4" xfId="3382" xr:uid="{0307C5F8-B8C4-4DBD-86C7-450BAC6F76E8}"/>
    <cellStyle name="Normal 9 4 8 4 2" xfId="5017" xr:uid="{140D0254-0F32-4486-8064-EB64C7EB96DB}"/>
    <cellStyle name="Normal 9 4 8 5" xfId="5014" xr:uid="{76C6AE39-F525-4B4E-A43F-2261339A375C}"/>
    <cellStyle name="Normal 9 4 9" xfId="3383" xr:uid="{A4374E05-1129-4F69-9108-3F4019A20E9E}"/>
    <cellStyle name="Normal 9 4 9 2" xfId="5018" xr:uid="{C5D51D9E-691A-49A5-8D92-AE0E8FA2FC9D}"/>
    <cellStyle name="Normal 9 5" xfId="3384" xr:uid="{0B98FA90-6C92-4522-BE2B-7986A7074FCA}"/>
    <cellStyle name="Normal 9 5 10" xfId="3385" xr:uid="{59169A8F-608F-4361-B529-A3A4C7524669}"/>
    <cellStyle name="Normal 9 5 10 2" xfId="5020" xr:uid="{B1EA28E2-4F47-4C05-A0E5-C5A322255734}"/>
    <cellStyle name="Normal 9 5 11" xfId="3386" xr:uid="{A655AA48-3348-4336-B6B6-DC87637B5729}"/>
    <cellStyle name="Normal 9 5 11 2" xfId="5021" xr:uid="{E9504A4C-CC53-41B6-8932-197F04C20189}"/>
    <cellStyle name="Normal 9 5 12" xfId="5019" xr:uid="{AB315427-D49C-4F2B-A7D7-6ED3ABEDAB32}"/>
    <cellStyle name="Normal 9 5 2" xfId="3387" xr:uid="{FBDE64B4-D40E-40CE-94F3-AAFB35798BDF}"/>
    <cellStyle name="Normal 9 5 2 10" xfId="5022" xr:uid="{3DBD13D9-FFCA-488E-AE22-7B3AEA6CADC1}"/>
    <cellStyle name="Normal 9 5 2 2" xfId="3388" xr:uid="{7977C751-7A01-4013-835C-EE16F84F306E}"/>
    <cellStyle name="Normal 9 5 2 2 2" xfId="3389" xr:uid="{7DCD47E2-18FC-48E8-A9CE-305A26006F88}"/>
    <cellStyle name="Normal 9 5 2 2 2 2" xfId="3390" xr:uid="{F80BF14B-90E6-4698-930F-D00AC820180C}"/>
    <cellStyle name="Normal 9 5 2 2 2 2 2" xfId="3391" xr:uid="{5E6D3172-CF58-4676-AE7A-D43BBEB87E30}"/>
    <cellStyle name="Normal 9 5 2 2 2 2 2 2" xfId="5026" xr:uid="{179A6E47-066F-47E0-B652-6ED5C1F9BD89}"/>
    <cellStyle name="Normal 9 5 2 2 2 2 3" xfId="3392" xr:uid="{98C84F90-B762-468A-A31C-51D083FF92E5}"/>
    <cellStyle name="Normal 9 5 2 2 2 2 3 2" xfId="5027" xr:uid="{24723860-C506-403F-97D4-B79274A1A0A0}"/>
    <cellStyle name="Normal 9 5 2 2 2 2 4" xfId="3393" xr:uid="{F9FD9293-6320-4948-8E55-6418DB066DAF}"/>
    <cellStyle name="Normal 9 5 2 2 2 2 4 2" xfId="5028" xr:uid="{01A62FC9-1E50-4882-8F29-7553E3165323}"/>
    <cellStyle name="Normal 9 5 2 2 2 2 5" xfId="5025" xr:uid="{59794EFF-8F02-44C8-8C8D-D8648634AF92}"/>
    <cellStyle name="Normal 9 5 2 2 2 3" xfId="3394" xr:uid="{0061C362-CA94-42F7-9F2A-7540706C153D}"/>
    <cellStyle name="Normal 9 5 2 2 2 3 2" xfId="3395" xr:uid="{2C48A9D3-F2D8-4548-BFB1-4A11CF25CF53}"/>
    <cellStyle name="Normal 9 5 2 2 2 3 2 2" xfId="5030" xr:uid="{B016BFDB-D6EC-4FCC-AB38-9F138B272F88}"/>
    <cellStyle name="Normal 9 5 2 2 2 3 3" xfId="3396" xr:uid="{29FB898E-A839-4AE6-9FA0-0E607658D627}"/>
    <cellStyle name="Normal 9 5 2 2 2 3 3 2" xfId="5031" xr:uid="{D2F8555C-0B8D-4CB5-BF32-C1FBC045EFDB}"/>
    <cellStyle name="Normal 9 5 2 2 2 3 4" xfId="3397" xr:uid="{CAA78018-51F8-41E8-BF6D-E29F45AF164B}"/>
    <cellStyle name="Normal 9 5 2 2 2 3 4 2" xfId="5032" xr:uid="{5B08BFF4-F134-4CC2-B0EC-EFF89CD77FEE}"/>
    <cellStyle name="Normal 9 5 2 2 2 3 5" xfId="5029" xr:uid="{513AB7F6-F95E-4257-8D45-F5F163A5C6F4}"/>
    <cellStyle name="Normal 9 5 2 2 2 4" xfId="3398" xr:uid="{72394A47-B472-408B-960E-63E1D3924785}"/>
    <cellStyle name="Normal 9 5 2 2 2 4 2" xfId="5033" xr:uid="{DAF36E36-B097-4AEC-91A5-111183445402}"/>
    <cellStyle name="Normal 9 5 2 2 2 5" xfId="3399" xr:uid="{AAB4B0BF-7CD2-4D36-9824-35B4C52F5A35}"/>
    <cellStyle name="Normal 9 5 2 2 2 5 2" xfId="5034" xr:uid="{9B83B786-BBF6-4CE3-BBC5-EC644F4B4DD1}"/>
    <cellStyle name="Normal 9 5 2 2 2 6" xfId="3400" xr:uid="{EDF13FA5-9857-4BD5-B357-4BE3A2114608}"/>
    <cellStyle name="Normal 9 5 2 2 2 6 2" xfId="5035" xr:uid="{6C39CAEA-72A1-4CDA-8F5E-6DE527BAE868}"/>
    <cellStyle name="Normal 9 5 2 2 2 7" xfId="5024" xr:uid="{088668C7-97F5-4A99-B4CA-78F181B4EB91}"/>
    <cellStyle name="Normal 9 5 2 2 3" xfId="3401" xr:uid="{1DDD57E8-75DF-4EC6-853B-9DBD7ADB30C1}"/>
    <cellStyle name="Normal 9 5 2 2 3 2" xfId="3402" xr:uid="{1F5010E5-1237-4594-B781-98B261207F36}"/>
    <cellStyle name="Normal 9 5 2 2 3 2 2" xfId="3403" xr:uid="{C1867B86-EF75-4FBC-A733-6317EC486164}"/>
    <cellStyle name="Normal 9 5 2 2 3 2 2 2" xfId="5038" xr:uid="{71D00F84-1F6D-4A8F-87DB-4224E74DADC7}"/>
    <cellStyle name="Normal 9 5 2 2 3 2 3" xfId="3404" xr:uid="{261C81B4-94F6-4923-B18C-940848B5B368}"/>
    <cellStyle name="Normal 9 5 2 2 3 2 3 2" xfId="5039" xr:uid="{B6FA4831-094B-4CC3-889E-1CA9F845FC7C}"/>
    <cellStyle name="Normal 9 5 2 2 3 2 4" xfId="3405" xr:uid="{2D8B4A5A-6636-4DB7-894A-8CF53B7B5D40}"/>
    <cellStyle name="Normal 9 5 2 2 3 2 4 2" xfId="5040" xr:uid="{C1780E89-E6BB-4356-B181-CFE0F03419A8}"/>
    <cellStyle name="Normal 9 5 2 2 3 2 5" xfId="5037" xr:uid="{BDEA0CF6-5956-4ABF-A2C9-EDCB7F746E74}"/>
    <cellStyle name="Normal 9 5 2 2 3 3" xfId="3406" xr:uid="{9F446E2A-8683-4BF8-8950-735B8A17D24E}"/>
    <cellStyle name="Normal 9 5 2 2 3 3 2" xfId="5041" xr:uid="{9BCEB09E-E30D-4E64-8E27-707F354BC6A2}"/>
    <cellStyle name="Normal 9 5 2 2 3 4" xfId="3407" xr:uid="{FC6FDC32-5A17-4C7A-A922-FE6975B8C49F}"/>
    <cellStyle name="Normal 9 5 2 2 3 4 2" xfId="5042" xr:uid="{D5C03260-C9C1-4776-B459-4F26085DB11C}"/>
    <cellStyle name="Normal 9 5 2 2 3 5" xfId="3408" xr:uid="{0D794989-76F6-4A74-A7D3-6D4EE59476A2}"/>
    <cellStyle name="Normal 9 5 2 2 3 5 2" xfId="5043" xr:uid="{E9915662-DB67-4960-9DDE-6A0F741500CA}"/>
    <cellStyle name="Normal 9 5 2 2 3 6" xfId="5036" xr:uid="{846DF30A-DEE7-4DAC-BE54-45F57C2591B1}"/>
    <cellStyle name="Normal 9 5 2 2 4" xfId="3409" xr:uid="{15A9623E-140F-4508-8D6C-4379D494086B}"/>
    <cellStyle name="Normal 9 5 2 2 4 2" xfId="3410" xr:uid="{3D703144-89D5-4BBD-A5C4-543820F79B16}"/>
    <cellStyle name="Normal 9 5 2 2 4 2 2" xfId="5045" xr:uid="{2A9B5516-9CF5-444F-8122-0779A32ECE24}"/>
    <cellStyle name="Normal 9 5 2 2 4 3" xfId="3411" xr:uid="{F408A1F6-9445-4655-8E6A-77A1FFA32987}"/>
    <cellStyle name="Normal 9 5 2 2 4 3 2" xfId="5046" xr:uid="{B244B7E3-7D8A-4C1B-8698-8D8E467CA555}"/>
    <cellStyle name="Normal 9 5 2 2 4 4" xfId="3412" xr:uid="{DE780DDA-AABF-4329-9F3E-03B342B87B54}"/>
    <cellStyle name="Normal 9 5 2 2 4 4 2" xfId="5047" xr:uid="{67AE2CC5-0576-48B5-9B0D-614E42041125}"/>
    <cellStyle name="Normal 9 5 2 2 4 5" xfId="5044" xr:uid="{62180986-280D-4AD2-A7CC-44FE5F427FF5}"/>
    <cellStyle name="Normal 9 5 2 2 5" xfId="3413" xr:uid="{17F8E712-4244-4D7A-B19C-5AA4F0FEDE45}"/>
    <cellStyle name="Normal 9 5 2 2 5 2" xfId="3414" xr:uid="{AF3009C7-FA7A-42B4-B1B2-13A85EDEB5D3}"/>
    <cellStyle name="Normal 9 5 2 2 5 2 2" xfId="5049" xr:uid="{2221308B-B329-44F8-A38A-DD38C044FD87}"/>
    <cellStyle name="Normal 9 5 2 2 5 3" xfId="3415" xr:uid="{CC4AB37D-8CA8-4F7B-95F7-8C578CF73096}"/>
    <cellStyle name="Normal 9 5 2 2 5 3 2" xfId="5050" xr:uid="{53316D08-53CB-43F7-A2D2-220D9D76414B}"/>
    <cellStyle name="Normal 9 5 2 2 5 4" xfId="3416" xr:uid="{4C5F1FFF-5906-4D19-8EC8-0D342584582E}"/>
    <cellStyle name="Normal 9 5 2 2 5 4 2" xfId="5051" xr:uid="{8DE8CBE2-601D-41B5-B3EE-0B7FBECCDC59}"/>
    <cellStyle name="Normal 9 5 2 2 5 5" xfId="5048" xr:uid="{D158A6A9-7CB7-45CC-98D9-2CFE84368B05}"/>
    <cellStyle name="Normal 9 5 2 2 6" xfId="3417" xr:uid="{39136CB6-B97B-4C36-9D72-27418DAA000D}"/>
    <cellStyle name="Normal 9 5 2 2 6 2" xfId="5052" xr:uid="{A0BAB1D7-150D-411F-BA8B-2E7C97CB1CDA}"/>
    <cellStyle name="Normal 9 5 2 2 7" xfId="3418" xr:uid="{2290FE05-A90A-45A5-8212-CCBB8896DE65}"/>
    <cellStyle name="Normal 9 5 2 2 7 2" xfId="5053" xr:uid="{FC6D0F47-4877-4FDE-AD63-BB8096059BDE}"/>
    <cellStyle name="Normal 9 5 2 2 8" xfId="3419" xr:uid="{FC4B82FA-271A-44E1-8D2E-FF05016E0439}"/>
    <cellStyle name="Normal 9 5 2 2 8 2" xfId="5054" xr:uid="{7B6D3AE8-1AA1-40FB-8C7B-E96CBD76EC5B}"/>
    <cellStyle name="Normal 9 5 2 2 9" xfId="5023" xr:uid="{7238FDE7-1E31-4144-A8A0-400FE3D91705}"/>
    <cellStyle name="Normal 9 5 2 3" xfId="3420" xr:uid="{0098E93B-F510-4AC5-AB56-8EB07B5FDA77}"/>
    <cellStyle name="Normal 9 5 2 3 2" xfId="3421" xr:uid="{4F233B22-3E75-4214-BCC6-612FF6D4CCB3}"/>
    <cellStyle name="Normal 9 5 2 3 2 2" xfId="3422" xr:uid="{7128ECE9-21C4-40F3-AB66-D9F3E70BBBAD}"/>
    <cellStyle name="Normal 9 5 2 3 2 2 2" xfId="5057" xr:uid="{388217C4-98D1-45B5-9076-DF154EC58BB4}"/>
    <cellStyle name="Normal 9 5 2 3 2 3" xfId="3423" xr:uid="{76E68CF6-D807-4074-86A5-077C2462296E}"/>
    <cellStyle name="Normal 9 5 2 3 2 3 2" xfId="5058" xr:uid="{9B2B4C42-59E6-4133-8899-E437978BAC3D}"/>
    <cellStyle name="Normal 9 5 2 3 2 4" xfId="3424" xr:uid="{61EC3A13-6F5C-497B-9A10-4BD403B98F7A}"/>
    <cellStyle name="Normal 9 5 2 3 2 4 2" xfId="5059" xr:uid="{68E555BD-6AFB-409A-9315-6A73A7108C01}"/>
    <cellStyle name="Normal 9 5 2 3 2 5" xfId="5056" xr:uid="{A85F2275-A796-4888-B99E-CD0BCC2B0CFE}"/>
    <cellStyle name="Normal 9 5 2 3 3" xfId="3425" xr:uid="{68333A0A-4326-43A6-B5E5-16707C8494FC}"/>
    <cellStyle name="Normal 9 5 2 3 3 2" xfId="3426" xr:uid="{AD7BC910-BD2B-4B8B-8C3B-DB78E811D401}"/>
    <cellStyle name="Normal 9 5 2 3 3 2 2" xfId="5061" xr:uid="{200081E8-3C00-4247-89C7-FFEAC3F80C4B}"/>
    <cellStyle name="Normal 9 5 2 3 3 3" xfId="3427" xr:uid="{A9EA7F74-0804-4FC1-95F3-CFEF3B13BE16}"/>
    <cellStyle name="Normal 9 5 2 3 3 3 2" xfId="5062" xr:uid="{ED6CC735-4BD4-45B0-89DA-5806EFAC319B}"/>
    <cellStyle name="Normal 9 5 2 3 3 4" xfId="3428" xr:uid="{6A10296C-4654-4B8A-B610-F15153AE0047}"/>
    <cellStyle name="Normal 9 5 2 3 3 4 2" xfId="5063" xr:uid="{D61CBBE9-D084-46EF-A6C4-C2C8D0B179EA}"/>
    <cellStyle name="Normal 9 5 2 3 3 5" xfId="5060" xr:uid="{6B33EC70-019C-4D2D-B140-E0215DBCB7B1}"/>
    <cellStyle name="Normal 9 5 2 3 4" xfId="3429" xr:uid="{13939E3F-A32D-4E82-9769-8ACD96A38884}"/>
    <cellStyle name="Normal 9 5 2 3 4 2" xfId="5064" xr:uid="{5FE77561-06BA-497E-9D1E-605D05E82451}"/>
    <cellStyle name="Normal 9 5 2 3 5" xfId="3430" xr:uid="{3DA95B03-5611-40B2-8B8B-9671C148F61C}"/>
    <cellStyle name="Normal 9 5 2 3 5 2" xfId="5065" xr:uid="{7E38D46F-ED21-444B-A1F0-34D1D2BF3F6F}"/>
    <cellStyle name="Normal 9 5 2 3 6" xfId="3431" xr:uid="{0F087123-EE51-4DE8-A384-6F7554B0B1D4}"/>
    <cellStyle name="Normal 9 5 2 3 6 2" xfId="5066" xr:uid="{7EAA8DC1-47AE-4AC7-AA35-E9B9B19E5C42}"/>
    <cellStyle name="Normal 9 5 2 3 7" xfId="5055" xr:uid="{134AD2C5-3E53-40E3-9244-EEB2865D3944}"/>
    <cellStyle name="Normal 9 5 2 4" xfId="3432" xr:uid="{C4FC9DF7-4AF3-4D42-B6C7-EF900EBAD379}"/>
    <cellStyle name="Normal 9 5 2 4 2" xfId="3433" xr:uid="{9650B918-96BD-4CC0-A33B-AE0F32D1CEC9}"/>
    <cellStyle name="Normal 9 5 2 4 2 2" xfId="3434" xr:uid="{BB201F40-7185-4B8D-B896-9E8E29AFD846}"/>
    <cellStyle name="Normal 9 5 2 4 2 2 2" xfId="5069" xr:uid="{8DB830B3-B577-4D2F-8762-937D81610E15}"/>
    <cellStyle name="Normal 9 5 2 4 2 3" xfId="3435" xr:uid="{23189B93-52D0-4424-922C-62E7086EF5F2}"/>
    <cellStyle name="Normal 9 5 2 4 2 3 2" xfId="5070" xr:uid="{2DFC675A-B4C7-4512-A437-FEA8C0E751B4}"/>
    <cellStyle name="Normal 9 5 2 4 2 4" xfId="3436" xr:uid="{9BAE60C7-C399-40AB-868A-C7ED8BD4DC51}"/>
    <cellStyle name="Normal 9 5 2 4 2 4 2" xfId="5071" xr:uid="{1C646374-7E2E-4FD6-958E-E9F08FE784E6}"/>
    <cellStyle name="Normal 9 5 2 4 2 5" xfId="5068" xr:uid="{DA796111-36AD-488D-9C25-85E724E0ADFC}"/>
    <cellStyle name="Normal 9 5 2 4 3" xfId="3437" xr:uid="{4290FCDC-1C6C-4E1F-80FA-1E0B4C0E9E00}"/>
    <cellStyle name="Normal 9 5 2 4 3 2" xfId="5072" xr:uid="{2964C309-20BE-4906-AB69-3CBF6D7E1081}"/>
    <cellStyle name="Normal 9 5 2 4 4" xfId="3438" xr:uid="{7FDE722F-6B66-409D-8A32-4C1DE8F27CCB}"/>
    <cellStyle name="Normal 9 5 2 4 4 2" xfId="5073" xr:uid="{9C446BA3-CE41-458E-BDAB-D54D8AC5FBC1}"/>
    <cellStyle name="Normal 9 5 2 4 5" xfId="3439" xr:uid="{0D867BA0-8F9B-41DB-9F34-BF949EE0463E}"/>
    <cellStyle name="Normal 9 5 2 4 5 2" xfId="5074" xr:uid="{D3715B4B-95A0-428C-94F2-AAFD8B0DD4C9}"/>
    <cellStyle name="Normal 9 5 2 4 6" xfId="5067" xr:uid="{5D2AF7D1-2BBD-4CBF-9833-3BA1BC70A935}"/>
    <cellStyle name="Normal 9 5 2 5" xfId="3440" xr:uid="{D62EDA13-F44E-463F-96CB-AA2AC1BFFB2B}"/>
    <cellStyle name="Normal 9 5 2 5 2" xfId="3441" xr:uid="{B22C258F-95D6-49ED-8603-99A5136224C2}"/>
    <cellStyle name="Normal 9 5 2 5 2 2" xfId="5076" xr:uid="{B55AB051-CDF7-45C5-9F68-80D0D2AB5228}"/>
    <cellStyle name="Normal 9 5 2 5 3" xfId="3442" xr:uid="{BDCEFD71-FFCA-4421-A617-D0AB8E3C3F80}"/>
    <cellStyle name="Normal 9 5 2 5 3 2" xfId="5077" xr:uid="{83DBC347-6EEE-45CA-9AB1-B1BF91E56995}"/>
    <cellStyle name="Normal 9 5 2 5 4" xfId="3443" xr:uid="{41B478DF-3434-4871-BFB5-4E2908E9DFA9}"/>
    <cellStyle name="Normal 9 5 2 5 4 2" xfId="5078" xr:uid="{7BF733E6-DDD6-4292-8DC7-A1C5E502C661}"/>
    <cellStyle name="Normal 9 5 2 5 5" xfId="5075" xr:uid="{6C5EBB05-3A32-4A59-90BB-DCD72E01A527}"/>
    <cellStyle name="Normal 9 5 2 6" xfId="3444" xr:uid="{1FBDCE6C-2475-4A02-97AE-2C347E73EE2B}"/>
    <cellStyle name="Normal 9 5 2 6 2" xfId="3445" xr:uid="{9C0D8677-CF90-4D69-9895-FD18CF53F44F}"/>
    <cellStyle name="Normal 9 5 2 6 2 2" xfId="5080" xr:uid="{AA6AFA55-5B2F-4BCB-B8DC-724127A147FF}"/>
    <cellStyle name="Normal 9 5 2 6 3" xfId="3446" xr:uid="{DC5A94FF-5D66-49A6-88D9-B66DA7B3EA46}"/>
    <cellStyle name="Normal 9 5 2 6 3 2" xfId="5081" xr:uid="{B9D4F73E-9CD6-4C4B-BC5A-BA0BBED6BC59}"/>
    <cellStyle name="Normal 9 5 2 6 4" xfId="3447" xr:uid="{96900EF0-BAB5-467C-B8F4-419C908C561A}"/>
    <cellStyle name="Normal 9 5 2 6 4 2" xfId="5082" xr:uid="{04932D86-883F-454A-980F-4EFD6241D727}"/>
    <cellStyle name="Normal 9 5 2 6 5" xfId="5079" xr:uid="{6C721B76-A536-425C-B749-8FC9A8A486E4}"/>
    <cellStyle name="Normal 9 5 2 7" xfId="3448" xr:uid="{C2C14305-7E2E-421B-90F0-00B97E8F30EE}"/>
    <cellStyle name="Normal 9 5 2 7 2" xfId="5083" xr:uid="{50667C30-88EC-41BE-B38B-056D0BADBB3E}"/>
    <cellStyle name="Normal 9 5 2 8" xfId="3449" xr:uid="{B4683442-9EF9-4C49-96BA-CF39AA551F86}"/>
    <cellStyle name="Normal 9 5 2 8 2" xfId="5084" xr:uid="{1AA3817C-0227-4E9D-9213-CC38C2D504FB}"/>
    <cellStyle name="Normal 9 5 2 9" xfId="3450" xr:uid="{DEA7C13A-18B8-44F9-991A-1E1F74860026}"/>
    <cellStyle name="Normal 9 5 2 9 2" xfId="5085" xr:uid="{67FDABB0-973B-41E7-8001-8A5F2AB9DED0}"/>
    <cellStyle name="Normal 9 5 3" xfId="3451" xr:uid="{F1FEFA39-C164-4491-982B-37DCCACD1C34}"/>
    <cellStyle name="Normal 9 5 3 2" xfId="3452" xr:uid="{AF4B997D-878A-4AAE-B7A6-229184670030}"/>
    <cellStyle name="Normal 9 5 3 2 2" xfId="3453" xr:uid="{41C8ED71-DB0A-4ACE-B626-2144A0644192}"/>
    <cellStyle name="Normal 9 5 3 2 2 2" xfId="3454" xr:uid="{9236794D-D883-49A5-8AD8-77A79118D9AB}"/>
    <cellStyle name="Normal 9 5 3 2 2 2 2" xfId="4273" xr:uid="{5DEF99D8-CB0E-4AE6-8702-5C5E7A314FA5}"/>
    <cellStyle name="Normal 9 5 3 2 2 2 2 2" xfId="5090" xr:uid="{F218FCB3-3D33-49AB-9D43-F37ED0D2E6C2}"/>
    <cellStyle name="Normal 9 5 3 2 2 2 3" xfId="5089" xr:uid="{4F202E86-F9CE-41BD-B1C0-C165B647AFAD}"/>
    <cellStyle name="Normal 9 5 3 2 2 3" xfId="3455" xr:uid="{6C61840F-75FF-44AA-9726-D7E12339EA47}"/>
    <cellStyle name="Normal 9 5 3 2 2 3 2" xfId="5091" xr:uid="{3DD3BE25-3485-4927-AD10-032099D24E11}"/>
    <cellStyle name="Normal 9 5 3 2 2 4" xfId="3456" xr:uid="{05DA462C-DD61-48E2-BA35-EE4BE6888C89}"/>
    <cellStyle name="Normal 9 5 3 2 2 4 2" xfId="5092" xr:uid="{89A5552C-9C5A-4FBD-92F8-3BC3EF835E94}"/>
    <cellStyle name="Normal 9 5 3 2 2 5" xfId="5088" xr:uid="{153BD139-C18F-4DAD-9097-94A940EEF8FD}"/>
    <cellStyle name="Normal 9 5 3 2 3" xfId="3457" xr:uid="{9526CC03-7888-413D-9FDA-F78A4800B1DB}"/>
    <cellStyle name="Normal 9 5 3 2 3 2" xfId="3458" xr:uid="{248DFCB1-F76B-44DC-A1A7-2CBDE8F7CCBC}"/>
    <cellStyle name="Normal 9 5 3 2 3 2 2" xfId="5094" xr:uid="{2426C964-243A-414A-A449-33CD926C9858}"/>
    <cellStyle name="Normal 9 5 3 2 3 3" xfId="3459" xr:uid="{6A5A5B13-F5BC-4F56-B70C-126E428358BC}"/>
    <cellStyle name="Normal 9 5 3 2 3 3 2" xfId="5095" xr:uid="{2146A697-8054-401B-82B9-EC3CF9F3080E}"/>
    <cellStyle name="Normal 9 5 3 2 3 4" xfId="3460" xr:uid="{50176281-4E14-4AE5-AC8C-5B1B3E47013C}"/>
    <cellStyle name="Normal 9 5 3 2 3 4 2" xfId="5096" xr:uid="{A4FAF19F-00AF-4C54-ADB1-B1C1DF65F4BD}"/>
    <cellStyle name="Normal 9 5 3 2 3 5" xfId="5093" xr:uid="{903F6239-C341-4E63-94DC-905E7EBBE5A2}"/>
    <cellStyle name="Normal 9 5 3 2 4" xfId="3461" xr:uid="{63F6F703-A05B-4B8E-95EA-F4220A55F189}"/>
    <cellStyle name="Normal 9 5 3 2 4 2" xfId="5097" xr:uid="{130E70FF-63E6-464B-B79C-11B208B88EC7}"/>
    <cellStyle name="Normal 9 5 3 2 5" xfId="3462" xr:uid="{89AF7EF6-39C9-4922-B49D-AE9AF18A45DB}"/>
    <cellStyle name="Normal 9 5 3 2 5 2" xfId="5098" xr:uid="{93327A2A-D81F-47D4-BE9D-CDB7CC3A95A0}"/>
    <cellStyle name="Normal 9 5 3 2 6" xfId="3463" xr:uid="{1851FF26-1513-4280-91D7-B012126ACB7C}"/>
    <cellStyle name="Normal 9 5 3 2 6 2" xfId="5099" xr:uid="{2E4091C2-B9A5-4910-8EF6-D68EFB5A5083}"/>
    <cellStyle name="Normal 9 5 3 2 7" xfId="5087" xr:uid="{5262962D-A50C-4288-9A58-FE96DFF06129}"/>
    <cellStyle name="Normal 9 5 3 3" xfId="3464" xr:uid="{EDE75543-E7A4-4D90-A3BA-B5EA542723E2}"/>
    <cellStyle name="Normal 9 5 3 3 2" xfId="3465" xr:uid="{7903410A-F2D5-4551-97DC-5A3FC3EB79D9}"/>
    <cellStyle name="Normal 9 5 3 3 2 2" xfId="3466" xr:uid="{8B740998-54D0-4E4B-8984-6520A5305E7E}"/>
    <cellStyle name="Normal 9 5 3 3 2 2 2" xfId="5102" xr:uid="{1274BDF7-EAE8-4F16-A7E9-033EEF1CF784}"/>
    <cellStyle name="Normal 9 5 3 3 2 3" xfId="3467" xr:uid="{695E446F-C376-40C0-88D5-8CAEC136FCDB}"/>
    <cellStyle name="Normal 9 5 3 3 2 3 2" xfId="5103" xr:uid="{D26D47E9-A464-4DF8-A1EC-72982AA96735}"/>
    <cellStyle name="Normal 9 5 3 3 2 4" xfId="3468" xr:uid="{2AEC6D36-D88D-4370-BFC2-7AEDF36E6551}"/>
    <cellStyle name="Normal 9 5 3 3 2 4 2" xfId="5104" xr:uid="{E528FBA4-DFA9-44BD-8897-C812A7A3426C}"/>
    <cellStyle name="Normal 9 5 3 3 2 5" xfId="5101" xr:uid="{B361454E-77CD-4689-9655-27714594A0E5}"/>
    <cellStyle name="Normal 9 5 3 3 3" xfId="3469" xr:uid="{FAAB8ECE-BE08-4410-8572-02368A8A8D69}"/>
    <cellStyle name="Normal 9 5 3 3 3 2" xfId="5105" xr:uid="{E6F53F82-E55D-498A-B5A8-2419FF387BAA}"/>
    <cellStyle name="Normal 9 5 3 3 4" xfId="3470" xr:uid="{5E648D31-4A56-4C5A-A091-C74A9059F625}"/>
    <cellStyle name="Normal 9 5 3 3 4 2" xfId="5106" xr:uid="{070781D8-DF1D-43ED-9CEA-7FE7FC8B0A98}"/>
    <cellStyle name="Normal 9 5 3 3 5" xfId="3471" xr:uid="{F55E8BBE-D112-4EE8-8A5B-0FDEE6BD517D}"/>
    <cellStyle name="Normal 9 5 3 3 5 2" xfId="5107" xr:uid="{D2C4BC71-28DC-46C0-818A-68EA96501F8E}"/>
    <cellStyle name="Normal 9 5 3 3 6" xfId="5100" xr:uid="{DFF519C1-0FD5-4D30-A13E-B04B7579BA98}"/>
    <cellStyle name="Normal 9 5 3 4" xfId="3472" xr:uid="{4AEA73C2-F5E9-453E-B641-6F4F17056BD0}"/>
    <cellStyle name="Normal 9 5 3 4 2" xfId="3473" xr:uid="{EBB68564-276D-4FE7-B97E-5462B150BBE0}"/>
    <cellStyle name="Normal 9 5 3 4 2 2" xfId="5109" xr:uid="{B2B5B139-AE43-4ECF-933D-05161F56AFF5}"/>
    <cellStyle name="Normal 9 5 3 4 3" xfId="3474" xr:uid="{78E1C9C1-E4D3-4E0B-814E-B4732D9BCB1E}"/>
    <cellStyle name="Normal 9 5 3 4 3 2" xfId="5110" xr:uid="{90D48372-4EC7-42CD-A25D-33445B3BF363}"/>
    <cellStyle name="Normal 9 5 3 4 4" xfId="3475" xr:uid="{06B908FA-773A-4510-B4BE-9D344224080F}"/>
    <cellStyle name="Normal 9 5 3 4 4 2" xfId="5111" xr:uid="{1B9C4D77-AEC7-4493-B372-F4B2BE14C059}"/>
    <cellStyle name="Normal 9 5 3 4 5" xfId="5108" xr:uid="{0FE1B8BC-2285-4539-ADA2-F7483D87154C}"/>
    <cellStyle name="Normal 9 5 3 5" xfId="3476" xr:uid="{FE67E38A-7605-4278-A704-D09A49F01D6F}"/>
    <cellStyle name="Normal 9 5 3 5 2" xfId="3477" xr:uid="{48C3AEC5-0B2E-42A2-9980-90C8604157D6}"/>
    <cellStyle name="Normal 9 5 3 5 2 2" xfId="5113" xr:uid="{20EAA52C-F8A2-4AFC-AB2D-4BE27B32748E}"/>
    <cellStyle name="Normal 9 5 3 5 3" xfId="3478" xr:uid="{E7B0D4D1-B513-434D-A197-15A44C53F9FD}"/>
    <cellStyle name="Normal 9 5 3 5 3 2" xfId="5114" xr:uid="{BF47EF48-3587-4343-A4B5-6EB5D832EC54}"/>
    <cellStyle name="Normal 9 5 3 5 4" xfId="3479" xr:uid="{27DE4BED-0200-4042-8C14-CF4EFDD6340F}"/>
    <cellStyle name="Normal 9 5 3 5 4 2" xfId="5115" xr:uid="{A0161B63-29CD-4EEA-A8C2-9D7E1C613622}"/>
    <cellStyle name="Normal 9 5 3 5 5" xfId="5112" xr:uid="{EDD90EE1-255D-4D8A-8281-16FBAC3664F4}"/>
    <cellStyle name="Normal 9 5 3 6" xfId="3480" xr:uid="{D17C7DDB-E73D-4F38-A3B0-9CAAAE992A82}"/>
    <cellStyle name="Normal 9 5 3 6 2" xfId="5116" xr:uid="{1A165E29-800C-453C-9D19-5453640197D5}"/>
    <cellStyle name="Normal 9 5 3 7" xfId="3481" xr:uid="{94E378D1-7B7A-49D3-82A4-E3310B1F63FA}"/>
    <cellStyle name="Normal 9 5 3 7 2" xfId="5117" xr:uid="{8A350387-2FCF-4B56-8F92-18869BB7C477}"/>
    <cellStyle name="Normal 9 5 3 8" xfId="3482" xr:uid="{563F8D2E-CD58-42CC-8218-CBCB56531C22}"/>
    <cellStyle name="Normal 9 5 3 8 2" xfId="5118" xr:uid="{10BB456E-2FFA-4394-80B3-7D4C625D6F81}"/>
    <cellStyle name="Normal 9 5 3 9" xfId="5086" xr:uid="{5F29B4C8-E7B3-4D49-BFAB-201415CEBA7F}"/>
    <cellStyle name="Normal 9 5 4" xfId="3483" xr:uid="{CEFA9CE6-185A-4F59-9F0E-45C0C9D56D76}"/>
    <cellStyle name="Normal 9 5 4 2" xfId="3484" xr:uid="{CC13BE72-2C8B-489D-A00A-9FCA316E0730}"/>
    <cellStyle name="Normal 9 5 4 2 2" xfId="3485" xr:uid="{773FA979-F306-4979-BF1F-B49DCE4A53B4}"/>
    <cellStyle name="Normal 9 5 4 2 2 2" xfId="3486" xr:uid="{A687AF0F-C91E-42F2-AC2D-60595834AD29}"/>
    <cellStyle name="Normal 9 5 4 2 2 2 2" xfId="5122" xr:uid="{12F127C5-0AC7-42EF-8337-2F3BF1681FBD}"/>
    <cellStyle name="Normal 9 5 4 2 2 3" xfId="3487" xr:uid="{27DEF7F3-4740-4F3D-BE94-98BCF61DE3CC}"/>
    <cellStyle name="Normal 9 5 4 2 2 3 2" xfId="5123" xr:uid="{9034D6F7-38D1-4B74-81D8-77C78523A7F3}"/>
    <cellStyle name="Normal 9 5 4 2 2 4" xfId="3488" xr:uid="{98D268BD-4BD1-4A8B-A602-0F70C54DC6AF}"/>
    <cellStyle name="Normal 9 5 4 2 2 4 2" xfId="5124" xr:uid="{C265AD3D-18AF-4DA4-AF1E-52B3B82C1C9B}"/>
    <cellStyle name="Normal 9 5 4 2 2 5" xfId="5121" xr:uid="{C2352330-2205-4720-95DD-DD1642554944}"/>
    <cellStyle name="Normal 9 5 4 2 3" xfId="3489" xr:uid="{94E45119-B1E6-4309-80C1-544FCB9AF7B9}"/>
    <cellStyle name="Normal 9 5 4 2 3 2" xfId="5125" xr:uid="{6C8F0095-619E-45D7-839F-A6932767519C}"/>
    <cellStyle name="Normal 9 5 4 2 4" xfId="3490" xr:uid="{924B4E16-00D6-4481-8B98-667EB6605ACE}"/>
    <cellStyle name="Normal 9 5 4 2 4 2" xfId="5126" xr:uid="{3145A07D-9D32-4B9C-9D3F-1E688D694FEC}"/>
    <cellStyle name="Normal 9 5 4 2 5" xfId="3491" xr:uid="{C4E809B3-15A2-45FE-B50C-12B9F580EE24}"/>
    <cellStyle name="Normal 9 5 4 2 5 2" xfId="5127" xr:uid="{A1CDB7A7-B382-4C74-9257-72B61DFEB63E}"/>
    <cellStyle name="Normal 9 5 4 2 6" xfId="5120" xr:uid="{F80D652F-6555-420A-ADC1-A5B93922A21C}"/>
    <cellStyle name="Normal 9 5 4 3" xfId="3492" xr:uid="{7D836DBE-9ECB-481B-AC59-4B41BB85CA75}"/>
    <cellStyle name="Normal 9 5 4 3 2" xfId="3493" xr:uid="{08011DE0-06C0-44EA-A6B3-02B5A170E509}"/>
    <cellStyle name="Normal 9 5 4 3 2 2" xfId="5129" xr:uid="{1FA1B9E9-7D63-4F19-BA51-F8018326A38B}"/>
    <cellStyle name="Normal 9 5 4 3 3" xfId="3494" xr:uid="{6A73EE15-236B-4865-A752-0FF5066666F7}"/>
    <cellStyle name="Normal 9 5 4 3 3 2" xfId="5130" xr:uid="{90957AEE-E90B-4B82-B25D-97002CD77C11}"/>
    <cellStyle name="Normal 9 5 4 3 4" xfId="3495" xr:uid="{63269C73-E28E-496D-8F2A-2813CD49CC1E}"/>
    <cellStyle name="Normal 9 5 4 3 4 2" xfId="5131" xr:uid="{0D88AFB0-B28C-4DA7-B9DB-B82022D1CFE3}"/>
    <cellStyle name="Normal 9 5 4 3 5" xfId="5128" xr:uid="{35EB6378-D475-4421-9D1E-6B788B1AF67F}"/>
    <cellStyle name="Normal 9 5 4 4" xfId="3496" xr:uid="{85C74022-9114-4C15-8EAF-BCC73B5D804A}"/>
    <cellStyle name="Normal 9 5 4 4 2" xfId="3497" xr:uid="{D5D9EA5D-0B58-421D-9B68-3E5D304B579D}"/>
    <cellStyle name="Normal 9 5 4 4 2 2" xfId="5133" xr:uid="{B4F104A3-5CF0-4B73-BA7D-0F1C72BE478C}"/>
    <cellStyle name="Normal 9 5 4 4 3" xfId="3498" xr:uid="{BF975CE6-7398-48FB-8A7A-ADB7F3874E4D}"/>
    <cellStyle name="Normal 9 5 4 4 3 2" xfId="5134" xr:uid="{D09860E1-825E-451E-B984-D33020B053C2}"/>
    <cellStyle name="Normal 9 5 4 4 4" xfId="3499" xr:uid="{E5B44038-ED63-4177-933C-800585D9D510}"/>
    <cellStyle name="Normal 9 5 4 4 4 2" xfId="5135" xr:uid="{FA63C332-14C2-47CA-B5FC-237D6DCDFA14}"/>
    <cellStyle name="Normal 9 5 4 4 5" xfId="5132" xr:uid="{E3E11C42-C8C2-42B7-884B-32A895851C32}"/>
    <cellStyle name="Normal 9 5 4 5" xfId="3500" xr:uid="{4AB4E45A-C6A5-4F4E-A863-7CBCE80796D5}"/>
    <cellStyle name="Normal 9 5 4 5 2" xfId="5136" xr:uid="{A31F0DB2-0952-4371-866A-3FD2138ED6F4}"/>
    <cellStyle name="Normal 9 5 4 6" xfId="3501" xr:uid="{A9954E61-D14D-489F-9727-CF133448D8A6}"/>
    <cellStyle name="Normal 9 5 4 6 2" xfId="5137" xr:uid="{508C02A3-C95A-4873-9A07-25BA95ACF059}"/>
    <cellStyle name="Normal 9 5 4 7" xfId="3502" xr:uid="{3C40ED9C-6D37-433B-96A8-FBCBCF26207F}"/>
    <cellStyle name="Normal 9 5 4 7 2" xfId="5138" xr:uid="{A7789D4B-8696-4926-ACEF-865D8381468B}"/>
    <cellStyle name="Normal 9 5 4 8" xfId="5119" xr:uid="{80C87938-D0BF-4743-AAD1-927D5D0FD2E7}"/>
    <cellStyle name="Normal 9 5 5" xfId="3503" xr:uid="{3596D78B-DAE5-4CCC-87DB-BA8E585597BE}"/>
    <cellStyle name="Normal 9 5 5 2" xfId="3504" xr:uid="{12DC208F-7B1F-4E53-940E-AC927EAF41BA}"/>
    <cellStyle name="Normal 9 5 5 2 2" xfId="3505" xr:uid="{29032183-9ECD-46D9-A899-27753B9D281F}"/>
    <cellStyle name="Normal 9 5 5 2 2 2" xfId="5141" xr:uid="{43AB0693-6EF7-4F7D-B46E-EEA4F7560B0D}"/>
    <cellStyle name="Normal 9 5 5 2 3" xfId="3506" xr:uid="{6992EB5C-8D99-4904-9098-8C35CCDC9530}"/>
    <cellStyle name="Normal 9 5 5 2 3 2" xfId="5142" xr:uid="{FEE0A751-6E24-4DC1-9ED9-C9FB0254CAD1}"/>
    <cellStyle name="Normal 9 5 5 2 4" xfId="3507" xr:uid="{2C637729-B0CB-46E2-99EA-89CFF60BE092}"/>
    <cellStyle name="Normal 9 5 5 2 4 2" xfId="5143" xr:uid="{5FDB0F18-3ED4-4204-BE06-B9170594CDFA}"/>
    <cellStyle name="Normal 9 5 5 2 5" xfId="5140" xr:uid="{053D4E86-2164-444C-820F-DC562907B8AF}"/>
    <cellStyle name="Normal 9 5 5 3" xfId="3508" xr:uid="{51AF8980-18F7-40FA-876B-857C902D3A05}"/>
    <cellStyle name="Normal 9 5 5 3 2" xfId="3509" xr:uid="{90790407-F356-4D3F-9F54-DB5EA44173B1}"/>
    <cellStyle name="Normal 9 5 5 3 2 2" xfId="5145" xr:uid="{A3CC63F6-671C-4175-9A8D-3CC98B66FB24}"/>
    <cellStyle name="Normal 9 5 5 3 3" xfId="3510" xr:uid="{C0CC1840-3AC6-424E-9AF1-7FAAFD63F9F6}"/>
    <cellStyle name="Normal 9 5 5 3 3 2" xfId="5146" xr:uid="{357B6684-21F0-4948-A0AB-092CF3729554}"/>
    <cellStyle name="Normal 9 5 5 3 4" xfId="3511" xr:uid="{49CA4699-CEAE-43F4-946B-DE2D5A1FFDA7}"/>
    <cellStyle name="Normal 9 5 5 3 4 2" xfId="5147" xr:uid="{12E4F5CC-F174-4883-B09F-F9962E5BC1DF}"/>
    <cellStyle name="Normal 9 5 5 3 5" xfId="5144" xr:uid="{B99A8C5A-88D8-4DF7-AF3C-412467B543C0}"/>
    <cellStyle name="Normal 9 5 5 4" xfId="3512" xr:uid="{E9AEC75F-CF0B-48B2-9ECE-5CB68E689E7F}"/>
    <cellStyle name="Normal 9 5 5 4 2" xfId="5148" xr:uid="{0987F86C-B352-4538-92AC-2DFD2BCDFE12}"/>
    <cellStyle name="Normal 9 5 5 5" xfId="3513" xr:uid="{84F77C34-D589-40B9-AC37-61DDCFBA7AC9}"/>
    <cellStyle name="Normal 9 5 5 5 2" xfId="5149" xr:uid="{945CA138-DD87-49E7-85CD-FDCCB5E95A17}"/>
    <cellStyle name="Normal 9 5 5 6" xfId="3514" xr:uid="{06779C5B-8103-4EA2-8CA4-95874A227501}"/>
    <cellStyle name="Normal 9 5 5 6 2" xfId="5150" xr:uid="{1507DAE9-F2D6-4728-859F-48BDBE9CBA14}"/>
    <cellStyle name="Normal 9 5 5 7" xfId="5139" xr:uid="{6F85D33F-BD29-4271-AC74-4633BAC3D045}"/>
    <cellStyle name="Normal 9 5 6" xfId="3515" xr:uid="{7D74AD85-AA3C-46A2-8E5A-38A57D09CCBF}"/>
    <cellStyle name="Normal 9 5 6 2" xfId="3516" xr:uid="{BCA1C79C-6CBD-468B-8A4D-E1A174E0DFC0}"/>
    <cellStyle name="Normal 9 5 6 2 2" xfId="3517" xr:uid="{939605EC-6560-40DC-A591-29A930FAE858}"/>
    <cellStyle name="Normal 9 5 6 2 2 2" xfId="5153" xr:uid="{58AA5A30-EF04-4C0E-9B6B-6BF75A87EB39}"/>
    <cellStyle name="Normal 9 5 6 2 3" xfId="3518" xr:uid="{CB6261EF-DCC6-4044-A40D-BE65C09A4552}"/>
    <cellStyle name="Normal 9 5 6 2 3 2" xfId="5154" xr:uid="{B6200B45-5EBC-45B8-BDDE-1167A9E538C9}"/>
    <cellStyle name="Normal 9 5 6 2 4" xfId="3519" xr:uid="{8931DFBF-2A54-4D2C-9260-37CFAD510E4A}"/>
    <cellStyle name="Normal 9 5 6 2 4 2" xfId="5155" xr:uid="{FDDF6FE8-4460-4688-A035-3706EBFA6CBB}"/>
    <cellStyle name="Normal 9 5 6 2 5" xfId="5152" xr:uid="{6D369B54-80A4-48B4-8EEB-00D15E9429BC}"/>
    <cellStyle name="Normal 9 5 6 3" xfId="3520" xr:uid="{7C0BA85D-057C-4DC9-912B-02F9392B1115}"/>
    <cellStyle name="Normal 9 5 6 3 2" xfId="5156" xr:uid="{E28F0C13-8E0C-460D-A106-8CE55F3880C6}"/>
    <cellStyle name="Normal 9 5 6 4" xfId="3521" xr:uid="{955CFFD0-DBAD-4963-8C65-7C32E4E67E36}"/>
    <cellStyle name="Normal 9 5 6 4 2" xfId="5157" xr:uid="{450C2445-6826-4A47-840E-934F72054616}"/>
    <cellStyle name="Normal 9 5 6 5" xfId="3522" xr:uid="{32E3DC2A-C563-4CFE-AE66-33DBF21DADE1}"/>
    <cellStyle name="Normal 9 5 6 5 2" xfId="5158" xr:uid="{355B522B-569C-4EFE-A9EA-6E55A9D2FB85}"/>
    <cellStyle name="Normal 9 5 6 6" xfId="5151" xr:uid="{5D7434E1-C22B-499C-8188-9E8EF1048767}"/>
    <cellStyle name="Normal 9 5 7" xfId="3523" xr:uid="{52771576-678E-426E-A320-5B0620B308A3}"/>
    <cellStyle name="Normal 9 5 7 2" xfId="3524" xr:uid="{3F818B8E-D360-4D30-9C3D-5BB83E620E36}"/>
    <cellStyle name="Normal 9 5 7 2 2" xfId="5160" xr:uid="{200D6D1E-5C91-4A1B-8381-C35DFF4CA766}"/>
    <cellStyle name="Normal 9 5 7 3" xfId="3525" xr:uid="{BC20986A-A321-489F-BD76-A85F1AA4EC18}"/>
    <cellStyle name="Normal 9 5 7 3 2" xfId="5161" xr:uid="{8CCF1947-C606-4A20-962F-A9A9CF670CEC}"/>
    <cellStyle name="Normal 9 5 7 4" xfId="3526" xr:uid="{580C49DD-896E-407C-80F2-25230461963E}"/>
    <cellStyle name="Normal 9 5 7 4 2" xfId="5162" xr:uid="{C8060247-F884-4BEC-A6AA-693150AD12CE}"/>
    <cellStyle name="Normal 9 5 7 5" xfId="5159" xr:uid="{CD582673-D39B-4E67-AE36-7D14A0E6D5DA}"/>
    <cellStyle name="Normal 9 5 8" xfId="3527" xr:uid="{C486D437-C62D-4536-A617-8423DE8C88AE}"/>
    <cellStyle name="Normal 9 5 8 2" xfId="3528" xr:uid="{2886E118-1CCF-4F8F-8238-88D4F53E1D67}"/>
    <cellStyle name="Normal 9 5 8 2 2" xfId="5164" xr:uid="{2530D1B7-096B-4B1E-9110-9B811E086A6D}"/>
    <cellStyle name="Normal 9 5 8 3" xfId="3529" xr:uid="{21F3109B-487D-4490-A1B1-48D767F0D0AB}"/>
    <cellStyle name="Normal 9 5 8 3 2" xfId="5165" xr:uid="{1CB09968-DEBC-4997-89A2-499CB5BEC60B}"/>
    <cellStyle name="Normal 9 5 8 4" xfId="3530" xr:uid="{8AA08F90-E7F8-4323-89FE-A88E44AA79E4}"/>
    <cellStyle name="Normal 9 5 8 4 2" xfId="5166" xr:uid="{E10CEDDD-5C03-4A31-836B-AC8E622316F2}"/>
    <cellStyle name="Normal 9 5 8 5" xfId="5163" xr:uid="{3D0F8538-3384-4547-B5A0-BD20A2A7B812}"/>
    <cellStyle name="Normal 9 5 9" xfId="3531" xr:uid="{35407521-F723-4D3B-973D-9EF3F9AEC550}"/>
    <cellStyle name="Normal 9 5 9 2" xfId="5167" xr:uid="{5DAEA190-A4C8-4F47-B6D2-72C0FDB76424}"/>
    <cellStyle name="Normal 9 6" xfId="3532" xr:uid="{5ACB2DCA-B30A-4506-8A6F-983294EB4FEC}"/>
    <cellStyle name="Normal 9 6 10" xfId="5168" xr:uid="{3D13F6FB-B456-4868-AB36-846EB177A4FB}"/>
    <cellStyle name="Normal 9 6 2" xfId="3533" xr:uid="{6642CB0C-A340-4F20-BE55-482E6F85B878}"/>
    <cellStyle name="Normal 9 6 2 2" xfId="3534" xr:uid="{3CE70B2C-0A79-4096-9A7C-168DB6E0B288}"/>
    <cellStyle name="Normal 9 6 2 2 2" xfId="3535" xr:uid="{F609763B-B514-4C20-8DC5-164DB44F0BD1}"/>
    <cellStyle name="Normal 9 6 2 2 2 2" xfId="3536" xr:uid="{77C3FC84-CDAB-4EFB-A17E-2037A0FBB2C6}"/>
    <cellStyle name="Normal 9 6 2 2 2 2 2" xfId="5172" xr:uid="{92A6F822-BE0B-40F5-9056-B411FC551588}"/>
    <cellStyle name="Normal 9 6 2 2 2 3" xfId="3537" xr:uid="{47190501-4405-4CA4-BDC9-8BF6522DC42B}"/>
    <cellStyle name="Normal 9 6 2 2 2 3 2" xfId="5173" xr:uid="{D6B337AF-6CC8-470A-B304-79EEE530B5FD}"/>
    <cellStyle name="Normal 9 6 2 2 2 4" xfId="3538" xr:uid="{3B795332-009B-4A09-9A44-891F1A45DDCD}"/>
    <cellStyle name="Normal 9 6 2 2 2 4 2" xfId="5174" xr:uid="{CB0B5C54-338C-499D-BA40-EFEDDA4ECC75}"/>
    <cellStyle name="Normal 9 6 2 2 2 5" xfId="5171" xr:uid="{367D5BD1-525E-4E3B-A67E-1A6C44E4C084}"/>
    <cellStyle name="Normal 9 6 2 2 3" xfId="3539" xr:uid="{A9F1AA18-CD15-4BA3-BD17-038636EACFDF}"/>
    <cellStyle name="Normal 9 6 2 2 3 2" xfId="3540" xr:uid="{F98FBF0A-E417-418E-BC4A-3C280E0B9FCE}"/>
    <cellStyle name="Normal 9 6 2 2 3 2 2" xfId="5176" xr:uid="{75522967-5B1C-4CBB-ADE6-7002518C749E}"/>
    <cellStyle name="Normal 9 6 2 2 3 3" xfId="3541" xr:uid="{D436A798-D347-4B5E-97D6-E2BE8C6F110B}"/>
    <cellStyle name="Normal 9 6 2 2 3 3 2" xfId="5177" xr:uid="{5ECF99D6-73D8-47F4-A5FD-67ACBA27FCF3}"/>
    <cellStyle name="Normal 9 6 2 2 3 4" xfId="3542" xr:uid="{46241386-5434-4D14-AA2C-7548B1479E04}"/>
    <cellStyle name="Normal 9 6 2 2 3 4 2" xfId="5178" xr:uid="{E2D4E3AA-04FB-4B89-BFA1-77B1456D0A85}"/>
    <cellStyle name="Normal 9 6 2 2 3 5" xfId="5175" xr:uid="{5FD169AB-44CC-4DA0-A8C4-2476F7C4F6C0}"/>
    <cellStyle name="Normal 9 6 2 2 4" xfId="3543" xr:uid="{7D777821-9FD1-4B7A-AB17-329A2D9BD19C}"/>
    <cellStyle name="Normal 9 6 2 2 4 2" xfId="5179" xr:uid="{D8BBAA39-F0FB-4F53-9669-D82A752CA234}"/>
    <cellStyle name="Normal 9 6 2 2 5" xfId="3544" xr:uid="{A0978E17-1C1C-464D-8EA5-6C27368A772F}"/>
    <cellStyle name="Normal 9 6 2 2 5 2" xfId="5180" xr:uid="{9E1E111F-26FB-4FAC-8841-BA03A5231159}"/>
    <cellStyle name="Normal 9 6 2 2 6" xfId="3545" xr:uid="{B419C0E0-968B-4DCB-8943-F80C0FB2ED32}"/>
    <cellStyle name="Normal 9 6 2 2 6 2" xfId="5181" xr:uid="{331CD36B-79EF-4B50-B479-177A27E64033}"/>
    <cellStyle name="Normal 9 6 2 2 7" xfId="5170" xr:uid="{378ABD68-5858-4BC8-A34D-96281D3F2731}"/>
    <cellStyle name="Normal 9 6 2 3" xfId="3546" xr:uid="{10237EE6-2999-46DB-8390-DA2E01669A67}"/>
    <cellStyle name="Normal 9 6 2 3 2" xfId="3547" xr:uid="{4B3A6E60-1241-4A50-BF72-CACA8A2DFEB8}"/>
    <cellStyle name="Normal 9 6 2 3 2 2" xfId="3548" xr:uid="{755705AA-E2BB-4891-910B-AA9E4D8572E4}"/>
    <cellStyle name="Normal 9 6 2 3 2 2 2" xfId="5184" xr:uid="{9BDDE012-28F9-4BAE-A6DB-572361DABF89}"/>
    <cellStyle name="Normal 9 6 2 3 2 3" xfId="3549" xr:uid="{FE356AB7-CDE2-4781-9A0D-F5634C0408C9}"/>
    <cellStyle name="Normal 9 6 2 3 2 3 2" xfId="5185" xr:uid="{99E9CAC9-8BF0-41F6-ACA5-95D96F3756E8}"/>
    <cellStyle name="Normal 9 6 2 3 2 4" xfId="3550" xr:uid="{F01A6A8C-8D50-43D3-8AA3-C8DEF6D69346}"/>
    <cellStyle name="Normal 9 6 2 3 2 4 2" xfId="5186" xr:uid="{C61072DE-07FE-4169-BD86-A5ED4D7BBD50}"/>
    <cellStyle name="Normal 9 6 2 3 2 5" xfId="5183" xr:uid="{FF3E65F3-7FF0-474D-B979-6B51081751D1}"/>
    <cellStyle name="Normal 9 6 2 3 3" xfId="3551" xr:uid="{B90DBFBB-45E6-4D9E-84CA-31B741307494}"/>
    <cellStyle name="Normal 9 6 2 3 3 2" xfId="5187" xr:uid="{52AAD9A1-4576-44C8-9B57-416FFFECAB06}"/>
    <cellStyle name="Normal 9 6 2 3 4" xfId="3552" xr:uid="{0D851037-1A08-4486-9A12-ED433B670B49}"/>
    <cellStyle name="Normal 9 6 2 3 4 2" xfId="5188" xr:uid="{7C6D3055-5B1D-4E4A-8AC2-AF0240F38C92}"/>
    <cellStyle name="Normal 9 6 2 3 5" xfId="3553" xr:uid="{185B4CB3-EFCF-4442-91D0-863342BED07B}"/>
    <cellStyle name="Normal 9 6 2 3 5 2" xfId="5189" xr:uid="{D4346AD8-2B6C-41FE-B42E-EF350F0DD4AE}"/>
    <cellStyle name="Normal 9 6 2 3 6" xfId="5182" xr:uid="{28C3E1AE-895F-4037-BB41-7DBA9B03F016}"/>
    <cellStyle name="Normal 9 6 2 4" xfId="3554" xr:uid="{666D5A32-0ACC-486B-B01F-1310223E50C6}"/>
    <cellStyle name="Normal 9 6 2 4 2" xfId="3555" xr:uid="{4FAF26E5-ADC6-4931-8007-D65C1A87034E}"/>
    <cellStyle name="Normal 9 6 2 4 2 2" xfId="5191" xr:uid="{391E0303-F422-492A-AF67-2A4CE19040D2}"/>
    <cellStyle name="Normal 9 6 2 4 3" xfId="3556" xr:uid="{3832BD06-1D7C-4B58-845E-27C4A8043222}"/>
    <cellStyle name="Normal 9 6 2 4 3 2" xfId="5192" xr:uid="{A2CFF755-4E8F-4672-BBFC-410FE5CFC239}"/>
    <cellStyle name="Normal 9 6 2 4 4" xfId="3557" xr:uid="{927DBBD4-E2E2-44FE-8B34-20635D8706CA}"/>
    <cellStyle name="Normal 9 6 2 4 4 2" xfId="5193" xr:uid="{025019C2-8FD2-4D71-99DA-9F60B76792D7}"/>
    <cellStyle name="Normal 9 6 2 4 5" xfId="5190" xr:uid="{ADEF23FC-FFAF-436A-893F-145C7FCF4523}"/>
    <cellStyle name="Normal 9 6 2 5" xfId="3558" xr:uid="{1D49A9F0-00DE-4D5B-9690-0D98D79F3B58}"/>
    <cellStyle name="Normal 9 6 2 5 2" xfId="3559" xr:uid="{D3111AF2-2B70-46A3-A78D-AEAD8992710E}"/>
    <cellStyle name="Normal 9 6 2 5 2 2" xfId="5195" xr:uid="{BFC7D09A-8F04-4CD6-95E0-E5B7CF2FC2CF}"/>
    <cellStyle name="Normal 9 6 2 5 3" xfId="3560" xr:uid="{FC54B061-A43F-4CAF-B97D-B3E73180EA15}"/>
    <cellStyle name="Normal 9 6 2 5 3 2" xfId="5196" xr:uid="{DFA72EF5-EBE3-4E3D-8447-B75A35C68177}"/>
    <cellStyle name="Normal 9 6 2 5 4" xfId="3561" xr:uid="{B43F3BF3-C5D9-4C88-B4C7-700D983680E2}"/>
    <cellStyle name="Normal 9 6 2 5 4 2" xfId="5197" xr:uid="{98DFDFD0-74A6-455A-AAFE-BAC6CC50D2AF}"/>
    <cellStyle name="Normal 9 6 2 5 5" xfId="5194" xr:uid="{3E122135-B7AD-4C91-BBFA-72BDD64D7090}"/>
    <cellStyle name="Normal 9 6 2 6" xfId="3562" xr:uid="{158E3F29-00A6-4C57-8335-34A6D5C924B0}"/>
    <cellStyle name="Normal 9 6 2 6 2" xfId="5198" xr:uid="{0A38B7DC-4978-4D2A-B354-D62651E3822A}"/>
    <cellStyle name="Normal 9 6 2 7" xfId="3563" xr:uid="{652EF7EC-FCA2-4F6D-BEF6-5CC3EE42E7CE}"/>
    <cellStyle name="Normal 9 6 2 7 2" xfId="5199" xr:uid="{3A2DF15C-6CBE-40E0-A12B-C62033B75DE7}"/>
    <cellStyle name="Normal 9 6 2 8" xfId="3564" xr:uid="{1AD82ADC-D53B-47A4-9B4C-BEE14C83B166}"/>
    <cellStyle name="Normal 9 6 2 8 2" xfId="5200" xr:uid="{447C4428-509B-40AA-B5C9-E7081F93A976}"/>
    <cellStyle name="Normal 9 6 2 9" xfId="5169" xr:uid="{ACAF58C0-3E61-4C56-987A-8FB5EB753610}"/>
    <cellStyle name="Normal 9 6 3" xfId="3565" xr:uid="{8C6D7F12-72C2-408E-976A-C626054DAC69}"/>
    <cellStyle name="Normal 9 6 3 2" xfId="3566" xr:uid="{BD8757EF-13E6-4008-BD06-DDEC96A1653F}"/>
    <cellStyle name="Normal 9 6 3 2 2" xfId="3567" xr:uid="{FEE4AA7A-3B9C-4C26-B86C-5CD0426A517B}"/>
    <cellStyle name="Normal 9 6 3 2 2 2" xfId="5203" xr:uid="{6CAD65CA-4631-46B3-820B-A9E09803B16E}"/>
    <cellStyle name="Normal 9 6 3 2 3" xfId="3568" xr:uid="{9F80841D-F1F4-4141-97E1-6BE2AA4CEF57}"/>
    <cellStyle name="Normal 9 6 3 2 3 2" xfId="5204" xr:uid="{27A47667-9879-45E2-8D32-718EB4D10D58}"/>
    <cellStyle name="Normal 9 6 3 2 4" xfId="3569" xr:uid="{44EF89A7-CBC6-4237-828D-4726884ECA9A}"/>
    <cellStyle name="Normal 9 6 3 2 4 2" xfId="5205" xr:uid="{4F1188CC-0EE2-4FC2-A258-072C42294795}"/>
    <cellStyle name="Normal 9 6 3 2 5" xfId="5202" xr:uid="{CC785EE0-B636-4DCE-9E75-C4F1C6625C85}"/>
    <cellStyle name="Normal 9 6 3 3" xfId="3570" xr:uid="{B0DDB982-5461-498A-A37D-D69A1E2E08F9}"/>
    <cellStyle name="Normal 9 6 3 3 2" xfId="3571" xr:uid="{119E3460-9E48-43D5-BE6D-A190AF0418C9}"/>
    <cellStyle name="Normal 9 6 3 3 2 2" xfId="5207" xr:uid="{800D5856-E0C0-43C9-AE07-29810B7C8917}"/>
    <cellStyle name="Normal 9 6 3 3 3" xfId="3572" xr:uid="{8E91E3BB-B333-460B-AB5F-B3E9EA093BCF}"/>
    <cellStyle name="Normal 9 6 3 3 3 2" xfId="5208" xr:uid="{E127CD0B-F4C9-4FFA-9A84-C8AADF7E0F3A}"/>
    <cellStyle name="Normal 9 6 3 3 4" xfId="3573" xr:uid="{6C182AA6-8A4C-4D52-B064-249DEF2A4DD6}"/>
    <cellStyle name="Normal 9 6 3 3 4 2" xfId="5209" xr:uid="{D16284D3-F20A-490F-9BCD-840435315E67}"/>
    <cellStyle name="Normal 9 6 3 3 5" xfId="5206" xr:uid="{47DEEB96-48C4-4AA5-A23C-D57FFADD2378}"/>
    <cellStyle name="Normal 9 6 3 4" xfId="3574" xr:uid="{1594E1AF-9C88-454B-87AF-DFBD20932373}"/>
    <cellStyle name="Normal 9 6 3 4 2" xfId="5210" xr:uid="{9C10F473-F554-4460-8CF7-4FC15F099D5B}"/>
    <cellStyle name="Normal 9 6 3 5" xfId="3575" xr:uid="{E4D887AE-7893-4449-9242-13A2D9BB0EE9}"/>
    <cellStyle name="Normal 9 6 3 5 2" xfId="5211" xr:uid="{00E37F53-AE42-491C-A135-D3E2FBAED74F}"/>
    <cellStyle name="Normal 9 6 3 6" xfId="3576" xr:uid="{28408B4C-CE88-4095-8197-4870654C0119}"/>
    <cellStyle name="Normal 9 6 3 6 2" xfId="5212" xr:uid="{C2BE7AF6-7EEB-43F3-B7EE-13C86AF9F722}"/>
    <cellStyle name="Normal 9 6 3 7" xfId="5201" xr:uid="{CF34B445-46BE-4014-A057-4DF547098940}"/>
    <cellStyle name="Normal 9 6 4" xfId="3577" xr:uid="{7C098C68-8734-42B3-A3FF-0B9F43A71E9A}"/>
    <cellStyle name="Normal 9 6 4 2" xfId="3578" xr:uid="{D46C8893-6165-4F25-9AEC-6F1E66517EEF}"/>
    <cellStyle name="Normal 9 6 4 2 2" xfId="3579" xr:uid="{CF6E823B-6130-44E3-9301-113F4FA9DB1C}"/>
    <cellStyle name="Normal 9 6 4 2 2 2" xfId="5215" xr:uid="{6AEE27CB-46DA-48FE-A37C-BC2A28CADB67}"/>
    <cellStyle name="Normal 9 6 4 2 3" xfId="3580" xr:uid="{BCB949FC-40F4-4F4D-A24E-5C726CC2AAE6}"/>
    <cellStyle name="Normal 9 6 4 2 3 2" xfId="5216" xr:uid="{BCCD362C-70F9-4D8A-8362-2AF06360B4E8}"/>
    <cellStyle name="Normal 9 6 4 2 4" xfId="3581" xr:uid="{EFF54529-F02F-4B51-BD4A-7A0F9B2F3E6B}"/>
    <cellStyle name="Normal 9 6 4 2 4 2" xfId="5217" xr:uid="{5EA30835-BEB7-431E-B844-A8980F6B68FF}"/>
    <cellStyle name="Normal 9 6 4 2 5" xfId="5214" xr:uid="{D34B5F43-ED5E-44D0-B6EA-0B0FD0B717F5}"/>
    <cellStyle name="Normal 9 6 4 3" xfId="3582" xr:uid="{954A20C7-D7A8-4E41-8A3A-3893CFF54516}"/>
    <cellStyle name="Normal 9 6 4 3 2" xfId="5218" xr:uid="{0B6E4C99-7CE2-4FE4-A859-D47848949912}"/>
    <cellStyle name="Normal 9 6 4 4" xfId="3583" xr:uid="{6F9F39B2-3E21-40B4-916B-933704A3B39B}"/>
    <cellStyle name="Normal 9 6 4 4 2" xfId="5219" xr:uid="{68CB19B3-A49C-4D0D-992C-EBDFCD567148}"/>
    <cellStyle name="Normal 9 6 4 5" xfId="3584" xr:uid="{3DA0D289-5975-4C64-83C3-EBF1E15571A9}"/>
    <cellStyle name="Normal 9 6 4 5 2" xfId="5220" xr:uid="{C9CED65E-E58D-4180-BA65-687BCB4ED67A}"/>
    <cellStyle name="Normal 9 6 4 6" xfId="5213" xr:uid="{9B9A3C4C-E394-4D71-98AA-7591E91CEE66}"/>
    <cellStyle name="Normal 9 6 5" xfId="3585" xr:uid="{F68C575E-DD35-4A2F-ACEB-C11B1C9A1EC5}"/>
    <cellStyle name="Normal 9 6 5 2" xfId="3586" xr:uid="{7421DF9B-67E3-4965-8A0B-ADEDF884D6B0}"/>
    <cellStyle name="Normal 9 6 5 2 2" xfId="5222" xr:uid="{AE1F39AF-F5EA-4F73-815D-C1BAE502FCA6}"/>
    <cellStyle name="Normal 9 6 5 3" xfId="3587" xr:uid="{A42C4EA7-ECAD-45B7-A162-54A6A96C039B}"/>
    <cellStyle name="Normal 9 6 5 3 2" xfId="5223" xr:uid="{CD9E855A-2A59-4A6D-A89E-34EEFADC5C97}"/>
    <cellStyle name="Normal 9 6 5 4" xfId="3588" xr:uid="{EFD715BB-BE3E-4199-83B0-DBD0C1D013FF}"/>
    <cellStyle name="Normal 9 6 5 4 2" xfId="5224" xr:uid="{7125B5A5-1A76-4624-A0D1-634332DAA407}"/>
    <cellStyle name="Normal 9 6 5 5" xfId="5221" xr:uid="{74869F3C-773F-4F84-A684-DE15E993A9A8}"/>
    <cellStyle name="Normal 9 6 6" xfId="3589" xr:uid="{34CC3AFE-6D97-4352-9426-063F5D416642}"/>
    <cellStyle name="Normal 9 6 6 2" xfId="3590" xr:uid="{6F93F5E5-6B78-4E5E-9D60-9F4EA798539C}"/>
    <cellStyle name="Normal 9 6 6 2 2" xfId="5226" xr:uid="{CF6F5C95-D8D0-4F35-815D-AAA5F6C44BB8}"/>
    <cellStyle name="Normal 9 6 6 3" xfId="3591" xr:uid="{5A6A5A38-C6C5-4154-AA88-74D397AE71EF}"/>
    <cellStyle name="Normal 9 6 6 3 2" xfId="5227" xr:uid="{BD60722C-86D3-40D0-B68B-E8A80CF52D3B}"/>
    <cellStyle name="Normal 9 6 6 4" xfId="3592" xr:uid="{B22C97CC-E2AD-4016-B6C2-F397DA766C75}"/>
    <cellStyle name="Normal 9 6 6 4 2" xfId="5228" xr:uid="{CA73419F-9683-43B0-BFB7-C4DE6B96C0A4}"/>
    <cellStyle name="Normal 9 6 6 5" xfId="5225" xr:uid="{744C7805-758E-429E-A14B-78B259701E3B}"/>
    <cellStyle name="Normal 9 6 7" xfId="3593" xr:uid="{041304E4-993B-4565-9980-AC4E8ED5BF53}"/>
    <cellStyle name="Normal 9 6 7 2" xfId="5229" xr:uid="{8B13FF5C-B045-493C-BD46-CC9759EF1C8B}"/>
    <cellStyle name="Normal 9 6 8" xfId="3594" xr:uid="{A31DD613-B4F5-4526-A4D1-CE5F12A26324}"/>
    <cellStyle name="Normal 9 6 8 2" xfId="5230" xr:uid="{76EF9748-BB77-4313-9C35-6A3CEF920CDD}"/>
    <cellStyle name="Normal 9 6 9" xfId="3595" xr:uid="{999C2FC3-E000-4B75-A980-CCE7CBF56982}"/>
    <cellStyle name="Normal 9 6 9 2" xfId="5231" xr:uid="{1E5A5FBB-8067-4258-A3E3-B6590EDF4F2F}"/>
    <cellStyle name="Normal 9 7" xfId="3596" xr:uid="{03421007-13B5-4840-BF43-752CBC181966}"/>
    <cellStyle name="Normal 9 7 2" xfId="3597" xr:uid="{60C12472-C9C2-4D4E-9E31-23DDE8382051}"/>
    <cellStyle name="Normal 9 7 2 2" xfId="3598" xr:uid="{C5A6088D-66EA-44FF-89C2-EB32A08CFD29}"/>
    <cellStyle name="Normal 9 7 2 2 2" xfId="3599" xr:uid="{96A5F0B5-DE51-4E11-BBFF-58F1FC829D2C}"/>
    <cellStyle name="Normal 9 7 2 2 2 2" xfId="4274" xr:uid="{89D97315-DE0A-48F9-AABC-D5915922C5CD}"/>
    <cellStyle name="Normal 9 7 2 2 2 2 2" xfId="5236" xr:uid="{850DC465-0CC9-4499-83AD-3E79E3974906}"/>
    <cellStyle name="Normal 9 7 2 2 2 3" xfId="5235" xr:uid="{EDC1F341-24DB-46B7-9D7D-8ECEAD549044}"/>
    <cellStyle name="Normal 9 7 2 2 3" xfId="3600" xr:uid="{06A0E778-208D-4C68-9096-6F04BE9A54B4}"/>
    <cellStyle name="Normal 9 7 2 2 3 2" xfId="5237" xr:uid="{51D3B348-817E-4F76-8BE1-48C35BF2E763}"/>
    <cellStyle name="Normal 9 7 2 2 4" xfId="3601" xr:uid="{830316EA-3CAA-4198-A819-CEDF9ABFCD11}"/>
    <cellStyle name="Normal 9 7 2 2 4 2" xfId="5238" xr:uid="{E0B679CE-C300-48C6-90B8-01275F90A269}"/>
    <cellStyle name="Normal 9 7 2 2 5" xfId="5234" xr:uid="{9EADF31B-8451-41EB-B2F9-0DE5725EE23A}"/>
    <cellStyle name="Normal 9 7 2 3" xfId="3602" xr:uid="{D6BB5474-281C-45B0-9BD6-013B26292BB0}"/>
    <cellStyle name="Normal 9 7 2 3 2" xfId="3603" xr:uid="{55304FB1-CB6C-4CEB-9942-90EF051DF983}"/>
    <cellStyle name="Normal 9 7 2 3 2 2" xfId="5240" xr:uid="{74FA8803-2E8F-4C84-8DBB-351AF4DB49A5}"/>
    <cellStyle name="Normal 9 7 2 3 3" xfId="3604" xr:uid="{33A8FC95-D826-4573-A1DA-5C22312AE18D}"/>
    <cellStyle name="Normal 9 7 2 3 3 2" xfId="5241" xr:uid="{76BDCCFB-DE64-4D93-B99F-BA8CC50CDE84}"/>
    <cellStyle name="Normal 9 7 2 3 4" xfId="3605" xr:uid="{00D4D628-64F1-471E-B3E7-2FCF25FB7AC9}"/>
    <cellStyle name="Normal 9 7 2 3 4 2" xfId="5242" xr:uid="{B30F5682-D57C-4259-AC5E-DF2EBE05C0F7}"/>
    <cellStyle name="Normal 9 7 2 3 5" xfId="5239" xr:uid="{56BC151B-F7E0-4328-AD1C-31D6B965905E}"/>
    <cellStyle name="Normal 9 7 2 4" xfId="3606" xr:uid="{17477A9A-3665-41F7-AB7D-D5481B42FF0C}"/>
    <cellStyle name="Normal 9 7 2 4 2" xfId="5243" xr:uid="{D5635D85-E77A-4865-BF92-B4F6CF788497}"/>
    <cellStyle name="Normal 9 7 2 5" xfId="3607" xr:uid="{85F0527C-24F4-40CE-8F51-31B3BC656069}"/>
    <cellStyle name="Normal 9 7 2 5 2" xfId="5244" xr:uid="{4B551277-7911-4BEA-B4D1-A728E5068B6A}"/>
    <cellStyle name="Normal 9 7 2 6" xfId="3608" xr:uid="{028703DF-A5E5-4515-8ED1-072BC12C3920}"/>
    <cellStyle name="Normal 9 7 2 6 2" xfId="5245" xr:uid="{A6E89378-0785-4BD3-B5CB-5D44FD864364}"/>
    <cellStyle name="Normal 9 7 2 7" xfId="5233" xr:uid="{D28A098C-7040-410A-9BEE-753AAB099E4B}"/>
    <cellStyle name="Normal 9 7 3" xfId="3609" xr:uid="{EF60620F-E0DF-4A86-B417-E47B7CFF196E}"/>
    <cellStyle name="Normal 9 7 3 2" xfId="3610" xr:uid="{6FAC693A-3AC3-4FE6-8244-2B45524428C0}"/>
    <cellStyle name="Normal 9 7 3 2 2" xfId="3611" xr:uid="{54240B5E-EADD-4DE9-B781-5D102CCAD4B0}"/>
    <cellStyle name="Normal 9 7 3 2 2 2" xfId="5248" xr:uid="{90341B31-AACE-43C7-9E99-1DFE8D8028CF}"/>
    <cellStyle name="Normal 9 7 3 2 3" xfId="3612" xr:uid="{47FCE585-C151-416F-A1CD-251D0928FB25}"/>
    <cellStyle name="Normal 9 7 3 2 3 2" xfId="5249" xr:uid="{2D8413D5-5F7E-4E7A-B3D5-69B5AE9AD883}"/>
    <cellStyle name="Normal 9 7 3 2 4" xfId="3613" xr:uid="{DC9DBEEB-0F6C-4D9D-8070-CFC59B1CB95E}"/>
    <cellStyle name="Normal 9 7 3 2 4 2" xfId="5250" xr:uid="{65AF8DE8-CEC3-4D46-AF79-EA4B2CC01BCB}"/>
    <cellStyle name="Normal 9 7 3 2 5" xfId="5247" xr:uid="{719320DC-2153-4B49-BBCE-FDC8607FD9BF}"/>
    <cellStyle name="Normal 9 7 3 3" xfId="3614" xr:uid="{E8A6D0C9-EE58-4078-B928-1E2071D1CF03}"/>
    <cellStyle name="Normal 9 7 3 3 2" xfId="5251" xr:uid="{C214E898-D5A8-4EEA-B6FB-8E60AA823FC4}"/>
    <cellStyle name="Normal 9 7 3 4" xfId="3615" xr:uid="{E90796A6-AB18-4226-B009-B0A50AA83E2C}"/>
    <cellStyle name="Normal 9 7 3 4 2" xfId="5252" xr:uid="{AEDB9A88-E307-4B5D-9519-8FCB8AAFD32A}"/>
    <cellStyle name="Normal 9 7 3 5" xfId="3616" xr:uid="{CC1F757C-A9D3-4AE5-86DD-BD5B77ED2D08}"/>
    <cellStyle name="Normal 9 7 3 5 2" xfId="5253" xr:uid="{AE97AC2C-93BE-446C-9A32-8BAB3F8862A9}"/>
    <cellStyle name="Normal 9 7 3 6" xfId="5246" xr:uid="{5C9C43E2-8B2A-423D-9BD4-EEE5AE28F4B7}"/>
    <cellStyle name="Normal 9 7 4" xfId="3617" xr:uid="{E15DE9B7-045E-46F8-BABD-B1185B27867C}"/>
    <cellStyle name="Normal 9 7 4 2" xfId="3618" xr:uid="{E0FE2BD4-CD6E-4EE3-AB0D-667742BE55E2}"/>
    <cellStyle name="Normal 9 7 4 2 2" xfId="5255" xr:uid="{F8D1AF9A-E3E5-40F4-9FEF-CA68D07FF36F}"/>
    <cellStyle name="Normal 9 7 4 3" xfId="3619" xr:uid="{F77A254E-A805-414A-A91E-1769446012CC}"/>
    <cellStyle name="Normal 9 7 4 3 2" xfId="5256" xr:uid="{BCAD4A6E-219B-4495-8915-955B0DA96989}"/>
    <cellStyle name="Normal 9 7 4 4" xfId="3620" xr:uid="{3686D91A-C644-4E74-A109-76CB30874781}"/>
    <cellStyle name="Normal 9 7 4 4 2" xfId="5257" xr:uid="{F87A221E-52C9-418B-876B-CFA22EB13712}"/>
    <cellStyle name="Normal 9 7 4 5" xfId="5254" xr:uid="{85DBDD8D-D29F-446B-B3B0-4A02F315091E}"/>
    <cellStyle name="Normal 9 7 5" xfId="3621" xr:uid="{17860E6E-5EFB-400A-8F1C-43D58EF2EF9B}"/>
    <cellStyle name="Normal 9 7 5 2" xfId="3622" xr:uid="{CF298CFB-215F-4AAE-9EEE-5BF4AFEB58B0}"/>
    <cellStyle name="Normal 9 7 5 2 2" xfId="5259" xr:uid="{30E9D7CA-D46C-4468-972D-15BE9B150D8A}"/>
    <cellStyle name="Normal 9 7 5 3" xfId="3623" xr:uid="{84D60D41-53F4-4B5B-9712-67DE298E39FA}"/>
    <cellStyle name="Normal 9 7 5 3 2" xfId="5260" xr:uid="{7DB7D678-5555-43AC-BEC8-B36899B554E2}"/>
    <cellStyle name="Normal 9 7 5 4" xfId="3624" xr:uid="{08327420-7D83-4F88-9DD6-C6597B511AA7}"/>
    <cellStyle name="Normal 9 7 5 4 2" xfId="5261" xr:uid="{1959721E-E6FB-43EB-81DA-C65CC6A5D666}"/>
    <cellStyle name="Normal 9 7 5 5" xfId="5258" xr:uid="{96F585EB-EB88-4EA5-909A-42CBD8B3DAE0}"/>
    <cellStyle name="Normal 9 7 6" xfId="3625" xr:uid="{8F3345F9-E7EB-4CE9-9F9E-9512641146E3}"/>
    <cellStyle name="Normal 9 7 6 2" xfId="5262" xr:uid="{508B9B0D-92E5-4F20-8559-485F82BAA0C5}"/>
    <cellStyle name="Normal 9 7 7" xfId="3626" xr:uid="{4FCA6735-EC69-4965-8B5F-65A8249EE7F0}"/>
    <cellStyle name="Normal 9 7 7 2" xfId="5263" xr:uid="{0A5C93B5-B27F-4DF1-B3AF-1496B97EA1D5}"/>
    <cellStyle name="Normal 9 7 8" xfId="3627" xr:uid="{F7B8FB00-B9E5-4A38-AE54-8B8D0425540B}"/>
    <cellStyle name="Normal 9 7 8 2" xfId="5264" xr:uid="{65EA862C-1EE0-446C-B197-9F00B4CA2D0C}"/>
    <cellStyle name="Normal 9 7 9" xfId="5232" xr:uid="{7AE6C59A-2D4E-468E-A080-6C35783ADCDD}"/>
    <cellStyle name="Normal 9 8" xfId="3628" xr:uid="{6E7FE95B-53AA-4B64-ACEF-ED54BFC0D818}"/>
    <cellStyle name="Normal 9 8 2" xfId="3629" xr:uid="{5AD74EFD-B6CF-44A2-BE57-D40C914BAA59}"/>
    <cellStyle name="Normal 9 8 2 2" xfId="3630" xr:uid="{800170B8-810E-49DD-9170-0C5C98565A1A}"/>
    <cellStyle name="Normal 9 8 2 2 2" xfId="3631" xr:uid="{59D2F88C-9C5A-4860-A46B-A2AC11D921FF}"/>
    <cellStyle name="Normal 9 8 2 2 2 2" xfId="5268" xr:uid="{0C10DFE9-DD13-4F1C-9A1F-6941CAC0FC7F}"/>
    <cellStyle name="Normal 9 8 2 2 3" xfId="3632" xr:uid="{75CE28F6-4FDB-481C-9704-93D5EBA3653F}"/>
    <cellStyle name="Normal 9 8 2 2 3 2" xfId="5269" xr:uid="{1919A342-CA9E-4B18-B54D-6AE42FE3002F}"/>
    <cellStyle name="Normal 9 8 2 2 4" xfId="3633" xr:uid="{36AC9F38-6B4C-452C-AD31-6EBBAD6AB053}"/>
    <cellStyle name="Normal 9 8 2 2 4 2" xfId="5270" xr:uid="{BFBE3748-785B-4CD9-9EAB-41A9A010E9D9}"/>
    <cellStyle name="Normal 9 8 2 2 5" xfId="5267" xr:uid="{42A96D83-A008-4368-9ED3-A4AFCCBE7EB0}"/>
    <cellStyle name="Normal 9 8 2 3" xfId="3634" xr:uid="{9A9BCFF4-B2E8-4A1E-BDD1-38B7EC5631C6}"/>
    <cellStyle name="Normal 9 8 2 3 2" xfId="5271" xr:uid="{616BECF5-4D69-40D6-A8EC-954C847E4614}"/>
    <cellStyle name="Normal 9 8 2 4" xfId="3635" xr:uid="{DE56F812-033C-4716-BDE9-AB4FA29AC475}"/>
    <cellStyle name="Normal 9 8 2 4 2" xfId="5272" xr:uid="{DEEAE8DC-A2C4-41FC-96D4-03030A37AC36}"/>
    <cellStyle name="Normal 9 8 2 5" xfId="3636" xr:uid="{F2941AC5-DD51-40C8-90C5-C56CAE5F8DDE}"/>
    <cellStyle name="Normal 9 8 2 5 2" xfId="5273" xr:uid="{38CF5596-EB00-4273-82B8-0342219C9980}"/>
    <cellStyle name="Normal 9 8 2 6" xfId="5266" xr:uid="{184ECFDD-EF7E-4122-A2DD-907941E1C08A}"/>
    <cellStyle name="Normal 9 8 3" xfId="3637" xr:uid="{8EBF6D20-B1A8-4F77-BCF0-AE5D4C9E129C}"/>
    <cellStyle name="Normal 9 8 3 2" xfId="3638" xr:uid="{0095E10A-4DB3-40C5-8131-B5399AB6FE85}"/>
    <cellStyle name="Normal 9 8 3 2 2" xfId="5275" xr:uid="{DC137CE4-55EE-4A35-871D-1425CE912258}"/>
    <cellStyle name="Normal 9 8 3 3" xfId="3639" xr:uid="{489DC61F-CCB9-4125-8227-5AFACF687440}"/>
    <cellStyle name="Normal 9 8 3 3 2" xfId="5276" xr:uid="{7511E9F2-8172-46DE-A33A-2303702B859A}"/>
    <cellStyle name="Normal 9 8 3 4" xfId="3640" xr:uid="{EE9266D1-D8C0-47D3-AC4C-F61BFFCFAE00}"/>
    <cellStyle name="Normal 9 8 3 4 2" xfId="5277" xr:uid="{88FAB59A-2471-4DCB-AD5E-8FE74007127D}"/>
    <cellStyle name="Normal 9 8 3 5" xfId="5274" xr:uid="{9AF3187F-DB6C-4F0B-9B06-86908B6E8EB9}"/>
    <cellStyle name="Normal 9 8 4" xfId="3641" xr:uid="{C8FC4B7A-526F-479B-9C5F-06A0BC6DFFBB}"/>
    <cellStyle name="Normal 9 8 4 2" xfId="3642" xr:uid="{B0048D27-CEDE-49E8-A619-DAC41255B5FD}"/>
    <cellStyle name="Normal 9 8 4 2 2" xfId="5279" xr:uid="{AC4467DE-667F-40CD-9380-8A1A6F5B0721}"/>
    <cellStyle name="Normal 9 8 4 3" xfId="3643" xr:uid="{5C3542AA-6390-4F56-BA94-0B5B6DE2E636}"/>
    <cellStyle name="Normal 9 8 4 3 2" xfId="5280" xr:uid="{4C02B4F8-1261-49B1-AD40-AEEDC32B6A2A}"/>
    <cellStyle name="Normal 9 8 4 4" xfId="3644" xr:uid="{6665943E-0573-464C-8BC4-0C2EBA161B31}"/>
    <cellStyle name="Normal 9 8 4 4 2" xfId="5281" xr:uid="{781E6DDE-7994-4761-99A4-8492EE4B6795}"/>
    <cellStyle name="Normal 9 8 4 5" xfId="5278" xr:uid="{F4FA8A08-C612-46B4-BA97-B7F75E4A6138}"/>
    <cellStyle name="Normal 9 8 5" xfId="3645" xr:uid="{93494879-45D6-4A65-93A6-6EA6EA798F3C}"/>
    <cellStyle name="Normal 9 8 5 2" xfId="5282" xr:uid="{3F5AE9AC-08E8-4034-B0CE-03EFF32499F9}"/>
    <cellStyle name="Normal 9 8 6" xfId="3646" xr:uid="{B7A8A258-8D86-41B5-B14D-37F3FDBABEFB}"/>
    <cellStyle name="Normal 9 8 6 2" xfId="5283" xr:uid="{135EC235-ABC4-43D1-A473-C594F6CB3107}"/>
    <cellStyle name="Normal 9 8 7" xfId="3647" xr:uid="{440CF107-541B-404C-83A6-09D05F6345C0}"/>
    <cellStyle name="Normal 9 8 7 2" xfId="5284" xr:uid="{80AA6A5C-4575-4C3E-B3BD-23CF4547D2AF}"/>
    <cellStyle name="Normal 9 8 8" xfId="5265" xr:uid="{1DD3E9F0-C72A-45AE-AC2B-3B0F71ADEA94}"/>
    <cellStyle name="Normal 9 9" xfId="3648" xr:uid="{526EA401-D239-491D-9660-0DE5C7321B29}"/>
    <cellStyle name="Normal 9 9 2" xfId="3649" xr:uid="{28B29CC0-DDD8-45E6-B63D-51CA1C2E709B}"/>
    <cellStyle name="Normal 9 9 2 2" xfId="3650" xr:uid="{2218A495-4C89-4AEB-9D7C-46A2E456A0D0}"/>
    <cellStyle name="Normal 9 9 2 2 2" xfId="5287" xr:uid="{27C17C4A-CD18-465A-90D7-D108AC99A09F}"/>
    <cellStyle name="Normal 9 9 2 3" xfId="3651" xr:uid="{34F06118-9CA4-4B54-917C-5CCCBA36B8C1}"/>
    <cellStyle name="Normal 9 9 2 3 2" xfId="5288" xr:uid="{EBFB8846-403C-477E-9D85-48AABA5E449F}"/>
    <cellStyle name="Normal 9 9 2 4" xfId="3652" xr:uid="{DF22F8FD-650F-416E-9E7B-6FD8B35D6A4F}"/>
    <cellStyle name="Normal 9 9 2 4 2" xfId="5289" xr:uid="{707F8F54-5D00-400C-B9D2-EB750CCB63DA}"/>
    <cellStyle name="Normal 9 9 2 5" xfId="5286" xr:uid="{F99BD3AD-EB78-4654-AE73-6039EDFA41BD}"/>
    <cellStyle name="Normal 9 9 3" xfId="3653" xr:uid="{96449844-DFA4-4F5B-8777-829C5645B947}"/>
    <cellStyle name="Normal 9 9 3 2" xfId="3654" xr:uid="{74F744E7-57D1-4AEF-9B2C-B5F91E3B32F8}"/>
    <cellStyle name="Normal 9 9 3 2 2" xfId="5291" xr:uid="{462968CC-1D18-48F2-922D-2C2762536257}"/>
    <cellStyle name="Normal 9 9 3 3" xfId="3655" xr:uid="{E146ECB5-CC4F-4FF1-B985-1EC8C24C6AE0}"/>
    <cellStyle name="Normal 9 9 3 3 2" xfId="5292" xr:uid="{EF156BEE-2D56-4D0E-B12C-ED271AA2AA44}"/>
    <cellStyle name="Normal 9 9 3 4" xfId="3656" xr:uid="{0260B71B-B6C5-4B58-9107-C290939E43A8}"/>
    <cellStyle name="Normal 9 9 3 4 2" xfId="5293" xr:uid="{0899A9A6-EBE9-4141-8A8E-9F684678E6EB}"/>
    <cellStyle name="Normal 9 9 3 5" xfId="5290" xr:uid="{FA5389A1-0134-4354-8681-06E98A56CDFF}"/>
    <cellStyle name="Normal 9 9 4" xfId="3657" xr:uid="{47E93112-C42D-4F4E-A2BA-BC819B70F15A}"/>
    <cellStyle name="Normal 9 9 4 2" xfId="5294" xr:uid="{E7E1E978-EDFC-4CBE-8192-CA0A0129CD81}"/>
    <cellStyle name="Normal 9 9 5" xfId="3658" xr:uid="{111134AE-DC7C-4CF8-A96E-A58BA0291F5E}"/>
    <cellStyle name="Normal 9 9 5 2" xfId="5295" xr:uid="{EC486760-32D8-4CAE-A553-98261B7BE9D5}"/>
    <cellStyle name="Normal 9 9 6" xfId="3659" xr:uid="{41FE382C-D211-4591-9E0A-28F228BAEC8C}"/>
    <cellStyle name="Normal 9 9 6 2" xfId="5296" xr:uid="{259143AB-DAF6-4ED6-B815-47D5670ED7A4}"/>
    <cellStyle name="Normal 9 9 7" xfId="5285" xr:uid="{273E653C-E814-4EC2-A6AA-0AB410ADFF0A}"/>
    <cellStyle name="Percent 2" xfId="92" xr:uid="{11E555D5-0431-4D6C-B55F-7AA999AF18DC}"/>
    <cellStyle name="Percent 2 2" xfId="5297" xr:uid="{60DD3717-31B4-44EC-B69B-3DAF00A00956}"/>
    <cellStyle name="Гиперссылка 2" xfId="4" xr:uid="{49BAA0F8-B3D3-41B5-87DD-435502328B29}"/>
    <cellStyle name="Гиперссылка 2 2" xfId="5298" xr:uid="{B317BA74-3278-405A-B1AA-C79E0AC96D86}"/>
    <cellStyle name="Обычный 2" xfId="1" xr:uid="{A3CD5D5E-4502-4158-8112-08CDD679ACF5}"/>
    <cellStyle name="Обычный 2 2" xfId="5" xr:uid="{D19F253E-EE9B-4476-9D91-2EE3A6D7A3DC}"/>
    <cellStyle name="Обычный 2 2 2" xfId="5300" xr:uid="{C6B1BD6F-13E5-4AEC-9CAF-D2205C5B4D99}"/>
    <cellStyle name="Обычный 2 3" xfId="5299" xr:uid="{5943D967-88E0-4676-B0E9-13D29395890F}"/>
    <cellStyle name="常规_Sheet1_1" xfId="4382" xr:uid="{A911B0C6-A29E-41BF-B1CE-18ED3BE2DAB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32"/>
  <sheetViews>
    <sheetView tabSelected="1" topLeftCell="A114" zoomScale="90" zoomScaleNormal="90" workbookViewId="0">
      <selection activeCell="K132" sqref="A1:K13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51">
        <v>51450</v>
      </c>
      <c r="K10" s="115"/>
    </row>
    <row r="11" spans="1:11">
      <c r="A11" s="114"/>
      <c r="B11" s="114" t="s">
        <v>711</v>
      </c>
      <c r="C11" s="120"/>
      <c r="D11" s="120"/>
      <c r="E11" s="120"/>
      <c r="F11" s="115"/>
      <c r="G11" s="116"/>
      <c r="H11" s="116" t="s">
        <v>711</v>
      </c>
      <c r="I11" s="120"/>
      <c r="J11" s="152"/>
      <c r="K11" s="115"/>
    </row>
    <row r="12" spans="1:11">
      <c r="A12" s="114"/>
      <c r="B12" s="114" t="s">
        <v>712</v>
      </c>
      <c r="C12" s="120"/>
      <c r="D12" s="120"/>
      <c r="E12" s="120"/>
      <c r="F12" s="115"/>
      <c r="G12" s="116"/>
      <c r="H12" s="116" t="s">
        <v>712</v>
      </c>
      <c r="I12" s="120"/>
      <c r="J12" s="120"/>
      <c r="K12" s="115"/>
    </row>
    <row r="13" spans="1:11">
      <c r="A13" s="114"/>
      <c r="B13" s="114" t="s">
        <v>713</v>
      </c>
      <c r="C13" s="120"/>
      <c r="D13" s="120"/>
      <c r="E13" s="120"/>
      <c r="F13" s="115"/>
      <c r="G13" s="116"/>
      <c r="H13" s="116" t="s">
        <v>713</v>
      </c>
      <c r="I13" s="120"/>
      <c r="J13" s="99" t="s">
        <v>11</v>
      </c>
      <c r="K13" s="115"/>
    </row>
    <row r="14" spans="1:11" ht="15" customHeight="1">
      <c r="A14" s="114"/>
      <c r="B14" s="114" t="s">
        <v>190</v>
      </c>
      <c r="C14" s="120"/>
      <c r="D14" s="120"/>
      <c r="E14" s="120"/>
      <c r="F14" s="115"/>
      <c r="G14" s="116"/>
      <c r="H14" s="116" t="s">
        <v>190</v>
      </c>
      <c r="I14" s="120"/>
      <c r="J14" s="153">
        <v>45185</v>
      </c>
      <c r="K14" s="115"/>
    </row>
    <row r="15" spans="1:11" ht="15" customHeight="1">
      <c r="A15" s="114"/>
      <c r="B15" s="6" t="s">
        <v>6</v>
      </c>
      <c r="C15" s="7"/>
      <c r="D15" s="7"/>
      <c r="E15" s="7"/>
      <c r="F15" s="8"/>
      <c r="G15" s="116"/>
      <c r="H15" s="9" t="s">
        <v>6</v>
      </c>
      <c r="I15" s="120"/>
      <c r="J15" s="154"/>
      <c r="K15" s="115"/>
    </row>
    <row r="16" spans="1:11" ht="15" customHeight="1">
      <c r="A16" s="114"/>
      <c r="B16" s="120"/>
      <c r="C16" s="120"/>
      <c r="D16" s="120"/>
      <c r="E16" s="120"/>
      <c r="F16" s="120"/>
      <c r="G16" s="120"/>
      <c r="H16" s="120"/>
      <c r="I16" s="123" t="s">
        <v>142</v>
      </c>
      <c r="J16" s="129">
        <v>40008</v>
      </c>
      <c r="K16" s="115"/>
    </row>
    <row r="17" spans="1:11">
      <c r="A17" s="114"/>
      <c r="B17" s="120" t="s">
        <v>714</v>
      </c>
      <c r="C17" s="120"/>
      <c r="D17" s="120"/>
      <c r="E17" s="120"/>
      <c r="F17" s="120"/>
      <c r="G17" s="120"/>
      <c r="H17" s="120"/>
      <c r="I17" s="123" t="s">
        <v>143</v>
      </c>
      <c r="J17" s="129" t="s">
        <v>832</v>
      </c>
      <c r="K17" s="115"/>
    </row>
    <row r="18" spans="1:11" ht="18">
      <c r="A18" s="114"/>
      <c r="B18" s="120" t="s">
        <v>715</v>
      </c>
      <c r="C18" s="120"/>
      <c r="D18" s="120"/>
      <c r="E18" s="120"/>
      <c r="F18" s="120"/>
      <c r="G18" s="120"/>
      <c r="H18" s="120"/>
      <c r="I18" s="122" t="s">
        <v>258</v>
      </c>
      <c r="J18" s="104" t="s">
        <v>166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5" t="s">
        <v>201</v>
      </c>
      <c r="G20" s="156"/>
      <c r="H20" s="100" t="s">
        <v>169</v>
      </c>
      <c r="I20" s="100" t="s">
        <v>202</v>
      </c>
      <c r="J20" s="100" t="s">
        <v>21</v>
      </c>
      <c r="K20" s="115"/>
    </row>
    <row r="21" spans="1:11">
      <c r="A21" s="114"/>
      <c r="B21" s="105"/>
      <c r="C21" s="105"/>
      <c r="D21" s="106"/>
      <c r="E21" s="106"/>
      <c r="F21" s="157"/>
      <c r="G21" s="158"/>
      <c r="H21" s="105" t="s">
        <v>141</v>
      </c>
      <c r="I21" s="105"/>
      <c r="J21" s="105"/>
      <c r="K21" s="115"/>
    </row>
    <row r="22" spans="1:11" ht="24">
      <c r="A22" s="114"/>
      <c r="B22" s="107">
        <v>2</v>
      </c>
      <c r="C22" s="10" t="s">
        <v>716</v>
      </c>
      <c r="D22" s="118" t="s">
        <v>716</v>
      </c>
      <c r="E22" s="118"/>
      <c r="F22" s="149"/>
      <c r="G22" s="150"/>
      <c r="H22" s="11" t="s">
        <v>822</v>
      </c>
      <c r="I22" s="14">
        <v>4.6100000000000003</v>
      </c>
      <c r="J22" s="109">
        <f t="shared" ref="J22:J53" si="0">I22*B22</f>
        <v>9.2200000000000006</v>
      </c>
      <c r="K22" s="115"/>
    </row>
    <row r="23" spans="1:11">
      <c r="A23" s="114"/>
      <c r="B23" s="107">
        <v>2</v>
      </c>
      <c r="C23" s="10" t="s">
        <v>717</v>
      </c>
      <c r="D23" s="118" t="s">
        <v>806</v>
      </c>
      <c r="E23" s="118" t="s">
        <v>314</v>
      </c>
      <c r="F23" s="149"/>
      <c r="G23" s="150"/>
      <c r="H23" s="11" t="s">
        <v>718</v>
      </c>
      <c r="I23" s="14">
        <v>1.71</v>
      </c>
      <c r="J23" s="109">
        <f t="shared" si="0"/>
        <v>3.42</v>
      </c>
      <c r="K23" s="115"/>
    </row>
    <row r="24" spans="1:11">
      <c r="A24" s="114"/>
      <c r="B24" s="107">
        <v>1</v>
      </c>
      <c r="C24" s="10" t="s">
        <v>717</v>
      </c>
      <c r="D24" s="118" t="s">
        <v>807</v>
      </c>
      <c r="E24" s="118" t="s">
        <v>701</v>
      </c>
      <c r="F24" s="149"/>
      <c r="G24" s="150"/>
      <c r="H24" s="11" t="s">
        <v>718</v>
      </c>
      <c r="I24" s="14">
        <v>1.99</v>
      </c>
      <c r="J24" s="109">
        <f t="shared" si="0"/>
        <v>1.99</v>
      </c>
      <c r="K24" s="115"/>
    </row>
    <row r="25" spans="1:11" ht="36">
      <c r="A25" s="114"/>
      <c r="B25" s="107">
        <v>2</v>
      </c>
      <c r="C25" s="10" t="s">
        <v>719</v>
      </c>
      <c r="D25" s="118" t="s">
        <v>719</v>
      </c>
      <c r="E25" s="118" t="s">
        <v>28</v>
      </c>
      <c r="F25" s="149" t="s">
        <v>720</v>
      </c>
      <c r="G25" s="150"/>
      <c r="H25" s="11" t="s">
        <v>721</v>
      </c>
      <c r="I25" s="14">
        <v>3.06</v>
      </c>
      <c r="J25" s="109">
        <f t="shared" si="0"/>
        <v>6.12</v>
      </c>
      <c r="K25" s="115"/>
    </row>
    <row r="26" spans="1:11" ht="36">
      <c r="A26" s="114"/>
      <c r="B26" s="107">
        <v>2</v>
      </c>
      <c r="C26" s="10" t="s">
        <v>719</v>
      </c>
      <c r="D26" s="118" t="s">
        <v>719</v>
      </c>
      <c r="E26" s="118" t="s">
        <v>722</v>
      </c>
      <c r="F26" s="149" t="s">
        <v>239</v>
      </c>
      <c r="G26" s="150"/>
      <c r="H26" s="11" t="s">
        <v>721</v>
      </c>
      <c r="I26" s="14">
        <v>3.06</v>
      </c>
      <c r="J26" s="109">
        <f t="shared" si="0"/>
        <v>6.12</v>
      </c>
      <c r="K26" s="115"/>
    </row>
    <row r="27" spans="1:11" ht="36">
      <c r="A27" s="114"/>
      <c r="B27" s="107">
        <v>2</v>
      </c>
      <c r="C27" s="10" t="s">
        <v>719</v>
      </c>
      <c r="D27" s="118" t="s">
        <v>719</v>
      </c>
      <c r="E27" s="118" t="s">
        <v>722</v>
      </c>
      <c r="F27" s="149" t="s">
        <v>348</v>
      </c>
      <c r="G27" s="150"/>
      <c r="H27" s="11" t="s">
        <v>721</v>
      </c>
      <c r="I27" s="14">
        <v>3.06</v>
      </c>
      <c r="J27" s="109">
        <f t="shared" si="0"/>
        <v>6.12</v>
      </c>
      <c r="K27" s="115"/>
    </row>
    <row r="28" spans="1:11" ht="36">
      <c r="A28" s="114"/>
      <c r="B28" s="107">
        <v>2</v>
      </c>
      <c r="C28" s="10" t="s">
        <v>719</v>
      </c>
      <c r="D28" s="118" t="s">
        <v>719</v>
      </c>
      <c r="E28" s="118" t="s">
        <v>722</v>
      </c>
      <c r="F28" s="149" t="s">
        <v>528</v>
      </c>
      <c r="G28" s="150"/>
      <c r="H28" s="11" t="s">
        <v>721</v>
      </c>
      <c r="I28" s="14">
        <v>3.06</v>
      </c>
      <c r="J28" s="109">
        <f t="shared" si="0"/>
        <v>6.12</v>
      </c>
      <c r="K28" s="115"/>
    </row>
    <row r="29" spans="1:11" ht="36">
      <c r="A29" s="114"/>
      <c r="B29" s="107">
        <v>2</v>
      </c>
      <c r="C29" s="10" t="s">
        <v>723</v>
      </c>
      <c r="D29" s="118" t="s">
        <v>723</v>
      </c>
      <c r="E29" s="118" t="s">
        <v>107</v>
      </c>
      <c r="F29" s="149"/>
      <c r="G29" s="150"/>
      <c r="H29" s="11" t="s">
        <v>823</v>
      </c>
      <c r="I29" s="14">
        <v>2.5299999999999998</v>
      </c>
      <c r="J29" s="109">
        <f t="shared" si="0"/>
        <v>5.0599999999999996</v>
      </c>
      <c r="K29" s="115"/>
    </row>
    <row r="30" spans="1:11" ht="36">
      <c r="A30" s="114"/>
      <c r="B30" s="107">
        <v>2</v>
      </c>
      <c r="C30" s="10" t="s">
        <v>723</v>
      </c>
      <c r="D30" s="118" t="s">
        <v>723</v>
      </c>
      <c r="E30" s="118" t="s">
        <v>268</v>
      </c>
      <c r="F30" s="149"/>
      <c r="G30" s="150"/>
      <c r="H30" s="11" t="s">
        <v>823</v>
      </c>
      <c r="I30" s="14">
        <v>2.5299999999999998</v>
      </c>
      <c r="J30" s="109">
        <f t="shared" si="0"/>
        <v>5.0599999999999996</v>
      </c>
      <c r="K30" s="115"/>
    </row>
    <row r="31" spans="1:11" ht="36">
      <c r="A31" s="114"/>
      <c r="B31" s="107">
        <v>4</v>
      </c>
      <c r="C31" s="10" t="s">
        <v>723</v>
      </c>
      <c r="D31" s="118" t="s">
        <v>723</v>
      </c>
      <c r="E31" s="118" t="s">
        <v>270</v>
      </c>
      <c r="F31" s="149"/>
      <c r="G31" s="150"/>
      <c r="H31" s="11" t="s">
        <v>823</v>
      </c>
      <c r="I31" s="14">
        <v>2.5299999999999998</v>
      </c>
      <c r="J31" s="109">
        <f t="shared" si="0"/>
        <v>10.119999999999999</v>
      </c>
      <c r="K31" s="115"/>
    </row>
    <row r="32" spans="1:11" ht="24">
      <c r="A32" s="114"/>
      <c r="B32" s="107">
        <v>18</v>
      </c>
      <c r="C32" s="10" t="s">
        <v>724</v>
      </c>
      <c r="D32" s="118" t="s">
        <v>724</v>
      </c>
      <c r="E32" s="118" t="s">
        <v>25</v>
      </c>
      <c r="F32" s="149" t="s">
        <v>107</v>
      </c>
      <c r="G32" s="150"/>
      <c r="H32" s="11" t="s">
        <v>725</v>
      </c>
      <c r="I32" s="14">
        <v>0.98</v>
      </c>
      <c r="J32" s="109">
        <f t="shared" si="0"/>
        <v>17.64</v>
      </c>
      <c r="K32" s="115"/>
    </row>
    <row r="33" spans="1:11" ht="24">
      <c r="A33" s="114"/>
      <c r="B33" s="107">
        <v>6</v>
      </c>
      <c r="C33" s="10" t="s">
        <v>726</v>
      </c>
      <c r="D33" s="118" t="s">
        <v>726</v>
      </c>
      <c r="E33" s="118" t="s">
        <v>239</v>
      </c>
      <c r="F33" s="149" t="s">
        <v>25</v>
      </c>
      <c r="G33" s="150"/>
      <c r="H33" s="11" t="s">
        <v>727</v>
      </c>
      <c r="I33" s="14">
        <v>0.98</v>
      </c>
      <c r="J33" s="109">
        <f t="shared" si="0"/>
        <v>5.88</v>
      </c>
      <c r="K33" s="115"/>
    </row>
    <row r="34" spans="1:11" ht="24">
      <c r="A34" s="114"/>
      <c r="B34" s="107">
        <v>2</v>
      </c>
      <c r="C34" s="10" t="s">
        <v>726</v>
      </c>
      <c r="D34" s="118" t="s">
        <v>726</v>
      </c>
      <c r="E34" s="118" t="s">
        <v>348</v>
      </c>
      <c r="F34" s="149" t="s">
        <v>25</v>
      </c>
      <c r="G34" s="150"/>
      <c r="H34" s="11" t="s">
        <v>727</v>
      </c>
      <c r="I34" s="14">
        <v>0.98</v>
      </c>
      <c r="J34" s="109">
        <f t="shared" si="0"/>
        <v>1.96</v>
      </c>
      <c r="K34" s="115"/>
    </row>
    <row r="35" spans="1:11" ht="24">
      <c r="A35" s="114"/>
      <c r="B35" s="107">
        <v>1</v>
      </c>
      <c r="C35" s="10" t="s">
        <v>726</v>
      </c>
      <c r="D35" s="118" t="s">
        <v>726</v>
      </c>
      <c r="E35" s="118" t="s">
        <v>728</v>
      </c>
      <c r="F35" s="149" t="s">
        <v>25</v>
      </c>
      <c r="G35" s="150"/>
      <c r="H35" s="11" t="s">
        <v>727</v>
      </c>
      <c r="I35" s="14">
        <v>0.98</v>
      </c>
      <c r="J35" s="109">
        <f t="shared" si="0"/>
        <v>0.98</v>
      </c>
      <c r="K35" s="115"/>
    </row>
    <row r="36" spans="1:11" ht="24">
      <c r="A36" s="114"/>
      <c r="B36" s="107">
        <v>1</v>
      </c>
      <c r="C36" s="10" t="s">
        <v>726</v>
      </c>
      <c r="D36" s="118" t="s">
        <v>726</v>
      </c>
      <c r="E36" s="118" t="s">
        <v>729</v>
      </c>
      <c r="F36" s="149" t="s">
        <v>25</v>
      </c>
      <c r="G36" s="150"/>
      <c r="H36" s="11" t="s">
        <v>727</v>
      </c>
      <c r="I36" s="14">
        <v>0.98</v>
      </c>
      <c r="J36" s="109">
        <f t="shared" si="0"/>
        <v>0.98</v>
      </c>
      <c r="K36" s="115"/>
    </row>
    <row r="37" spans="1:11" ht="36">
      <c r="A37" s="114"/>
      <c r="B37" s="107">
        <v>1</v>
      </c>
      <c r="C37" s="10" t="s">
        <v>730</v>
      </c>
      <c r="D37" s="118" t="s">
        <v>730</v>
      </c>
      <c r="E37" s="118" t="s">
        <v>26</v>
      </c>
      <c r="F37" s="149" t="s">
        <v>528</v>
      </c>
      <c r="G37" s="150"/>
      <c r="H37" s="11" t="s">
        <v>731</v>
      </c>
      <c r="I37" s="14">
        <v>6.41</v>
      </c>
      <c r="J37" s="109">
        <f t="shared" si="0"/>
        <v>6.41</v>
      </c>
      <c r="K37" s="115"/>
    </row>
    <row r="38" spans="1:11" ht="36">
      <c r="A38" s="114"/>
      <c r="B38" s="107">
        <v>1</v>
      </c>
      <c r="C38" s="10" t="s">
        <v>732</v>
      </c>
      <c r="D38" s="118" t="s">
        <v>732</v>
      </c>
      <c r="E38" s="118" t="s">
        <v>26</v>
      </c>
      <c r="F38" s="149" t="s">
        <v>239</v>
      </c>
      <c r="G38" s="150"/>
      <c r="H38" s="11" t="s">
        <v>733</v>
      </c>
      <c r="I38" s="14">
        <v>4.12</v>
      </c>
      <c r="J38" s="109">
        <f t="shared" si="0"/>
        <v>4.12</v>
      </c>
      <c r="K38" s="115"/>
    </row>
    <row r="39" spans="1:11" ht="36">
      <c r="A39" s="114"/>
      <c r="B39" s="107">
        <v>1</v>
      </c>
      <c r="C39" s="10" t="s">
        <v>732</v>
      </c>
      <c r="D39" s="118" t="s">
        <v>732</v>
      </c>
      <c r="E39" s="118" t="s">
        <v>26</v>
      </c>
      <c r="F39" s="149" t="s">
        <v>348</v>
      </c>
      <c r="G39" s="150"/>
      <c r="H39" s="11" t="s">
        <v>733</v>
      </c>
      <c r="I39" s="14">
        <v>4.12</v>
      </c>
      <c r="J39" s="109">
        <f t="shared" si="0"/>
        <v>4.12</v>
      </c>
      <c r="K39" s="115"/>
    </row>
    <row r="40" spans="1:11" ht="24">
      <c r="A40" s="114"/>
      <c r="B40" s="107">
        <v>20</v>
      </c>
      <c r="C40" s="10" t="s">
        <v>734</v>
      </c>
      <c r="D40" s="118" t="s">
        <v>734</v>
      </c>
      <c r="E40" s="118" t="s">
        <v>27</v>
      </c>
      <c r="F40" s="149"/>
      <c r="G40" s="150"/>
      <c r="H40" s="11" t="s">
        <v>735</v>
      </c>
      <c r="I40" s="14">
        <v>0.34</v>
      </c>
      <c r="J40" s="109">
        <f t="shared" si="0"/>
        <v>6.8000000000000007</v>
      </c>
      <c r="K40" s="115"/>
    </row>
    <row r="41" spans="1:11" ht="24">
      <c r="A41" s="114"/>
      <c r="B41" s="107">
        <v>8</v>
      </c>
      <c r="C41" s="10" t="s">
        <v>736</v>
      </c>
      <c r="D41" s="118" t="s">
        <v>736</v>
      </c>
      <c r="E41" s="118" t="s">
        <v>26</v>
      </c>
      <c r="F41" s="149" t="s">
        <v>273</v>
      </c>
      <c r="G41" s="150"/>
      <c r="H41" s="11" t="s">
        <v>737</v>
      </c>
      <c r="I41" s="14">
        <v>0.84</v>
      </c>
      <c r="J41" s="109">
        <f t="shared" si="0"/>
        <v>6.72</v>
      </c>
      <c r="K41" s="115"/>
    </row>
    <row r="42" spans="1:11" ht="24">
      <c r="A42" s="114"/>
      <c r="B42" s="107">
        <v>10</v>
      </c>
      <c r="C42" s="10" t="s">
        <v>736</v>
      </c>
      <c r="D42" s="118" t="s">
        <v>736</v>
      </c>
      <c r="E42" s="118" t="s">
        <v>27</v>
      </c>
      <c r="F42" s="149" t="s">
        <v>273</v>
      </c>
      <c r="G42" s="150"/>
      <c r="H42" s="11" t="s">
        <v>737</v>
      </c>
      <c r="I42" s="14">
        <v>0.84</v>
      </c>
      <c r="J42" s="109">
        <f t="shared" si="0"/>
        <v>8.4</v>
      </c>
      <c r="K42" s="115"/>
    </row>
    <row r="43" spans="1:11" ht="24">
      <c r="A43" s="114"/>
      <c r="B43" s="107">
        <v>8</v>
      </c>
      <c r="C43" s="10" t="s">
        <v>736</v>
      </c>
      <c r="D43" s="118" t="s">
        <v>736</v>
      </c>
      <c r="E43" s="118" t="s">
        <v>27</v>
      </c>
      <c r="F43" s="149" t="s">
        <v>271</v>
      </c>
      <c r="G43" s="150"/>
      <c r="H43" s="11" t="s">
        <v>737</v>
      </c>
      <c r="I43" s="14">
        <v>0.84</v>
      </c>
      <c r="J43" s="109">
        <f t="shared" si="0"/>
        <v>6.72</v>
      </c>
      <c r="K43" s="115"/>
    </row>
    <row r="44" spans="1:11" ht="24">
      <c r="A44" s="114"/>
      <c r="B44" s="107">
        <v>1</v>
      </c>
      <c r="C44" s="10" t="s">
        <v>738</v>
      </c>
      <c r="D44" s="118" t="s">
        <v>738</v>
      </c>
      <c r="E44" s="118"/>
      <c r="F44" s="149"/>
      <c r="G44" s="150"/>
      <c r="H44" s="11" t="s">
        <v>739</v>
      </c>
      <c r="I44" s="14">
        <v>2.2599999999999998</v>
      </c>
      <c r="J44" s="109">
        <f t="shared" si="0"/>
        <v>2.2599999999999998</v>
      </c>
      <c r="K44" s="115"/>
    </row>
    <row r="45" spans="1:11" ht="36">
      <c r="A45" s="114"/>
      <c r="B45" s="107">
        <v>1</v>
      </c>
      <c r="C45" s="10" t="s">
        <v>740</v>
      </c>
      <c r="D45" s="118" t="s">
        <v>808</v>
      </c>
      <c r="E45" s="118" t="s">
        <v>273</v>
      </c>
      <c r="F45" s="149"/>
      <c r="G45" s="150"/>
      <c r="H45" s="11" t="s">
        <v>741</v>
      </c>
      <c r="I45" s="14">
        <v>2.54</v>
      </c>
      <c r="J45" s="109">
        <f t="shared" si="0"/>
        <v>2.54</v>
      </c>
      <c r="K45" s="115"/>
    </row>
    <row r="46" spans="1:11" ht="36">
      <c r="A46" s="114"/>
      <c r="B46" s="107">
        <v>2</v>
      </c>
      <c r="C46" s="10" t="s">
        <v>740</v>
      </c>
      <c r="D46" s="118" t="s">
        <v>809</v>
      </c>
      <c r="E46" s="118" t="s">
        <v>673</v>
      </c>
      <c r="F46" s="149"/>
      <c r="G46" s="150"/>
      <c r="H46" s="11" t="s">
        <v>741</v>
      </c>
      <c r="I46" s="14">
        <v>2.54</v>
      </c>
      <c r="J46" s="109">
        <f t="shared" si="0"/>
        <v>5.08</v>
      </c>
      <c r="K46" s="115"/>
    </row>
    <row r="47" spans="1:11" ht="36">
      <c r="A47" s="114"/>
      <c r="B47" s="107">
        <v>1</v>
      </c>
      <c r="C47" s="10" t="s">
        <v>740</v>
      </c>
      <c r="D47" s="118" t="s">
        <v>810</v>
      </c>
      <c r="E47" s="118" t="s">
        <v>271</v>
      </c>
      <c r="F47" s="149"/>
      <c r="G47" s="150"/>
      <c r="H47" s="11" t="s">
        <v>741</v>
      </c>
      <c r="I47" s="14">
        <v>2.54</v>
      </c>
      <c r="J47" s="109">
        <f t="shared" si="0"/>
        <v>2.54</v>
      </c>
      <c r="K47" s="115"/>
    </row>
    <row r="48" spans="1:11" ht="36">
      <c r="A48" s="114"/>
      <c r="B48" s="107">
        <v>1</v>
      </c>
      <c r="C48" s="10" t="s">
        <v>740</v>
      </c>
      <c r="D48" s="118" t="s">
        <v>811</v>
      </c>
      <c r="E48" s="118" t="s">
        <v>742</v>
      </c>
      <c r="F48" s="149"/>
      <c r="G48" s="150"/>
      <c r="H48" s="11" t="s">
        <v>741</v>
      </c>
      <c r="I48" s="14">
        <v>2.12</v>
      </c>
      <c r="J48" s="109">
        <f t="shared" si="0"/>
        <v>2.12</v>
      </c>
      <c r="K48" s="115"/>
    </row>
    <row r="49" spans="1:11" ht="24">
      <c r="A49" s="114"/>
      <c r="B49" s="107">
        <v>1</v>
      </c>
      <c r="C49" s="10" t="s">
        <v>743</v>
      </c>
      <c r="D49" s="118" t="s">
        <v>743</v>
      </c>
      <c r="E49" s="118"/>
      <c r="F49" s="149"/>
      <c r="G49" s="150"/>
      <c r="H49" s="11" t="s">
        <v>744</v>
      </c>
      <c r="I49" s="14">
        <v>2.83</v>
      </c>
      <c r="J49" s="109">
        <f t="shared" si="0"/>
        <v>2.83</v>
      </c>
      <c r="K49" s="115"/>
    </row>
    <row r="50" spans="1:11">
      <c r="A50" s="114"/>
      <c r="B50" s="107">
        <v>1</v>
      </c>
      <c r="C50" s="10" t="s">
        <v>745</v>
      </c>
      <c r="D50" s="118" t="s">
        <v>745</v>
      </c>
      <c r="E50" s="118"/>
      <c r="F50" s="149"/>
      <c r="G50" s="150"/>
      <c r="H50" s="11" t="s">
        <v>746</v>
      </c>
      <c r="I50" s="14">
        <v>2.83</v>
      </c>
      <c r="J50" s="109">
        <f t="shared" si="0"/>
        <v>2.83</v>
      </c>
      <c r="K50" s="115"/>
    </row>
    <row r="51" spans="1:11" ht="24">
      <c r="A51" s="114"/>
      <c r="B51" s="107">
        <v>1</v>
      </c>
      <c r="C51" s="10" t="s">
        <v>747</v>
      </c>
      <c r="D51" s="118" t="s">
        <v>747</v>
      </c>
      <c r="E51" s="118"/>
      <c r="F51" s="149"/>
      <c r="G51" s="150"/>
      <c r="H51" s="11" t="s">
        <v>824</v>
      </c>
      <c r="I51" s="14">
        <v>4.96</v>
      </c>
      <c r="J51" s="109">
        <f t="shared" si="0"/>
        <v>4.96</v>
      </c>
      <c r="K51" s="115"/>
    </row>
    <row r="52" spans="1:11" ht="36">
      <c r="A52" s="114"/>
      <c r="B52" s="107">
        <v>2</v>
      </c>
      <c r="C52" s="10" t="s">
        <v>748</v>
      </c>
      <c r="D52" s="118" t="s">
        <v>748</v>
      </c>
      <c r="E52" s="118" t="s">
        <v>107</v>
      </c>
      <c r="F52" s="149"/>
      <c r="G52" s="150"/>
      <c r="H52" s="11" t="s">
        <v>825</v>
      </c>
      <c r="I52" s="14">
        <v>1.29</v>
      </c>
      <c r="J52" s="109">
        <f t="shared" si="0"/>
        <v>2.58</v>
      </c>
      <c r="K52" s="115"/>
    </row>
    <row r="53" spans="1:11" ht="36">
      <c r="A53" s="114"/>
      <c r="B53" s="107">
        <v>2</v>
      </c>
      <c r="C53" s="10" t="s">
        <v>748</v>
      </c>
      <c r="D53" s="118" t="s">
        <v>748</v>
      </c>
      <c r="E53" s="118" t="s">
        <v>210</v>
      </c>
      <c r="F53" s="149"/>
      <c r="G53" s="150"/>
      <c r="H53" s="11" t="s">
        <v>825</v>
      </c>
      <c r="I53" s="14">
        <v>1.29</v>
      </c>
      <c r="J53" s="109">
        <f t="shared" si="0"/>
        <v>2.58</v>
      </c>
      <c r="K53" s="115"/>
    </row>
    <row r="54" spans="1:11" ht="36">
      <c r="A54" s="114"/>
      <c r="B54" s="107">
        <v>2</v>
      </c>
      <c r="C54" s="10" t="s">
        <v>749</v>
      </c>
      <c r="D54" s="118" t="s">
        <v>749</v>
      </c>
      <c r="E54" s="118" t="s">
        <v>37</v>
      </c>
      <c r="F54" s="149" t="s">
        <v>348</v>
      </c>
      <c r="G54" s="150"/>
      <c r="H54" s="11" t="s">
        <v>750</v>
      </c>
      <c r="I54" s="14">
        <v>3.41</v>
      </c>
      <c r="J54" s="109">
        <f t="shared" ref="J54:J85" si="1">I54*B54</f>
        <v>6.82</v>
      </c>
      <c r="K54" s="115"/>
    </row>
    <row r="55" spans="1:11" ht="36">
      <c r="A55" s="114"/>
      <c r="B55" s="107">
        <v>2</v>
      </c>
      <c r="C55" s="10" t="s">
        <v>749</v>
      </c>
      <c r="D55" s="118" t="s">
        <v>749</v>
      </c>
      <c r="E55" s="118" t="s">
        <v>37</v>
      </c>
      <c r="F55" s="149" t="s">
        <v>528</v>
      </c>
      <c r="G55" s="150"/>
      <c r="H55" s="11" t="s">
        <v>750</v>
      </c>
      <c r="I55" s="14">
        <v>3.41</v>
      </c>
      <c r="J55" s="109">
        <f t="shared" si="1"/>
        <v>6.82</v>
      </c>
      <c r="K55" s="115"/>
    </row>
    <row r="56" spans="1:11" ht="36">
      <c r="A56" s="114"/>
      <c r="B56" s="107">
        <v>1</v>
      </c>
      <c r="C56" s="10" t="s">
        <v>751</v>
      </c>
      <c r="D56" s="118" t="s">
        <v>751</v>
      </c>
      <c r="E56" s="118" t="s">
        <v>37</v>
      </c>
      <c r="F56" s="149" t="s">
        <v>239</v>
      </c>
      <c r="G56" s="150"/>
      <c r="H56" s="11" t="s">
        <v>752</v>
      </c>
      <c r="I56" s="14">
        <v>2.67</v>
      </c>
      <c r="J56" s="109">
        <f t="shared" si="1"/>
        <v>2.67</v>
      </c>
      <c r="K56" s="115"/>
    </row>
    <row r="57" spans="1:11" ht="36">
      <c r="A57" s="114"/>
      <c r="B57" s="107">
        <v>2</v>
      </c>
      <c r="C57" s="10" t="s">
        <v>751</v>
      </c>
      <c r="D57" s="118" t="s">
        <v>751</v>
      </c>
      <c r="E57" s="118" t="s">
        <v>37</v>
      </c>
      <c r="F57" s="149" t="s">
        <v>348</v>
      </c>
      <c r="G57" s="150"/>
      <c r="H57" s="11" t="s">
        <v>752</v>
      </c>
      <c r="I57" s="14">
        <v>2.67</v>
      </c>
      <c r="J57" s="109">
        <f t="shared" si="1"/>
        <v>5.34</v>
      </c>
      <c r="K57" s="115"/>
    </row>
    <row r="58" spans="1:11" ht="36">
      <c r="A58" s="114"/>
      <c r="B58" s="107">
        <v>1</v>
      </c>
      <c r="C58" s="10" t="s">
        <v>751</v>
      </c>
      <c r="D58" s="118" t="s">
        <v>751</v>
      </c>
      <c r="E58" s="118" t="s">
        <v>37</v>
      </c>
      <c r="F58" s="149" t="s">
        <v>528</v>
      </c>
      <c r="G58" s="150"/>
      <c r="H58" s="11" t="s">
        <v>752</v>
      </c>
      <c r="I58" s="14">
        <v>2.67</v>
      </c>
      <c r="J58" s="109">
        <f t="shared" si="1"/>
        <v>2.67</v>
      </c>
      <c r="K58" s="115"/>
    </row>
    <row r="59" spans="1:11" ht="36">
      <c r="A59" s="114"/>
      <c r="B59" s="107">
        <v>1</v>
      </c>
      <c r="C59" s="10" t="s">
        <v>753</v>
      </c>
      <c r="D59" s="118" t="s">
        <v>753</v>
      </c>
      <c r="E59" s="118" t="s">
        <v>37</v>
      </c>
      <c r="F59" s="149" t="s">
        <v>239</v>
      </c>
      <c r="G59" s="150"/>
      <c r="H59" s="11" t="s">
        <v>754</v>
      </c>
      <c r="I59" s="14">
        <v>2.91</v>
      </c>
      <c r="J59" s="109">
        <f t="shared" si="1"/>
        <v>2.91</v>
      </c>
      <c r="K59" s="115"/>
    </row>
    <row r="60" spans="1:11" ht="36">
      <c r="A60" s="114"/>
      <c r="B60" s="107">
        <v>1</v>
      </c>
      <c r="C60" s="10" t="s">
        <v>753</v>
      </c>
      <c r="D60" s="118" t="s">
        <v>753</v>
      </c>
      <c r="E60" s="118" t="s">
        <v>37</v>
      </c>
      <c r="F60" s="149" t="s">
        <v>348</v>
      </c>
      <c r="G60" s="150"/>
      <c r="H60" s="11" t="s">
        <v>754</v>
      </c>
      <c r="I60" s="14">
        <v>2.91</v>
      </c>
      <c r="J60" s="109">
        <f t="shared" si="1"/>
        <v>2.91</v>
      </c>
      <c r="K60" s="115"/>
    </row>
    <row r="61" spans="1:11" ht="24">
      <c r="A61" s="114"/>
      <c r="B61" s="107">
        <v>2</v>
      </c>
      <c r="C61" s="10" t="s">
        <v>755</v>
      </c>
      <c r="D61" s="118" t="s">
        <v>755</v>
      </c>
      <c r="E61" s="118" t="s">
        <v>37</v>
      </c>
      <c r="F61" s="149" t="s">
        <v>272</v>
      </c>
      <c r="G61" s="150"/>
      <c r="H61" s="11" t="s">
        <v>756</v>
      </c>
      <c r="I61" s="14">
        <v>2.4300000000000002</v>
      </c>
      <c r="J61" s="109">
        <f t="shared" si="1"/>
        <v>4.8600000000000003</v>
      </c>
      <c r="K61" s="115"/>
    </row>
    <row r="62" spans="1:11" ht="24">
      <c r="A62" s="114"/>
      <c r="B62" s="107">
        <v>2</v>
      </c>
      <c r="C62" s="10" t="s">
        <v>757</v>
      </c>
      <c r="D62" s="118" t="s">
        <v>757</v>
      </c>
      <c r="E62" s="118" t="s">
        <v>37</v>
      </c>
      <c r="F62" s="149" t="s">
        <v>273</v>
      </c>
      <c r="G62" s="150"/>
      <c r="H62" s="11" t="s">
        <v>758</v>
      </c>
      <c r="I62" s="14">
        <v>3.21</v>
      </c>
      <c r="J62" s="109">
        <f t="shared" si="1"/>
        <v>6.42</v>
      </c>
      <c r="K62" s="115"/>
    </row>
    <row r="63" spans="1:11" ht="24">
      <c r="A63" s="114"/>
      <c r="B63" s="107">
        <v>2</v>
      </c>
      <c r="C63" s="10" t="s">
        <v>757</v>
      </c>
      <c r="D63" s="118" t="s">
        <v>757</v>
      </c>
      <c r="E63" s="118" t="s">
        <v>37</v>
      </c>
      <c r="F63" s="149" t="s">
        <v>272</v>
      </c>
      <c r="G63" s="150"/>
      <c r="H63" s="11" t="s">
        <v>758</v>
      </c>
      <c r="I63" s="14">
        <v>3.21</v>
      </c>
      <c r="J63" s="109">
        <f t="shared" si="1"/>
        <v>6.42</v>
      </c>
      <c r="K63" s="115"/>
    </row>
    <row r="64" spans="1:11">
      <c r="A64" s="114"/>
      <c r="B64" s="107">
        <v>4</v>
      </c>
      <c r="C64" s="10" t="s">
        <v>570</v>
      </c>
      <c r="D64" s="118" t="s">
        <v>812</v>
      </c>
      <c r="E64" s="118" t="s">
        <v>759</v>
      </c>
      <c r="F64" s="149"/>
      <c r="G64" s="150"/>
      <c r="H64" s="11" t="s">
        <v>573</v>
      </c>
      <c r="I64" s="14">
        <v>0.55000000000000004</v>
      </c>
      <c r="J64" s="109">
        <f t="shared" si="1"/>
        <v>2.2000000000000002</v>
      </c>
      <c r="K64" s="115"/>
    </row>
    <row r="65" spans="1:11">
      <c r="A65" s="114"/>
      <c r="B65" s="107">
        <v>12</v>
      </c>
      <c r="C65" s="10" t="s">
        <v>760</v>
      </c>
      <c r="D65" s="118" t="s">
        <v>813</v>
      </c>
      <c r="E65" s="118" t="s">
        <v>273</v>
      </c>
      <c r="F65" s="149" t="s">
        <v>26</v>
      </c>
      <c r="G65" s="150"/>
      <c r="H65" s="11" t="s">
        <v>761</v>
      </c>
      <c r="I65" s="14">
        <v>0.91</v>
      </c>
      <c r="J65" s="109">
        <f t="shared" si="1"/>
        <v>10.92</v>
      </c>
      <c r="K65" s="115"/>
    </row>
    <row r="66" spans="1:11">
      <c r="A66" s="114"/>
      <c r="B66" s="107">
        <v>8</v>
      </c>
      <c r="C66" s="10" t="s">
        <v>760</v>
      </c>
      <c r="D66" s="118" t="s">
        <v>813</v>
      </c>
      <c r="E66" s="118" t="s">
        <v>271</v>
      </c>
      <c r="F66" s="149" t="s">
        <v>26</v>
      </c>
      <c r="G66" s="150"/>
      <c r="H66" s="11" t="s">
        <v>761</v>
      </c>
      <c r="I66" s="14">
        <v>0.91</v>
      </c>
      <c r="J66" s="109">
        <f t="shared" si="1"/>
        <v>7.28</v>
      </c>
      <c r="K66" s="115"/>
    </row>
    <row r="67" spans="1:11" ht="36">
      <c r="A67" s="114"/>
      <c r="B67" s="107">
        <v>8</v>
      </c>
      <c r="C67" s="10" t="s">
        <v>762</v>
      </c>
      <c r="D67" s="118" t="s">
        <v>814</v>
      </c>
      <c r="E67" s="118" t="s">
        <v>228</v>
      </c>
      <c r="F67" s="149" t="s">
        <v>239</v>
      </c>
      <c r="G67" s="150"/>
      <c r="H67" s="11" t="s">
        <v>763</v>
      </c>
      <c r="I67" s="14">
        <v>1.71</v>
      </c>
      <c r="J67" s="109">
        <f t="shared" si="1"/>
        <v>13.68</v>
      </c>
      <c r="K67" s="115"/>
    </row>
    <row r="68" spans="1:11" ht="36">
      <c r="A68" s="114"/>
      <c r="B68" s="107">
        <v>5</v>
      </c>
      <c r="C68" s="10" t="s">
        <v>762</v>
      </c>
      <c r="D68" s="118" t="s">
        <v>814</v>
      </c>
      <c r="E68" s="118" t="s">
        <v>228</v>
      </c>
      <c r="F68" s="149" t="s">
        <v>348</v>
      </c>
      <c r="G68" s="150"/>
      <c r="H68" s="11" t="s">
        <v>763</v>
      </c>
      <c r="I68" s="14">
        <v>1.71</v>
      </c>
      <c r="J68" s="109">
        <f t="shared" si="1"/>
        <v>8.5500000000000007</v>
      </c>
      <c r="K68" s="115"/>
    </row>
    <row r="69" spans="1:11" ht="36">
      <c r="A69" s="114"/>
      <c r="B69" s="107">
        <v>2</v>
      </c>
      <c r="C69" s="10" t="s">
        <v>762</v>
      </c>
      <c r="D69" s="118" t="s">
        <v>814</v>
      </c>
      <c r="E69" s="118" t="s">
        <v>228</v>
      </c>
      <c r="F69" s="149" t="s">
        <v>764</v>
      </c>
      <c r="G69" s="150"/>
      <c r="H69" s="11" t="s">
        <v>763</v>
      </c>
      <c r="I69" s="14">
        <v>1.71</v>
      </c>
      <c r="J69" s="109">
        <f t="shared" si="1"/>
        <v>3.42</v>
      </c>
      <c r="K69" s="115"/>
    </row>
    <row r="70" spans="1:11" ht="36">
      <c r="A70" s="114"/>
      <c r="B70" s="107">
        <v>4</v>
      </c>
      <c r="C70" s="10" t="s">
        <v>762</v>
      </c>
      <c r="D70" s="118" t="s">
        <v>814</v>
      </c>
      <c r="E70" s="118" t="s">
        <v>229</v>
      </c>
      <c r="F70" s="149" t="s">
        <v>239</v>
      </c>
      <c r="G70" s="150"/>
      <c r="H70" s="11" t="s">
        <v>763</v>
      </c>
      <c r="I70" s="14">
        <v>1.71</v>
      </c>
      <c r="J70" s="109">
        <f t="shared" si="1"/>
        <v>6.84</v>
      </c>
      <c r="K70" s="115"/>
    </row>
    <row r="71" spans="1:11" ht="36">
      <c r="A71" s="114"/>
      <c r="B71" s="107">
        <v>1</v>
      </c>
      <c r="C71" s="10" t="s">
        <v>765</v>
      </c>
      <c r="D71" s="118" t="s">
        <v>765</v>
      </c>
      <c r="E71" s="118" t="s">
        <v>26</v>
      </c>
      <c r="F71" s="149" t="s">
        <v>107</v>
      </c>
      <c r="G71" s="150"/>
      <c r="H71" s="11" t="s">
        <v>826</v>
      </c>
      <c r="I71" s="14">
        <v>1.75</v>
      </c>
      <c r="J71" s="109">
        <f t="shared" si="1"/>
        <v>1.75</v>
      </c>
      <c r="K71" s="115"/>
    </row>
    <row r="72" spans="1:11" ht="36">
      <c r="A72" s="114"/>
      <c r="B72" s="107">
        <v>1</v>
      </c>
      <c r="C72" s="10" t="s">
        <v>765</v>
      </c>
      <c r="D72" s="118" t="s">
        <v>765</v>
      </c>
      <c r="E72" s="118" t="s">
        <v>26</v>
      </c>
      <c r="F72" s="149" t="s">
        <v>212</v>
      </c>
      <c r="G72" s="150"/>
      <c r="H72" s="11" t="s">
        <v>826</v>
      </c>
      <c r="I72" s="14">
        <v>1.75</v>
      </c>
      <c r="J72" s="109">
        <f t="shared" si="1"/>
        <v>1.75</v>
      </c>
      <c r="K72" s="115"/>
    </row>
    <row r="73" spans="1:11" ht="36">
      <c r="A73" s="114"/>
      <c r="B73" s="107">
        <v>1</v>
      </c>
      <c r="C73" s="10" t="s">
        <v>765</v>
      </c>
      <c r="D73" s="118" t="s">
        <v>765</v>
      </c>
      <c r="E73" s="118" t="s">
        <v>26</v>
      </c>
      <c r="F73" s="149" t="s">
        <v>268</v>
      </c>
      <c r="G73" s="150"/>
      <c r="H73" s="11" t="s">
        <v>826</v>
      </c>
      <c r="I73" s="14">
        <v>1.75</v>
      </c>
      <c r="J73" s="109">
        <f t="shared" si="1"/>
        <v>1.75</v>
      </c>
      <c r="K73" s="115"/>
    </row>
    <row r="74" spans="1:11" ht="36">
      <c r="A74" s="114"/>
      <c r="B74" s="107">
        <v>1</v>
      </c>
      <c r="C74" s="10" t="s">
        <v>766</v>
      </c>
      <c r="D74" s="118" t="s">
        <v>766</v>
      </c>
      <c r="E74" s="118" t="s">
        <v>26</v>
      </c>
      <c r="F74" s="149" t="s">
        <v>767</v>
      </c>
      <c r="G74" s="150"/>
      <c r="H74" s="11" t="s">
        <v>768</v>
      </c>
      <c r="I74" s="14">
        <v>3.94</v>
      </c>
      <c r="J74" s="109">
        <f t="shared" si="1"/>
        <v>3.94</v>
      </c>
      <c r="K74" s="115"/>
    </row>
    <row r="75" spans="1:11" ht="24">
      <c r="A75" s="114"/>
      <c r="B75" s="107">
        <v>2</v>
      </c>
      <c r="C75" s="10" t="s">
        <v>769</v>
      </c>
      <c r="D75" s="118" t="s">
        <v>769</v>
      </c>
      <c r="E75" s="118" t="s">
        <v>26</v>
      </c>
      <c r="F75" s="149" t="s">
        <v>348</v>
      </c>
      <c r="G75" s="150"/>
      <c r="H75" s="11" t="s">
        <v>770</v>
      </c>
      <c r="I75" s="14">
        <v>6.03</v>
      </c>
      <c r="J75" s="109">
        <f t="shared" si="1"/>
        <v>12.06</v>
      </c>
      <c r="K75" s="115"/>
    </row>
    <row r="76" spans="1:11" ht="24">
      <c r="A76" s="114"/>
      <c r="B76" s="107">
        <v>1</v>
      </c>
      <c r="C76" s="10" t="s">
        <v>771</v>
      </c>
      <c r="D76" s="118" t="s">
        <v>771</v>
      </c>
      <c r="E76" s="118" t="s">
        <v>26</v>
      </c>
      <c r="F76" s="149" t="s">
        <v>212</v>
      </c>
      <c r="G76" s="150"/>
      <c r="H76" s="11" t="s">
        <v>772</v>
      </c>
      <c r="I76" s="14">
        <v>3.17</v>
      </c>
      <c r="J76" s="109">
        <f t="shared" si="1"/>
        <v>3.17</v>
      </c>
      <c r="K76" s="115"/>
    </row>
    <row r="77" spans="1:11" ht="24">
      <c r="A77" s="114"/>
      <c r="B77" s="107">
        <v>1</v>
      </c>
      <c r="C77" s="10" t="s">
        <v>771</v>
      </c>
      <c r="D77" s="118" t="s">
        <v>771</v>
      </c>
      <c r="E77" s="118" t="s">
        <v>26</v>
      </c>
      <c r="F77" s="149" t="s">
        <v>767</v>
      </c>
      <c r="G77" s="150"/>
      <c r="H77" s="11" t="s">
        <v>772</v>
      </c>
      <c r="I77" s="14">
        <v>3.17</v>
      </c>
      <c r="J77" s="109">
        <f t="shared" si="1"/>
        <v>3.17</v>
      </c>
      <c r="K77" s="115"/>
    </row>
    <row r="78" spans="1:11" ht="36">
      <c r="A78" s="114"/>
      <c r="B78" s="107">
        <v>1</v>
      </c>
      <c r="C78" s="10" t="s">
        <v>773</v>
      </c>
      <c r="D78" s="118" t="s">
        <v>773</v>
      </c>
      <c r="E78" s="118" t="s">
        <v>26</v>
      </c>
      <c r="F78" s="149" t="s">
        <v>348</v>
      </c>
      <c r="G78" s="150"/>
      <c r="H78" s="11" t="s">
        <v>774</v>
      </c>
      <c r="I78" s="14">
        <v>5.76</v>
      </c>
      <c r="J78" s="109">
        <f t="shared" si="1"/>
        <v>5.76</v>
      </c>
      <c r="K78" s="115"/>
    </row>
    <row r="79" spans="1:11" ht="36">
      <c r="A79" s="114"/>
      <c r="B79" s="107">
        <v>1</v>
      </c>
      <c r="C79" s="10" t="s">
        <v>773</v>
      </c>
      <c r="D79" s="118" t="s">
        <v>773</v>
      </c>
      <c r="E79" s="118" t="s">
        <v>26</v>
      </c>
      <c r="F79" s="149" t="s">
        <v>528</v>
      </c>
      <c r="G79" s="150"/>
      <c r="H79" s="11" t="s">
        <v>774</v>
      </c>
      <c r="I79" s="14">
        <v>5.76</v>
      </c>
      <c r="J79" s="109">
        <f t="shared" si="1"/>
        <v>5.76</v>
      </c>
      <c r="K79" s="115"/>
    </row>
    <row r="80" spans="1:11" ht="36">
      <c r="A80" s="114"/>
      <c r="B80" s="107">
        <v>1</v>
      </c>
      <c r="C80" s="10" t="s">
        <v>775</v>
      </c>
      <c r="D80" s="118" t="s">
        <v>775</v>
      </c>
      <c r="E80" s="118" t="s">
        <v>26</v>
      </c>
      <c r="F80" s="149" t="s">
        <v>239</v>
      </c>
      <c r="G80" s="150"/>
      <c r="H80" s="11" t="s">
        <v>776</v>
      </c>
      <c r="I80" s="14">
        <v>5.2</v>
      </c>
      <c r="J80" s="109">
        <f t="shared" si="1"/>
        <v>5.2</v>
      </c>
      <c r="K80" s="115"/>
    </row>
    <row r="81" spans="1:11" ht="36">
      <c r="A81" s="114"/>
      <c r="B81" s="107">
        <v>1</v>
      </c>
      <c r="C81" s="10" t="s">
        <v>775</v>
      </c>
      <c r="D81" s="118" t="s">
        <v>775</v>
      </c>
      <c r="E81" s="118" t="s">
        <v>26</v>
      </c>
      <c r="F81" s="149" t="s">
        <v>348</v>
      </c>
      <c r="G81" s="150"/>
      <c r="H81" s="11" t="s">
        <v>776</v>
      </c>
      <c r="I81" s="14">
        <v>5.2</v>
      </c>
      <c r="J81" s="109">
        <f t="shared" si="1"/>
        <v>5.2</v>
      </c>
      <c r="K81" s="115"/>
    </row>
    <row r="82" spans="1:11" ht="36">
      <c r="A82" s="114"/>
      <c r="B82" s="107">
        <v>1</v>
      </c>
      <c r="C82" s="10" t="s">
        <v>777</v>
      </c>
      <c r="D82" s="118" t="s">
        <v>777</v>
      </c>
      <c r="E82" s="118" t="s">
        <v>26</v>
      </c>
      <c r="F82" s="149" t="s">
        <v>348</v>
      </c>
      <c r="G82" s="150"/>
      <c r="H82" s="11" t="s">
        <v>778</v>
      </c>
      <c r="I82" s="14">
        <v>3.47</v>
      </c>
      <c r="J82" s="109">
        <f t="shared" si="1"/>
        <v>3.47</v>
      </c>
      <c r="K82" s="115"/>
    </row>
    <row r="83" spans="1:11" ht="36">
      <c r="A83" s="114"/>
      <c r="B83" s="107">
        <v>1</v>
      </c>
      <c r="C83" s="10" t="s">
        <v>777</v>
      </c>
      <c r="D83" s="118" t="s">
        <v>777</v>
      </c>
      <c r="E83" s="118" t="s">
        <v>26</v>
      </c>
      <c r="F83" s="149" t="s">
        <v>528</v>
      </c>
      <c r="G83" s="150"/>
      <c r="H83" s="11" t="s">
        <v>778</v>
      </c>
      <c r="I83" s="14">
        <v>3.47</v>
      </c>
      <c r="J83" s="109">
        <f t="shared" si="1"/>
        <v>3.47</v>
      </c>
      <c r="K83" s="115"/>
    </row>
    <row r="84" spans="1:11" ht="36">
      <c r="A84" s="114"/>
      <c r="B84" s="107">
        <v>1</v>
      </c>
      <c r="C84" s="10" t="s">
        <v>779</v>
      </c>
      <c r="D84" s="118" t="s">
        <v>779</v>
      </c>
      <c r="E84" s="118" t="s">
        <v>26</v>
      </c>
      <c r="F84" s="149" t="s">
        <v>239</v>
      </c>
      <c r="G84" s="150"/>
      <c r="H84" s="11" t="s">
        <v>780</v>
      </c>
      <c r="I84" s="14">
        <v>3.55</v>
      </c>
      <c r="J84" s="109">
        <f t="shared" si="1"/>
        <v>3.55</v>
      </c>
      <c r="K84" s="115"/>
    </row>
    <row r="85" spans="1:11" ht="24">
      <c r="A85" s="114"/>
      <c r="B85" s="107">
        <v>2</v>
      </c>
      <c r="C85" s="10" t="s">
        <v>781</v>
      </c>
      <c r="D85" s="118" t="s">
        <v>815</v>
      </c>
      <c r="E85" s="118" t="s">
        <v>28</v>
      </c>
      <c r="F85" s="149" t="s">
        <v>212</v>
      </c>
      <c r="G85" s="150"/>
      <c r="H85" s="11" t="s">
        <v>782</v>
      </c>
      <c r="I85" s="14">
        <v>2.69</v>
      </c>
      <c r="J85" s="109">
        <f t="shared" si="1"/>
        <v>5.38</v>
      </c>
      <c r="K85" s="115"/>
    </row>
    <row r="86" spans="1:11" ht="24">
      <c r="A86" s="114"/>
      <c r="B86" s="107">
        <v>2</v>
      </c>
      <c r="C86" s="10" t="s">
        <v>781</v>
      </c>
      <c r="D86" s="118" t="s">
        <v>815</v>
      </c>
      <c r="E86" s="118" t="s">
        <v>28</v>
      </c>
      <c r="F86" s="149" t="s">
        <v>268</v>
      </c>
      <c r="G86" s="150"/>
      <c r="H86" s="11" t="s">
        <v>782</v>
      </c>
      <c r="I86" s="14">
        <v>2.69</v>
      </c>
      <c r="J86" s="109">
        <f t="shared" ref="J86:J120" si="2">I86*B86</f>
        <v>5.38</v>
      </c>
      <c r="K86" s="115"/>
    </row>
    <row r="87" spans="1:11" ht="24">
      <c r="A87" s="114"/>
      <c r="B87" s="107">
        <v>2</v>
      </c>
      <c r="C87" s="10" t="s">
        <v>781</v>
      </c>
      <c r="D87" s="118" t="s">
        <v>815</v>
      </c>
      <c r="E87" s="118" t="s">
        <v>28</v>
      </c>
      <c r="F87" s="149" t="s">
        <v>310</v>
      </c>
      <c r="G87" s="150"/>
      <c r="H87" s="11" t="s">
        <v>782</v>
      </c>
      <c r="I87" s="14">
        <v>2.69</v>
      </c>
      <c r="J87" s="109">
        <f t="shared" si="2"/>
        <v>5.38</v>
      </c>
      <c r="K87" s="115"/>
    </row>
    <row r="88" spans="1:11" ht="24">
      <c r="A88" s="114"/>
      <c r="B88" s="107">
        <v>4</v>
      </c>
      <c r="C88" s="10" t="s">
        <v>783</v>
      </c>
      <c r="D88" s="118" t="s">
        <v>816</v>
      </c>
      <c r="E88" s="118" t="s">
        <v>26</v>
      </c>
      <c r="F88" s="149" t="s">
        <v>107</v>
      </c>
      <c r="G88" s="150"/>
      <c r="H88" s="11" t="s">
        <v>784</v>
      </c>
      <c r="I88" s="14">
        <v>1.9</v>
      </c>
      <c r="J88" s="109">
        <f t="shared" si="2"/>
        <v>7.6</v>
      </c>
      <c r="K88" s="115"/>
    </row>
    <row r="89" spans="1:11" ht="24">
      <c r="A89" s="114"/>
      <c r="B89" s="107">
        <v>2</v>
      </c>
      <c r="C89" s="10" t="s">
        <v>783</v>
      </c>
      <c r="D89" s="118" t="s">
        <v>816</v>
      </c>
      <c r="E89" s="118" t="s">
        <v>26</v>
      </c>
      <c r="F89" s="149" t="s">
        <v>210</v>
      </c>
      <c r="G89" s="150"/>
      <c r="H89" s="11" t="s">
        <v>784</v>
      </c>
      <c r="I89" s="14">
        <v>1.9</v>
      </c>
      <c r="J89" s="109">
        <f t="shared" si="2"/>
        <v>3.8</v>
      </c>
      <c r="K89" s="115"/>
    </row>
    <row r="90" spans="1:11" ht="24">
      <c r="A90" s="114"/>
      <c r="B90" s="107">
        <v>1</v>
      </c>
      <c r="C90" s="10" t="s">
        <v>783</v>
      </c>
      <c r="D90" s="118" t="s">
        <v>816</v>
      </c>
      <c r="E90" s="118" t="s">
        <v>26</v>
      </c>
      <c r="F90" s="149" t="s">
        <v>268</v>
      </c>
      <c r="G90" s="150"/>
      <c r="H90" s="11" t="s">
        <v>784</v>
      </c>
      <c r="I90" s="14">
        <v>1.9</v>
      </c>
      <c r="J90" s="109">
        <f t="shared" si="2"/>
        <v>1.9</v>
      </c>
      <c r="K90" s="115"/>
    </row>
    <row r="91" spans="1:11" ht="36">
      <c r="A91" s="114"/>
      <c r="B91" s="107">
        <v>2</v>
      </c>
      <c r="C91" s="10" t="s">
        <v>785</v>
      </c>
      <c r="D91" s="118" t="s">
        <v>785</v>
      </c>
      <c r="E91" s="118"/>
      <c r="F91" s="149"/>
      <c r="G91" s="150"/>
      <c r="H91" s="11" t="s">
        <v>786</v>
      </c>
      <c r="I91" s="14">
        <v>1.71</v>
      </c>
      <c r="J91" s="109">
        <f t="shared" si="2"/>
        <v>3.42</v>
      </c>
      <c r="K91" s="115"/>
    </row>
    <row r="92" spans="1:11" ht="36">
      <c r="A92" s="114"/>
      <c r="B92" s="107">
        <v>2</v>
      </c>
      <c r="C92" s="10" t="s">
        <v>787</v>
      </c>
      <c r="D92" s="118" t="s">
        <v>787</v>
      </c>
      <c r="E92" s="118"/>
      <c r="F92" s="149"/>
      <c r="G92" s="150"/>
      <c r="H92" s="11" t="s">
        <v>827</v>
      </c>
      <c r="I92" s="14">
        <v>3.7</v>
      </c>
      <c r="J92" s="109">
        <f t="shared" si="2"/>
        <v>7.4</v>
      </c>
      <c r="K92" s="115"/>
    </row>
    <row r="93" spans="1:11" ht="36">
      <c r="A93" s="114"/>
      <c r="B93" s="107">
        <v>4</v>
      </c>
      <c r="C93" s="10" t="s">
        <v>788</v>
      </c>
      <c r="D93" s="118" t="s">
        <v>788</v>
      </c>
      <c r="E93" s="118"/>
      <c r="F93" s="149"/>
      <c r="G93" s="150"/>
      <c r="H93" s="11" t="s">
        <v>828</v>
      </c>
      <c r="I93" s="14">
        <v>1.68</v>
      </c>
      <c r="J93" s="109">
        <f t="shared" si="2"/>
        <v>6.72</v>
      </c>
      <c r="K93" s="115"/>
    </row>
    <row r="94" spans="1:11" ht="24">
      <c r="A94" s="114"/>
      <c r="B94" s="107">
        <v>4</v>
      </c>
      <c r="C94" s="10" t="s">
        <v>789</v>
      </c>
      <c r="D94" s="118" t="s">
        <v>789</v>
      </c>
      <c r="E94" s="118" t="s">
        <v>28</v>
      </c>
      <c r="F94" s="149"/>
      <c r="G94" s="150"/>
      <c r="H94" s="11" t="s">
        <v>790</v>
      </c>
      <c r="I94" s="14">
        <v>2.3199999999999998</v>
      </c>
      <c r="J94" s="109">
        <f t="shared" si="2"/>
        <v>9.2799999999999994</v>
      </c>
      <c r="K94" s="115"/>
    </row>
    <row r="95" spans="1:11" ht="24">
      <c r="A95" s="114"/>
      <c r="B95" s="107">
        <v>9</v>
      </c>
      <c r="C95" s="10" t="s">
        <v>791</v>
      </c>
      <c r="D95" s="118" t="s">
        <v>791</v>
      </c>
      <c r="E95" s="118"/>
      <c r="F95" s="149"/>
      <c r="G95" s="150"/>
      <c r="H95" s="11" t="s">
        <v>829</v>
      </c>
      <c r="I95" s="14">
        <v>0.94</v>
      </c>
      <c r="J95" s="109">
        <f t="shared" si="2"/>
        <v>8.4599999999999991</v>
      </c>
      <c r="K95" s="115"/>
    </row>
    <row r="96" spans="1:11" ht="24">
      <c r="A96" s="114"/>
      <c r="B96" s="107">
        <v>20</v>
      </c>
      <c r="C96" s="10" t="s">
        <v>792</v>
      </c>
      <c r="D96" s="118" t="s">
        <v>792</v>
      </c>
      <c r="E96" s="118"/>
      <c r="F96" s="149"/>
      <c r="G96" s="150"/>
      <c r="H96" s="11" t="s">
        <v>830</v>
      </c>
      <c r="I96" s="14">
        <v>0.71</v>
      </c>
      <c r="J96" s="109">
        <f t="shared" si="2"/>
        <v>14.2</v>
      </c>
      <c r="K96" s="115"/>
    </row>
    <row r="97" spans="1:11" ht="24">
      <c r="A97" s="114"/>
      <c r="B97" s="107">
        <v>2</v>
      </c>
      <c r="C97" s="10" t="s">
        <v>65</v>
      </c>
      <c r="D97" s="118" t="s">
        <v>65</v>
      </c>
      <c r="E97" s="118" t="s">
        <v>25</v>
      </c>
      <c r="F97" s="149"/>
      <c r="G97" s="150"/>
      <c r="H97" s="11" t="s">
        <v>793</v>
      </c>
      <c r="I97" s="14">
        <v>2.2599999999999998</v>
      </c>
      <c r="J97" s="109">
        <f t="shared" si="2"/>
        <v>4.5199999999999996</v>
      </c>
      <c r="K97" s="115"/>
    </row>
    <row r="98" spans="1:11" ht="24">
      <c r="A98" s="114"/>
      <c r="B98" s="107">
        <v>4</v>
      </c>
      <c r="C98" s="10" t="s">
        <v>65</v>
      </c>
      <c r="D98" s="118" t="s">
        <v>65</v>
      </c>
      <c r="E98" s="118" t="s">
        <v>67</v>
      </c>
      <c r="F98" s="149"/>
      <c r="G98" s="150"/>
      <c r="H98" s="11" t="s">
        <v>793</v>
      </c>
      <c r="I98" s="14">
        <v>2.2599999999999998</v>
      </c>
      <c r="J98" s="109">
        <f t="shared" si="2"/>
        <v>9.0399999999999991</v>
      </c>
      <c r="K98" s="115"/>
    </row>
    <row r="99" spans="1:11" ht="24">
      <c r="A99" s="114"/>
      <c r="B99" s="107">
        <v>6</v>
      </c>
      <c r="C99" s="10" t="s">
        <v>65</v>
      </c>
      <c r="D99" s="118" t="s">
        <v>65</v>
      </c>
      <c r="E99" s="118" t="s">
        <v>26</v>
      </c>
      <c r="F99" s="149"/>
      <c r="G99" s="150"/>
      <c r="H99" s="11" t="s">
        <v>793</v>
      </c>
      <c r="I99" s="14">
        <v>2.2599999999999998</v>
      </c>
      <c r="J99" s="109">
        <f t="shared" si="2"/>
        <v>13.559999999999999</v>
      </c>
      <c r="K99" s="115"/>
    </row>
    <row r="100" spans="1:11" ht="24">
      <c r="A100" s="114"/>
      <c r="B100" s="107">
        <v>4</v>
      </c>
      <c r="C100" s="10" t="s">
        <v>65</v>
      </c>
      <c r="D100" s="118" t="s">
        <v>65</v>
      </c>
      <c r="E100" s="118" t="s">
        <v>90</v>
      </c>
      <c r="F100" s="149"/>
      <c r="G100" s="150"/>
      <c r="H100" s="11" t="s">
        <v>793</v>
      </c>
      <c r="I100" s="14">
        <v>2.2599999999999998</v>
      </c>
      <c r="J100" s="109">
        <f t="shared" si="2"/>
        <v>9.0399999999999991</v>
      </c>
      <c r="K100" s="115"/>
    </row>
    <row r="101" spans="1:11" ht="24">
      <c r="A101" s="114"/>
      <c r="B101" s="107">
        <v>10</v>
      </c>
      <c r="C101" s="10" t="s">
        <v>65</v>
      </c>
      <c r="D101" s="118" t="s">
        <v>65</v>
      </c>
      <c r="E101" s="118" t="s">
        <v>27</v>
      </c>
      <c r="F101" s="149"/>
      <c r="G101" s="150"/>
      <c r="H101" s="11" t="s">
        <v>793</v>
      </c>
      <c r="I101" s="14">
        <v>2.2599999999999998</v>
      </c>
      <c r="J101" s="109">
        <f t="shared" si="2"/>
        <v>22.599999999999998</v>
      </c>
      <c r="K101" s="115"/>
    </row>
    <row r="102" spans="1:11" ht="24">
      <c r="A102" s="114"/>
      <c r="B102" s="107">
        <v>4</v>
      </c>
      <c r="C102" s="10" t="s">
        <v>65</v>
      </c>
      <c r="D102" s="118" t="s">
        <v>65</v>
      </c>
      <c r="E102" s="118" t="s">
        <v>28</v>
      </c>
      <c r="F102" s="149"/>
      <c r="G102" s="150"/>
      <c r="H102" s="11" t="s">
        <v>793</v>
      </c>
      <c r="I102" s="14">
        <v>2.2599999999999998</v>
      </c>
      <c r="J102" s="109">
        <f t="shared" si="2"/>
        <v>9.0399999999999991</v>
      </c>
      <c r="K102" s="115"/>
    </row>
    <row r="103" spans="1:11" ht="24">
      <c r="A103" s="114"/>
      <c r="B103" s="107">
        <v>2</v>
      </c>
      <c r="C103" s="10" t="s">
        <v>65</v>
      </c>
      <c r="D103" s="118" t="s">
        <v>65</v>
      </c>
      <c r="E103" s="118" t="s">
        <v>29</v>
      </c>
      <c r="F103" s="149"/>
      <c r="G103" s="150"/>
      <c r="H103" s="11" t="s">
        <v>793</v>
      </c>
      <c r="I103" s="14">
        <v>2.2599999999999998</v>
      </c>
      <c r="J103" s="109">
        <f t="shared" si="2"/>
        <v>4.5199999999999996</v>
      </c>
      <c r="K103" s="115"/>
    </row>
    <row r="104" spans="1:11">
      <c r="A104" s="114"/>
      <c r="B104" s="107">
        <v>4</v>
      </c>
      <c r="C104" s="10" t="s">
        <v>68</v>
      </c>
      <c r="D104" s="118" t="s">
        <v>68</v>
      </c>
      <c r="E104" s="118" t="s">
        <v>25</v>
      </c>
      <c r="F104" s="149" t="s">
        <v>273</v>
      </c>
      <c r="G104" s="150"/>
      <c r="H104" s="11" t="s">
        <v>794</v>
      </c>
      <c r="I104" s="14">
        <v>2.76</v>
      </c>
      <c r="J104" s="109">
        <f t="shared" si="2"/>
        <v>11.04</v>
      </c>
      <c r="K104" s="115"/>
    </row>
    <row r="105" spans="1:11">
      <c r="A105" s="114"/>
      <c r="B105" s="107">
        <v>4</v>
      </c>
      <c r="C105" s="10" t="s">
        <v>68</v>
      </c>
      <c r="D105" s="118" t="s">
        <v>68</v>
      </c>
      <c r="E105" s="118" t="s">
        <v>25</v>
      </c>
      <c r="F105" s="149" t="s">
        <v>272</v>
      </c>
      <c r="G105" s="150"/>
      <c r="H105" s="11" t="s">
        <v>794</v>
      </c>
      <c r="I105" s="14">
        <v>2.76</v>
      </c>
      <c r="J105" s="109">
        <f t="shared" si="2"/>
        <v>11.04</v>
      </c>
      <c r="K105" s="115"/>
    </row>
    <row r="106" spans="1:11">
      <c r="A106" s="114"/>
      <c r="B106" s="107">
        <v>4</v>
      </c>
      <c r="C106" s="10" t="s">
        <v>68</v>
      </c>
      <c r="D106" s="118" t="s">
        <v>68</v>
      </c>
      <c r="E106" s="118" t="s">
        <v>67</v>
      </c>
      <c r="F106" s="149" t="s">
        <v>273</v>
      </c>
      <c r="G106" s="150"/>
      <c r="H106" s="11" t="s">
        <v>794</v>
      </c>
      <c r="I106" s="14">
        <v>2.76</v>
      </c>
      <c r="J106" s="109">
        <f t="shared" si="2"/>
        <v>11.04</v>
      </c>
      <c r="K106" s="115"/>
    </row>
    <row r="107" spans="1:11">
      <c r="A107" s="114"/>
      <c r="B107" s="107">
        <v>6</v>
      </c>
      <c r="C107" s="10" t="s">
        <v>68</v>
      </c>
      <c r="D107" s="118" t="s">
        <v>68</v>
      </c>
      <c r="E107" s="118" t="s">
        <v>26</v>
      </c>
      <c r="F107" s="149" t="s">
        <v>273</v>
      </c>
      <c r="G107" s="150"/>
      <c r="H107" s="11" t="s">
        <v>794</v>
      </c>
      <c r="I107" s="14">
        <v>2.76</v>
      </c>
      <c r="J107" s="109">
        <f t="shared" si="2"/>
        <v>16.559999999999999</v>
      </c>
      <c r="K107" s="115"/>
    </row>
    <row r="108" spans="1:11">
      <c r="A108" s="114"/>
      <c r="B108" s="107">
        <v>10</v>
      </c>
      <c r="C108" s="10" t="s">
        <v>68</v>
      </c>
      <c r="D108" s="118" t="s">
        <v>68</v>
      </c>
      <c r="E108" s="118" t="s">
        <v>26</v>
      </c>
      <c r="F108" s="149" t="s">
        <v>272</v>
      </c>
      <c r="G108" s="150"/>
      <c r="H108" s="11" t="s">
        <v>794</v>
      </c>
      <c r="I108" s="14">
        <v>2.76</v>
      </c>
      <c r="J108" s="109">
        <f t="shared" si="2"/>
        <v>27.599999999999998</v>
      </c>
      <c r="K108" s="115"/>
    </row>
    <row r="109" spans="1:11" ht="24">
      <c r="A109" s="114"/>
      <c r="B109" s="107">
        <v>1</v>
      </c>
      <c r="C109" s="10" t="s">
        <v>795</v>
      </c>
      <c r="D109" s="118" t="s">
        <v>817</v>
      </c>
      <c r="E109" s="118" t="s">
        <v>796</v>
      </c>
      <c r="F109" s="149"/>
      <c r="G109" s="150"/>
      <c r="H109" s="11" t="s">
        <v>797</v>
      </c>
      <c r="I109" s="14">
        <v>3.54</v>
      </c>
      <c r="J109" s="109">
        <f t="shared" si="2"/>
        <v>3.54</v>
      </c>
      <c r="K109" s="115"/>
    </row>
    <row r="110" spans="1:11" ht="24">
      <c r="A110" s="114"/>
      <c r="B110" s="107">
        <v>1</v>
      </c>
      <c r="C110" s="10" t="s">
        <v>795</v>
      </c>
      <c r="D110" s="118" t="s">
        <v>818</v>
      </c>
      <c r="E110" s="118" t="s">
        <v>798</v>
      </c>
      <c r="F110" s="149"/>
      <c r="G110" s="150"/>
      <c r="H110" s="11" t="s">
        <v>797</v>
      </c>
      <c r="I110" s="14">
        <v>3.97</v>
      </c>
      <c r="J110" s="109">
        <f t="shared" si="2"/>
        <v>3.97</v>
      </c>
      <c r="K110" s="115"/>
    </row>
    <row r="111" spans="1:11" ht="24">
      <c r="A111" s="114"/>
      <c r="B111" s="107">
        <v>1</v>
      </c>
      <c r="C111" s="10" t="s">
        <v>795</v>
      </c>
      <c r="D111" s="118" t="s">
        <v>818</v>
      </c>
      <c r="E111" s="118" t="s">
        <v>799</v>
      </c>
      <c r="F111" s="149"/>
      <c r="G111" s="150"/>
      <c r="H111" s="11" t="s">
        <v>797</v>
      </c>
      <c r="I111" s="14">
        <v>3.97</v>
      </c>
      <c r="J111" s="109">
        <f t="shared" si="2"/>
        <v>3.97</v>
      </c>
      <c r="K111" s="115"/>
    </row>
    <row r="112" spans="1:11" ht="24">
      <c r="A112" s="114"/>
      <c r="B112" s="107">
        <v>1</v>
      </c>
      <c r="C112" s="10" t="s">
        <v>795</v>
      </c>
      <c r="D112" s="118" t="s">
        <v>818</v>
      </c>
      <c r="E112" s="118" t="s">
        <v>800</v>
      </c>
      <c r="F112" s="149"/>
      <c r="G112" s="150"/>
      <c r="H112" s="11" t="s">
        <v>797</v>
      </c>
      <c r="I112" s="14">
        <v>3.97</v>
      </c>
      <c r="J112" s="109">
        <f t="shared" si="2"/>
        <v>3.97</v>
      </c>
      <c r="K112" s="115"/>
    </row>
    <row r="113" spans="1:11" ht="36">
      <c r="A113" s="114"/>
      <c r="B113" s="107">
        <v>2</v>
      </c>
      <c r="C113" s="10" t="s">
        <v>801</v>
      </c>
      <c r="D113" s="118" t="s">
        <v>819</v>
      </c>
      <c r="E113" s="118" t="s">
        <v>230</v>
      </c>
      <c r="F113" s="149" t="s">
        <v>107</v>
      </c>
      <c r="G113" s="150"/>
      <c r="H113" s="11" t="s">
        <v>802</v>
      </c>
      <c r="I113" s="14">
        <v>1.19</v>
      </c>
      <c r="J113" s="109">
        <f t="shared" si="2"/>
        <v>2.38</v>
      </c>
      <c r="K113" s="115"/>
    </row>
    <row r="114" spans="1:11" ht="36">
      <c r="A114" s="114"/>
      <c r="B114" s="107">
        <v>2</v>
      </c>
      <c r="C114" s="10" t="s">
        <v>801</v>
      </c>
      <c r="D114" s="118" t="s">
        <v>819</v>
      </c>
      <c r="E114" s="118" t="s">
        <v>803</v>
      </c>
      <c r="F114" s="149" t="s">
        <v>107</v>
      </c>
      <c r="G114" s="150"/>
      <c r="H114" s="11" t="s">
        <v>802</v>
      </c>
      <c r="I114" s="14">
        <v>1.19</v>
      </c>
      <c r="J114" s="109">
        <f t="shared" si="2"/>
        <v>2.38</v>
      </c>
      <c r="K114" s="115"/>
    </row>
    <row r="115" spans="1:11" ht="36">
      <c r="A115" s="114"/>
      <c r="B115" s="108">
        <v>3</v>
      </c>
      <c r="C115" s="12" t="s">
        <v>804</v>
      </c>
      <c r="D115" s="119" t="s">
        <v>820</v>
      </c>
      <c r="E115" s="119" t="s">
        <v>37</v>
      </c>
      <c r="F115" s="147"/>
      <c r="G115" s="148"/>
      <c r="H115" s="13" t="s">
        <v>805</v>
      </c>
      <c r="I115" s="15">
        <v>6.1</v>
      </c>
      <c r="J115" s="110">
        <f t="shared" si="2"/>
        <v>18.299999999999997</v>
      </c>
      <c r="K115" s="115"/>
    </row>
    <row r="116" spans="1:11">
      <c r="A116" s="114"/>
      <c r="B116" s="131"/>
      <c r="C116" s="132"/>
      <c r="D116" s="133"/>
      <c r="E116" s="133"/>
      <c r="F116" s="143"/>
      <c r="G116" s="144"/>
      <c r="H116" s="136" t="s">
        <v>834</v>
      </c>
      <c r="I116" s="134"/>
      <c r="J116" s="135"/>
      <c r="K116" s="115"/>
    </row>
    <row r="117" spans="1:11" ht="48">
      <c r="A117" s="114"/>
      <c r="B117" s="108">
        <v>2</v>
      </c>
      <c r="C117" s="12" t="s">
        <v>835</v>
      </c>
      <c r="D117" s="119"/>
      <c r="E117" s="119" t="s">
        <v>37</v>
      </c>
      <c r="F117" s="159" t="s">
        <v>663</v>
      </c>
      <c r="G117" s="160"/>
      <c r="H117" s="13" t="s">
        <v>836</v>
      </c>
      <c r="I117" s="15">
        <v>1.91</v>
      </c>
      <c r="J117" s="110">
        <f t="shared" si="2"/>
        <v>3.82</v>
      </c>
      <c r="K117" s="115"/>
    </row>
    <row r="118" spans="1:11">
      <c r="A118" s="114"/>
      <c r="B118" s="131"/>
      <c r="C118" s="132"/>
      <c r="D118" s="133"/>
      <c r="E118" s="133"/>
      <c r="F118" s="143"/>
      <c r="G118" s="144"/>
      <c r="H118" s="136" t="s">
        <v>837</v>
      </c>
      <c r="I118" s="134"/>
      <c r="J118" s="135"/>
      <c r="K118" s="115"/>
    </row>
    <row r="119" spans="1:11" ht="24">
      <c r="A119" s="114"/>
      <c r="B119" s="137">
        <v>1</v>
      </c>
      <c r="C119" s="138" t="s">
        <v>838</v>
      </c>
      <c r="D119" s="139"/>
      <c r="E119" s="139"/>
      <c r="F119" s="145"/>
      <c r="G119" s="146"/>
      <c r="H119" s="140" t="s">
        <v>839</v>
      </c>
      <c r="I119" s="141">
        <v>2.67</v>
      </c>
      <c r="J119" s="142">
        <f t="shared" si="2"/>
        <v>2.67</v>
      </c>
      <c r="K119" s="115"/>
    </row>
    <row r="120" spans="1:11" ht="24">
      <c r="A120" s="114"/>
      <c r="B120" s="108">
        <v>1</v>
      </c>
      <c r="C120" s="12" t="s">
        <v>838</v>
      </c>
      <c r="D120" s="119"/>
      <c r="E120" s="119"/>
      <c r="F120" s="147"/>
      <c r="G120" s="148"/>
      <c r="H120" s="13" t="s">
        <v>839</v>
      </c>
      <c r="I120" s="15">
        <v>2.67</v>
      </c>
      <c r="J120" s="110">
        <f t="shared" si="2"/>
        <v>2.67</v>
      </c>
      <c r="K120" s="115"/>
    </row>
    <row r="121" spans="1:11">
      <c r="A121" s="114"/>
      <c r="B121" s="126"/>
      <c r="C121" s="126"/>
      <c r="D121" s="126"/>
      <c r="E121" s="126"/>
      <c r="F121" s="126"/>
      <c r="G121" s="126"/>
      <c r="H121" s="126"/>
      <c r="I121" s="127" t="s">
        <v>255</v>
      </c>
      <c r="J121" s="128">
        <f>SUM(J22:J120)</f>
        <v>597.32000000000005</v>
      </c>
      <c r="K121" s="115"/>
    </row>
    <row r="122" spans="1:11">
      <c r="A122" s="114"/>
      <c r="B122" s="126"/>
      <c r="C122" s="126"/>
      <c r="D122" s="126"/>
      <c r="E122" s="126"/>
      <c r="F122" s="126"/>
      <c r="G122" s="126"/>
      <c r="H122" s="126"/>
      <c r="I122" s="127" t="s">
        <v>833</v>
      </c>
      <c r="J122" s="128">
        <v>0</v>
      </c>
      <c r="K122" s="115"/>
    </row>
    <row r="123" spans="1:11" hidden="1" outlineLevel="1">
      <c r="A123" s="114"/>
      <c r="B123" s="126"/>
      <c r="C123" s="126"/>
      <c r="D123" s="126"/>
      <c r="E123" s="126"/>
      <c r="F123" s="126"/>
      <c r="G123" s="126"/>
      <c r="H123" s="126"/>
      <c r="I123" s="127" t="s">
        <v>185</v>
      </c>
      <c r="J123" s="128"/>
      <c r="K123" s="115"/>
    </row>
    <row r="124" spans="1:11" collapsed="1">
      <c r="A124" s="114"/>
      <c r="B124" s="126"/>
      <c r="C124" s="126"/>
      <c r="D124" s="126"/>
      <c r="E124" s="126"/>
      <c r="F124" s="126"/>
      <c r="G124" s="126"/>
      <c r="H124" s="126"/>
      <c r="I124" s="127" t="s">
        <v>257</v>
      </c>
      <c r="J124" s="128">
        <f>SUM(J121:J123)</f>
        <v>597.32000000000005</v>
      </c>
      <c r="K124" s="115"/>
    </row>
    <row r="125" spans="1:11">
      <c r="A125" s="6"/>
      <c r="B125" s="7"/>
      <c r="C125" s="7"/>
      <c r="D125" s="7"/>
      <c r="E125" s="7"/>
      <c r="F125" s="7"/>
      <c r="G125" s="7"/>
      <c r="H125" s="130" t="s">
        <v>842</v>
      </c>
      <c r="I125" s="7"/>
      <c r="J125" s="7"/>
      <c r="K125" s="8"/>
    </row>
    <row r="127" spans="1:11">
      <c r="H127" s="1" t="s">
        <v>831</v>
      </c>
      <c r="I127" s="91">
        <f>'Tax Invoice'!E14</f>
        <v>26.39</v>
      </c>
    </row>
    <row r="128" spans="1:11">
      <c r="H128" s="1" t="s">
        <v>705</v>
      </c>
      <c r="I128" s="91">
        <f>'Tax Invoice'!M11</f>
        <v>35.83</v>
      </c>
    </row>
    <row r="129" spans="8:9">
      <c r="H129" s="1" t="s">
        <v>708</v>
      </c>
      <c r="I129" s="91">
        <f>I131/I128</f>
        <v>439.94626849009217</v>
      </c>
    </row>
    <row r="130" spans="8:9">
      <c r="H130" s="1" t="s">
        <v>709</v>
      </c>
      <c r="I130" s="91">
        <f>I132/I128</f>
        <v>439.94626849009217</v>
      </c>
    </row>
    <row r="131" spans="8:9">
      <c r="H131" s="1" t="s">
        <v>706</v>
      </c>
      <c r="I131" s="91">
        <f>J121*I127</f>
        <v>15763.274800000001</v>
      </c>
    </row>
    <row r="132" spans="8:9">
      <c r="H132" s="1" t="s">
        <v>707</v>
      </c>
      <c r="I132" s="91">
        <f>J124*I127</f>
        <v>15763.274800000001</v>
      </c>
    </row>
  </sheetData>
  <mergeCells count="103">
    <mergeCell ref="F111:G111"/>
    <mergeCell ref="F112:G112"/>
    <mergeCell ref="F113:G113"/>
    <mergeCell ref="F114:G114"/>
    <mergeCell ref="F115:G115"/>
    <mergeCell ref="F116:G116"/>
    <mergeCell ref="F117:G117"/>
    <mergeCell ref="F102:G102"/>
    <mergeCell ref="F103:G103"/>
    <mergeCell ref="F104:G104"/>
    <mergeCell ref="F105:G105"/>
    <mergeCell ref="F106:G106"/>
    <mergeCell ref="F107:G107"/>
    <mergeCell ref="F108:G108"/>
    <mergeCell ref="F109:G109"/>
    <mergeCell ref="F110:G110"/>
    <mergeCell ref="F93:G93"/>
    <mergeCell ref="F94:G94"/>
    <mergeCell ref="F95:G95"/>
    <mergeCell ref="F96:G96"/>
    <mergeCell ref="F97:G97"/>
    <mergeCell ref="F98:G98"/>
    <mergeCell ref="F99:G99"/>
    <mergeCell ref="F100:G100"/>
    <mergeCell ref="F101:G101"/>
    <mergeCell ref="F84:G84"/>
    <mergeCell ref="F85:G85"/>
    <mergeCell ref="F86:G86"/>
    <mergeCell ref="F87:G87"/>
    <mergeCell ref="F88:G88"/>
    <mergeCell ref="F89:G89"/>
    <mergeCell ref="F90:G90"/>
    <mergeCell ref="F91:G91"/>
    <mergeCell ref="F92:G92"/>
    <mergeCell ref="F75:G75"/>
    <mergeCell ref="F76:G76"/>
    <mergeCell ref="F77:G77"/>
    <mergeCell ref="F78:G78"/>
    <mergeCell ref="F79:G79"/>
    <mergeCell ref="F80:G80"/>
    <mergeCell ref="F81:G81"/>
    <mergeCell ref="F82:G82"/>
    <mergeCell ref="F83:G83"/>
    <mergeCell ref="F66:G66"/>
    <mergeCell ref="F67:G67"/>
    <mergeCell ref="F68:G68"/>
    <mergeCell ref="F69:G69"/>
    <mergeCell ref="F70:G70"/>
    <mergeCell ref="F71:G71"/>
    <mergeCell ref="F72:G72"/>
    <mergeCell ref="F73:G73"/>
    <mergeCell ref="F74:G74"/>
    <mergeCell ref="F57:G57"/>
    <mergeCell ref="F58:G58"/>
    <mergeCell ref="F59:G59"/>
    <mergeCell ref="F60:G60"/>
    <mergeCell ref="F61:G61"/>
    <mergeCell ref="F62:G62"/>
    <mergeCell ref="F63:G63"/>
    <mergeCell ref="F64:G64"/>
    <mergeCell ref="F65:G65"/>
    <mergeCell ref="F48:G48"/>
    <mergeCell ref="F49:G49"/>
    <mergeCell ref="F50:G50"/>
    <mergeCell ref="F51:G51"/>
    <mergeCell ref="F52:G52"/>
    <mergeCell ref="F53:G53"/>
    <mergeCell ref="F54:G54"/>
    <mergeCell ref="F55:G55"/>
    <mergeCell ref="F56:G56"/>
    <mergeCell ref="F39:G39"/>
    <mergeCell ref="F40:G40"/>
    <mergeCell ref="F41:G41"/>
    <mergeCell ref="F42:G42"/>
    <mergeCell ref="F43:G43"/>
    <mergeCell ref="F44:G44"/>
    <mergeCell ref="F45:G45"/>
    <mergeCell ref="F46:G46"/>
    <mergeCell ref="F47:G47"/>
    <mergeCell ref="F118:G118"/>
    <mergeCell ref="F119:G119"/>
    <mergeCell ref="F120:G120"/>
    <mergeCell ref="F23:G23"/>
    <mergeCell ref="F24:G24"/>
    <mergeCell ref="F25:G25"/>
    <mergeCell ref="F26:G26"/>
    <mergeCell ref="F27:G27"/>
    <mergeCell ref="J10:J11"/>
    <mergeCell ref="J14:J15"/>
    <mergeCell ref="F20:G20"/>
    <mergeCell ref="F21:G21"/>
    <mergeCell ref="F22:G22"/>
    <mergeCell ref="F28:G28"/>
    <mergeCell ref="F29:G29"/>
    <mergeCell ref="F30:G30"/>
    <mergeCell ref="F31:G31"/>
    <mergeCell ref="F32:G32"/>
    <mergeCell ref="F33:G33"/>
    <mergeCell ref="F34:G34"/>
    <mergeCell ref="F35:G35"/>
    <mergeCell ref="F36:G36"/>
    <mergeCell ref="F37:G37"/>
    <mergeCell ref="F38:G3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310</v>
      </c>
      <c r="O1" t="s">
        <v>144</v>
      </c>
      <c r="T1" t="s">
        <v>255</v>
      </c>
      <c r="U1">
        <v>588.16000000000008</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588.16000000000008</v>
      </c>
    </row>
    <row r="5" spans="1:21">
      <c r="A5" s="114"/>
      <c r="B5" s="121" t="s">
        <v>137</v>
      </c>
      <c r="C5" s="120"/>
      <c r="D5" s="120"/>
      <c r="E5" s="120"/>
      <c r="F5" s="120"/>
      <c r="G5" s="120"/>
      <c r="H5" s="120"/>
      <c r="I5" s="120"/>
      <c r="J5" s="115"/>
      <c r="S5" t="s">
        <v>821</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51"/>
      <c r="J10" s="115"/>
    </row>
    <row r="11" spans="1:21">
      <c r="A11" s="114"/>
      <c r="B11" s="114" t="s">
        <v>711</v>
      </c>
      <c r="C11" s="120"/>
      <c r="D11" s="120"/>
      <c r="E11" s="115"/>
      <c r="F11" s="116"/>
      <c r="G11" s="116" t="s">
        <v>711</v>
      </c>
      <c r="H11" s="120"/>
      <c r="I11" s="152"/>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190</v>
      </c>
      <c r="C14" s="120"/>
      <c r="D14" s="120"/>
      <c r="E14" s="115"/>
      <c r="F14" s="116"/>
      <c r="G14" s="116" t="s">
        <v>190</v>
      </c>
      <c r="H14" s="120"/>
      <c r="I14" s="153">
        <v>45185</v>
      </c>
      <c r="J14" s="115"/>
    </row>
    <row r="15" spans="1:21">
      <c r="A15" s="114"/>
      <c r="B15" s="6" t="s">
        <v>6</v>
      </c>
      <c r="C15" s="7"/>
      <c r="D15" s="7"/>
      <c r="E15" s="8"/>
      <c r="F15" s="116"/>
      <c r="G15" s="9" t="s">
        <v>6</v>
      </c>
      <c r="H15" s="120"/>
      <c r="I15" s="154"/>
      <c r="J15" s="115"/>
    </row>
    <row r="16" spans="1:21">
      <c r="A16" s="114"/>
      <c r="B16" s="120"/>
      <c r="C16" s="120"/>
      <c r="D16" s="120"/>
      <c r="E16" s="120"/>
      <c r="F16" s="120"/>
      <c r="G16" s="120"/>
      <c r="H16" s="123" t="s">
        <v>142</v>
      </c>
      <c r="I16" s="129">
        <v>40008</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166</v>
      </c>
      <c r="J18" s="115"/>
    </row>
    <row r="19" spans="1:16">
      <c r="A19" s="114"/>
      <c r="B19" s="120"/>
      <c r="C19" s="120"/>
      <c r="D19" s="120"/>
      <c r="E19" s="120"/>
      <c r="F19" s="120"/>
      <c r="G19" s="120"/>
      <c r="H19" s="120"/>
      <c r="I19" s="120"/>
      <c r="J19" s="115"/>
      <c r="P19">
        <v>45185</v>
      </c>
    </row>
    <row r="20" spans="1:16">
      <c r="A20" s="114"/>
      <c r="B20" s="100" t="s">
        <v>198</v>
      </c>
      <c r="C20" s="100" t="s">
        <v>199</v>
      </c>
      <c r="D20" s="117" t="s">
        <v>200</v>
      </c>
      <c r="E20" s="155" t="s">
        <v>201</v>
      </c>
      <c r="F20" s="156"/>
      <c r="G20" s="100" t="s">
        <v>169</v>
      </c>
      <c r="H20" s="100" t="s">
        <v>202</v>
      </c>
      <c r="I20" s="100" t="s">
        <v>21</v>
      </c>
      <c r="J20" s="115"/>
    </row>
    <row r="21" spans="1:16">
      <c r="A21" s="114"/>
      <c r="B21" s="105"/>
      <c r="C21" s="105"/>
      <c r="D21" s="106"/>
      <c r="E21" s="157"/>
      <c r="F21" s="158"/>
      <c r="G21" s="105" t="s">
        <v>141</v>
      </c>
      <c r="H21" s="105"/>
      <c r="I21" s="105"/>
      <c r="J21" s="115"/>
    </row>
    <row r="22" spans="1:16" ht="144">
      <c r="A22" s="114"/>
      <c r="B22" s="107">
        <v>2</v>
      </c>
      <c r="C22" s="10" t="s">
        <v>716</v>
      </c>
      <c r="D22" s="118"/>
      <c r="E22" s="149"/>
      <c r="F22" s="150"/>
      <c r="G22" s="11" t="s">
        <v>822</v>
      </c>
      <c r="H22" s="14">
        <v>4.6100000000000003</v>
      </c>
      <c r="I22" s="109">
        <f t="shared" ref="I22:I53" si="0">H22*B22</f>
        <v>9.2200000000000006</v>
      </c>
      <c r="J22" s="115"/>
    </row>
    <row r="23" spans="1:16" ht="72">
      <c r="A23" s="114"/>
      <c r="B23" s="107">
        <v>2</v>
      </c>
      <c r="C23" s="10" t="s">
        <v>717</v>
      </c>
      <c r="D23" s="118" t="s">
        <v>314</v>
      </c>
      <c r="E23" s="149"/>
      <c r="F23" s="150"/>
      <c r="G23" s="11" t="s">
        <v>718</v>
      </c>
      <c r="H23" s="14">
        <v>1.71</v>
      </c>
      <c r="I23" s="109">
        <f t="shared" si="0"/>
        <v>3.42</v>
      </c>
      <c r="J23" s="115"/>
    </row>
    <row r="24" spans="1:16" ht="72">
      <c r="A24" s="114"/>
      <c r="B24" s="107">
        <v>1</v>
      </c>
      <c r="C24" s="10" t="s">
        <v>717</v>
      </c>
      <c r="D24" s="118" t="s">
        <v>701</v>
      </c>
      <c r="E24" s="149"/>
      <c r="F24" s="150"/>
      <c r="G24" s="11" t="s">
        <v>718</v>
      </c>
      <c r="H24" s="14">
        <v>1.99</v>
      </c>
      <c r="I24" s="109">
        <f t="shared" si="0"/>
        <v>1.99</v>
      </c>
      <c r="J24" s="115"/>
    </row>
    <row r="25" spans="1:16" ht="216">
      <c r="A25" s="114"/>
      <c r="B25" s="107">
        <v>2</v>
      </c>
      <c r="C25" s="10" t="s">
        <v>719</v>
      </c>
      <c r="D25" s="118" t="s">
        <v>28</v>
      </c>
      <c r="E25" s="149" t="s">
        <v>720</v>
      </c>
      <c r="F25" s="150"/>
      <c r="G25" s="11" t="s">
        <v>721</v>
      </c>
      <c r="H25" s="14">
        <v>3.06</v>
      </c>
      <c r="I25" s="109">
        <f t="shared" si="0"/>
        <v>6.12</v>
      </c>
      <c r="J25" s="115"/>
    </row>
    <row r="26" spans="1:16" ht="216">
      <c r="A26" s="114"/>
      <c r="B26" s="107">
        <v>2</v>
      </c>
      <c r="C26" s="10" t="s">
        <v>719</v>
      </c>
      <c r="D26" s="118" t="s">
        <v>722</v>
      </c>
      <c r="E26" s="149" t="s">
        <v>239</v>
      </c>
      <c r="F26" s="150"/>
      <c r="G26" s="11" t="s">
        <v>721</v>
      </c>
      <c r="H26" s="14">
        <v>3.06</v>
      </c>
      <c r="I26" s="109">
        <f t="shared" si="0"/>
        <v>6.12</v>
      </c>
      <c r="J26" s="115"/>
    </row>
    <row r="27" spans="1:16" ht="216">
      <c r="A27" s="114"/>
      <c r="B27" s="107">
        <v>2</v>
      </c>
      <c r="C27" s="10" t="s">
        <v>719</v>
      </c>
      <c r="D27" s="118" t="s">
        <v>722</v>
      </c>
      <c r="E27" s="149" t="s">
        <v>348</v>
      </c>
      <c r="F27" s="150"/>
      <c r="G27" s="11" t="s">
        <v>721</v>
      </c>
      <c r="H27" s="14">
        <v>3.06</v>
      </c>
      <c r="I27" s="109">
        <f t="shared" si="0"/>
        <v>6.12</v>
      </c>
      <c r="J27" s="115"/>
    </row>
    <row r="28" spans="1:16" ht="216">
      <c r="A28" s="114"/>
      <c r="B28" s="107">
        <v>2</v>
      </c>
      <c r="C28" s="10" t="s">
        <v>719</v>
      </c>
      <c r="D28" s="118" t="s">
        <v>722</v>
      </c>
      <c r="E28" s="149" t="s">
        <v>528</v>
      </c>
      <c r="F28" s="150"/>
      <c r="G28" s="11" t="s">
        <v>721</v>
      </c>
      <c r="H28" s="14">
        <v>3.06</v>
      </c>
      <c r="I28" s="109">
        <f t="shared" si="0"/>
        <v>6.12</v>
      </c>
      <c r="J28" s="115"/>
    </row>
    <row r="29" spans="1:16" ht="252">
      <c r="A29" s="114"/>
      <c r="B29" s="107">
        <v>2</v>
      </c>
      <c r="C29" s="10" t="s">
        <v>723</v>
      </c>
      <c r="D29" s="118" t="s">
        <v>107</v>
      </c>
      <c r="E29" s="149"/>
      <c r="F29" s="150"/>
      <c r="G29" s="11" t="s">
        <v>823</v>
      </c>
      <c r="H29" s="14">
        <v>2.5299999999999998</v>
      </c>
      <c r="I29" s="109">
        <f t="shared" si="0"/>
        <v>5.0599999999999996</v>
      </c>
      <c r="J29" s="115"/>
    </row>
    <row r="30" spans="1:16" ht="252">
      <c r="A30" s="114"/>
      <c r="B30" s="107">
        <v>2</v>
      </c>
      <c r="C30" s="10" t="s">
        <v>723</v>
      </c>
      <c r="D30" s="118" t="s">
        <v>268</v>
      </c>
      <c r="E30" s="149"/>
      <c r="F30" s="150"/>
      <c r="G30" s="11" t="s">
        <v>823</v>
      </c>
      <c r="H30" s="14">
        <v>2.5299999999999998</v>
      </c>
      <c r="I30" s="109">
        <f t="shared" si="0"/>
        <v>5.0599999999999996</v>
      </c>
      <c r="J30" s="115"/>
    </row>
    <row r="31" spans="1:16" ht="252">
      <c r="A31" s="114"/>
      <c r="B31" s="107">
        <v>4</v>
      </c>
      <c r="C31" s="10" t="s">
        <v>723</v>
      </c>
      <c r="D31" s="118" t="s">
        <v>270</v>
      </c>
      <c r="E31" s="149"/>
      <c r="F31" s="150"/>
      <c r="G31" s="11" t="s">
        <v>823</v>
      </c>
      <c r="H31" s="14">
        <v>2.5299999999999998</v>
      </c>
      <c r="I31" s="109">
        <f t="shared" si="0"/>
        <v>10.119999999999999</v>
      </c>
      <c r="J31" s="115"/>
    </row>
    <row r="32" spans="1:16" ht="144">
      <c r="A32" s="114"/>
      <c r="B32" s="107">
        <v>18</v>
      </c>
      <c r="C32" s="10" t="s">
        <v>724</v>
      </c>
      <c r="D32" s="118" t="s">
        <v>25</v>
      </c>
      <c r="E32" s="149" t="s">
        <v>107</v>
      </c>
      <c r="F32" s="150"/>
      <c r="G32" s="11" t="s">
        <v>725</v>
      </c>
      <c r="H32" s="14">
        <v>0.98</v>
      </c>
      <c r="I32" s="109">
        <f t="shared" si="0"/>
        <v>17.64</v>
      </c>
      <c r="J32" s="115"/>
    </row>
    <row r="33" spans="1:10" ht="144">
      <c r="A33" s="114"/>
      <c r="B33" s="107">
        <v>6</v>
      </c>
      <c r="C33" s="10" t="s">
        <v>726</v>
      </c>
      <c r="D33" s="118" t="s">
        <v>239</v>
      </c>
      <c r="E33" s="149" t="s">
        <v>25</v>
      </c>
      <c r="F33" s="150"/>
      <c r="G33" s="11" t="s">
        <v>727</v>
      </c>
      <c r="H33" s="14">
        <v>0.98</v>
      </c>
      <c r="I33" s="109">
        <f t="shared" si="0"/>
        <v>5.88</v>
      </c>
      <c r="J33" s="115"/>
    </row>
    <row r="34" spans="1:10" ht="144">
      <c r="A34" s="114"/>
      <c r="B34" s="107">
        <v>2</v>
      </c>
      <c r="C34" s="10" t="s">
        <v>726</v>
      </c>
      <c r="D34" s="118" t="s">
        <v>348</v>
      </c>
      <c r="E34" s="149" t="s">
        <v>25</v>
      </c>
      <c r="F34" s="150"/>
      <c r="G34" s="11" t="s">
        <v>727</v>
      </c>
      <c r="H34" s="14">
        <v>0.98</v>
      </c>
      <c r="I34" s="109">
        <f t="shared" si="0"/>
        <v>1.96</v>
      </c>
      <c r="J34" s="115"/>
    </row>
    <row r="35" spans="1:10" ht="144">
      <c r="A35" s="114"/>
      <c r="B35" s="107">
        <v>1</v>
      </c>
      <c r="C35" s="10" t="s">
        <v>726</v>
      </c>
      <c r="D35" s="118" t="s">
        <v>728</v>
      </c>
      <c r="E35" s="149" t="s">
        <v>25</v>
      </c>
      <c r="F35" s="150"/>
      <c r="G35" s="11" t="s">
        <v>727</v>
      </c>
      <c r="H35" s="14">
        <v>0.98</v>
      </c>
      <c r="I35" s="109">
        <f t="shared" si="0"/>
        <v>0.98</v>
      </c>
      <c r="J35" s="115"/>
    </row>
    <row r="36" spans="1:10" ht="144">
      <c r="A36" s="114"/>
      <c r="B36" s="107">
        <v>1</v>
      </c>
      <c r="C36" s="10" t="s">
        <v>726</v>
      </c>
      <c r="D36" s="118" t="s">
        <v>729</v>
      </c>
      <c r="E36" s="149" t="s">
        <v>25</v>
      </c>
      <c r="F36" s="150"/>
      <c r="G36" s="11" t="s">
        <v>727</v>
      </c>
      <c r="H36" s="14">
        <v>0.98</v>
      </c>
      <c r="I36" s="109">
        <f t="shared" si="0"/>
        <v>0.98</v>
      </c>
      <c r="J36" s="115"/>
    </row>
    <row r="37" spans="1:10" ht="204">
      <c r="A37" s="114"/>
      <c r="B37" s="107">
        <v>1</v>
      </c>
      <c r="C37" s="10" t="s">
        <v>730</v>
      </c>
      <c r="D37" s="118" t="s">
        <v>26</v>
      </c>
      <c r="E37" s="149" t="s">
        <v>528</v>
      </c>
      <c r="F37" s="150"/>
      <c r="G37" s="11" t="s">
        <v>731</v>
      </c>
      <c r="H37" s="14">
        <v>6.41</v>
      </c>
      <c r="I37" s="109">
        <f t="shared" si="0"/>
        <v>6.41</v>
      </c>
      <c r="J37" s="115"/>
    </row>
    <row r="38" spans="1:10" ht="228">
      <c r="A38" s="114"/>
      <c r="B38" s="107">
        <v>1</v>
      </c>
      <c r="C38" s="10" t="s">
        <v>732</v>
      </c>
      <c r="D38" s="118" t="s">
        <v>26</v>
      </c>
      <c r="E38" s="149" t="s">
        <v>239</v>
      </c>
      <c r="F38" s="150"/>
      <c r="G38" s="11" t="s">
        <v>733</v>
      </c>
      <c r="H38" s="14">
        <v>4.12</v>
      </c>
      <c r="I38" s="109">
        <f t="shared" si="0"/>
        <v>4.12</v>
      </c>
      <c r="J38" s="115"/>
    </row>
    <row r="39" spans="1:10" ht="228">
      <c r="A39" s="114"/>
      <c r="B39" s="107">
        <v>1</v>
      </c>
      <c r="C39" s="10" t="s">
        <v>732</v>
      </c>
      <c r="D39" s="118" t="s">
        <v>26</v>
      </c>
      <c r="E39" s="149" t="s">
        <v>348</v>
      </c>
      <c r="F39" s="150"/>
      <c r="G39" s="11" t="s">
        <v>733</v>
      </c>
      <c r="H39" s="14">
        <v>4.12</v>
      </c>
      <c r="I39" s="109">
        <f t="shared" si="0"/>
        <v>4.12</v>
      </c>
      <c r="J39" s="115"/>
    </row>
    <row r="40" spans="1:10" ht="108">
      <c r="A40" s="114"/>
      <c r="B40" s="107">
        <v>20</v>
      </c>
      <c r="C40" s="10" t="s">
        <v>734</v>
      </c>
      <c r="D40" s="118" t="s">
        <v>27</v>
      </c>
      <c r="E40" s="149"/>
      <c r="F40" s="150"/>
      <c r="G40" s="11" t="s">
        <v>735</v>
      </c>
      <c r="H40" s="14">
        <v>0.34</v>
      </c>
      <c r="I40" s="109">
        <f t="shared" si="0"/>
        <v>6.8000000000000007</v>
      </c>
      <c r="J40" s="115"/>
    </row>
    <row r="41" spans="1:10" ht="144">
      <c r="A41" s="114"/>
      <c r="B41" s="107">
        <v>8</v>
      </c>
      <c r="C41" s="10" t="s">
        <v>736</v>
      </c>
      <c r="D41" s="118" t="s">
        <v>26</v>
      </c>
      <c r="E41" s="149" t="s">
        <v>273</v>
      </c>
      <c r="F41" s="150"/>
      <c r="G41" s="11" t="s">
        <v>737</v>
      </c>
      <c r="H41" s="14">
        <v>0.84</v>
      </c>
      <c r="I41" s="109">
        <f t="shared" si="0"/>
        <v>6.72</v>
      </c>
      <c r="J41" s="115"/>
    </row>
    <row r="42" spans="1:10" ht="144">
      <c r="A42" s="114"/>
      <c r="B42" s="107">
        <v>10</v>
      </c>
      <c r="C42" s="10" t="s">
        <v>736</v>
      </c>
      <c r="D42" s="118" t="s">
        <v>27</v>
      </c>
      <c r="E42" s="149" t="s">
        <v>273</v>
      </c>
      <c r="F42" s="150"/>
      <c r="G42" s="11" t="s">
        <v>737</v>
      </c>
      <c r="H42" s="14">
        <v>0.84</v>
      </c>
      <c r="I42" s="109">
        <f t="shared" si="0"/>
        <v>8.4</v>
      </c>
      <c r="J42" s="115"/>
    </row>
    <row r="43" spans="1:10" ht="144">
      <c r="A43" s="114"/>
      <c r="B43" s="107">
        <v>8</v>
      </c>
      <c r="C43" s="10" t="s">
        <v>736</v>
      </c>
      <c r="D43" s="118" t="s">
        <v>27</v>
      </c>
      <c r="E43" s="149" t="s">
        <v>271</v>
      </c>
      <c r="F43" s="150"/>
      <c r="G43" s="11" t="s">
        <v>737</v>
      </c>
      <c r="H43" s="14">
        <v>0.84</v>
      </c>
      <c r="I43" s="109">
        <f t="shared" si="0"/>
        <v>6.72</v>
      </c>
      <c r="J43" s="115"/>
    </row>
    <row r="44" spans="1:10" ht="108">
      <c r="A44" s="114"/>
      <c r="B44" s="107">
        <v>1</v>
      </c>
      <c r="C44" s="10" t="s">
        <v>738</v>
      </c>
      <c r="D44" s="118"/>
      <c r="E44" s="149"/>
      <c r="F44" s="150"/>
      <c r="G44" s="11" t="s">
        <v>739</v>
      </c>
      <c r="H44" s="14">
        <v>2.2599999999999998</v>
      </c>
      <c r="I44" s="109">
        <f t="shared" si="0"/>
        <v>2.2599999999999998</v>
      </c>
      <c r="J44" s="115"/>
    </row>
    <row r="45" spans="1:10" ht="192">
      <c r="A45" s="114"/>
      <c r="B45" s="107">
        <v>1</v>
      </c>
      <c r="C45" s="10" t="s">
        <v>740</v>
      </c>
      <c r="D45" s="118" t="s">
        <v>273</v>
      </c>
      <c r="E45" s="149"/>
      <c r="F45" s="150"/>
      <c r="G45" s="11" t="s">
        <v>741</v>
      </c>
      <c r="H45" s="14">
        <v>2.54</v>
      </c>
      <c r="I45" s="109">
        <f t="shared" si="0"/>
        <v>2.54</v>
      </c>
      <c r="J45" s="115"/>
    </row>
    <row r="46" spans="1:10" ht="192">
      <c r="A46" s="114"/>
      <c r="B46" s="107">
        <v>2</v>
      </c>
      <c r="C46" s="10" t="s">
        <v>740</v>
      </c>
      <c r="D46" s="118" t="s">
        <v>673</v>
      </c>
      <c r="E46" s="149"/>
      <c r="F46" s="150"/>
      <c r="G46" s="11" t="s">
        <v>741</v>
      </c>
      <c r="H46" s="14">
        <v>2.54</v>
      </c>
      <c r="I46" s="109">
        <f t="shared" si="0"/>
        <v>5.08</v>
      </c>
      <c r="J46" s="115"/>
    </row>
    <row r="47" spans="1:10" ht="192">
      <c r="A47" s="114"/>
      <c r="B47" s="107">
        <v>1</v>
      </c>
      <c r="C47" s="10" t="s">
        <v>740</v>
      </c>
      <c r="D47" s="118" t="s">
        <v>271</v>
      </c>
      <c r="E47" s="149"/>
      <c r="F47" s="150"/>
      <c r="G47" s="11" t="s">
        <v>741</v>
      </c>
      <c r="H47" s="14">
        <v>2.54</v>
      </c>
      <c r="I47" s="109">
        <f t="shared" si="0"/>
        <v>2.54</v>
      </c>
      <c r="J47" s="115"/>
    </row>
    <row r="48" spans="1:10" ht="192">
      <c r="A48" s="114"/>
      <c r="B48" s="107">
        <v>1</v>
      </c>
      <c r="C48" s="10" t="s">
        <v>740</v>
      </c>
      <c r="D48" s="118" t="s">
        <v>742</v>
      </c>
      <c r="E48" s="149"/>
      <c r="F48" s="150"/>
      <c r="G48" s="11" t="s">
        <v>741</v>
      </c>
      <c r="H48" s="14">
        <v>2.12</v>
      </c>
      <c r="I48" s="109">
        <f t="shared" si="0"/>
        <v>2.12</v>
      </c>
      <c r="J48" s="115"/>
    </row>
    <row r="49" spans="1:10" ht="108">
      <c r="A49" s="114"/>
      <c r="B49" s="107">
        <v>1</v>
      </c>
      <c r="C49" s="10" t="s">
        <v>743</v>
      </c>
      <c r="D49" s="118"/>
      <c r="E49" s="149"/>
      <c r="F49" s="150"/>
      <c r="G49" s="11" t="s">
        <v>744</v>
      </c>
      <c r="H49" s="14">
        <v>2.83</v>
      </c>
      <c r="I49" s="109">
        <f t="shared" si="0"/>
        <v>2.83</v>
      </c>
      <c r="J49" s="115"/>
    </row>
    <row r="50" spans="1:10" ht="96">
      <c r="A50" s="114"/>
      <c r="B50" s="107">
        <v>1</v>
      </c>
      <c r="C50" s="10" t="s">
        <v>745</v>
      </c>
      <c r="D50" s="118"/>
      <c r="E50" s="149"/>
      <c r="F50" s="150"/>
      <c r="G50" s="11" t="s">
        <v>746</v>
      </c>
      <c r="H50" s="14">
        <v>2.83</v>
      </c>
      <c r="I50" s="109">
        <f t="shared" si="0"/>
        <v>2.83</v>
      </c>
      <c r="J50" s="115"/>
    </row>
    <row r="51" spans="1:10" ht="168">
      <c r="A51" s="114"/>
      <c r="B51" s="107">
        <v>1</v>
      </c>
      <c r="C51" s="10" t="s">
        <v>747</v>
      </c>
      <c r="D51" s="118"/>
      <c r="E51" s="149"/>
      <c r="F51" s="150"/>
      <c r="G51" s="11" t="s">
        <v>824</v>
      </c>
      <c r="H51" s="14">
        <v>4.96</v>
      </c>
      <c r="I51" s="109">
        <f t="shared" si="0"/>
        <v>4.96</v>
      </c>
      <c r="J51" s="115"/>
    </row>
    <row r="52" spans="1:10" ht="204">
      <c r="A52" s="114"/>
      <c r="B52" s="107">
        <v>2</v>
      </c>
      <c r="C52" s="10" t="s">
        <v>748</v>
      </c>
      <c r="D52" s="118" t="s">
        <v>107</v>
      </c>
      <c r="E52" s="149"/>
      <c r="F52" s="150"/>
      <c r="G52" s="11" t="s">
        <v>825</v>
      </c>
      <c r="H52" s="14">
        <v>1.29</v>
      </c>
      <c r="I52" s="109">
        <f t="shared" si="0"/>
        <v>2.58</v>
      </c>
      <c r="J52" s="115"/>
    </row>
    <row r="53" spans="1:10" ht="204">
      <c r="A53" s="114"/>
      <c r="B53" s="107">
        <v>2</v>
      </c>
      <c r="C53" s="10" t="s">
        <v>748</v>
      </c>
      <c r="D53" s="118" t="s">
        <v>210</v>
      </c>
      <c r="E53" s="149"/>
      <c r="F53" s="150"/>
      <c r="G53" s="11" t="s">
        <v>825</v>
      </c>
      <c r="H53" s="14">
        <v>1.29</v>
      </c>
      <c r="I53" s="109">
        <f t="shared" si="0"/>
        <v>2.58</v>
      </c>
      <c r="J53" s="115"/>
    </row>
    <row r="54" spans="1:10" ht="240">
      <c r="A54" s="114"/>
      <c r="B54" s="107">
        <v>2</v>
      </c>
      <c r="C54" s="10" t="s">
        <v>749</v>
      </c>
      <c r="D54" s="118" t="s">
        <v>37</v>
      </c>
      <c r="E54" s="149" t="s">
        <v>348</v>
      </c>
      <c r="F54" s="150"/>
      <c r="G54" s="11" t="s">
        <v>750</v>
      </c>
      <c r="H54" s="14">
        <v>3.41</v>
      </c>
      <c r="I54" s="109">
        <f t="shared" ref="I54:I85" si="1">H54*B54</f>
        <v>6.82</v>
      </c>
      <c r="J54" s="115"/>
    </row>
    <row r="55" spans="1:10" ht="240">
      <c r="A55" s="114"/>
      <c r="B55" s="107">
        <v>2</v>
      </c>
      <c r="C55" s="10" t="s">
        <v>749</v>
      </c>
      <c r="D55" s="118" t="s">
        <v>37</v>
      </c>
      <c r="E55" s="149" t="s">
        <v>528</v>
      </c>
      <c r="F55" s="150"/>
      <c r="G55" s="11" t="s">
        <v>750</v>
      </c>
      <c r="H55" s="14">
        <v>3.41</v>
      </c>
      <c r="I55" s="109">
        <f t="shared" si="1"/>
        <v>6.82</v>
      </c>
      <c r="J55" s="115"/>
    </row>
    <row r="56" spans="1:10" ht="252">
      <c r="A56" s="114"/>
      <c r="B56" s="107">
        <v>1</v>
      </c>
      <c r="C56" s="10" t="s">
        <v>751</v>
      </c>
      <c r="D56" s="118" t="s">
        <v>37</v>
      </c>
      <c r="E56" s="149" t="s">
        <v>239</v>
      </c>
      <c r="F56" s="150"/>
      <c r="G56" s="11" t="s">
        <v>752</v>
      </c>
      <c r="H56" s="14">
        <v>2.67</v>
      </c>
      <c r="I56" s="109">
        <f t="shared" si="1"/>
        <v>2.67</v>
      </c>
      <c r="J56" s="115"/>
    </row>
    <row r="57" spans="1:10" ht="252">
      <c r="A57" s="114"/>
      <c r="B57" s="107">
        <v>2</v>
      </c>
      <c r="C57" s="10" t="s">
        <v>751</v>
      </c>
      <c r="D57" s="118" t="s">
        <v>37</v>
      </c>
      <c r="E57" s="149" t="s">
        <v>348</v>
      </c>
      <c r="F57" s="150"/>
      <c r="G57" s="11" t="s">
        <v>752</v>
      </c>
      <c r="H57" s="14">
        <v>2.67</v>
      </c>
      <c r="I57" s="109">
        <f t="shared" si="1"/>
        <v>5.34</v>
      </c>
      <c r="J57" s="115"/>
    </row>
    <row r="58" spans="1:10" ht="252">
      <c r="A58" s="114"/>
      <c r="B58" s="107">
        <v>1</v>
      </c>
      <c r="C58" s="10" t="s">
        <v>751</v>
      </c>
      <c r="D58" s="118" t="s">
        <v>37</v>
      </c>
      <c r="E58" s="149" t="s">
        <v>528</v>
      </c>
      <c r="F58" s="150"/>
      <c r="G58" s="11" t="s">
        <v>752</v>
      </c>
      <c r="H58" s="14">
        <v>2.67</v>
      </c>
      <c r="I58" s="109">
        <f t="shared" si="1"/>
        <v>2.67</v>
      </c>
      <c r="J58" s="115"/>
    </row>
    <row r="59" spans="1:10" ht="264">
      <c r="A59" s="114"/>
      <c r="B59" s="107">
        <v>1</v>
      </c>
      <c r="C59" s="10" t="s">
        <v>753</v>
      </c>
      <c r="D59" s="118" t="s">
        <v>37</v>
      </c>
      <c r="E59" s="149" t="s">
        <v>239</v>
      </c>
      <c r="F59" s="150"/>
      <c r="G59" s="11" t="s">
        <v>754</v>
      </c>
      <c r="H59" s="14">
        <v>2.91</v>
      </c>
      <c r="I59" s="109">
        <f t="shared" si="1"/>
        <v>2.91</v>
      </c>
      <c r="J59" s="115"/>
    </row>
    <row r="60" spans="1:10" ht="264">
      <c r="A60" s="114"/>
      <c r="B60" s="107">
        <v>1</v>
      </c>
      <c r="C60" s="10" t="s">
        <v>753</v>
      </c>
      <c r="D60" s="118" t="s">
        <v>37</v>
      </c>
      <c r="E60" s="149" t="s">
        <v>348</v>
      </c>
      <c r="F60" s="150"/>
      <c r="G60" s="11" t="s">
        <v>754</v>
      </c>
      <c r="H60" s="14">
        <v>2.91</v>
      </c>
      <c r="I60" s="109">
        <f t="shared" si="1"/>
        <v>2.91</v>
      </c>
      <c r="J60" s="115"/>
    </row>
    <row r="61" spans="1:10" ht="192">
      <c r="A61" s="114"/>
      <c r="B61" s="107">
        <v>2</v>
      </c>
      <c r="C61" s="10" t="s">
        <v>755</v>
      </c>
      <c r="D61" s="118" t="s">
        <v>37</v>
      </c>
      <c r="E61" s="149" t="s">
        <v>272</v>
      </c>
      <c r="F61" s="150"/>
      <c r="G61" s="11" t="s">
        <v>756</v>
      </c>
      <c r="H61" s="14">
        <v>2.4300000000000002</v>
      </c>
      <c r="I61" s="109">
        <f t="shared" si="1"/>
        <v>4.8600000000000003</v>
      </c>
      <c r="J61" s="115"/>
    </row>
    <row r="62" spans="1:10" ht="144">
      <c r="A62" s="114"/>
      <c r="B62" s="107">
        <v>2</v>
      </c>
      <c r="C62" s="10" t="s">
        <v>757</v>
      </c>
      <c r="D62" s="118" t="s">
        <v>37</v>
      </c>
      <c r="E62" s="149" t="s">
        <v>273</v>
      </c>
      <c r="F62" s="150"/>
      <c r="G62" s="11" t="s">
        <v>758</v>
      </c>
      <c r="H62" s="14">
        <v>3.21</v>
      </c>
      <c r="I62" s="109">
        <f t="shared" si="1"/>
        <v>6.42</v>
      </c>
      <c r="J62" s="115"/>
    </row>
    <row r="63" spans="1:10" ht="144">
      <c r="A63" s="114"/>
      <c r="B63" s="107">
        <v>2</v>
      </c>
      <c r="C63" s="10" t="s">
        <v>757</v>
      </c>
      <c r="D63" s="118" t="s">
        <v>37</v>
      </c>
      <c r="E63" s="149" t="s">
        <v>272</v>
      </c>
      <c r="F63" s="150"/>
      <c r="G63" s="11" t="s">
        <v>758</v>
      </c>
      <c r="H63" s="14">
        <v>3.21</v>
      </c>
      <c r="I63" s="109">
        <f t="shared" si="1"/>
        <v>6.42</v>
      </c>
      <c r="J63" s="115"/>
    </row>
    <row r="64" spans="1:10" ht="96">
      <c r="A64" s="114"/>
      <c r="B64" s="107">
        <v>4</v>
      </c>
      <c r="C64" s="10" t="s">
        <v>570</v>
      </c>
      <c r="D64" s="118" t="s">
        <v>759</v>
      </c>
      <c r="E64" s="149"/>
      <c r="F64" s="150"/>
      <c r="G64" s="11" t="s">
        <v>573</v>
      </c>
      <c r="H64" s="14">
        <v>0.55000000000000004</v>
      </c>
      <c r="I64" s="109">
        <f t="shared" si="1"/>
        <v>2.2000000000000002</v>
      </c>
      <c r="J64" s="115"/>
    </row>
    <row r="65" spans="1:10" ht="108">
      <c r="A65" s="114"/>
      <c r="B65" s="107">
        <v>12</v>
      </c>
      <c r="C65" s="10" t="s">
        <v>760</v>
      </c>
      <c r="D65" s="118" t="s">
        <v>273</v>
      </c>
      <c r="E65" s="149" t="s">
        <v>26</v>
      </c>
      <c r="F65" s="150"/>
      <c r="G65" s="11" t="s">
        <v>761</v>
      </c>
      <c r="H65" s="14">
        <v>0.91</v>
      </c>
      <c r="I65" s="109">
        <f t="shared" si="1"/>
        <v>10.92</v>
      </c>
      <c r="J65" s="115"/>
    </row>
    <row r="66" spans="1:10" ht="108">
      <c r="A66" s="114"/>
      <c r="B66" s="107">
        <v>8</v>
      </c>
      <c r="C66" s="10" t="s">
        <v>760</v>
      </c>
      <c r="D66" s="118" t="s">
        <v>271</v>
      </c>
      <c r="E66" s="149" t="s">
        <v>26</v>
      </c>
      <c r="F66" s="150"/>
      <c r="G66" s="11" t="s">
        <v>761</v>
      </c>
      <c r="H66" s="14">
        <v>0.91</v>
      </c>
      <c r="I66" s="109">
        <f t="shared" si="1"/>
        <v>7.28</v>
      </c>
      <c r="J66" s="115"/>
    </row>
    <row r="67" spans="1:10" ht="228">
      <c r="A67" s="114"/>
      <c r="B67" s="107">
        <v>8</v>
      </c>
      <c r="C67" s="10" t="s">
        <v>762</v>
      </c>
      <c r="D67" s="118" t="s">
        <v>228</v>
      </c>
      <c r="E67" s="149" t="s">
        <v>239</v>
      </c>
      <c r="F67" s="150"/>
      <c r="G67" s="11" t="s">
        <v>763</v>
      </c>
      <c r="H67" s="14">
        <v>1.71</v>
      </c>
      <c r="I67" s="109">
        <f t="shared" si="1"/>
        <v>13.68</v>
      </c>
      <c r="J67" s="115"/>
    </row>
    <row r="68" spans="1:10" ht="228">
      <c r="A68" s="114"/>
      <c r="B68" s="107">
        <v>5</v>
      </c>
      <c r="C68" s="10" t="s">
        <v>762</v>
      </c>
      <c r="D68" s="118" t="s">
        <v>228</v>
      </c>
      <c r="E68" s="149" t="s">
        <v>348</v>
      </c>
      <c r="F68" s="150"/>
      <c r="G68" s="11" t="s">
        <v>763</v>
      </c>
      <c r="H68" s="14">
        <v>1.71</v>
      </c>
      <c r="I68" s="109">
        <f t="shared" si="1"/>
        <v>8.5500000000000007</v>
      </c>
      <c r="J68" s="115"/>
    </row>
    <row r="69" spans="1:10" ht="228">
      <c r="A69" s="114"/>
      <c r="B69" s="107">
        <v>2</v>
      </c>
      <c r="C69" s="10" t="s">
        <v>762</v>
      </c>
      <c r="D69" s="118" t="s">
        <v>228</v>
      </c>
      <c r="E69" s="149" t="s">
        <v>764</v>
      </c>
      <c r="F69" s="150"/>
      <c r="G69" s="11" t="s">
        <v>763</v>
      </c>
      <c r="H69" s="14">
        <v>1.71</v>
      </c>
      <c r="I69" s="109">
        <f t="shared" si="1"/>
        <v>3.42</v>
      </c>
      <c r="J69" s="115"/>
    </row>
    <row r="70" spans="1:10" ht="228">
      <c r="A70" s="114"/>
      <c r="B70" s="107">
        <v>4</v>
      </c>
      <c r="C70" s="10" t="s">
        <v>762</v>
      </c>
      <c r="D70" s="118" t="s">
        <v>229</v>
      </c>
      <c r="E70" s="149" t="s">
        <v>239</v>
      </c>
      <c r="F70" s="150"/>
      <c r="G70" s="11" t="s">
        <v>763</v>
      </c>
      <c r="H70" s="14">
        <v>1.71</v>
      </c>
      <c r="I70" s="109">
        <f t="shared" si="1"/>
        <v>6.84</v>
      </c>
      <c r="J70" s="115"/>
    </row>
    <row r="71" spans="1:10" ht="216">
      <c r="A71" s="114"/>
      <c r="B71" s="107">
        <v>1</v>
      </c>
      <c r="C71" s="10" t="s">
        <v>765</v>
      </c>
      <c r="D71" s="118" t="s">
        <v>26</v>
      </c>
      <c r="E71" s="149" t="s">
        <v>107</v>
      </c>
      <c r="F71" s="150"/>
      <c r="G71" s="11" t="s">
        <v>826</v>
      </c>
      <c r="H71" s="14">
        <v>1.75</v>
      </c>
      <c r="I71" s="109">
        <f t="shared" si="1"/>
        <v>1.75</v>
      </c>
      <c r="J71" s="115"/>
    </row>
    <row r="72" spans="1:10" ht="216">
      <c r="A72" s="114"/>
      <c r="B72" s="107">
        <v>1</v>
      </c>
      <c r="C72" s="10" t="s">
        <v>765</v>
      </c>
      <c r="D72" s="118" t="s">
        <v>26</v>
      </c>
      <c r="E72" s="149" t="s">
        <v>212</v>
      </c>
      <c r="F72" s="150"/>
      <c r="G72" s="11" t="s">
        <v>826</v>
      </c>
      <c r="H72" s="14">
        <v>1.75</v>
      </c>
      <c r="I72" s="109">
        <f t="shared" si="1"/>
        <v>1.75</v>
      </c>
      <c r="J72" s="115"/>
    </row>
    <row r="73" spans="1:10" ht="216">
      <c r="A73" s="114"/>
      <c r="B73" s="107">
        <v>1</v>
      </c>
      <c r="C73" s="10" t="s">
        <v>765</v>
      </c>
      <c r="D73" s="118" t="s">
        <v>26</v>
      </c>
      <c r="E73" s="149" t="s">
        <v>268</v>
      </c>
      <c r="F73" s="150"/>
      <c r="G73" s="11" t="s">
        <v>826</v>
      </c>
      <c r="H73" s="14">
        <v>1.75</v>
      </c>
      <c r="I73" s="109">
        <f t="shared" si="1"/>
        <v>1.75</v>
      </c>
      <c r="J73" s="115"/>
    </row>
    <row r="74" spans="1:10" ht="216">
      <c r="A74" s="114"/>
      <c r="B74" s="107">
        <v>1</v>
      </c>
      <c r="C74" s="10" t="s">
        <v>766</v>
      </c>
      <c r="D74" s="118" t="s">
        <v>26</v>
      </c>
      <c r="E74" s="149" t="s">
        <v>767</v>
      </c>
      <c r="F74" s="150"/>
      <c r="G74" s="11" t="s">
        <v>768</v>
      </c>
      <c r="H74" s="14">
        <v>3.94</v>
      </c>
      <c r="I74" s="109">
        <f t="shared" si="1"/>
        <v>3.94</v>
      </c>
      <c r="J74" s="115"/>
    </row>
    <row r="75" spans="1:10" ht="180">
      <c r="A75" s="114"/>
      <c r="B75" s="107">
        <v>2</v>
      </c>
      <c r="C75" s="10" t="s">
        <v>769</v>
      </c>
      <c r="D75" s="118" t="s">
        <v>26</v>
      </c>
      <c r="E75" s="149" t="s">
        <v>348</v>
      </c>
      <c r="F75" s="150"/>
      <c r="G75" s="11" t="s">
        <v>770</v>
      </c>
      <c r="H75" s="14">
        <v>6.03</v>
      </c>
      <c r="I75" s="109">
        <f t="shared" si="1"/>
        <v>12.06</v>
      </c>
      <c r="J75" s="115"/>
    </row>
    <row r="76" spans="1:10" ht="168">
      <c r="A76" s="114"/>
      <c r="B76" s="107">
        <v>1</v>
      </c>
      <c r="C76" s="10" t="s">
        <v>771</v>
      </c>
      <c r="D76" s="118" t="s">
        <v>26</v>
      </c>
      <c r="E76" s="149" t="s">
        <v>212</v>
      </c>
      <c r="F76" s="150"/>
      <c r="G76" s="11" t="s">
        <v>772</v>
      </c>
      <c r="H76" s="14">
        <v>3.17</v>
      </c>
      <c r="I76" s="109">
        <f t="shared" si="1"/>
        <v>3.17</v>
      </c>
      <c r="J76" s="115"/>
    </row>
    <row r="77" spans="1:10" ht="168">
      <c r="A77" s="114"/>
      <c r="B77" s="107">
        <v>1</v>
      </c>
      <c r="C77" s="10" t="s">
        <v>771</v>
      </c>
      <c r="D77" s="118" t="s">
        <v>26</v>
      </c>
      <c r="E77" s="149" t="s">
        <v>767</v>
      </c>
      <c r="F77" s="150"/>
      <c r="G77" s="11" t="s">
        <v>772</v>
      </c>
      <c r="H77" s="14">
        <v>3.17</v>
      </c>
      <c r="I77" s="109">
        <f t="shared" si="1"/>
        <v>3.17</v>
      </c>
      <c r="J77" s="115"/>
    </row>
    <row r="78" spans="1:10" ht="204">
      <c r="A78" s="114"/>
      <c r="B78" s="107">
        <v>1</v>
      </c>
      <c r="C78" s="10" t="s">
        <v>773</v>
      </c>
      <c r="D78" s="118" t="s">
        <v>26</v>
      </c>
      <c r="E78" s="149" t="s">
        <v>348</v>
      </c>
      <c r="F78" s="150"/>
      <c r="G78" s="11" t="s">
        <v>774</v>
      </c>
      <c r="H78" s="14">
        <v>5.76</v>
      </c>
      <c r="I78" s="109">
        <f t="shared" si="1"/>
        <v>5.76</v>
      </c>
      <c r="J78" s="115"/>
    </row>
    <row r="79" spans="1:10" ht="204">
      <c r="A79" s="114"/>
      <c r="B79" s="107">
        <v>1</v>
      </c>
      <c r="C79" s="10" t="s">
        <v>773</v>
      </c>
      <c r="D79" s="118" t="s">
        <v>26</v>
      </c>
      <c r="E79" s="149" t="s">
        <v>528</v>
      </c>
      <c r="F79" s="150"/>
      <c r="G79" s="11" t="s">
        <v>774</v>
      </c>
      <c r="H79" s="14">
        <v>5.76</v>
      </c>
      <c r="I79" s="109">
        <f t="shared" si="1"/>
        <v>5.76</v>
      </c>
      <c r="J79" s="115"/>
    </row>
    <row r="80" spans="1:10" ht="276">
      <c r="A80" s="114"/>
      <c r="B80" s="107">
        <v>1</v>
      </c>
      <c r="C80" s="10" t="s">
        <v>775</v>
      </c>
      <c r="D80" s="118" t="s">
        <v>26</v>
      </c>
      <c r="E80" s="149" t="s">
        <v>239</v>
      </c>
      <c r="F80" s="150"/>
      <c r="G80" s="11" t="s">
        <v>776</v>
      </c>
      <c r="H80" s="14">
        <v>5.2</v>
      </c>
      <c r="I80" s="109">
        <f t="shared" si="1"/>
        <v>5.2</v>
      </c>
      <c r="J80" s="115"/>
    </row>
    <row r="81" spans="1:10" ht="276">
      <c r="A81" s="114"/>
      <c r="B81" s="107">
        <v>1</v>
      </c>
      <c r="C81" s="10" t="s">
        <v>775</v>
      </c>
      <c r="D81" s="118" t="s">
        <v>26</v>
      </c>
      <c r="E81" s="149" t="s">
        <v>348</v>
      </c>
      <c r="F81" s="150"/>
      <c r="G81" s="11" t="s">
        <v>776</v>
      </c>
      <c r="H81" s="14">
        <v>5.2</v>
      </c>
      <c r="I81" s="109">
        <f t="shared" si="1"/>
        <v>5.2</v>
      </c>
      <c r="J81" s="115"/>
    </row>
    <row r="82" spans="1:10" ht="228">
      <c r="A82" s="114"/>
      <c r="B82" s="107">
        <v>1</v>
      </c>
      <c r="C82" s="10" t="s">
        <v>777</v>
      </c>
      <c r="D82" s="118" t="s">
        <v>26</v>
      </c>
      <c r="E82" s="149" t="s">
        <v>348</v>
      </c>
      <c r="F82" s="150"/>
      <c r="G82" s="11" t="s">
        <v>778</v>
      </c>
      <c r="H82" s="14">
        <v>3.47</v>
      </c>
      <c r="I82" s="109">
        <f t="shared" si="1"/>
        <v>3.47</v>
      </c>
      <c r="J82" s="115"/>
    </row>
    <row r="83" spans="1:10" ht="228">
      <c r="A83" s="114"/>
      <c r="B83" s="107">
        <v>1</v>
      </c>
      <c r="C83" s="10" t="s">
        <v>777</v>
      </c>
      <c r="D83" s="118" t="s">
        <v>26</v>
      </c>
      <c r="E83" s="149" t="s">
        <v>528</v>
      </c>
      <c r="F83" s="150"/>
      <c r="G83" s="11" t="s">
        <v>778</v>
      </c>
      <c r="H83" s="14">
        <v>3.47</v>
      </c>
      <c r="I83" s="109">
        <f t="shared" si="1"/>
        <v>3.47</v>
      </c>
      <c r="J83" s="115"/>
    </row>
    <row r="84" spans="1:10" ht="204">
      <c r="A84" s="114"/>
      <c r="B84" s="107">
        <v>1</v>
      </c>
      <c r="C84" s="10" t="s">
        <v>779</v>
      </c>
      <c r="D84" s="118" t="s">
        <v>26</v>
      </c>
      <c r="E84" s="149" t="s">
        <v>239</v>
      </c>
      <c r="F84" s="150"/>
      <c r="G84" s="11" t="s">
        <v>780</v>
      </c>
      <c r="H84" s="14">
        <v>3.55</v>
      </c>
      <c r="I84" s="109">
        <f t="shared" si="1"/>
        <v>3.55</v>
      </c>
      <c r="J84" s="115"/>
    </row>
    <row r="85" spans="1:10" ht="180">
      <c r="A85" s="114"/>
      <c r="B85" s="107">
        <v>2</v>
      </c>
      <c r="C85" s="10" t="s">
        <v>781</v>
      </c>
      <c r="D85" s="118" t="s">
        <v>28</v>
      </c>
      <c r="E85" s="149" t="s">
        <v>212</v>
      </c>
      <c r="F85" s="150"/>
      <c r="G85" s="11" t="s">
        <v>782</v>
      </c>
      <c r="H85" s="14">
        <v>2.69</v>
      </c>
      <c r="I85" s="109">
        <f t="shared" si="1"/>
        <v>5.38</v>
      </c>
      <c r="J85" s="115"/>
    </row>
    <row r="86" spans="1:10" ht="180">
      <c r="A86" s="114"/>
      <c r="B86" s="107">
        <v>2</v>
      </c>
      <c r="C86" s="10" t="s">
        <v>781</v>
      </c>
      <c r="D86" s="118" t="s">
        <v>28</v>
      </c>
      <c r="E86" s="149" t="s">
        <v>268</v>
      </c>
      <c r="F86" s="150"/>
      <c r="G86" s="11" t="s">
        <v>782</v>
      </c>
      <c r="H86" s="14">
        <v>2.69</v>
      </c>
      <c r="I86" s="109">
        <f t="shared" ref="I86:I115" si="2">H86*B86</f>
        <v>5.38</v>
      </c>
      <c r="J86" s="115"/>
    </row>
    <row r="87" spans="1:10" ht="180">
      <c r="A87" s="114"/>
      <c r="B87" s="107">
        <v>2</v>
      </c>
      <c r="C87" s="10" t="s">
        <v>781</v>
      </c>
      <c r="D87" s="118" t="s">
        <v>28</v>
      </c>
      <c r="E87" s="149" t="s">
        <v>310</v>
      </c>
      <c r="F87" s="150"/>
      <c r="G87" s="11" t="s">
        <v>782</v>
      </c>
      <c r="H87" s="14">
        <v>2.69</v>
      </c>
      <c r="I87" s="109">
        <f t="shared" si="2"/>
        <v>5.38</v>
      </c>
      <c r="J87" s="115"/>
    </row>
    <row r="88" spans="1:10" ht="120">
      <c r="A88" s="114"/>
      <c r="B88" s="107">
        <v>4</v>
      </c>
      <c r="C88" s="10" t="s">
        <v>783</v>
      </c>
      <c r="D88" s="118" t="s">
        <v>26</v>
      </c>
      <c r="E88" s="149" t="s">
        <v>107</v>
      </c>
      <c r="F88" s="150"/>
      <c r="G88" s="11" t="s">
        <v>784</v>
      </c>
      <c r="H88" s="14">
        <v>1.9</v>
      </c>
      <c r="I88" s="109">
        <f t="shared" si="2"/>
        <v>7.6</v>
      </c>
      <c r="J88" s="115"/>
    </row>
    <row r="89" spans="1:10" ht="120">
      <c r="A89" s="114"/>
      <c r="B89" s="107">
        <v>2</v>
      </c>
      <c r="C89" s="10" t="s">
        <v>783</v>
      </c>
      <c r="D89" s="118" t="s">
        <v>26</v>
      </c>
      <c r="E89" s="149" t="s">
        <v>210</v>
      </c>
      <c r="F89" s="150"/>
      <c r="G89" s="11" t="s">
        <v>784</v>
      </c>
      <c r="H89" s="14">
        <v>1.9</v>
      </c>
      <c r="I89" s="109">
        <f t="shared" si="2"/>
        <v>3.8</v>
      </c>
      <c r="J89" s="115"/>
    </row>
    <row r="90" spans="1:10" ht="120">
      <c r="A90" s="114"/>
      <c r="B90" s="107">
        <v>1</v>
      </c>
      <c r="C90" s="10" t="s">
        <v>783</v>
      </c>
      <c r="D90" s="118" t="s">
        <v>26</v>
      </c>
      <c r="E90" s="149" t="s">
        <v>268</v>
      </c>
      <c r="F90" s="150"/>
      <c r="G90" s="11" t="s">
        <v>784</v>
      </c>
      <c r="H90" s="14">
        <v>1.9</v>
      </c>
      <c r="I90" s="109">
        <f t="shared" si="2"/>
        <v>1.9</v>
      </c>
      <c r="J90" s="115"/>
    </row>
    <row r="91" spans="1:10" ht="252">
      <c r="A91" s="114"/>
      <c r="B91" s="107">
        <v>2</v>
      </c>
      <c r="C91" s="10" t="s">
        <v>785</v>
      </c>
      <c r="D91" s="118"/>
      <c r="E91" s="149"/>
      <c r="F91" s="150"/>
      <c r="G91" s="11" t="s">
        <v>786</v>
      </c>
      <c r="H91" s="14">
        <v>1.71</v>
      </c>
      <c r="I91" s="109">
        <f t="shared" si="2"/>
        <v>3.42</v>
      </c>
      <c r="J91" s="115"/>
    </row>
    <row r="92" spans="1:10" ht="228">
      <c r="A92" s="114"/>
      <c r="B92" s="107">
        <v>2</v>
      </c>
      <c r="C92" s="10" t="s">
        <v>787</v>
      </c>
      <c r="D92" s="118"/>
      <c r="E92" s="149"/>
      <c r="F92" s="150"/>
      <c r="G92" s="11" t="s">
        <v>827</v>
      </c>
      <c r="H92" s="14">
        <v>3.7</v>
      </c>
      <c r="I92" s="109">
        <f t="shared" si="2"/>
        <v>7.4</v>
      </c>
      <c r="J92" s="115"/>
    </row>
    <row r="93" spans="1:10" ht="288">
      <c r="A93" s="114"/>
      <c r="B93" s="107">
        <v>4</v>
      </c>
      <c r="C93" s="10" t="s">
        <v>788</v>
      </c>
      <c r="D93" s="118"/>
      <c r="E93" s="149"/>
      <c r="F93" s="150"/>
      <c r="G93" s="11" t="s">
        <v>828</v>
      </c>
      <c r="H93" s="14">
        <v>1.68</v>
      </c>
      <c r="I93" s="109">
        <f t="shared" si="2"/>
        <v>6.72</v>
      </c>
      <c r="J93" s="115"/>
    </row>
    <row r="94" spans="1:10" ht="132">
      <c r="A94" s="114"/>
      <c r="B94" s="107">
        <v>4</v>
      </c>
      <c r="C94" s="10" t="s">
        <v>789</v>
      </c>
      <c r="D94" s="118" t="s">
        <v>28</v>
      </c>
      <c r="E94" s="149"/>
      <c r="F94" s="150"/>
      <c r="G94" s="11" t="s">
        <v>790</v>
      </c>
      <c r="H94" s="14">
        <v>2.3199999999999998</v>
      </c>
      <c r="I94" s="109">
        <f t="shared" si="2"/>
        <v>9.2799999999999994</v>
      </c>
      <c r="J94" s="115"/>
    </row>
    <row r="95" spans="1:10" ht="156">
      <c r="A95" s="114"/>
      <c r="B95" s="107">
        <v>9</v>
      </c>
      <c r="C95" s="10" t="s">
        <v>791</v>
      </c>
      <c r="D95" s="118"/>
      <c r="E95" s="149"/>
      <c r="F95" s="150"/>
      <c r="G95" s="11" t="s">
        <v>829</v>
      </c>
      <c r="H95" s="14">
        <v>0.94</v>
      </c>
      <c r="I95" s="109">
        <f t="shared" si="2"/>
        <v>8.4599999999999991</v>
      </c>
      <c r="J95" s="115"/>
    </row>
    <row r="96" spans="1:10" ht="144">
      <c r="A96" s="114"/>
      <c r="B96" s="107">
        <v>20</v>
      </c>
      <c r="C96" s="10" t="s">
        <v>792</v>
      </c>
      <c r="D96" s="118"/>
      <c r="E96" s="149"/>
      <c r="F96" s="150"/>
      <c r="G96" s="11" t="s">
        <v>830</v>
      </c>
      <c r="H96" s="14">
        <v>0.71</v>
      </c>
      <c r="I96" s="109">
        <f t="shared" si="2"/>
        <v>14.2</v>
      </c>
      <c r="J96" s="115"/>
    </row>
    <row r="97" spans="1:10" ht="96">
      <c r="A97" s="114"/>
      <c r="B97" s="107">
        <v>2</v>
      </c>
      <c r="C97" s="10" t="s">
        <v>65</v>
      </c>
      <c r="D97" s="118" t="s">
        <v>25</v>
      </c>
      <c r="E97" s="149"/>
      <c r="F97" s="150"/>
      <c r="G97" s="11" t="s">
        <v>793</v>
      </c>
      <c r="H97" s="14">
        <v>2.2599999999999998</v>
      </c>
      <c r="I97" s="109">
        <f t="shared" si="2"/>
        <v>4.5199999999999996</v>
      </c>
      <c r="J97" s="115"/>
    </row>
    <row r="98" spans="1:10" ht="96">
      <c r="A98" s="114"/>
      <c r="B98" s="107">
        <v>4</v>
      </c>
      <c r="C98" s="10" t="s">
        <v>65</v>
      </c>
      <c r="D98" s="118" t="s">
        <v>67</v>
      </c>
      <c r="E98" s="149"/>
      <c r="F98" s="150"/>
      <c r="G98" s="11" t="s">
        <v>793</v>
      </c>
      <c r="H98" s="14">
        <v>2.2599999999999998</v>
      </c>
      <c r="I98" s="109">
        <f t="shared" si="2"/>
        <v>9.0399999999999991</v>
      </c>
      <c r="J98" s="115"/>
    </row>
    <row r="99" spans="1:10" ht="96">
      <c r="A99" s="114"/>
      <c r="B99" s="107">
        <v>6</v>
      </c>
      <c r="C99" s="10" t="s">
        <v>65</v>
      </c>
      <c r="D99" s="118" t="s">
        <v>26</v>
      </c>
      <c r="E99" s="149"/>
      <c r="F99" s="150"/>
      <c r="G99" s="11" t="s">
        <v>793</v>
      </c>
      <c r="H99" s="14">
        <v>2.2599999999999998</v>
      </c>
      <c r="I99" s="109">
        <f t="shared" si="2"/>
        <v>13.559999999999999</v>
      </c>
      <c r="J99" s="115"/>
    </row>
    <row r="100" spans="1:10" ht="96">
      <c r="A100" s="114"/>
      <c r="B100" s="107">
        <v>4</v>
      </c>
      <c r="C100" s="10" t="s">
        <v>65</v>
      </c>
      <c r="D100" s="118" t="s">
        <v>90</v>
      </c>
      <c r="E100" s="149"/>
      <c r="F100" s="150"/>
      <c r="G100" s="11" t="s">
        <v>793</v>
      </c>
      <c r="H100" s="14">
        <v>2.2599999999999998</v>
      </c>
      <c r="I100" s="109">
        <f t="shared" si="2"/>
        <v>9.0399999999999991</v>
      </c>
      <c r="J100" s="115"/>
    </row>
    <row r="101" spans="1:10" ht="96">
      <c r="A101" s="114"/>
      <c r="B101" s="107">
        <v>10</v>
      </c>
      <c r="C101" s="10" t="s">
        <v>65</v>
      </c>
      <c r="D101" s="118" t="s">
        <v>27</v>
      </c>
      <c r="E101" s="149"/>
      <c r="F101" s="150"/>
      <c r="G101" s="11" t="s">
        <v>793</v>
      </c>
      <c r="H101" s="14">
        <v>2.2599999999999998</v>
      </c>
      <c r="I101" s="109">
        <f t="shared" si="2"/>
        <v>22.599999999999998</v>
      </c>
      <c r="J101" s="115"/>
    </row>
    <row r="102" spans="1:10" ht="96">
      <c r="A102" s="114"/>
      <c r="B102" s="107">
        <v>4</v>
      </c>
      <c r="C102" s="10" t="s">
        <v>65</v>
      </c>
      <c r="D102" s="118" t="s">
        <v>28</v>
      </c>
      <c r="E102" s="149"/>
      <c r="F102" s="150"/>
      <c r="G102" s="11" t="s">
        <v>793</v>
      </c>
      <c r="H102" s="14">
        <v>2.2599999999999998</v>
      </c>
      <c r="I102" s="109">
        <f t="shared" si="2"/>
        <v>9.0399999999999991</v>
      </c>
      <c r="J102" s="115"/>
    </row>
    <row r="103" spans="1:10" ht="96">
      <c r="A103" s="114"/>
      <c r="B103" s="107">
        <v>2</v>
      </c>
      <c r="C103" s="10" t="s">
        <v>65</v>
      </c>
      <c r="D103" s="118" t="s">
        <v>29</v>
      </c>
      <c r="E103" s="149"/>
      <c r="F103" s="150"/>
      <c r="G103" s="11" t="s">
        <v>793</v>
      </c>
      <c r="H103" s="14">
        <v>2.2599999999999998</v>
      </c>
      <c r="I103" s="109">
        <f t="shared" si="2"/>
        <v>4.5199999999999996</v>
      </c>
      <c r="J103" s="115"/>
    </row>
    <row r="104" spans="1:10" ht="96">
      <c r="A104" s="114"/>
      <c r="B104" s="107">
        <v>4</v>
      </c>
      <c r="C104" s="10" t="s">
        <v>68</v>
      </c>
      <c r="D104" s="118" t="s">
        <v>25</v>
      </c>
      <c r="E104" s="149" t="s">
        <v>273</v>
      </c>
      <c r="F104" s="150"/>
      <c r="G104" s="11" t="s">
        <v>794</v>
      </c>
      <c r="H104" s="14">
        <v>2.76</v>
      </c>
      <c r="I104" s="109">
        <f t="shared" si="2"/>
        <v>11.04</v>
      </c>
      <c r="J104" s="115"/>
    </row>
    <row r="105" spans="1:10" ht="96">
      <c r="A105" s="114"/>
      <c r="B105" s="107">
        <v>4</v>
      </c>
      <c r="C105" s="10" t="s">
        <v>68</v>
      </c>
      <c r="D105" s="118" t="s">
        <v>25</v>
      </c>
      <c r="E105" s="149" t="s">
        <v>272</v>
      </c>
      <c r="F105" s="150"/>
      <c r="G105" s="11" t="s">
        <v>794</v>
      </c>
      <c r="H105" s="14">
        <v>2.76</v>
      </c>
      <c r="I105" s="109">
        <f t="shared" si="2"/>
        <v>11.04</v>
      </c>
      <c r="J105" s="115"/>
    </row>
    <row r="106" spans="1:10" ht="96">
      <c r="A106" s="114"/>
      <c r="B106" s="107">
        <v>4</v>
      </c>
      <c r="C106" s="10" t="s">
        <v>68</v>
      </c>
      <c r="D106" s="118" t="s">
        <v>67</v>
      </c>
      <c r="E106" s="149" t="s">
        <v>273</v>
      </c>
      <c r="F106" s="150"/>
      <c r="G106" s="11" t="s">
        <v>794</v>
      </c>
      <c r="H106" s="14">
        <v>2.76</v>
      </c>
      <c r="I106" s="109">
        <f t="shared" si="2"/>
        <v>11.04</v>
      </c>
      <c r="J106" s="115"/>
    </row>
    <row r="107" spans="1:10" ht="96">
      <c r="A107" s="114"/>
      <c r="B107" s="107">
        <v>6</v>
      </c>
      <c r="C107" s="10" t="s">
        <v>68</v>
      </c>
      <c r="D107" s="118" t="s">
        <v>26</v>
      </c>
      <c r="E107" s="149" t="s">
        <v>273</v>
      </c>
      <c r="F107" s="150"/>
      <c r="G107" s="11" t="s">
        <v>794</v>
      </c>
      <c r="H107" s="14">
        <v>2.76</v>
      </c>
      <c r="I107" s="109">
        <f t="shared" si="2"/>
        <v>16.559999999999999</v>
      </c>
      <c r="J107" s="115"/>
    </row>
    <row r="108" spans="1:10" ht="96">
      <c r="A108" s="114"/>
      <c r="B108" s="107">
        <v>10</v>
      </c>
      <c r="C108" s="10" t="s">
        <v>68</v>
      </c>
      <c r="D108" s="118" t="s">
        <v>26</v>
      </c>
      <c r="E108" s="149" t="s">
        <v>272</v>
      </c>
      <c r="F108" s="150"/>
      <c r="G108" s="11" t="s">
        <v>794</v>
      </c>
      <c r="H108" s="14">
        <v>2.76</v>
      </c>
      <c r="I108" s="109">
        <f t="shared" si="2"/>
        <v>27.599999999999998</v>
      </c>
      <c r="J108" s="115"/>
    </row>
    <row r="109" spans="1:10" ht="132">
      <c r="A109" s="114"/>
      <c r="B109" s="107">
        <v>1</v>
      </c>
      <c r="C109" s="10" t="s">
        <v>795</v>
      </c>
      <c r="D109" s="118" t="s">
        <v>796</v>
      </c>
      <c r="E109" s="149"/>
      <c r="F109" s="150"/>
      <c r="G109" s="11" t="s">
        <v>797</v>
      </c>
      <c r="H109" s="14">
        <v>3.54</v>
      </c>
      <c r="I109" s="109">
        <f t="shared" si="2"/>
        <v>3.54</v>
      </c>
      <c r="J109" s="115"/>
    </row>
    <row r="110" spans="1:10" ht="132">
      <c r="A110" s="114"/>
      <c r="B110" s="107">
        <v>1</v>
      </c>
      <c r="C110" s="10" t="s">
        <v>795</v>
      </c>
      <c r="D110" s="118" t="s">
        <v>798</v>
      </c>
      <c r="E110" s="149"/>
      <c r="F110" s="150"/>
      <c r="G110" s="11" t="s">
        <v>797</v>
      </c>
      <c r="H110" s="14">
        <v>3.97</v>
      </c>
      <c r="I110" s="109">
        <f t="shared" si="2"/>
        <v>3.97</v>
      </c>
      <c r="J110" s="115"/>
    </row>
    <row r="111" spans="1:10" ht="132">
      <c r="A111" s="114"/>
      <c r="B111" s="107">
        <v>1</v>
      </c>
      <c r="C111" s="10" t="s">
        <v>795</v>
      </c>
      <c r="D111" s="118" t="s">
        <v>799</v>
      </c>
      <c r="E111" s="149"/>
      <c r="F111" s="150"/>
      <c r="G111" s="11" t="s">
        <v>797</v>
      </c>
      <c r="H111" s="14">
        <v>3.97</v>
      </c>
      <c r="I111" s="109">
        <f t="shared" si="2"/>
        <v>3.97</v>
      </c>
      <c r="J111" s="115"/>
    </row>
    <row r="112" spans="1:10" ht="132">
      <c r="A112" s="114"/>
      <c r="B112" s="107">
        <v>1</v>
      </c>
      <c r="C112" s="10" t="s">
        <v>795</v>
      </c>
      <c r="D112" s="118" t="s">
        <v>800</v>
      </c>
      <c r="E112" s="149"/>
      <c r="F112" s="150"/>
      <c r="G112" s="11" t="s">
        <v>797</v>
      </c>
      <c r="H112" s="14">
        <v>3.97</v>
      </c>
      <c r="I112" s="109">
        <f t="shared" si="2"/>
        <v>3.97</v>
      </c>
      <c r="J112" s="115"/>
    </row>
    <row r="113" spans="1:10" ht="204">
      <c r="A113" s="114"/>
      <c r="B113" s="107">
        <v>2</v>
      </c>
      <c r="C113" s="10" t="s">
        <v>801</v>
      </c>
      <c r="D113" s="118" t="s">
        <v>230</v>
      </c>
      <c r="E113" s="149" t="s">
        <v>107</v>
      </c>
      <c r="F113" s="150"/>
      <c r="G113" s="11" t="s">
        <v>802</v>
      </c>
      <c r="H113" s="14">
        <v>1.19</v>
      </c>
      <c r="I113" s="109">
        <f t="shared" si="2"/>
        <v>2.38</v>
      </c>
      <c r="J113" s="115"/>
    </row>
    <row r="114" spans="1:10" ht="204">
      <c r="A114" s="114"/>
      <c r="B114" s="107">
        <v>2</v>
      </c>
      <c r="C114" s="10" t="s">
        <v>801</v>
      </c>
      <c r="D114" s="118" t="s">
        <v>803</v>
      </c>
      <c r="E114" s="149" t="s">
        <v>107</v>
      </c>
      <c r="F114" s="150"/>
      <c r="G114" s="11" t="s">
        <v>802</v>
      </c>
      <c r="H114" s="14">
        <v>1.19</v>
      </c>
      <c r="I114" s="109">
        <f t="shared" si="2"/>
        <v>2.38</v>
      </c>
      <c r="J114" s="115"/>
    </row>
    <row r="115" spans="1:10" ht="216">
      <c r="A115" s="114"/>
      <c r="B115" s="108">
        <v>3</v>
      </c>
      <c r="C115" s="12" t="s">
        <v>804</v>
      </c>
      <c r="D115" s="119" t="s">
        <v>37</v>
      </c>
      <c r="E115" s="147"/>
      <c r="F115" s="148"/>
      <c r="G115" s="13" t="s">
        <v>805</v>
      </c>
      <c r="H115" s="15">
        <v>6.1</v>
      </c>
      <c r="I115" s="110">
        <f t="shared" si="2"/>
        <v>18.299999999999997</v>
      </c>
      <c r="J115" s="115"/>
    </row>
  </sheetData>
  <mergeCells count="98">
    <mergeCell ref="E113:F113"/>
    <mergeCell ref="E114:F114"/>
    <mergeCell ref="E115:F115"/>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588.16000000000008</v>
      </c>
      <c r="O2" t="s">
        <v>182</v>
      </c>
    </row>
    <row r="3" spans="1:15" ht="12.75" customHeight="1">
      <c r="A3" s="114"/>
      <c r="B3" s="121" t="s">
        <v>135</v>
      </c>
      <c r="C3" s="120"/>
      <c r="D3" s="120"/>
      <c r="E3" s="120"/>
      <c r="F3" s="120"/>
      <c r="G3" s="120"/>
      <c r="H3" s="120"/>
      <c r="I3" s="120"/>
      <c r="J3" s="120"/>
      <c r="K3" s="120"/>
      <c r="L3" s="115"/>
      <c r="N3">
        <v>588.16000000000008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51">
        <f>IF(Invoice!J10&lt;&gt;"",Invoice!J10,"")</f>
        <v>51450</v>
      </c>
      <c r="L10" s="115"/>
    </row>
    <row r="11" spans="1:15" ht="12.75" customHeight="1">
      <c r="A11" s="114"/>
      <c r="B11" s="114" t="s">
        <v>711</v>
      </c>
      <c r="C11" s="120"/>
      <c r="D11" s="120"/>
      <c r="E11" s="120"/>
      <c r="F11" s="115"/>
      <c r="G11" s="116"/>
      <c r="H11" s="116" t="s">
        <v>711</v>
      </c>
      <c r="I11" s="120"/>
      <c r="J11" s="120"/>
      <c r="K11" s="152"/>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190</v>
      </c>
      <c r="C14" s="120"/>
      <c r="D14" s="120"/>
      <c r="E14" s="120"/>
      <c r="F14" s="115"/>
      <c r="G14" s="116"/>
      <c r="H14" s="116" t="s">
        <v>190</v>
      </c>
      <c r="I14" s="120"/>
      <c r="J14" s="120"/>
      <c r="K14" s="153">
        <f>Invoice!J14</f>
        <v>45185</v>
      </c>
      <c r="L14" s="115"/>
    </row>
    <row r="15" spans="1:15" ht="15" customHeight="1">
      <c r="A15" s="114"/>
      <c r="B15" s="6" t="s">
        <v>6</v>
      </c>
      <c r="C15" s="7"/>
      <c r="D15" s="7"/>
      <c r="E15" s="7"/>
      <c r="F15" s="8"/>
      <c r="G15" s="116"/>
      <c r="H15" s="9" t="s">
        <v>6</v>
      </c>
      <c r="I15" s="120"/>
      <c r="J15" s="120"/>
      <c r="K15" s="154"/>
      <c r="L15" s="115"/>
    </row>
    <row r="16" spans="1:15" ht="15" customHeight="1">
      <c r="A16" s="114"/>
      <c r="B16" s="120"/>
      <c r="C16" s="120"/>
      <c r="D16" s="120"/>
      <c r="E16" s="120"/>
      <c r="F16" s="120"/>
      <c r="G16" s="120"/>
      <c r="H16" s="120"/>
      <c r="I16" s="123" t="s">
        <v>142</v>
      </c>
      <c r="J16" s="123" t="s">
        <v>142</v>
      </c>
      <c r="K16" s="129">
        <v>40008</v>
      </c>
      <c r="L16" s="115"/>
    </row>
    <row r="17" spans="1:12" ht="12.75" customHeight="1">
      <c r="A17" s="114"/>
      <c r="B17" s="120" t="s">
        <v>714</v>
      </c>
      <c r="C17" s="120"/>
      <c r="D17" s="120"/>
      <c r="E17" s="120"/>
      <c r="F17" s="120"/>
      <c r="G17" s="120"/>
      <c r="H17" s="120"/>
      <c r="I17" s="123" t="s">
        <v>143</v>
      </c>
      <c r="J17" s="123" t="s">
        <v>143</v>
      </c>
      <c r="K17" s="129" t="str">
        <f>IF(Invoice!J17&lt;&gt;"",Invoice!J17,"")</f>
        <v>Didi</v>
      </c>
      <c r="L17" s="115"/>
    </row>
    <row r="18" spans="1:12" ht="18" customHeight="1">
      <c r="A18" s="114"/>
      <c r="B18" s="120" t="s">
        <v>715</v>
      </c>
      <c r="C18" s="120"/>
      <c r="D18" s="120"/>
      <c r="E18" s="120"/>
      <c r="F18" s="120"/>
      <c r="G18" s="120"/>
      <c r="H18" s="120"/>
      <c r="I18" s="122" t="s">
        <v>258</v>
      </c>
      <c r="J18" s="122" t="s">
        <v>258</v>
      </c>
      <c r="K18" s="104" t="s">
        <v>166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5" t="s">
        <v>201</v>
      </c>
      <c r="G20" s="156"/>
      <c r="H20" s="100" t="s">
        <v>169</v>
      </c>
      <c r="I20" s="100" t="s">
        <v>202</v>
      </c>
      <c r="J20" s="100" t="s">
        <v>202</v>
      </c>
      <c r="K20" s="100" t="s">
        <v>21</v>
      </c>
      <c r="L20" s="115"/>
    </row>
    <row r="21" spans="1:12" ht="12.75" customHeight="1">
      <c r="A21" s="114"/>
      <c r="B21" s="105"/>
      <c r="C21" s="105"/>
      <c r="D21" s="105"/>
      <c r="E21" s="106"/>
      <c r="F21" s="157"/>
      <c r="G21" s="158"/>
      <c r="H21" s="105" t="s">
        <v>141</v>
      </c>
      <c r="I21" s="105"/>
      <c r="J21" s="105"/>
      <c r="K21" s="105"/>
      <c r="L21" s="115"/>
    </row>
    <row r="22" spans="1:12" ht="24" customHeight="1">
      <c r="A22" s="114"/>
      <c r="B22" s="107">
        <f>'Tax Invoice'!D18</f>
        <v>2</v>
      </c>
      <c r="C22" s="10" t="s">
        <v>716</v>
      </c>
      <c r="D22" s="10" t="s">
        <v>716</v>
      </c>
      <c r="E22" s="118"/>
      <c r="F22" s="149"/>
      <c r="G22" s="150"/>
      <c r="H22" s="11" t="s">
        <v>822</v>
      </c>
      <c r="I22" s="14">
        <f t="shared" ref="I22:I53" si="0">ROUNDUP(J22*$N$1,2)</f>
        <v>1.1599999999999999</v>
      </c>
      <c r="J22" s="14">
        <v>4.6100000000000003</v>
      </c>
      <c r="K22" s="109">
        <f t="shared" ref="K22:K53" si="1">I22*B22</f>
        <v>2.3199999999999998</v>
      </c>
      <c r="L22" s="115"/>
    </row>
    <row r="23" spans="1:12" ht="12.75" customHeight="1">
      <c r="A23" s="114"/>
      <c r="B23" s="107">
        <f>'Tax Invoice'!D19</f>
        <v>2</v>
      </c>
      <c r="C23" s="10" t="s">
        <v>717</v>
      </c>
      <c r="D23" s="10" t="s">
        <v>806</v>
      </c>
      <c r="E23" s="118" t="s">
        <v>314</v>
      </c>
      <c r="F23" s="149"/>
      <c r="G23" s="150"/>
      <c r="H23" s="11" t="s">
        <v>718</v>
      </c>
      <c r="I23" s="14">
        <f t="shared" si="0"/>
        <v>0.43</v>
      </c>
      <c r="J23" s="14">
        <v>1.71</v>
      </c>
      <c r="K23" s="109">
        <f t="shared" si="1"/>
        <v>0.86</v>
      </c>
      <c r="L23" s="115"/>
    </row>
    <row r="24" spans="1:12" ht="12.75" customHeight="1">
      <c r="A24" s="114"/>
      <c r="B24" s="107">
        <f>'Tax Invoice'!D20</f>
        <v>1</v>
      </c>
      <c r="C24" s="10" t="s">
        <v>717</v>
      </c>
      <c r="D24" s="10" t="s">
        <v>807</v>
      </c>
      <c r="E24" s="118" t="s">
        <v>701</v>
      </c>
      <c r="F24" s="149"/>
      <c r="G24" s="150"/>
      <c r="H24" s="11" t="s">
        <v>718</v>
      </c>
      <c r="I24" s="14">
        <f t="shared" si="0"/>
        <v>0.5</v>
      </c>
      <c r="J24" s="14">
        <v>1.99</v>
      </c>
      <c r="K24" s="109">
        <f t="shared" si="1"/>
        <v>0.5</v>
      </c>
      <c r="L24" s="115"/>
    </row>
    <row r="25" spans="1:12" ht="36" customHeight="1">
      <c r="A25" s="114"/>
      <c r="B25" s="107">
        <f>'Tax Invoice'!D21</f>
        <v>2</v>
      </c>
      <c r="C25" s="10" t="s">
        <v>719</v>
      </c>
      <c r="D25" s="10" t="s">
        <v>719</v>
      </c>
      <c r="E25" s="118" t="s">
        <v>28</v>
      </c>
      <c r="F25" s="149" t="s">
        <v>720</v>
      </c>
      <c r="G25" s="150"/>
      <c r="H25" s="11" t="s">
        <v>721</v>
      </c>
      <c r="I25" s="14">
        <f t="shared" si="0"/>
        <v>0.77</v>
      </c>
      <c r="J25" s="14">
        <v>3.06</v>
      </c>
      <c r="K25" s="109">
        <f t="shared" si="1"/>
        <v>1.54</v>
      </c>
      <c r="L25" s="115"/>
    </row>
    <row r="26" spans="1:12" ht="36" customHeight="1">
      <c r="A26" s="114"/>
      <c r="B26" s="107">
        <f>'Tax Invoice'!D22</f>
        <v>2</v>
      </c>
      <c r="C26" s="10" t="s">
        <v>719</v>
      </c>
      <c r="D26" s="10" t="s">
        <v>719</v>
      </c>
      <c r="E26" s="118" t="s">
        <v>722</v>
      </c>
      <c r="F26" s="149" t="s">
        <v>239</v>
      </c>
      <c r="G26" s="150"/>
      <c r="H26" s="11" t="s">
        <v>721</v>
      </c>
      <c r="I26" s="14">
        <f t="shared" si="0"/>
        <v>0.77</v>
      </c>
      <c r="J26" s="14">
        <v>3.06</v>
      </c>
      <c r="K26" s="109">
        <f t="shared" si="1"/>
        <v>1.54</v>
      </c>
      <c r="L26" s="115"/>
    </row>
    <row r="27" spans="1:12" ht="36" customHeight="1">
      <c r="A27" s="114"/>
      <c r="B27" s="107">
        <f>'Tax Invoice'!D23</f>
        <v>2</v>
      </c>
      <c r="C27" s="10" t="s">
        <v>719</v>
      </c>
      <c r="D27" s="10" t="s">
        <v>719</v>
      </c>
      <c r="E27" s="118" t="s">
        <v>722</v>
      </c>
      <c r="F27" s="149" t="s">
        <v>348</v>
      </c>
      <c r="G27" s="150"/>
      <c r="H27" s="11" t="s">
        <v>721</v>
      </c>
      <c r="I27" s="14">
        <f t="shared" si="0"/>
        <v>0.77</v>
      </c>
      <c r="J27" s="14">
        <v>3.06</v>
      </c>
      <c r="K27" s="109">
        <f t="shared" si="1"/>
        <v>1.54</v>
      </c>
      <c r="L27" s="115"/>
    </row>
    <row r="28" spans="1:12" ht="36" customHeight="1">
      <c r="A28" s="114"/>
      <c r="B28" s="107">
        <f>'Tax Invoice'!D24</f>
        <v>2</v>
      </c>
      <c r="C28" s="10" t="s">
        <v>719</v>
      </c>
      <c r="D28" s="10" t="s">
        <v>719</v>
      </c>
      <c r="E28" s="118" t="s">
        <v>722</v>
      </c>
      <c r="F28" s="149" t="s">
        <v>528</v>
      </c>
      <c r="G28" s="150"/>
      <c r="H28" s="11" t="s">
        <v>721</v>
      </c>
      <c r="I28" s="14">
        <f t="shared" si="0"/>
        <v>0.77</v>
      </c>
      <c r="J28" s="14">
        <v>3.06</v>
      </c>
      <c r="K28" s="109">
        <f t="shared" si="1"/>
        <v>1.54</v>
      </c>
      <c r="L28" s="115"/>
    </row>
    <row r="29" spans="1:12" ht="36" customHeight="1">
      <c r="A29" s="114"/>
      <c r="B29" s="107">
        <f>'Tax Invoice'!D25</f>
        <v>2</v>
      </c>
      <c r="C29" s="10" t="s">
        <v>723</v>
      </c>
      <c r="D29" s="10" t="s">
        <v>723</v>
      </c>
      <c r="E29" s="118" t="s">
        <v>107</v>
      </c>
      <c r="F29" s="149"/>
      <c r="G29" s="150"/>
      <c r="H29" s="11" t="s">
        <v>823</v>
      </c>
      <c r="I29" s="14">
        <f t="shared" si="0"/>
        <v>0.64</v>
      </c>
      <c r="J29" s="14">
        <v>2.5299999999999998</v>
      </c>
      <c r="K29" s="109">
        <f t="shared" si="1"/>
        <v>1.28</v>
      </c>
      <c r="L29" s="115"/>
    </row>
    <row r="30" spans="1:12" ht="36" customHeight="1">
      <c r="A30" s="114"/>
      <c r="B30" s="107">
        <f>'Tax Invoice'!D26</f>
        <v>2</v>
      </c>
      <c r="C30" s="10" t="s">
        <v>723</v>
      </c>
      <c r="D30" s="10" t="s">
        <v>723</v>
      </c>
      <c r="E30" s="118" t="s">
        <v>268</v>
      </c>
      <c r="F30" s="149"/>
      <c r="G30" s="150"/>
      <c r="H30" s="11" t="s">
        <v>823</v>
      </c>
      <c r="I30" s="14">
        <f t="shared" si="0"/>
        <v>0.64</v>
      </c>
      <c r="J30" s="14">
        <v>2.5299999999999998</v>
      </c>
      <c r="K30" s="109">
        <f t="shared" si="1"/>
        <v>1.28</v>
      </c>
      <c r="L30" s="115"/>
    </row>
    <row r="31" spans="1:12" ht="36" customHeight="1">
      <c r="A31" s="114"/>
      <c r="B31" s="107">
        <f>'Tax Invoice'!D27</f>
        <v>4</v>
      </c>
      <c r="C31" s="10" t="s">
        <v>723</v>
      </c>
      <c r="D31" s="10" t="s">
        <v>723</v>
      </c>
      <c r="E31" s="118" t="s">
        <v>270</v>
      </c>
      <c r="F31" s="149"/>
      <c r="G31" s="150"/>
      <c r="H31" s="11" t="s">
        <v>823</v>
      </c>
      <c r="I31" s="14">
        <f t="shared" si="0"/>
        <v>0.64</v>
      </c>
      <c r="J31" s="14">
        <v>2.5299999999999998</v>
      </c>
      <c r="K31" s="109">
        <f t="shared" si="1"/>
        <v>2.56</v>
      </c>
      <c r="L31" s="115"/>
    </row>
    <row r="32" spans="1:12" ht="24" customHeight="1">
      <c r="A32" s="114"/>
      <c r="B32" s="107">
        <f>'Tax Invoice'!D28</f>
        <v>18</v>
      </c>
      <c r="C32" s="10" t="s">
        <v>724</v>
      </c>
      <c r="D32" s="10" t="s">
        <v>724</v>
      </c>
      <c r="E32" s="118" t="s">
        <v>25</v>
      </c>
      <c r="F32" s="149" t="s">
        <v>107</v>
      </c>
      <c r="G32" s="150"/>
      <c r="H32" s="11" t="s">
        <v>725</v>
      </c>
      <c r="I32" s="14">
        <f t="shared" si="0"/>
        <v>0.25</v>
      </c>
      <c r="J32" s="14">
        <v>0.98</v>
      </c>
      <c r="K32" s="109">
        <f t="shared" si="1"/>
        <v>4.5</v>
      </c>
      <c r="L32" s="115"/>
    </row>
    <row r="33" spans="1:12" ht="24" customHeight="1">
      <c r="A33" s="114"/>
      <c r="B33" s="107">
        <f>'Tax Invoice'!D29</f>
        <v>6</v>
      </c>
      <c r="C33" s="10" t="s">
        <v>726</v>
      </c>
      <c r="D33" s="10" t="s">
        <v>726</v>
      </c>
      <c r="E33" s="118" t="s">
        <v>239</v>
      </c>
      <c r="F33" s="149" t="s">
        <v>25</v>
      </c>
      <c r="G33" s="150"/>
      <c r="H33" s="11" t="s">
        <v>727</v>
      </c>
      <c r="I33" s="14">
        <f t="shared" si="0"/>
        <v>0.25</v>
      </c>
      <c r="J33" s="14">
        <v>0.98</v>
      </c>
      <c r="K33" s="109">
        <f t="shared" si="1"/>
        <v>1.5</v>
      </c>
      <c r="L33" s="115"/>
    </row>
    <row r="34" spans="1:12" ht="24" customHeight="1">
      <c r="A34" s="114"/>
      <c r="B34" s="107">
        <f>'Tax Invoice'!D30</f>
        <v>2</v>
      </c>
      <c r="C34" s="10" t="s">
        <v>726</v>
      </c>
      <c r="D34" s="10" t="s">
        <v>726</v>
      </c>
      <c r="E34" s="118" t="s">
        <v>348</v>
      </c>
      <c r="F34" s="149" t="s">
        <v>25</v>
      </c>
      <c r="G34" s="150"/>
      <c r="H34" s="11" t="s">
        <v>727</v>
      </c>
      <c r="I34" s="14">
        <f t="shared" si="0"/>
        <v>0.25</v>
      </c>
      <c r="J34" s="14">
        <v>0.98</v>
      </c>
      <c r="K34" s="109">
        <f t="shared" si="1"/>
        <v>0.5</v>
      </c>
      <c r="L34" s="115"/>
    </row>
    <row r="35" spans="1:12" ht="24" customHeight="1">
      <c r="A35" s="114"/>
      <c r="B35" s="107">
        <f>'Tax Invoice'!D31</f>
        <v>1</v>
      </c>
      <c r="C35" s="10" t="s">
        <v>726</v>
      </c>
      <c r="D35" s="10" t="s">
        <v>726</v>
      </c>
      <c r="E35" s="118" t="s">
        <v>728</v>
      </c>
      <c r="F35" s="149" t="s">
        <v>25</v>
      </c>
      <c r="G35" s="150"/>
      <c r="H35" s="11" t="s">
        <v>727</v>
      </c>
      <c r="I35" s="14">
        <f t="shared" si="0"/>
        <v>0.25</v>
      </c>
      <c r="J35" s="14">
        <v>0.98</v>
      </c>
      <c r="K35" s="109">
        <f t="shared" si="1"/>
        <v>0.25</v>
      </c>
      <c r="L35" s="115"/>
    </row>
    <row r="36" spans="1:12" ht="24" customHeight="1">
      <c r="A36" s="114"/>
      <c r="B36" s="107">
        <f>'Tax Invoice'!D32</f>
        <v>1</v>
      </c>
      <c r="C36" s="10" t="s">
        <v>726</v>
      </c>
      <c r="D36" s="10" t="s">
        <v>726</v>
      </c>
      <c r="E36" s="118" t="s">
        <v>729</v>
      </c>
      <c r="F36" s="149" t="s">
        <v>25</v>
      </c>
      <c r="G36" s="150"/>
      <c r="H36" s="11" t="s">
        <v>727</v>
      </c>
      <c r="I36" s="14">
        <f t="shared" si="0"/>
        <v>0.25</v>
      </c>
      <c r="J36" s="14">
        <v>0.98</v>
      </c>
      <c r="K36" s="109">
        <f t="shared" si="1"/>
        <v>0.25</v>
      </c>
      <c r="L36" s="115"/>
    </row>
    <row r="37" spans="1:12" ht="36" customHeight="1">
      <c r="A37" s="114"/>
      <c r="B37" s="107">
        <f>'Tax Invoice'!D33</f>
        <v>1</v>
      </c>
      <c r="C37" s="10" t="s">
        <v>730</v>
      </c>
      <c r="D37" s="10" t="s">
        <v>730</v>
      </c>
      <c r="E37" s="118" t="s">
        <v>26</v>
      </c>
      <c r="F37" s="149" t="s">
        <v>528</v>
      </c>
      <c r="G37" s="150"/>
      <c r="H37" s="11" t="s">
        <v>731</v>
      </c>
      <c r="I37" s="14">
        <f t="shared" si="0"/>
        <v>1.61</v>
      </c>
      <c r="J37" s="14">
        <v>6.41</v>
      </c>
      <c r="K37" s="109">
        <f t="shared" si="1"/>
        <v>1.61</v>
      </c>
      <c r="L37" s="115"/>
    </row>
    <row r="38" spans="1:12" ht="36" customHeight="1">
      <c r="A38" s="114"/>
      <c r="B38" s="107">
        <f>'Tax Invoice'!D34</f>
        <v>1</v>
      </c>
      <c r="C38" s="10" t="s">
        <v>732</v>
      </c>
      <c r="D38" s="10" t="s">
        <v>732</v>
      </c>
      <c r="E38" s="118" t="s">
        <v>26</v>
      </c>
      <c r="F38" s="149" t="s">
        <v>239</v>
      </c>
      <c r="G38" s="150"/>
      <c r="H38" s="11" t="s">
        <v>733</v>
      </c>
      <c r="I38" s="14">
        <f t="shared" si="0"/>
        <v>1.03</v>
      </c>
      <c r="J38" s="14">
        <v>4.12</v>
      </c>
      <c r="K38" s="109">
        <f t="shared" si="1"/>
        <v>1.03</v>
      </c>
      <c r="L38" s="115"/>
    </row>
    <row r="39" spans="1:12" ht="36" customHeight="1">
      <c r="A39" s="114"/>
      <c r="B39" s="107">
        <f>'Tax Invoice'!D35</f>
        <v>1</v>
      </c>
      <c r="C39" s="10" t="s">
        <v>732</v>
      </c>
      <c r="D39" s="10" t="s">
        <v>732</v>
      </c>
      <c r="E39" s="118" t="s">
        <v>26</v>
      </c>
      <c r="F39" s="149" t="s">
        <v>348</v>
      </c>
      <c r="G39" s="150"/>
      <c r="H39" s="11" t="s">
        <v>733</v>
      </c>
      <c r="I39" s="14">
        <f t="shared" si="0"/>
        <v>1.03</v>
      </c>
      <c r="J39" s="14">
        <v>4.12</v>
      </c>
      <c r="K39" s="109">
        <f t="shared" si="1"/>
        <v>1.03</v>
      </c>
      <c r="L39" s="115"/>
    </row>
    <row r="40" spans="1:12" ht="24" customHeight="1">
      <c r="A40" s="114"/>
      <c r="B40" s="107">
        <f>'Tax Invoice'!D36</f>
        <v>20</v>
      </c>
      <c r="C40" s="10" t="s">
        <v>734</v>
      </c>
      <c r="D40" s="10" t="s">
        <v>734</v>
      </c>
      <c r="E40" s="118" t="s">
        <v>27</v>
      </c>
      <c r="F40" s="149"/>
      <c r="G40" s="150"/>
      <c r="H40" s="11" t="s">
        <v>735</v>
      </c>
      <c r="I40" s="14">
        <f t="shared" si="0"/>
        <v>0.09</v>
      </c>
      <c r="J40" s="14">
        <v>0.34</v>
      </c>
      <c r="K40" s="109">
        <f t="shared" si="1"/>
        <v>1.7999999999999998</v>
      </c>
      <c r="L40" s="115"/>
    </row>
    <row r="41" spans="1:12" ht="24" customHeight="1">
      <c r="A41" s="114"/>
      <c r="B41" s="107">
        <f>'Tax Invoice'!D37</f>
        <v>8</v>
      </c>
      <c r="C41" s="10" t="s">
        <v>736</v>
      </c>
      <c r="D41" s="10" t="s">
        <v>736</v>
      </c>
      <c r="E41" s="118" t="s">
        <v>26</v>
      </c>
      <c r="F41" s="149" t="s">
        <v>273</v>
      </c>
      <c r="G41" s="150"/>
      <c r="H41" s="11" t="s">
        <v>737</v>
      </c>
      <c r="I41" s="14">
        <f t="shared" si="0"/>
        <v>0.21</v>
      </c>
      <c r="J41" s="14">
        <v>0.84</v>
      </c>
      <c r="K41" s="109">
        <f t="shared" si="1"/>
        <v>1.68</v>
      </c>
      <c r="L41" s="115"/>
    </row>
    <row r="42" spans="1:12" ht="24" customHeight="1">
      <c r="A42" s="114"/>
      <c r="B42" s="107">
        <f>'Tax Invoice'!D38</f>
        <v>10</v>
      </c>
      <c r="C42" s="10" t="s">
        <v>736</v>
      </c>
      <c r="D42" s="10" t="s">
        <v>736</v>
      </c>
      <c r="E42" s="118" t="s">
        <v>27</v>
      </c>
      <c r="F42" s="149" t="s">
        <v>273</v>
      </c>
      <c r="G42" s="150"/>
      <c r="H42" s="11" t="s">
        <v>737</v>
      </c>
      <c r="I42" s="14">
        <f t="shared" si="0"/>
        <v>0.21</v>
      </c>
      <c r="J42" s="14">
        <v>0.84</v>
      </c>
      <c r="K42" s="109">
        <f t="shared" si="1"/>
        <v>2.1</v>
      </c>
      <c r="L42" s="115"/>
    </row>
    <row r="43" spans="1:12" ht="24" customHeight="1">
      <c r="A43" s="114"/>
      <c r="B43" s="107">
        <f>'Tax Invoice'!D39</f>
        <v>8</v>
      </c>
      <c r="C43" s="10" t="s">
        <v>736</v>
      </c>
      <c r="D43" s="10" t="s">
        <v>736</v>
      </c>
      <c r="E43" s="118" t="s">
        <v>27</v>
      </c>
      <c r="F43" s="149" t="s">
        <v>271</v>
      </c>
      <c r="G43" s="150"/>
      <c r="H43" s="11" t="s">
        <v>737</v>
      </c>
      <c r="I43" s="14">
        <f t="shared" si="0"/>
        <v>0.21</v>
      </c>
      <c r="J43" s="14">
        <v>0.84</v>
      </c>
      <c r="K43" s="109">
        <f t="shared" si="1"/>
        <v>1.68</v>
      </c>
      <c r="L43" s="115"/>
    </row>
    <row r="44" spans="1:12" ht="24" customHeight="1">
      <c r="A44" s="114"/>
      <c r="B44" s="107">
        <f>'Tax Invoice'!D40</f>
        <v>1</v>
      </c>
      <c r="C44" s="10" t="s">
        <v>738</v>
      </c>
      <c r="D44" s="10" t="s">
        <v>738</v>
      </c>
      <c r="E44" s="118"/>
      <c r="F44" s="149"/>
      <c r="G44" s="150"/>
      <c r="H44" s="11" t="s">
        <v>739</v>
      </c>
      <c r="I44" s="14">
        <f t="shared" si="0"/>
        <v>0.57000000000000006</v>
      </c>
      <c r="J44" s="14">
        <v>2.2599999999999998</v>
      </c>
      <c r="K44" s="109">
        <f t="shared" si="1"/>
        <v>0.57000000000000006</v>
      </c>
      <c r="L44" s="115"/>
    </row>
    <row r="45" spans="1:12" ht="36" customHeight="1">
      <c r="A45" s="114"/>
      <c r="B45" s="107">
        <f>'Tax Invoice'!D41</f>
        <v>1</v>
      </c>
      <c r="C45" s="10" t="s">
        <v>740</v>
      </c>
      <c r="D45" s="10" t="s">
        <v>808</v>
      </c>
      <c r="E45" s="118" t="s">
        <v>273</v>
      </c>
      <c r="F45" s="149"/>
      <c r="G45" s="150"/>
      <c r="H45" s="11" t="s">
        <v>741</v>
      </c>
      <c r="I45" s="14">
        <f t="shared" si="0"/>
        <v>0.64</v>
      </c>
      <c r="J45" s="14">
        <v>2.54</v>
      </c>
      <c r="K45" s="109">
        <f t="shared" si="1"/>
        <v>0.64</v>
      </c>
      <c r="L45" s="115"/>
    </row>
    <row r="46" spans="1:12" ht="36" customHeight="1">
      <c r="A46" s="114"/>
      <c r="B46" s="107">
        <f>'Tax Invoice'!D42</f>
        <v>2</v>
      </c>
      <c r="C46" s="10" t="s">
        <v>740</v>
      </c>
      <c r="D46" s="10" t="s">
        <v>809</v>
      </c>
      <c r="E46" s="118" t="s">
        <v>673</v>
      </c>
      <c r="F46" s="149"/>
      <c r="G46" s="150"/>
      <c r="H46" s="11" t="s">
        <v>741</v>
      </c>
      <c r="I46" s="14">
        <f t="shared" si="0"/>
        <v>0.64</v>
      </c>
      <c r="J46" s="14">
        <v>2.54</v>
      </c>
      <c r="K46" s="109">
        <f t="shared" si="1"/>
        <v>1.28</v>
      </c>
      <c r="L46" s="115"/>
    </row>
    <row r="47" spans="1:12" ht="36" customHeight="1">
      <c r="A47" s="114"/>
      <c r="B47" s="107">
        <f>'Tax Invoice'!D43</f>
        <v>1</v>
      </c>
      <c r="C47" s="10" t="s">
        <v>740</v>
      </c>
      <c r="D47" s="10" t="s">
        <v>810</v>
      </c>
      <c r="E47" s="118" t="s">
        <v>271</v>
      </c>
      <c r="F47" s="149"/>
      <c r="G47" s="150"/>
      <c r="H47" s="11" t="s">
        <v>741</v>
      </c>
      <c r="I47" s="14">
        <f t="shared" si="0"/>
        <v>0.64</v>
      </c>
      <c r="J47" s="14">
        <v>2.54</v>
      </c>
      <c r="K47" s="109">
        <f t="shared" si="1"/>
        <v>0.64</v>
      </c>
      <c r="L47" s="115"/>
    </row>
    <row r="48" spans="1:12" ht="36" customHeight="1">
      <c r="A48" s="114"/>
      <c r="B48" s="107">
        <f>'Tax Invoice'!D44</f>
        <v>1</v>
      </c>
      <c r="C48" s="10" t="s">
        <v>740</v>
      </c>
      <c r="D48" s="10" t="s">
        <v>811</v>
      </c>
      <c r="E48" s="118" t="s">
        <v>742</v>
      </c>
      <c r="F48" s="149"/>
      <c r="G48" s="150"/>
      <c r="H48" s="11" t="s">
        <v>741</v>
      </c>
      <c r="I48" s="14">
        <f t="shared" si="0"/>
        <v>0.53</v>
      </c>
      <c r="J48" s="14">
        <v>2.12</v>
      </c>
      <c r="K48" s="109">
        <f t="shared" si="1"/>
        <v>0.53</v>
      </c>
      <c r="L48" s="115"/>
    </row>
    <row r="49" spans="1:12" ht="24" customHeight="1">
      <c r="A49" s="114"/>
      <c r="B49" s="107">
        <f>'Tax Invoice'!D45</f>
        <v>1</v>
      </c>
      <c r="C49" s="10" t="s">
        <v>743</v>
      </c>
      <c r="D49" s="10" t="s">
        <v>743</v>
      </c>
      <c r="E49" s="118"/>
      <c r="F49" s="149"/>
      <c r="G49" s="150"/>
      <c r="H49" s="11" t="s">
        <v>744</v>
      </c>
      <c r="I49" s="14">
        <f t="shared" si="0"/>
        <v>0.71</v>
      </c>
      <c r="J49" s="14">
        <v>2.83</v>
      </c>
      <c r="K49" s="109">
        <f t="shared" si="1"/>
        <v>0.71</v>
      </c>
      <c r="L49" s="115"/>
    </row>
    <row r="50" spans="1:12" ht="12.75" customHeight="1">
      <c r="A50" s="114"/>
      <c r="B50" s="107">
        <f>'Tax Invoice'!D46</f>
        <v>1</v>
      </c>
      <c r="C50" s="10" t="s">
        <v>745</v>
      </c>
      <c r="D50" s="10" t="s">
        <v>745</v>
      </c>
      <c r="E50" s="118"/>
      <c r="F50" s="149"/>
      <c r="G50" s="150"/>
      <c r="H50" s="11" t="s">
        <v>746</v>
      </c>
      <c r="I50" s="14">
        <f t="shared" si="0"/>
        <v>0.71</v>
      </c>
      <c r="J50" s="14">
        <v>2.83</v>
      </c>
      <c r="K50" s="109">
        <f t="shared" si="1"/>
        <v>0.71</v>
      </c>
      <c r="L50" s="115"/>
    </row>
    <row r="51" spans="1:12" ht="24" customHeight="1">
      <c r="A51" s="114"/>
      <c r="B51" s="107">
        <f>'Tax Invoice'!D47</f>
        <v>1</v>
      </c>
      <c r="C51" s="10" t="s">
        <v>747</v>
      </c>
      <c r="D51" s="10" t="s">
        <v>747</v>
      </c>
      <c r="E51" s="118"/>
      <c r="F51" s="149"/>
      <c r="G51" s="150"/>
      <c r="H51" s="11" t="s">
        <v>824</v>
      </c>
      <c r="I51" s="14">
        <f t="shared" si="0"/>
        <v>1.24</v>
      </c>
      <c r="J51" s="14">
        <v>4.96</v>
      </c>
      <c r="K51" s="109">
        <f t="shared" si="1"/>
        <v>1.24</v>
      </c>
      <c r="L51" s="115"/>
    </row>
    <row r="52" spans="1:12" ht="36" customHeight="1">
      <c r="A52" s="114"/>
      <c r="B52" s="107">
        <f>'Tax Invoice'!D48</f>
        <v>2</v>
      </c>
      <c r="C52" s="10" t="s">
        <v>748</v>
      </c>
      <c r="D52" s="10" t="s">
        <v>748</v>
      </c>
      <c r="E52" s="118" t="s">
        <v>107</v>
      </c>
      <c r="F52" s="149"/>
      <c r="G52" s="150"/>
      <c r="H52" s="11" t="s">
        <v>825</v>
      </c>
      <c r="I52" s="14">
        <f t="shared" si="0"/>
        <v>0.33</v>
      </c>
      <c r="J52" s="14">
        <v>1.29</v>
      </c>
      <c r="K52" s="109">
        <f t="shared" si="1"/>
        <v>0.66</v>
      </c>
      <c r="L52" s="115"/>
    </row>
    <row r="53" spans="1:12" ht="36" customHeight="1">
      <c r="A53" s="114"/>
      <c r="B53" s="107">
        <f>'Tax Invoice'!D49</f>
        <v>2</v>
      </c>
      <c r="C53" s="10" t="s">
        <v>748</v>
      </c>
      <c r="D53" s="10" t="s">
        <v>748</v>
      </c>
      <c r="E53" s="118" t="s">
        <v>210</v>
      </c>
      <c r="F53" s="149"/>
      <c r="G53" s="150"/>
      <c r="H53" s="11" t="s">
        <v>825</v>
      </c>
      <c r="I53" s="14">
        <f t="shared" si="0"/>
        <v>0.33</v>
      </c>
      <c r="J53" s="14">
        <v>1.29</v>
      </c>
      <c r="K53" s="109">
        <f t="shared" si="1"/>
        <v>0.66</v>
      </c>
      <c r="L53" s="115"/>
    </row>
    <row r="54" spans="1:12" ht="36" customHeight="1">
      <c r="A54" s="114"/>
      <c r="B54" s="107">
        <f>'Tax Invoice'!D50</f>
        <v>2</v>
      </c>
      <c r="C54" s="10" t="s">
        <v>749</v>
      </c>
      <c r="D54" s="10" t="s">
        <v>749</v>
      </c>
      <c r="E54" s="118" t="s">
        <v>37</v>
      </c>
      <c r="F54" s="149" t="s">
        <v>348</v>
      </c>
      <c r="G54" s="150"/>
      <c r="H54" s="11" t="s">
        <v>750</v>
      </c>
      <c r="I54" s="14">
        <f t="shared" ref="I54:I85" si="2">ROUNDUP(J54*$N$1,2)</f>
        <v>0.86</v>
      </c>
      <c r="J54" s="14">
        <v>3.41</v>
      </c>
      <c r="K54" s="109">
        <f t="shared" ref="K54:K85" si="3">I54*B54</f>
        <v>1.72</v>
      </c>
      <c r="L54" s="115"/>
    </row>
    <row r="55" spans="1:12" ht="36" customHeight="1">
      <c r="A55" s="114"/>
      <c r="B55" s="107">
        <f>'Tax Invoice'!D51</f>
        <v>2</v>
      </c>
      <c r="C55" s="10" t="s">
        <v>749</v>
      </c>
      <c r="D55" s="10" t="s">
        <v>749</v>
      </c>
      <c r="E55" s="118" t="s">
        <v>37</v>
      </c>
      <c r="F55" s="149" t="s">
        <v>528</v>
      </c>
      <c r="G55" s="150"/>
      <c r="H55" s="11" t="s">
        <v>750</v>
      </c>
      <c r="I55" s="14">
        <f t="shared" si="2"/>
        <v>0.86</v>
      </c>
      <c r="J55" s="14">
        <v>3.41</v>
      </c>
      <c r="K55" s="109">
        <f t="shared" si="3"/>
        <v>1.72</v>
      </c>
      <c r="L55" s="115"/>
    </row>
    <row r="56" spans="1:12" ht="36" customHeight="1">
      <c r="A56" s="114"/>
      <c r="B56" s="107">
        <f>'Tax Invoice'!D52</f>
        <v>1</v>
      </c>
      <c r="C56" s="10" t="s">
        <v>751</v>
      </c>
      <c r="D56" s="10" t="s">
        <v>751</v>
      </c>
      <c r="E56" s="118" t="s">
        <v>37</v>
      </c>
      <c r="F56" s="149" t="s">
        <v>239</v>
      </c>
      <c r="G56" s="150"/>
      <c r="H56" s="11" t="s">
        <v>752</v>
      </c>
      <c r="I56" s="14">
        <f t="shared" si="2"/>
        <v>0.67</v>
      </c>
      <c r="J56" s="14">
        <v>2.67</v>
      </c>
      <c r="K56" s="109">
        <f t="shared" si="3"/>
        <v>0.67</v>
      </c>
      <c r="L56" s="115"/>
    </row>
    <row r="57" spans="1:12" ht="36" customHeight="1">
      <c r="A57" s="114"/>
      <c r="B57" s="107">
        <f>'Tax Invoice'!D53</f>
        <v>2</v>
      </c>
      <c r="C57" s="10" t="s">
        <v>751</v>
      </c>
      <c r="D57" s="10" t="s">
        <v>751</v>
      </c>
      <c r="E57" s="118" t="s">
        <v>37</v>
      </c>
      <c r="F57" s="149" t="s">
        <v>348</v>
      </c>
      <c r="G57" s="150"/>
      <c r="H57" s="11" t="s">
        <v>752</v>
      </c>
      <c r="I57" s="14">
        <f t="shared" si="2"/>
        <v>0.67</v>
      </c>
      <c r="J57" s="14">
        <v>2.67</v>
      </c>
      <c r="K57" s="109">
        <f t="shared" si="3"/>
        <v>1.34</v>
      </c>
      <c r="L57" s="115"/>
    </row>
    <row r="58" spans="1:12" ht="36" customHeight="1">
      <c r="A58" s="114"/>
      <c r="B58" s="107">
        <f>'Tax Invoice'!D54</f>
        <v>1</v>
      </c>
      <c r="C58" s="10" t="s">
        <v>751</v>
      </c>
      <c r="D58" s="10" t="s">
        <v>751</v>
      </c>
      <c r="E58" s="118" t="s">
        <v>37</v>
      </c>
      <c r="F58" s="149" t="s">
        <v>528</v>
      </c>
      <c r="G58" s="150"/>
      <c r="H58" s="11" t="s">
        <v>752</v>
      </c>
      <c r="I58" s="14">
        <f t="shared" si="2"/>
        <v>0.67</v>
      </c>
      <c r="J58" s="14">
        <v>2.67</v>
      </c>
      <c r="K58" s="109">
        <f t="shared" si="3"/>
        <v>0.67</v>
      </c>
      <c r="L58" s="115"/>
    </row>
    <row r="59" spans="1:12" ht="36" customHeight="1">
      <c r="A59" s="114"/>
      <c r="B59" s="107">
        <f>'Tax Invoice'!D55</f>
        <v>1</v>
      </c>
      <c r="C59" s="10" t="s">
        <v>753</v>
      </c>
      <c r="D59" s="10" t="s">
        <v>753</v>
      </c>
      <c r="E59" s="118" t="s">
        <v>37</v>
      </c>
      <c r="F59" s="149" t="s">
        <v>239</v>
      </c>
      <c r="G59" s="150"/>
      <c r="H59" s="11" t="s">
        <v>754</v>
      </c>
      <c r="I59" s="14">
        <f t="shared" si="2"/>
        <v>0.73</v>
      </c>
      <c r="J59" s="14">
        <v>2.91</v>
      </c>
      <c r="K59" s="109">
        <f t="shared" si="3"/>
        <v>0.73</v>
      </c>
      <c r="L59" s="115"/>
    </row>
    <row r="60" spans="1:12" ht="36" customHeight="1">
      <c r="A60" s="114"/>
      <c r="B60" s="107">
        <f>'Tax Invoice'!D56</f>
        <v>1</v>
      </c>
      <c r="C60" s="10" t="s">
        <v>753</v>
      </c>
      <c r="D60" s="10" t="s">
        <v>753</v>
      </c>
      <c r="E60" s="118" t="s">
        <v>37</v>
      </c>
      <c r="F60" s="149" t="s">
        <v>348</v>
      </c>
      <c r="G60" s="150"/>
      <c r="H60" s="11" t="s">
        <v>754</v>
      </c>
      <c r="I60" s="14">
        <f t="shared" si="2"/>
        <v>0.73</v>
      </c>
      <c r="J60" s="14">
        <v>2.91</v>
      </c>
      <c r="K60" s="109">
        <f t="shared" si="3"/>
        <v>0.73</v>
      </c>
      <c r="L60" s="115"/>
    </row>
    <row r="61" spans="1:12" ht="24" customHeight="1">
      <c r="A61" s="114"/>
      <c r="B61" s="107">
        <f>'Tax Invoice'!D57</f>
        <v>2</v>
      </c>
      <c r="C61" s="10" t="s">
        <v>755</v>
      </c>
      <c r="D61" s="10" t="s">
        <v>755</v>
      </c>
      <c r="E61" s="118" t="s">
        <v>37</v>
      </c>
      <c r="F61" s="149" t="s">
        <v>272</v>
      </c>
      <c r="G61" s="150"/>
      <c r="H61" s="11" t="s">
        <v>756</v>
      </c>
      <c r="I61" s="14">
        <f t="shared" si="2"/>
        <v>0.61</v>
      </c>
      <c r="J61" s="14">
        <v>2.4300000000000002</v>
      </c>
      <c r="K61" s="109">
        <f t="shared" si="3"/>
        <v>1.22</v>
      </c>
      <c r="L61" s="115"/>
    </row>
    <row r="62" spans="1:12" ht="24" customHeight="1">
      <c r="A62" s="114"/>
      <c r="B62" s="107">
        <f>'Tax Invoice'!D58</f>
        <v>2</v>
      </c>
      <c r="C62" s="10" t="s">
        <v>757</v>
      </c>
      <c r="D62" s="10" t="s">
        <v>757</v>
      </c>
      <c r="E62" s="118" t="s">
        <v>37</v>
      </c>
      <c r="F62" s="149" t="s">
        <v>273</v>
      </c>
      <c r="G62" s="150"/>
      <c r="H62" s="11" t="s">
        <v>758</v>
      </c>
      <c r="I62" s="14">
        <f t="shared" si="2"/>
        <v>0.81</v>
      </c>
      <c r="J62" s="14">
        <v>3.21</v>
      </c>
      <c r="K62" s="109">
        <f t="shared" si="3"/>
        <v>1.62</v>
      </c>
      <c r="L62" s="115"/>
    </row>
    <row r="63" spans="1:12" ht="24" customHeight="1">
      <c r="A63" s="114"/>
      <c r="B63" s="107">
        <f>'Tax Invoice'!D59</f>
        <v>2</v>
      </c>
      <c r="C63" s="10" t="s">
        <v>757</v>
      </c>
      <c r="D63" s="10" t="s">
        <v>757</v>
      </c>
      <c r="E63" s="118" t="s">
        <v>37</v>
      </c>
      <c r="F63" s="149" t="s">
        <v>272</v>
      </c>
      <c r="G63" s="150"/>
      <c r="H63" s="11" t="s">
        <v>758</v>
      </c>
      <c r="I63" s="14">
        <f t="shared" si="2"/>
        <v>0.81</v>
      </c>
      <c r="J63" s="14">
        <v>3.21</v>
      </c>
      <c r="K63" s="109">
        <f t="shared" si="3"/>
        <v>1.62</v>
      </c>
      <c r="L63" s="115"/>
    </row>
    <row r="64" spans="1:12" ht="12.75" customHeight="1">
      <c r="A64" s="114"/>
      <c r="B64" s="107">
        <f>'Tax Invoice'!D60</f>
        <v>4</v>
      </c>
      <c r="C64" s="10" t="s">
        <v>570</v>
      </c>
      <c r="D64" s="10" t="s">
        <v>812</v>
      </c>
      <c r="E64" s="118" t="s">
        <v>759</v>
      </c>
      <c r="F64" s="149"/>
      <c r="G64" s="150"/>
      <c r="H64" s="11" t="s">
        <v>573</v>
      </c>
      <c r="I64" s="14">
        <f t="shared" si="2"/>
        <v>0.14000000000000001</v>
      </c>
      <c r="J64" s="14">
        <v>0.55000000000000004</v>
      </c>
      <c r="K64" s="109">
        <f t="shared" si="3"/>
        <v>0.56000000000000005</v>
      </c>
      <c r="L64" s="115"/>
    </row>
    <row r="65" spans="1:12" ht="12.75" customHeight="1">
      <c r="A65" s="114"/>
      <c r="B65" s="107">
        <f>'Tax Invoice'!D61</f>
        <v>12</v>
      </c>
      <c r="C65" s="10" t="s">
        <v>760</v>
      </c>
      <c r="D65" s="10" t="s">
        <v>813</v>
      </c>
      <c r="E65" s="118" t="s">
        <v>273</v>
      </c>
      <c r="F65" s="149" t="s">
        <v>26</v>
      </c>
      <c r="G65" s="150"/>
      <c r="H65" s="11" t="s">
        <v>761</v>
      </c>
      <c r="I65" s="14">
        <f t="shared" si="2"/>
        <v>0.23</v>
      </c>
      <c r="J65" s="14">
        <v>0.91</v>
      </c>
      <c r="K65" s="109">
        <f t="shared" si="3"/>
        <v>2.7600000000000002</v>
      </c>
      <c r="L65" s="115"/>
    </row>
    <row r="66" spans="1:12" ht="12.75" customHeight="1">
      <c r="A66" s="114"/>
      <c r="B66" s="107">
        <f>'Tax Invoice'!D62</f>
        <v>8</v>
      </c>
      <c r="C66" s="10" t="s">
        <v>760</v>
      </c>
      <c r="D66" s="10" t="s">
        <v>813</v>
      </c>
      <c r="E66" s="118" t="s">
        <v>271</v>
      </c>
      <c r="F66" s="149" t="s">
        <v>26</v>
      </c>
      <c r="G66" s="150"/>
      <c r="H66" s="11" t="s">
        <v>761</v>
      </c>
      <c r="I66" s="14">
        <f t="shared" si="2"/>
        <v>0.23</v>
      </c>
      <c r="J66" s="14">
        <v>0.91</v>
      </c>
      <c r="K66" s="109">
        <f t="shared" si="3"/>
        <v>1.84</v>
      </c>
      <c r="L66" s="115"/>
    </row>
    <row r="67" spans="1:12" ht="36" customHeight="1">
      <c r="A67" s="114"/>
      <c r="B67" s="107">
        <f>'Tax Invoice'!D63</f>
        <v>8</v>
      </c>
      <c r="C67" s="10" t="s">
        <v>762</v>
      </c>
      <c r="D67" s="10" t="s">
        <v>814</v>
      </c>
      <c r="E67" s="118" t="s">
        <v>228</v>
      </c>
      <c r="F67" s="149" t="s">
        <v>239</v>
      </c>
      <c r="G67" s="150"/>
      <c r="H67" s="11" t="s">
        <v>763</v>
      </c>
      <c r="I67" s="14">
        <f t="shared" si="2"/>
        <v>0.43</v>
      </c>
      <c r="J67" s="14">
        <v>1.71</v>
      </c>
      <c r="K67" s="109">
        <f t="shared" si="3"/>
        <v>3.44</v>
      </c>
      <c r="L67" s="115"/>
    </row>
    <row r="68" spans="1:12" ht="36" customHeight="1">
      <c r="A68" s="114"/>
      <c r="B68" s="107">
        <f>'Tax Invoice'!D64</f>
        <v>5</v>
      </c>
      <c r="C68" s="10" t="s">
        <v>762</v>
      </c>
      <c r="D68" s="10" t="s">
        <v>814</v>
      </c>
      <c r="E68" s="118" t="s">
        <v>228</v>
      </c>
      <c r="F68" s="149" t="s">
        <v>348</v>
      </c>
      <c r="G68" s="150"/>
      <c r="H68" s="11" t="s">
        <v>763</v>
      </c>
      <c r="I68" s="14">
        <f t="shared" si="2"/>
        <v>0.43</v>
      </c>
      <c r="J68" s="14">
        <v>1.71</v>
      </c>
      <c r="K68" s="109">
        <f t="shared" si="3"/>
        <v>2.15</v>
      </c>
      <c r="L68" s="115"/>
    </row>
    <row r="69" spans="1:12" ht="36" customHeight="1">
      <c r="A69" s="114"/>
      <c r="B69" s="107">
        <f>'Tax Invoice'!D65</f>
        <v>2</v>
      </c>
      <c r="C69" s="10" t="s">
        <v>762</v>
      </c>
      <c r="D69" s="10" t="s">
        <v>814</v>
      </c>
      <c r="E69" s="118" t="s">
        <v>228</v>
      </c>
      <c r="F69" s="149" t="s">
        <v>764</v>
      </c>
      <c r="G69" s="150"/>
      <c r="H69" s="11" t="s">
        <v>763</v>
      </c>
      <c r="I69" s="14">
        <f t="shared" si="2"/>
        <v>0.43</v>
      </c>
      <c r="J69" s="14">
        <v>1.71</v>
      </c>
      <c r="K69" s="109">
        <f t="shared" si="3"/>
        <v>0.86</v>
      </c>
      <c r="L69" s="115"/>
    </row>
    <row r="70" spans="1:12" ht="36" customHeight="1">
      <c r="A70" s="114"/>
      <c r="B70" s="107">
        <f>'Tax Invoice'!D66</f>
        <v>4</v>
      </c>
      <c r="C70" s="10" t="s">
        <v>762</v>
      </c>
      <c r="D70" s="10" t="s">
        <v>814</v>
      </c>
      <c r="E70" s="118" t="s">
        <v>229</v>
      </c>
      <c r="F70" s="149" t="s">
        <v>239</v>
      </c>
      <c r="G70" s="150"/>
      <c r="H70" s="11" t="s">
        <v>763</v>
      </c>
      <c r="I70" s="14">
        <f t="shared" si="2"/>
        <v>0.43</v>
      </c>
      <c r="J70" s="14">
        <v>1.71</v>
      </c>
      <c r="K70" s="109">
        <f t="shared" si="3"/>
        <v>1.72</v>
      </c>
      <c r="L70" s="115"/>
    </row>
    <row r="71" spans="1:12" ht="36" customHeight="1">
      <c r="A71" s="114"/>
      <c r="B71" s="107">
        <f>'Tax Invoice'!D67</f>
        <v>1</v>
      </c>
      <c r="C71" s="10" t="s">
        <v>765</v>
      </c>
      <c r="D71" s="10" t="s">
        <v>765</v>
      </c>
      <c r="E71" s="118" t="s">
        <v>26</v>
      </c>
      <c r="F71" s="149" t="s">
        <v>107</v>
      </c>
      <c r="G71" s="150"/>
      <c r="H71" s="11" t="s">
        <v>826</v>
      </c>
      <c r="I71" s="14">
        <f t="shared" si="2"/>
        <v>0.44</v>
      </c>
      <c r="J71" s="14">
        <v>1.75</v>
      </c>
      <c r="K71" s="109">
        <f t="shared" si="3"/>
        <v>0.44</v>
      </c>
      <c r="L71" s="115"/>
    </row>
    <row r="72" spans="1:12" ht="36" customHeight="1">
      <c r="A72" s="114"/>
      <c r="B72" s="107">
        <f>'Tax Invoice'!D68</f>
        <v>1</v>
      </c>
      <c r="C72" s="10" t="s">
        <v>765</v>
      </c>
      <c r="D72" s="10" t="s">
        <v>765</v>
      </c>
      <c r="E72" s="118" t="s">
        <v>26</v>
      </c>
      <c r="F72" s="149" t="s">
        <v>212</v>
      </c>
      <c r="G72" s="150"/>
      <c r="H72" s="11" t="s">
        <v>826</v>
      </c>
      <c r="I72" s="14">
        <f t="shared" si="2"/>
        <v>0.44</v>
      </c>
      <c r="J72" s="14">
        <v>1.75</v>
      </c>
      <c r="K72" s="109">
        <f t="shared" si="3"/>
        <v>0.44</v>
      </c>
      <c r="L72" s="115"/>
    </row>
    <row r="73" spans="1:12" ht="36" customHeight="1">
      <c r="A73" s="114"/>
      <c r="B73" s="107">
        <f>'Tax Invoice'!D69</f>
        <v>1</v>
      </c>
      <c r="C73" s="10" t="s">
        <v>765</v>
      </c>
      <c r="D73" s="10" t="s">
        <v>765</v>
      </c>
      <c r="E73" s="118" t="s">
        <v>26</v>
      </c>
      <c r="F73" s="149" t="s">
        <v>268</v>
      </c>
      <c r="G73" s="150"/>
      <c r="H73" s="11" t="s">
        <v>826</v>
      </c>
      <c r="I73" s="14">
        <f t="shared" si="2"/>
        <v>0.44</v>
      </c>
      <c r="J73" s="14">
        <v>1.75</v>
      </c>
      <c r="K73" s="109">
        <f t="shared" si="3"/>
        <v>0.44</v>
      </c>
      <c r="L73" s="115"/>
    </row>
    <row r="74" spans="1:12" ht="36" customHeight="1">
      <c r="A74" s="114"/>
      <c r="B74" s="107">
        <f>'Tax Invoice'!D70</f>
        <v>1</v>
      </c>
      <c r="C74" s="10" t="s">
        <v>766</v>
      </c>
      <c r="D74" s="10" t="s">
        <v>766</v>
      </c>
      <c r="E74" s="118" t="s">
        <v>26</v>
      </c>
      <c r="F74" s="149" t="s">
        <v>767</v>
      </c>
      <c r="G74" s="150"/>
      <c r="H74" s="11" t="s">
        <v>768</v>
      </c>
      <c r="I74" s="14">
        <f t="shared" si="2"/>
        <v>0.99</v>
      </c>
      <c r="J74" s="14">
        <v>3.94</v>
      </c>
      <c r="K74" s="109">
        <f t="shared" si="3"/>
        <v>0.99</v>
      </c>
      <c r="L74" s="115"/>
    </row>
    <row r="75" spans="1:12" ht="24" customHeight="1">
      <c r="A75" s="114"/>
      <c r="B75" s="107">
        <f>'Tax Invoice'!D71</f>
        <v>2</v>
      </c>
      <c r="C75" s="10" t="s">
        <v>769</v>
      </c>
      <c r="D75" s="10" t="s">
        <v>769</v>
      </c>
      <c r="E75" s="118" t="s">
        <v>26</v>
      </c>
      <c r="F75" s="149" t="s">
        <v>348</v>
      </c>
      <c r="G75" s="150"/>
      <c r="H75" s="11" t="s">
        <v>770</v>
      </c>
      <c r="I75" s="14">
        <f t="shared" si="2"/>
        <v>1.51</v>
      </c>
      <c r="J75" s="14">
        <v>6.03</v>
      </c>
      <c r="K75" s="109">
        <f t="shared" si="3"/>
        <v>3.02</v>
      </c>
      <c r="L75" s="115"/>
    </row>
    <row r="76" spans="1:12" ht="24" customHeight="1">
      <c r="A76" s="114"/>
      <c r="B76" s="107">
        <f>'Tax Invoice'!D72</f>
        <v>1</v>
      </c>
      <c r="C76" s="10" t="s">
        <v>771</v>
      </c>
      <c r="D76" s="10" t="s">
        <v>771</v>
      </c>
      <c r="E76" s="118" t="s">
        <v>26</v>
      </c>
      <c r="F76" s="149" t="s">
        <v>212</v>
      </c>
      <c r="G76" s="150"/>
      <c r="H76" s="11" t="s">
        <v>772</v>
      </c>
      <c r="I76" s="14">
        <f t="shared" si="2"/>
        <v>0.8</v>
      </c>
      <c r="J76" s="14">
        <v>3.17</v>
      </c>
      <c r="K76" s="109">
        <f t="shared" si="3"/>
        <v>0.8</v>
      </c>
      <c r="L76" s="115"/>
    </row>
    <row r="77" spans="1:12" ht="24" customHeight="1">
      <c r="A77" s="114"/>
      <c r="B77" s="107">
        <f>'Tax Invoice'!D73</f>
        <v>1</v>
      </c>
      <c r="C77" s="10" t="s">
        <v>771</v>
      </c>
      <c r="D77" s="10" t="s">
        <v>771</v>
      </c>
      <c r="E77" s="118" t="s">
        <v>26</v>
      </c>
      <c r="F77" s="149" t="s">
        <v>767</v>
      </c>
      <c r="G77" s="150"/>
      <c r="H77" s="11" t="s">
        <v>772</v>
      </c>
      <c r="I77" s="14">
        <f t="shared" si="2"/>
        <v>0.8</v>
      </c>
      <c r="J77" s="14">
        <v>3.17</v>
      </c>
      <c r="K77" s="109">
        <f t="shared" si="3"/>
        <v>0.8</v>
      </c>
      <c r="L77" s="115"/>
    </row>
    <row r="78" spans="1:12" ht="36" customHeight="1">
      <c r="A78" s="114"/>
      <c r="B78" s="107">
        <f>'Tax Invoice'!D74</f>
        <v>1</v>
      </c>
      <c r="C78" s="10" t="s">
        <v>773</v>
      </c>
      <c r="D78" s="10" t="s">
        <v>773</v>
      </c>
      <c r="E78" s="118" t="s">
        <v>26</v>
      </c>
      <c r="F78" s="149" t="s">
        <v>348</v>
      </c>
      <c r="G78" s="150"/>
      <c r="H78" s="11" t="s">
        <v>774</v>
      </c>
      <c r="I78" s="14">
        <f t="shared" si="2"/>
        <v>1.44</v>
      </c>
      <c r="J78" s="14">
        <v>5.76</v>
      </c>
      <c r="K78" s="109">
        <f t="shared" si="3"/>
        <v>1.44</v>
      </c>
      <c r="L78" s="115"/>
    </row>
    <row r="79" spans="1:12" ht="36" customHeight="1">
      <c r="A79" s="114"/>
      <c r="B79" s="107">
        <f>'Tax Invoice'!D75</f>
        <v>1</v>
      </c>
      <c r="C79" s="10" t="s">
        <v>773</v>
      </c>
      <c r="D79" s="10" t="s">
        <v>773</v>
      </c>
      <c r="E79" s="118" t="s">
        <v>26</v>
      </c>
      <c r="F79" s="149" t="s">
        <v>528</v>
      </c>
      <c r="G79" s="150"/>
      <c r="H79" s="11" t="s">
        <v>774</v>
      </c>
      <c r="I79" s="14">
        <f t="shared" si="2"/>
        <v>1.44</v>
      </c>
      <c r="J79" s="14">
        <v>5.76</v>
      </c>
      <c r="K79" s="109">
        <f t="shared" si="3"/>
        <v>1.44</v>
      </c>
      <c r="L79" s="115"/>
    </row>
    <row r="80" spans="1:12" ht="36" customHeight="1">
      <c r="A80" s="114"/>
      <c r="B80" s="107">
        <f>'Tax Invoice'!D76</f>
        <v>1</v>
      </c>
      <c r="C80" s="10" t="s">
        <v>775</v>
      </c>
      <c r="D80" s="10" t="s">
        <v>775</v>
      </c>
      <c r="E80" s="118" t="s">
        <v>26</v>
      </c>
      <c r="F80" s="149" t="s">
        <v>239</v>
      </c>
      <c r="G80" s="150"/>
      <c r="H80" s="11" t="s">
        <v>776</v>
      </c>
      <c r="I80" s="14">
        <f t="shared" si="2"/>
        <v>1.3</v>
      </c>
      <c r="J80" s="14">
        <v>5.2</v>
      </c>
      <c r="K80" s="109">
        <f t="shared" si="3"/>
        <v>1.3</v>
      </c>
      <c r="L80" s="115"/>
    </row>
    <row r="81" spans="1:12" ht="36" customHeight="1">
      <c r="A81" s="114"/>
      <c r="B81" s="107">
        <f>'Tax Invoice'!D77</f>
        <v>1</v>
      </c>
      <c r="C81" s="10" t="s">
        <v>775</v>
      </c>
      <c r="D81" s="10" t="s">
        <v>775</v>
      </c>
      <c r="E81" s="118" t="s">
        <v>26</v>
      </c>
      <c r="F81" s="149" t="s">
        <v>348</v>
      </c>
      <c r="G81" s="150"/>
      <c r="H81" s="11" t="s">
        <v>776</v>
      </c>
      <c r="I81" s="14">
        <f t="shared" si="2"/>
        <v>1.3</v>
      </c>
      <c r="J81" s="14">
        <v>5.2</v>
      </c>
      <c r="K81" s="109">
        <f t="shared" si="3"/>
        <v>1.3</v>
      </c>
      <c r="L81" s="115"/>
    </row>
    <row r="82" spans="1:12" ht="36" customHeight="1">
      <c r="A82" s="114"/>
      <c r="B82" s="107">
        <f>'Tax Invoice'!D78</f>
        <v>1</v>
      </c>
      <c r="C82" s="10" t="s">
        <v>777</v>
      </c>
      <c r="D82" s="10" t="s">
        <v>777</v>
      </c>
      <c r="E82" s="118" t="s">
        <v>26</v>
      </c>
      <c r="F82" s="149" t="s">
        <v>348</v>
      </c>
      <c r="G82" s="150"/>
      <c r="H82" s="11" t="s">
        <v>778</v>
      </c>
      <c r="I82" s="14">
        <f t="shared" si="2"/>
        <v>0.87</v>
      </c>
      <c r="J82" s="14">
        <v>3.47</v>
      </c>
      <c r="K82" s="109">
        <f t="shared" si="3"/>
        <v>0.87</v>
      </c>
      <c r="L82" s="115"/>
    </row>
    <row r="83" spans="1:12" ht="36" customHeight="1">
      <c r="A83" s="114"/>
      <c r="B83" s="107">
        <f>'Tax Invoice'!D79</f>
        <v>1</v>
      </c>
      <c r="C83" s="10" t="s">
        <v>777</v>
      </c>
      <c r="D83" s="10" t="s">
        <v>777</v>
      </c>
      <c r="E83" s="118" t="s">
        <v>26</v>
      </c>
      <c r="F83" s="149" t="s">
        <v>528</v>
      </c>
      <c r="G83" s="150"/>
      <c r="H83" s="11" t="s">
        <v>778</v>
      </c>
      <c r="I83" s="14">
        <f t="shared" si="2"/>
        <v>0.87</v>
      </c>
      <c r="J83" s="14">
        <v>3.47</v>
      </c>
      <c r="K83" s="109">
        <f t="shared" si="3"/>
        <v>0.87</v>
      </c>
      <c r="L83" s="115"/>
    </row>
    <row r="84" spans="1:12" ht="36" customHeight="1">
      <c r="A84" s="114"/>
      <c r="B84" s="107">
        <f>'Tax Invoice'!D80</f>
        <v>1</v>
      </c>
      <c r="C84" s="10" t="s">
        <v>779</v>
      </c>
      <c r="D84" s="10" t="s">
        <v>779</v>
      </c>
      <c r="E84" s="118" t="s">
        <v>26</v>
      </c>
      <c r="F84" s="149" t="s">
        <v>239</v>
      </c>
      <c r="G84" s="150"/>
      <c r="H84" s="11" t="s">
        <v>780</v>
      </c>
      <c r="I84" s="14">
        <f t="shared" si="2"/>
        <v>0.89</v>
      </c>
      <c r="J84" s="14">
        <v>3.55</v>
      </c>
      <c r="K84" s="109">
        <f t="shared" si="3"/>
        <v>0.89</v>
      </c>
      <c r="L84" s="115"/>
    </row>
    <row r="85" spans="1:12" ht="24" customHeight="1">
      <c r="A85" s="114"/>
      <c r="B85" s="107">
        <f>'Tax Invoice'!D81</f>
        <v>2</v>
      </c>
      <c r="C85" s="10" t="s">
        <v>781</v>
      </c>
      <c r="D85" s="10" t="s">
        <v>815</v>
      </c>
      <c r="E85" s="118" t="s">
        <v>28</v>
      </c>
      <c r="F85" s="149" t="s">
        <v>212</v>
      </c>
      <c r="G85" s="150"/>
      <c r="H85" s="11" t="s">
        <v>782</v>
      </c>
      <c r="I85" s="14">
        <f t="shared" si="2"/>
        <v>0.68</v>
      </c>
      <c r="J85" s="14">
        <v>2.69</v>
      </c>
      <c r="K85" s="109">
        <f t="shared" si="3"/>
        <v>1.36</v>
      </c>
      <c r="L85" s="115"/>
    </row>
    <row r="86" spans="1:12" ht="24" customHeight="1">
      <c r="A86" s="114"/>
      <c r="B86" s="107">
        <f>'Tax Invoice'!D82</f>
        <v>2</v>
      </c>
      <c r="C86" s="10" t="s">
        <v>781</v>
      </c>
      <c r="D86" s="10" t="s">
        <v>815</v>
      </c>
      <c r="E86" s="118" t="s">
        <v>28</v>
      </c>
      <c r="F86" s="149" t="s">
        <v>268</v>
      </c>
      <c r="G86" s="150"/>
      <c r="H86" s="11" t="s">
        <v>782</v>
      </c>
      <c r="I86" s="14">
        <f t="shared" ref="I86:I120" si="4">ROUNDUP(J86*$N$1,2)</f>
        <v>0.68</v>
      </c>
      <c r="J86" s="14">
        <v>2.69</v>
      </c>
      <c r="K86" s="109">
        <f t="shared" ref="K86:K120" si="5">I86*B86</f>
        <v>1.36</v>
      </c>
      <c r="L86" s="115"/>
    </row>
    <row r="87" spans="1:12" ht="24" customHeight="1">
      <c r="A87" s="114"/>
      <c r="B87" s="107">
        <f>'Tax Invoice'!D83</f>
        <v>2</v>
      </c>
      <c r="C87" s="10" t="s">
        <v>781</v>
      </c>
      <c r="D87" s="10" t="s">
        <v>815</v>
      </c>
      <c r="E87" s="118" t="s">
        <v>28</v>
      </c>
      <c r="F87" s="149" t="s">
        <v>310</v>
      </c>
      <c r="G87" s="150"/>
      <c r="H87" s="11" t="s">
        <v>782</v>
      </c>
      <c r="I87" s="14">
        <f t="shared" si="4"/>
        <v>0.68</v>
      </c>
      <c r="J87" s="14">
        <v>2.69</v>
      </c>
      <c r="K87" s="109">
        <f t="shared" si="5"/>
        <v>1.36</v>
      </c>
      <c r="L87" s="115"/>
    </row>
    <row r="88" spans="1:12" ht="24" customHeight="1">
      <c r="A88" s="114"/>
      <c r="B88" s="107">
        <f>'Tax Invoice'!D84</f>
        <v>4</v>
      </c>
      <c r="C88" s="10" t="s">
        <v>783</v>
      </c>
      <c r="D88" s="10" t="s">
        <v>816</v>
      </c>
      <c r="E88" s="118" t="s">
        <v>26</v>
      </c>
      <c r="F88" s="149" t="s">
        <v>107</v>
      </c>
      <c r="G88" s="150"/>
      <c r="H88" s="11" t="s">
        <v>784</v>
      </c>
      <c r="I88" s="14">
        <f t="shared" si="4"/>
        <v>0.48</v>
      </c>
      <c r="J88" s="14">
        <v>1.9</v>
      </c>
      <c r="K88" s="109">
        <f t="shared" si="5"/>
        <v>1.92</v>
      </c>
      <c r="L88" s="115"/>
    </row>
    <row r="89" spans="1:12" ht="24" customHeight="1">
      <c r="A89" s="114"/>
      <c r="B89" s="107">
        <f>'Tax Invoice'!D85</f>
        <v>2</v>
      </c>
      <c r="C89" s="10" t="s">
        <v>783</v>
      </c>
      <c r="D89" s="10" t="s">
        <v>816</v>
      </c>
      <c r="E89" s="118" t="s">
        <v>26</v>
      </c>
      <c r="F89" s="149" t="s">
        <v>210</v>
      </c>
      <c r="G89" s="150"/>
      <c r="H89" s="11" t="s">
        <v>784</v>
      </c>
      <c r="I89" s="14">
        <f t="shared" si="4"/>
        <v>0.48</v>
      </c>
      <c r="J89" s="14">
        <v>1.9</v>
      </c>
      <c r="K89" s="109">
        <f t="shared" si="5"/>
        <v>0.96</v>
      </c>
      <c r="L89" s="115"/>
    </row>
    <row r="90" spans="1:12" ht="24" customHeight="1">
      <c r="A90" s="114"/>
      <c r="B90" s="107">
        <f>'Tax Invoice'!D86</f>
        <v>1</v>
      </c>
      <c r="C90" s="10" t="s">
        <v>783</v>
      </c>
      <c r="D90" s="10" t="s">
        <v>816</v>
      </c>
      <c r="E90" s="118" t="s">
        <v>26</v>
      </c>
      <c r="F90" s="149" t="s">
        <v>268</v>
      </c>
      <c r="G90" s="150"/>
      <c r="H90" s="11" t="s">
        <v>784</v>
      </c>
      <c r="I90" s="14">
        <f t="shared" si="4"/>
        <v>0.48</v>
      </c>
      <c r="J90" s="14">
        <v>1.9</v>
      </c>
      <c r="K90" s="109">
        <f t="shared" si="5"/>
        <v>0.48</v>
      </c>
      <c r="L90" s="115"/>
    </row>
    <row r="91" spans="1:12" ht="36" customHeight="1">
      <c r="A91" s="114"/>
      <c r="B91" s="107">
        <f>'Tax Invoice'!D87</f>
        <v>2</v>
      </c>
      <c r="C91" s="10" t="s">
        <v>785</v>
      </c>
      <c r="D91" s="10" t="s">
        <v>785</v>
      </c>
      <c r="E91" s="118"/>
      <c r="F91" s="149"/>
      <c r="G91" s="150"/>
      <c r="H91" s="11" t="s">
        <v>786</v>
      </c>
      <c r="I91" s="14">
        <f t="shared" si="4"/>
        <v>0.43</v>
      </c>
      <c r="J91" s="14">
        <v>1.71</v>
      </c>
      <c r="K91" s="109">
        <f t="shared" si="5"/>
        <v>0.86</v>
      </c>
      <c r="L91" s="115"/>
    </row>
    <row r="92" spans="1:12" ht="36" customHeight="1">
      <c r="A92" s="114"/>
      <c r="B92" s="107">
        <f>'Tax Invoice'!D88</f>
        <v>2</v>
      </c>
      <c r="C92" s="10" t="s">
        <v>787</v>
      </c>
      <c r="D92" s="10" t="s">
        <v>787</v>
      </c>
      <c r="E92" s="118"/>
      <c r="F92" s="149"/>
      <c r="G92" s="150"/>
      <c r="H92" s="11" t="s">
        <v>827</v>
      </c>
      <c r="I92" s="14">
        <f t="shared" si="4"/>
        <v>0.93</v>
      </c>
      <c r="J92" s="14">
        <v>3.7</v>
      </c>
      <c r="K92" s="109">
        <f t="shared" si="5"/>
        <v>1.86</v>
      </c>
      <c r="L92" s="115"/>
    </row>
    <row r="93" spans="1:12" ht="36" customHeight="1">
      <c r="A93" s="114"/>
      <c r="B93" s="107">
        <f>'Tax Invoice'!D89</f>
        <v>4</v>
      </c>
      <c r="C93" s="10" t="s">
        <v>788</v>
      </c>
      <c r="D93" s="10" t="s">
        <v>788</v>
      </c>
      <c r="E93" s="118"/>
      <c r="F93" s="149"/>
      <c r="G93" s="150"/>
      <c r="H93" s="11" t="s">
        <v>828</v>
      </c>
      <c r="I93" s="14">
        <f t="shared" si="4"/>
        <v>0.42</v>
      </c>
      <c r="J93" s="14">
        <v>1.68</v>
      </c>
      <c r="K93" s="109">
        <f t="shared" si="5"/>
        <v>1.68</v>
      </c>
      <c r="L93" s="115"/>
    </row>
    <row r="94" spans="1:12" ht="24" customHeight="1">
      <c r="A94" s="114"/>
      <c r="B94" s="107">
        <f>'Tax Invoice'!D90</f>
        <v>4</v>
      </c>
      <c r="C94" s="10" t="s">
        <v>789</v>
      </c>
      <c r="D94" s="10" t="s">
        <v>789</v>
      </c>
      <c r="E94" s="118" t="s">
        <v>28</v>
      </c>
      <c r="F94" s="149"/>
      <c r="G94" s="150"/>
      <c r="H94" s="11" t="s">
        <v>790</v>
      </c>
      <c r="I94" s="14">
        <f t="shared" si="4"/>
        <v>0.57999999999999996</v>
      </c>
      <c r="J94" s="14">
        <v>2.3199999999999998</v>
      </c>
      <c r="K94" s="109">
        <f t="shared" si="5"/>
        <v>2.3199999999999998</v>
      </c>
      <c r="L94" s="115"/>
    </row>
    <row r="95" spans="1:12" ht="24" customHeight="1">
      <c r="A95" s="114"/>
      <c r="B95" s="107">
        <f>'Tax Invoice'!D91</f>
        <v>9</v>
      </c>
      <c r="C95" s="10" t="s">
        <v>791</v>
      </c>
      <c r="D95" s="10" t="s">
        <v>791</v>
      </c>
      <c r="E95" s="118"/>
      <c r="F95" s="149"/>
      <c r="G95" s="150"/>
      <c r="H95" s="11" t="s">
        <v>829</v>
      </c>
      <c r="I95" s="14">
        <f t="shared" si="4"/>
        <v>0.24000000000000002</v>
      </c>
      <c r="J95" s="14">
        <v>0.94</v>
      </c>
      <c r="K95" s="109">
        <f t="shared" si="5"/>
        <v>2.16</v>
      </c>
      <c r="L95" s="115"/>
    </row>
    <row r="96" spans="1:12" ht="24" customHeight="1">
      <c r="A96" s="114"/>
      <c r="B96" s="107">
        <f>'Tax Invoice'!D92</f>
        <v>20</v>
      </c>
      <c r="C96" s="10" t="s">
        <v>792</v>
      </c>
      <c r="D96" s="10" t="s">
        <v>792</v>
      </c>
      <c r="E96" s="118"/>
      <c r="F96" s="149"/>
      <c r="G96" s="150"/>
      <c r="H96" s="11" t="s">
        <v>830</v>
      </c>
      <c r="I96" s="14">
        <f t="shared" si="4"/>
        <v>0.18000000000000002</v>
      </c>
      <c r="J96" s="14">
        <v>0.71</v>
      </c>
      <c r="K96" s="109">
        <f t="shared" si="5"/>
        <v>3.6000000000000005</v>
      </c>
      <c r="L96" s="115"/>
    </row>
    <row r="97" spans="1:12" ht="24" customHeight="1">
      <c r="A97" s="114"/>
      <c r="B97" s="107">
        <f>'Tax Invoice'!D93</f>
        <v>2</v>
      </c>
      <c r="C97" s="10" t="s">
        <v>65</v>
      </c>
      <c r="D97" s="10" t="s">
        <v>65</v>
      </c>
      <c r="E97" s="118" t="s">
        <v>25</v>
      </c>
      <c r="F97" s="149"/>
      <c r="G97" s="150"/>
      <c r="H97" s="11" t="s">
        <v>793</v>
      </c>
      <c r="I97" s="14">
        <f t="shared" si="4"/>
        <v>0.57000000000000006</v>
      </c>
      <c r="J97" s="14">
        <v>2.2599999999999998</v>
      </c>
      <c r="K97" s="109">
        <f t="shared" si="5"/>
        <v>1.1400000000000001</v>
      </c>
      <c r="L97" s="115"/>
    </row>
    <row r="98" spans="1:12" ht="24" customHeight="1">
      <c r="A98" s="114"/>
      <c r="B98" s="107">
        <f>'Tax Invoice'!D94</f>
        <v>4</v>
      </c>
      <c r="C98" s="10" t="s">
        <v>65</v>
      </c>
      <c r="D98" s="10" t="s">
        <v>65</v>
      </c>
      <c r="E98" s="118" t="s">
        <v>67</v>
      </c>
      <c r="F98" s="149"/>
      <c r="G98" s="150"/>
      <c r="H98" s="11" t="s">
        <v>793</v>
      </c>
      <c r="I98" s="14">
        <f t="shared" si="4"/>
        <v>0.57000000000000006</v>
      </c>
      <c r="J98" s="14">
        <v>2.2599999999999998</v>
      </c>
      <c r="K98" s="109">
        <f t="shared" si="5"/>
        <v>2.2800000000000002</v>
      </c>
      <c r="L98" s="115"/>
    </row>
    <row r="99" spans="1:12" ht="24" customHeight="1">
      <c r="A99" s="114"/>
      <c r="B99" s="107">
        <f>'Tax Invoice'!D95</f>
        <v>6</v>
      </c>
      <c r="C99" s="10" t="s">
        <v>65</v>
      </c>
      <c r="D99" s="10" t="s">
        <v>65</v>
      </c>
      <c r="E99" s="118" t="s">
        <v>26</v>
      </c>
      <c r="F99" s="149"/>
      <c r="G99" s="150"/>
      <c r="H99" s="11" t="s">
        <v>793</v>
      </c>
      <c r="I99" s="14">
        <f t="shared" si="4"/>
        <v>0.57000000000000006</v>
      </c>
      <c r="J99" s="14">
        <v>2.2599999999999998</v>
      </c>
      <c r="K99" s="109">
        <f t="shared" si="5"/>
        <v>3.4200000000000004</v>
      </c>
      <c r="L99" s="115"/>
    </row>
    <row r="100" spans="1:12" ht="24" customHeight="1">
      <c r="A100" s="114"/>
      <c r="B100" s="107">
        <f>'Tax Invoice'!D96</f>
        <v>4</v>
      </c>
      <c r="C100" s="10" t="s">
        <v>65</v>
      </c>
      <c r="D100" s="10" t="s">
        <v>65</v>
      </c>
      <c r="E100" s="118" t="s">
        <v>90</v>
      </c>
      <c r="F100" s="149"/>
      <c r="G100" s="150"/>
      <c r="H100" s="11" t="s">
        <v>793</v>
      </c>
      <c r="I100" s="14">
        <f t="shared" si="4"/>
        <v>0.57000000000000006</v>
      </c>
      <c r="J100" s="14">
        <v>2.2599999999999998</v>
      </c>
      <c r="K100" s="109">
        <f t="shared" si="5"/>
        <v>2.2800000000000002</v>
      </c>
      <c r="L100" s="115"/>
    </row>
    <row r="101" spans="1:12" ht="24" customHeight="1">
      <c r="A101" s="114"/>
      <c r="B101" s="107">
        <f>'Tax Invoice'!D97</f>
        <v>10</v>
      </c>
      <c r="C101" s="10" t="s">
        <v>65</v>
      </c>
      <c r="D101" s="10" t="s">
        <v>65</v>
      </c>
      <c r="E101" s="118" t="s">
        <v>27</v>
      </c>
      <c r="F101" s="149"/>
      <c r="G101" s="150"/>
      <c r="H101" s="11" t="s">
        <v>793</v>
      </c>
      <c r="I101" s="14">
        <f t="shared" si="4"/>
        <v>0.57000000000000006</v>
      </c>
      <c r="J101" s="14">
        <v>2.2599999999999998</v>
      </c>
      <c r="K101" s="109">
        <f t="shared" si="5"/>
        <v>5.7000000000000011</v>
      </c>
      <c r="L101" s="115"/>
    </row>
    <row r="102" spans="1:12" ht="24" customHeight="1">
      <c r="A102" s="114"/>
      <c r="B102" s="107">
        <f>'Tax Invoice'!D98</f>
        <v>4</v>
      </c>
      <c r="C102" s="10" t="s">
        <v>65</v>
      </c>
      <c r="D102" s="10" t="s">
        <v>65</v>
      </c>
      <c r="E102" s="118" t="s">
        <v>28</v>
      </c>
      <c r="F102" s="149"/>
      <c r="G102" s="150"/>
      <c r="H102" s="11" t="s">
        <v>793</v>
      </c>
      <c r="I102" s="14">
        <f t="shared" si="4"/>
        <v>0.57000000000000006</v>
      </c>
      <c r="J102" s="14">
        <v>2.2599999999999998</v>
      </c>
      <c r="K102" s="109">
        <f t="shared" si="5"/>
        <v>2.2800000000000002</v>
      </c>
      <c r="L102" s="115"/>
    </row>
    <row r="103" spans="1:12" ht="24" customHeight="1">
      <c r="A103" s="114"/>
      <c r="B103" s="107">
        <f>'Tax Invoice'!D99</f>
        <v>2</v>
      </c>
      <c r="C103" s="10" t="s">
        <v>65</v>
      </c>
      <c r="D103" s="10" t="s">
        <v>65</v>
      </c>
      <c r="E103" s="118" t="s">
        <v>29</v>
      </c>
      <c r="F103" s="149"/>
      <c r="G103" s="150"/>
      <c r="H103" s="11" t="s">
        <v>793</v>
      </c>
      <c r="I103" s="14">
        <f t="shared" si="4"/>
        <v>0.57000000000000006</v>
      </c>
      <c r="J103" s="14">
        <v>2.2599999999999998</v>
      </c>
      <c r="K103" s="109">
        <f t="shared" si="5"/>
        <v>1.1400000000000001</v>
      </c>
      <c r="L103" s="115"/>
    </row>
    <row r="104" spans="1:12" ht="12.75" customHeight="1">
      <c r="A104" s="114"/>
      <c r="B104" s="107">
        <f>'Tax Invoice'!D100</f>
        <v>4</v>
      </c>
      <c r="C104" s="10" t="s">
        <v>68</v>
      </c>
      <c r="D104" s="10" t="s">
        <v>68</v>
      </c>
      <c r="E104" s="118" t="s">
        <v>25</v>
      </c>
      <c r="F104" s="149" t="s">
        <v>273</v>
      </c>
      <c r="G104" s="150"/>
      <c r="H104" s="11" t="s">
        <v>794</v>
      </c>
      <c r="I104" s="14">
        <f t="shared" si="4"/>
        <v>0.69</v>
      </c>
      <c r="J104" s="14">
        <v>2.76</v>
      </c>
      <c r="K104" s="109">
        <f t="shared" si="5"/>
        <v>2.76</v>
      </c>
      <c r="L104" s="115"/>
    </row>
    <row r="105" spans="1:12" ht="12.75" customHeight="1">
      <c r="A105" s="114"/>
      <c r="B105" s="107">
        <f>'Tax Invoice'!D101</f>
        <v>4</v>
      </c>
      <c r="C105" s="10" t="s">
        <v>68</v>
      </c>
      <c r="D105" s="10" t="s">
        <v>68</v>
      </c>
      <c r="E105" s="118" t="s">
        <v>25</v>
      </c>
      <c r="F105" s="149" t="s">
        <v>272</v>
      </c>
      <c r="G105" s="150"/>
      <c r="H105" s="11" t="s">
        <v>794</v>
      </c>
      <c r="I105" s="14">
        <f t="shared" si="4"/>
        <v>0.69</v>
      </c>
      <c r="J105" s="14">
        <v>2.76</v>
      </c>
      <c r="K105" s="109">
        <f t="shared" si="5"/>
        <v>2.76</v>
      </c>
      <c r="L105" s="115"/>
    </row>
    <row r="106" spans="1:12" ht="12.75" customHeight="1">
      <c r="A106" s="114"/>
      <c r="B106" s="107">
        <f>'Tax Invoice'!D102</f>
        <v>4</v>
      </c>
      <c r="C106" s="10" t="s">
        <v>68</v>
      </c>
      <c r="D106" s="10" t="s">
        <v>68</v>
      </c>
      <c r="E106" s="118" t="s">
        <v>67</v>
      </c>
      <c r="F106" s="149" t="s">
        <v>273</v>
      </c>
      <c r="G106" s="150"/>
      <c r="H106" s="11" t="s">
        <v>794</v>
      </c>
      <c r="I106" s="14">
        <f t="shared" si="4"/>
        <v>0.69</v>
      </c>
      <c r="J106" s="14">
        <v>2.76</v>
      </c>
      <c r="K106" s="109">
        <f t="shared" si="5"/>
        <v>2.76</v>
      </c>
      <c r="L106" s="115"/>
    </row>
    <row r="107" spans="1:12" ht="12.75" customHeight="1">
      <c r="A107" s="114"/>
      <c r="B107" s="107">
        <f>'Tax Invoice'!D103</f>
        <v>6</v>
      </c>
      <c r="C107" s="10" t="s">
        <v>68</v>
      </c>
      <c r="D107" s="10" t="s">
        <v>68</v>
      </c>
      <c r="E107" s="118" t="s">
        <v>26</v>
      </c>
      <c r="F107" s="149" t="s">
        <v>273</v>
      </c>
      <c r="G107" s="150"/>
      <c r="H107" s="11" t="s">
        <v>794</v>
      </c>
      <c r="I107" s="14">
        <f t="shared" si="4"/>
        <v>0.69</v>
      </c>
      <c r="J107" s="14">
        <v>2.76</v>
      </c>
      <c r="K107" s="109">
        <f t="shared" si="5"/>
        <v>4.1399999999999997</v>
      </c>
      <c r="L107" s="115"/>
    </row>
    <row r="108" spans="1:12" ht="12.75" customHeight="1">
      <c r="A108" s="114"/>
      <c r="B108" s="107">
        <f>'Tax Invoice'!D104</f>
        <v>10</v>
      </c>
      <c r="C108" s="10" t="s">
        <v>68</v>
      </c>
      <c r="D108" s="10" t="s">
        <v>68</v>
      </c>
      <c r="E108" s="118" t="s">
        <v>26</v>
      </c>
      <c r="F108" s="149" t="s">
        <v>272</v>
      </c>
      <c r="G108" s="150"/>
      <c r="H108" s="11" t="s">
        <v>794</v>
      </c>
      <c r="I108" s="14">
        <f t="shared" si="4"/>
        <v>0.69</v>
      </c>
      <c r="J108" s="14">
        <v>2.76</v>
      </c>
      <c r="K108" s="109">
        <f t="shared" si="5"/>
        <v>6.8999999999999995</v>
      </c>
      <c r="L108" s="115"/>
    </row>
    <row r="109" spans="1:12" ht="24" customHeight="1">
      <c r="A109" s="114"/>
      <c r="B109" s="107">
        <f>'Tax Invoice'!D105</f>
        <v>1</v>
      </c>
      <c r="C109" s="10" t="s">
        <v>795</v>
      </c>
      <c r="D109" s="10" t="s">
        <v>817</v>
      </c>
      <c r="E109" s="118" t="s">
        <v>796</v>
      </c>
      <c r="F109" s="149"/>
      <c r="G109" s="150"/>
      <c r="H109" s="11" t="s">
        <v>797</v>
      </c>
      <c r="I109" s="14">
        <f t="shared" si="4"/>
        <v>0.89</v>
      </c>
      <c r="J109" s="14">
        <v>3.54</v>
      </c>
      <c r="K109" s="109">
        <f t="shared" si="5"/>
        <v>0.89</v>
      </c>
      <c r="L109" s="115"/>
    </row>
    <row r="110" spans="1:12" ht="24" customHeight="1">
      <c r="A110" s="114"/>
      <c r="B110" s="107">
        <f>'Tax Invoice'!D106</f>
        <v>1</v>
      </c>
      <c r="C110" s="10" t="s">
        <v>795</v>
      </c>
      <c r="D110" s="10" t="s">
        <v>818</v>
      </c>
      <c r="E110" s="118" t="s">
        <v>798</v>
      </c>
      <c r="F110" s="149"/>
      <c r="G110" s="150"/>
      <c r="H110" s="11" t="s">
        <v>797</v>
      </c>
      <c r="I110" s="14">
        <f t="shared" si="4"/>
        <v>1</v>
      </c>
      <c r="J110" s="14">
        <v>3.97</v>
      </c>
      <c r="K110" s="109">
        <f t="shared" si="5"/>
        <v>1</v>
      </c>
      <c r="L110" s="115"/>
    </row>
    <row r="111" spans="1:12" ht="24" customHeight="1">
      <c r="A111" s="114"/>
      <c r="B111" s="107">
        <f>'Tax Invoice'!D107</f>
        <v>1</v>
      </c>
      <c r="C111" s="10" t="s">
        <v>795</v>
      </c>
      <c r="D111" s="10" t="s">
        <v>818</v>
      </c>
      <c r="E111" s="118" t="s">
        <v>799</v>
      </c>
      <c r="F111" s="149"/>
      <c r="G111" s="150"/>
      <c r="H111" s="11" t="s">
        <v>797</v>
      </c>
      <c r="I111" s="14">
        <f t="shared" si="4"/>
        <v>1</v>
      </c>
      <c r="J111" s="14">
        <v>3.97</v>
      </c>
      <c r="K111" s="109">
        <f t="shared" si="5"/>
        <v>1</v>
      </c>
      <c r="L111" s="115"/>
    </row>
    <row r="112" spans="1:12" ht="24" customHeight="1">
      <c r="A112" s="114"/>
      <c r="B112" s="107">
        <f>'Tax Invoice'!D108</f>
        <v>1</v>
      </c>
      <c r="C112" s="10" t="s">
        <v>795</v>
      </c>
      <c r="D112" s="10" t="s">
        <v>818</v>
      </c>
      <c r="E112" s="118" t="s">
        <v>800</v>
      </c>
      <c r="F112" s="149"/>
      <c r="G112" s="150"/>
      <c r="H112" s="11" t="s">
        <v>797</v>
      </c>
      <c r="I112" s="14">
        <f t="shared" si="4"/>
        <v>1</v>
      </c>
      <c r="J112" s="14">
        <v>3.97</v>
      </c>
      <c r="K112" s="109">
        <f t="shared" si="5"/>
        <v>1</v>
      </c>
      <c r="L112" s="115"/>
    </row>
    <row r="113" spans="1:12" ht="36" customHeight="1">
      <c r="A113" s="114"/>
      <c r="B113" s="107">
        <f>'Tax Invoice'!D109</f>
        <v>2</v>
      </c>
      <c r="C113" s="10" t="s">
        <v>801</v>
      </c>
      <c r="D113" s="10" t="s">
        <v>819</v>
      </c>
      <c r="E113" s="118" t="s">
        <v>230</v>
      </c>
      <c r="F113" s="149" t="s">
        <v>107</v>
      </c>
      <c r="G113" s="150"/>
      <c r="H113" s="11" t="s">
        <v>802</v>
      </c>
      <c r="I113" s="14">
        <f t="shared" si="4"/>
        <v>0.3</v>
      </c>
      <c r="J113" s="14">
        <v>1.19</v>
      </c>
      <c r="K113" s="109">
        <f t="shared" si="5"/>
        <v>0.6</v>
      </c>
      <c r="L113" s="115"/>
    </row>
    <row r="114" spans="1:12" ht="36" customHeight="1">
      <c r="A114" s="114"/>
      <c r="B114" s="107">
        <f>'Tax Invoice'!D110</f>
        <v>2</v>
      </c>
      <c r="C114" s="10" t="s">
        <v>801</v>
      </c>
      <c r="D114" s="10" t="s">
        <v>819</v>
      </c>
      <c r="E114" s="118" t="s">
        <v>803</v>
      </c>
      <c r="F114" s="149" t="s">
        <v>107</v>
      </c>
      <c r="G114" s="150"/>
      <c r="H114" s="11" t="s">
        <v>802</v>
      </c>
      <c r="I114" s="14">
        <f t="shared" si="4"/>
        <v>0.3</v>
      </c>
      <c r="J114" s="14">
        <v>1.19</v>
      </c>
      <c r="K114" s="109">
        <f t="shared" si="5"/>
        <v>0.6</v>
      </c>
      <c r="L114" s="115"/>
    </row>
    <row r="115" spans="1:12" ht="36" customHeight="1">
      <c r="A115" s="114"/>
      <c r="B115" s="108">
        <f>'Tax Invoice'!D111</f>
        <v>3</v>
      </c>
      <c r="C115" s="12" t="s">
        <v>804</v>
      </c>
      <c r="D115" s="12" t="s">
        <v>820</v>
      </c>
      <c r="E115" s="119" t="s">
        <v>37</v>
      </c>
      <c r="F115" s="147"/>
      <c r="G115" s="148"/>
      <c r="H115" s="13" t="s">
        <v>805</v>
      </c>
      <c r="I115" s="15">
        <f t="shared" si="4"/>
        <v>1.53</v>
      </c>
      <c r="J115" s="15">
        <v>6.1</v>
      </c>
      <c r="K115" s="110">
        <f t="shared" si="5"/>
        <v>4.59</v>
      </c>
      <c r="L115" s="115"/>
    </row>
    <row r="116" spans="1:12" ht="13.5" customHeight="1">
      <c r="A116" s="114"/>
      <c r="B116" s="131"/>
      <c r="C116" s="132"/>
      <c r="D116" s="133"/>
      <c r="E116" s="133"/>
      <c r="F116" s="143"/>
      <c r="G116" s="144"/>
      <c r="H116" s="136" t="s">
        <v>834</v>
      </c>
      <c r="I116" s="134"/>
      <c r="J116" s="135"/>
      <c r="K116" s="134"/>
      <c r="L116" s="115"/>
    </row>
    <row r="117" spans="1:12" ht="36" customHeight="1">
      <c r="A117" s="114"/>
      <c r="B117" s="108">
        <v>2</v>
      </c>
      <c r="C117" s="12" t="s">
        <v>835</v>
      </c>
      <c r="D117" s="119"/>
      <c r="E117" s="119" t="s">
        <v>37</v>
      </c>
      <c r="F117" s="159" t="s">
        <v>663</v>
      </c>
      <c r="G117" s="160"/>
      <c r="H117" s="13" t="s">
        <v>836</v>
      </c>
      <c r="I117" s="15">
        <f t="shared" si="4"/>
        <v>0.48</v>
      </c>
      <c r="J117" s="15">
        <v>1.91</v>
      </c>
      <c r="K117" s="110">
        <f t="shared" si="5"/>
        <v>0.96</v>
      </c>
      <c r="L117" s="115"/>
    </row>
    <row r="118" spans="1:12" ht="12.75" customHeight="1">
      <c r="A118" s="114"/>
      <c r="B118" s="131"/>
      <c r="C118" s="132"/>
      <c r="D118" s="133"/>
      <c r="E118" s="133"/>
      <c r="F118" s="143"/>
      <c r="G118" s="144"/>
      <c r="H118" s="136" t="s">
        <v>837</v>
      </c>
      <c r="I118" s="134"/>
      <c r="J118" s="135"/>
      <c r="K118" s="135"/>
      <c r="L118" s="115"/>
    </row>
    <row r="119" spans="1:12" ht="24" customHeight="1">
      <c r="A119" s="114"/>
      <c r="B119" s="137">
        <v>1</v>
      </c>
      <c r="C119" s="138" t="s">
        <v>838</v>
      </c>
      <c r="D119" s="139"/>
      <c r="E119" s="139"/>
      <c r="F119" s="145"/>
      <c r="G119" s="146"/>
      <c r="H119" s="140" t="s">
        <v>839</v>
      </c>
      <c r="I119" s="141">
        <f t="shared" si="4"/>
        <v>0.67</v>
      </c>
      <c r="J119" s="141">
        <v>2.67</v>
      </c>
      <c r="K119" s="142">
        <f t="shared" si="5"/>
        <v>0.67</v>
      </c>
      <c r="L119" s="115"/>
    </row>
    <row r="120" spans="1:12" ht="24" customHeight="1">
      <c r="A120" s="114"/>
      <c r="B120" s="108">
        <v>1</v>
      </c>
      <c r="C120" s="12" t="s">
        <v>838</v>
      </c>
      <c r="D120" s="119"/>
      <c r="E120" s="119"/>
      <c r="F120" s="147"/>
      <c r="G120" s="148"/>
      <c r="H120" s="13" t="s">
        <v>839</v>
      </c>
      <c r="I120" s="15">
        <f t="shared" si="4"/>
        <v>0.67</v>
      </c>
      <c r="J120" s="15">
        <v>2.67</v>
      </c>
      <c r="K120" s="110">
        <f t="shared" si="5"/>
        <v>0.67</v>
      </c>
      <c r="L120" s="115"/>
    </row>
    <row r="121" spans="1:12" ht="12.75" customHeight="1">
      <c r="A121" s="114"/>
      <c r="B121" s="126">
        <f>SUM(B22:B120)</f>
        <v>314</v>
      </c>
      <c r="C121" s="126" t="s">
        <v>144</v>
      </c>
      <c r="D121" s="126"/>
      <c r="E121" s="126"/>
      <c r="F121" s="126"/>
      <c r="G121" s="126"/>
      <c r="H121" s="126"/>
      <c r="I121" s="127" t="s">
        <v>255</v>
      </c>
      <c r="J121" s="127" t="s">
        <v>255</v>
      </c>
      <c r="K121" s="128">
        <f>SUM(K22:K120)</f>
        <v>150.39999999999995</v>
      </c>
      <c r="L121" s="115"/>
    </row>
    <row r="122" spans="1:12" ht="12.75" customHeight="1">
      <c r="A122" s="114"/>
      <c r="B122" s="126"/>
      <c r="C122" s="126"/>
      <c r="D122" s="126"/>
      <c r="E122" s="126"/>
      <c r="F122" s="126"/>
      <c r="G122" s="126"/>
      <c r="H122" s="126"/>
      <c r="I122" s="127" t="s">
        <v>840</v>
      </c>
      <c r="J122" s="127" t="s">
        <v>184</v>
      </c>
      <c r="K122" s="128">
        <f>Invoice!J122</f>
        <v>0</v>
      </c>
      <c r="L122" s="115"/>
    </row>
    <row r="123" spans="1:12" ht="12.75" hidden="1" customHeight="1" outlineLevel="1">
      <c r="A123" s="114"/>
      <c r="B123" s="126"/>
      <c r="C123" s="126"/>
      <c r="D123" s="126"/>
      <c r="E123" s="126"/>
      <c r="F123" s="126"/>
      <c r="G123" s="126"/>
      <c r="H123" s="126"/>
      <c r="I123" s="127" t="s">
        <v>185</v>
      </c>
      <c r="J123" s="127" t="s">
        <v>185</v>
      </c>
      <c r="K123" s="128">
        <f>Invoice!J123</f>
        <v>0</v>
      </c>
      <c r="L123" s="115"/>
    </row>
    <row r="124" spans="1:12" ht="12.75" customHeight="1" collapsed="1">
      <c r="A124" s="114"/>
      <c r="B124" s="126"/>
      <c r="C124" s="126"/>
      <c r="D124" s="126"/>
      <c r="E124" s="126"/>
      <c r="F124" s="126"/>
      <c r="G124" s="126"/>
      <c r="H124" s="126"/>
      <c r="I124" s="127" t="s">
        <v>257</v>
      </c>
      <c r="J124" s="127" t="s">
        <v>257</v>
      </c>
      <c r="K124" s="128">
        <f>SUM(K121:K123)</f>
        <v>150.39999999999995</v>
      </c>
      <c r="L124" s="115"/>
    </row>
    <row r="125" spans="1:12" ht="12.75" customHeight="1">
      <c r="A125" s="6"/>
      <c r="B125" s="7"/>
      <c r="C125" s="7"/>
      <c r="D125" s="7"/>
      <c r="E125" s="7"/>
      <c r="F125" s="7"/>
      <c r="G125" s="7"/>
      <c r="H125" s="130" t="s">
        <v>841</v>
      </c>
      <c r="I125" s="7"/>
      <c r="J125" s="7"/>
      <c r="K125" s="7"/>
      <c r="L125" s="8"/>
    </row>
    <row r="126" spans="1:12" ht="12.75" customHeight="1"/>
    <row r="127" spans="1:12" ht="12.75" customHeight="1"/>
    <row r="128" spans="1:12" ht="12.75" customHeight="1"/>
    <row r="129" ht="12.75" customHeight="1"/>
    <row r="130" ht="12.75" customHeight="1"/>
    <row r="131" ht="12.75" customHeight="1"/>
    <row r="132" ht="12.75" customHeight="1"/>
  </sheetData>
  <mergeCells count="103">
    <mergeCell ref="F111:G111"/>
    <mergeCell ref="F112:G112"/>
    <mergeCell ref="F113:G113"/>
    <mergeCell ref="F114:G114"/>
    <mergeCell ref="F115:G115"/>
    <mergeCell ref="F116:G116"/>
    <mergeCell ref="F117:G117"/>
    <mergeCell ref="F102:G102"/>
    <mergeCell ref="F103:G103"/>
    <mergeCell ref="F104:G104"/>
    <mergeCell ref="F105:G105"/>
    <mergeCell ref="F106:G106"/>
    <mergeCell ref="F107:G107"/>
    <mergeCell ref="F108:G108"/>
    <mergeCell ref="F109:G109"/>
    <mergeCell ref="F110:G110"/>
    <mergeCell ref="F93:G93"/>
    <mergeCell ref="F94:G94"/>
    <mergeCell ref="F95:G95"/>
    <mergeCell ref="F96:G96"/>
    <mergeCell ref="F97:G97"/>
    <mergeCell ref="F98:G98"/>
    <mergeCell ref="F99:G99"/>
    <mergeCell ref="F100:G100"/>
    <mergeCell ref="F101:G101"/>
    <mergeCell ref="F84:G84"/>
    <mergeCell ref="F85:G85"/>
    <mergeCell ref="F86:G86"/>
    <mergeCell ref="F87:G87"/>
    <mergeCell ref="F88:G88"/>
    <mergeCell ref="F89:G89"/>
    <mergeCell ref="F90:G90"/>
    <mergeCell ref="F91:G91"/>
    <mergeCell ref="F92:G92"/>
    <mergeCell ref="F75:G75"/>
    <mergeCell ref="F76:G76"/>
    <mergeCell ref="F77:G77"/>
    <mergeCell ref="F78:G78"/>
    <mergeCell ref="F79:G79"/>
    <mergeCell ref="F80:G80"/>
    <mergeCell ref="F81:G81"/>
    <mergeCell ref="F82:G82"/>
    <mergeCell ref="F83:G83"/>
    <mergeCell ref="F66:G66"/>
    <mergeCell ref="F67:G67"/>
    <mergeCell ref="F68:G68"/>
    <mergeCell ref="F69:G69"/>
    <mergeCell ref="F70:G70"/>
    <mergeCell ref="F71:G71"/>
    <mergeCell ref="F72:G72"/>
    <mergeCell ref="F73:G73"/>
    <mergeCell ref="F74:G74"/>
    <mergeCell ref="F57:G57"/>
    <mergeCell ref="F58:G58"/>
    <mergeCell ref="F59:G59"/>
    <mergeCell ref="F60:G60"/>
    <mergeCell ref="F61:G61"/>
    <mergeCell ref="F62:G62"/>
    <mergeCell ref="F63:G63"/>
    <mergeCell ref="F64:G64"/>
    <mergeCell ref="F65:G65"/>
    <mergeCell ref="F48:G48"/>
    <mergeCell ref="F49:G49"/>
    <mergeCell ref="F50:G50"/>
    <mergeCell ref="F51:G51"/>
    <mergeCell ref="F52:G52"/>
    <mergeCell ref="F53:G53"/>
    <mergeCell ref="F54:G54"/>
    <mergeCell ref="F55:G55"/>
    <mergeCell ref="F56:G56"/>
    <mergeCell ref="K10:K11"/>
    <mergeCell ref="K14:K15"/>
    <mergeCell ref="F28:G28"/>
    <mergeCell ref="F29:G29"/>
    <mergeCell ref="F30:G30"/>
    <mergeCell ref="F31:G31"/>
    <mergeCell ref="F32:G32"/>
    <mergeCell ref="F33:G33"/>
    <mergeCell ref="F34:G34"/>
    <mergeCell ref="F118:G118"/>
    <mergeCell ref="F119:G119"/>
    <mergeCell ref="F120:G120"/>
    <mergeCell ref="F24:G24"/>
    <mergeCell ref="F25:G25"/>
    <mergeCell ref="F23:G23"/>
    <mergeCell ref="F26:G26"/>
    <mergeCell ref="F27:G27"/>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03" zoomScaleNormal="100" workbookViewId="0">
      <selection activeCell="J110" sqref="J110:J11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588.16000000000008</v>
      </c>
      <c r="O2" s="21" t="s">
        <v>259</v>
      </c>
    </row>
    <row r="3" spans="1:15" s="21" customFormat="1" ht="15" customHeight="1" thickBot="1">
      <c r="A3" s="22" t="s">
        <v>151</v>
      </c>
      <c r="G3" s="28">
        <v>45194</v>
      </c>
      <c r="H3" s="29"/>
      <c r="N3" s="21">
        <v>588.16000000000008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CAD</v>
      </c>
    </row>
    <row r="10" spans="1:15" s="21" customFormat="1" ht="13.5" thickBot="1">
      <c r="A10" s="36" t="str">
        <f>'Copy paste to Here'!G10</f>
        <v>Gemstones 'N' Silver</v>
      </c>
      <c r="B10" s="37"/>
      <c r="C10" s="37"/>
      <c r="D10" s="37"/>
      <c r="F10" s="38" t="str">
        <f>'Copy paste to Here'!B10</f>
        <v>Gemstones 'N' Silver</v>
      </c>
      <c r="G10" s="39"/>
      <c r="H10" s="40"/>
      <c r="K10" s="95" t="s">
        <v>276</v>
      </c>
      <c r="L10" s="35" t="s">
        <v>276</v>
      </c>
      <c r="M10" s="21">
        <v>1</v>
      </c>
    </row>
    <row r="11" spans="1:15" s="21" customFormat="1" ht="15.75" thickBot="1">
      <c r="A11" s="41" t="str">
        <f>'Copy paste to Here'!G11</f>
        <v>William Attwood</v>
      </c>
      <c r="B11" s="42"/>
      <c r="C11" s="42"/>
      <c r="D11" s="42"/>
      <c r="F11" s="43" t="str">
        <f>'Copy paste to Here'!B11</f>
        <v>William Attwood</v>
      </c>
      <c r="G11" s="44"/>
      <c r="H11" s="45"/>
      <c r="K11" s="93" t="s">
        <v>158</v>
      </c>
      <c r="L11" s="46" t="s">
        <v>159</v>
      </c>
      <c r="M11" s="21">
        <f>VLOOKUP(G3,[1]Sheet1!$A$9:$I$7290,2,FALSE)</f>
        <v>35.83</v>
      </c>
    </row>
    <row r="12" spans="1:15" s="21" customFormat="1" ht="15.75" thickBot="1">
      <c r="A12" s="41" t="str">
        <f>'Copy paste to Here'!G12</f>
        <v>47-70 Sunnyside Drive.</v>
      </c>
      <c r="B12" s="42"/>
      <c r="C12" s="42"/>
      <c r="D12" s="42"/>
      <c r="E12" s="89"/>
      <c r="F12" s="43" t="str">
        <f>'Copy paste to Here'!B12</f>
        <v>47-70 Sunnyside Drive.</v>
      </c>
      <c r="G12" s="44"/>
      <c r="H12" s="45"/>
      <c r="K12" s="93" t="s">
        <v>160</v>
      </c>
      <c r="L12" s="46" t="s">
        <v>133</v>
      </c>
      <c r="M12" s="21">
        <f>VLOOKUP(G3,[1]Sheet1!$A$9:$I$7290,3,FALSE)</f>
        <v>37.950000000000003</v>
      </c>
    </row>
    <row r="13" spans="1:15" s="21" customFormat="1" ht="15.75" thickBot="1">
      <c r="A13" s="41" t="str">
        <f>'Copy paste to Here'!G13</f>
        <v>N5X3W5 London</v>
      </c>
      <c r="B13" s="42"/>
      <c r="C13" s="42"/>
      <c r="D13" s="42"/>
      <c r="E13" s="111" t="s">
        <v>166</v>
      </c>
      <c r="F13" s="43" t="str">
        <f>'Copy paste to Here'!B13</f>
        <v>N5X3W5 London</v>
      </c>
      <c r="G13" s="44"/>
      <c r="H13" s="45"/>
      <c r="K13" s="93" t="s">
        <v>161</v>
      </c>
      <c r="L13" s="46" t="s">
        <v>162</v>
      </c>
      <c r="M13" s="113">
        <f>VLOOKUP(G3,[1]Sheet1!$A$9:$I$7290,4,FALSE)</f>
        <v>43.63</v>
      </c>
    </row>
    <row r="14" spans="1:15" s="21" customFormat="1" ht="15.75" thickBot="1">
      <c r="A14" s="41" t="str">
        <f>'Copy paste to Here'!G14</f>
        <v>Canada</v>
      </c>
      <c r="B14" s="42"/>
      <c r="C14" s="42"/>
      <c r="D14" s="42"/>
      <c r="E14" s="111">
        <f>VLOOKUP(J9,$L$10:$M$17,2,FALSE)</f>
        <v>26.39</v>
      </c>
      <c r="F14" s="43" t="str">
        <f>'Copy paste to Here'!B14</f>
        <v>Canada</v>
      </c>
      <c r="G14" s="44"/>
      <c r="H14" s="45"/>
      <c r="K14" s="93" t="s">
        <v>163</v>
      </c>
      <c r="L14" s="46" t="s">
        <v>164</v>
      </c>
      <c r="M14" s="21">
        <f>VLOOKUP(G3,[1]Sheet1!$A$9:$I$7290,5,FALSE)</f>
        <v>22.66</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26.39</v>
      </c>
    </row>
    <row r="16" spans="1:15" s="21" customFormat="1" ht="13.7" customHeight="1" thickBot="1">
      <c r="A16" s="52"/>
      <c r="K16" s="94" t="s">
        <v>167</v>
      </c>
      <c r="L16" s="51" t="s">
        <v>168</v>
      </c>
      <c r="M16" s="21">
        <f>VLOOKUP(G3,[1]Sheet1!$A$9:$I$7290,7,FALSE)</f>
        <v>21.05</v>
      </c>
    </row>
    <row r="17" spans="1:13" s="21" customFormat="1" ht="13.5" thickBot="1">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925 Silver septum ring, 18g (1mm) in a decorated Indian design - inner diameter of 5/16'' (8mm) &amp;   &amp;  </v>
      </c>
      <c r="B18" s="57" t="str">
        <f>'Copy paste to Here'!C22</f>
        <v>AGSEPV7</v>
      </c>
      <c r="C18" s="57" t="s">
        <v>716</v>
      </c>
      <c r="D18" s="58">
        <f>Invoice!B22</f>
        <v>2</v>
      </c>
      <c r="E18" s="59">
        <f>'Shipping Invoice'!J22*$N$1</f>
        <v>4.6100000000000003</v>
      </c>
      <c r="F18" s="59">
        <f>D18*E18</f>
        <v>9.2200000000000006</v>
      </c>
      <c r="G18" s="60">
        <f>E18*$E$14</f>
        <v>121.65790000000001</v>
      </c>
      <c r="H18" s="61">
        <f>D18*G18</f>
        <v>243.31580000000002</v>
      </c>
    </row>
    <row r="19" spans="1:13" s="62" customFormat="1" ht="25.5">
      <c r="A19" s="112" t="str">
        <f>IF((LEN('Copy paste to Here'!G23))&gt;5,((CONCATENATE('Copy paste to Here'!G23," &amp; ",'Copy paste to Here'!D23,"  &amp;  ",'Copy paste to Here'!E23))),"Empty Cell")</f>
        <v xml:space="preserve">Sterling silver spiral nose ring, 20g (0.8mm) &amp; Size: 10mm  &amp;  </v>
      </c>
      <c r="B19" s="57" t="str">
        <f>'Copy paste to Here'!C23</f>
        <v>AGSPR20</v>
      </c>
      <c r="C19" s="57" t="s">
        <v>806</v>
      </c>
      <c r="D19" s="58">
        <f>Invoice!B23</f>
        <v>2</v>
      </c>
      <c r="E19" s="59">
        <f>'Shipping Invoice'!J23*$N$1</f>
        <v>1.71</v>
      </c>
      <c r="F19" s="59">
        <f t="shared" ref="F19:F82" si="0">D19*E19</f>
        <v>3.42</v>
      </c>
      <c r="G19" s="60">
        <f t="shared" ref="G19:G82" si="1">E19*$E$14</f>
        <v>45.126899999999999</v>
      </c>
      <c r="H19" s="63">
        <f t="shared" ref="H19:H82" si="2">D19*G19</f>
        <v>90.253799999999998</v>
      </c>
    </row>
    <row r="20" spans="1:13" s="62" customFormat="1" ht="25.5">
      <c r="A20" s="56" t="str">
        <f>IF((LEN('Copy paste to Here'!G24))&gt;5,((CONCATENATE('Copy paste to Here'!G24," &amp; ",'Copy paste to Here'!D24,"  &amp;  ",'Copy paste to Here'!E24))),"Empty Cell")</f>
        <v xml:space="preserve">Sterling silver spiral nose ring, 20g (0.8mm) &amp; Size: 12mm  &amp;  </v>
      </c>
      <c r="B20" s="57" t="str">
        <f>'Copy paste to Here'!C24</f>
        <v>AGSPR20</v>
      </c>
      <c r="C20" s="57" t="s">
        <v>807</v>
      </c>
      <c r="D20" s="58">
        <f>Invoice!B24</f>
        <v>1</v>
      </c>
      <c r="E20" s="59">
        <f>'Shipping Invoice'!J24*$N$1</f>
        <v>1.99</v>
      </c>
      <c r="F20" s="59">
        <f t="shared" si="0"/>
        <v>1.99</v>
      </c>
      <c r="G20" s="60">
        <f t="shared" si="1"/>
        <v>52.516100000000002</v>
      </c>
      <c r="H20" s="63">
        <f t="shared" si="2"/>
        <v>52.516100000000002</v>
      </c>
    </row>
    <row r="21" spans="1:13" s="62" customFormat="1" ht="36">
      <c r="A21" s="56" t="str">
        <f>IF((LEN('Copy paste to Here'!G25))&gt;5,((CONCATENATE('Copy paste to Here'!G25," &amp; ",'Copy paste to Here'!D25,"  &amp;  ",'Copy paste to Here'!E25))),"Empty Cell")</f>
        <v>Surgical steel nipple barbell, 14g (1.6mm) with two forward facing prong set 5 CZ stones (prongs are made from Silver plated brass) &amp; Length: 14mm  &amp;  Cz Color: Garnet</v>
      </c>
      <c r="B21" s="57" t="str">
        <f>'Copy paste to Here'!C25</f>
        <v>BBNP2Z</v>
      </c>
      <c r="C21" s="57" t="s">
        <v>719</v>
      </c>
      <c r="D21" s="58">
        <f>Invoice!B25</f>
        <v>2</v>
      </c>
      <c r="E21" s="59">
        <f>'Shipping Invoice'!J25*$N$1</f>
        <v>3.06</v>
      </c>
      <c r="F21" s="59">
        <f t="shared" si="0"/>
        <v>6.12</v>
      </c>
      <c r="G21" s="60">
        <f t="shared" si="1"/>
        <v>80.753399999999999</v>
      </c>
      <c r="H21" s="63">
        <f t="shared" si="2"/>
        <v>161.5068</v>
      </c>
    </row>
    <row r="22" spans="1:13" s="62" customFormat="1" ht="36">
      <c r="A22" s="56" t="str">
        <f>IF((LEN('Copy paste to Here'!G26))&gt;5,((CONCATENATE('Copy paste to Here'!G26," &amp; ",'Copy paste to Here'!D26,"  &amp;  ",'Copy paste to Here'!E26))),"Empty Cell")</f>
        <v>Surgical steel nipple barbell, 14g (1.6mm) with two forward facing prong set 5 CZ stones (prongs are made from Silver plated brass) &amp; Size: 14mm  &amp;  Cz Color: Clear</v>
      </c>
      <c r="B22" s="57" t="str">
        <f>'Copy paste to Here'!C26</f>
        <v>BBNP2Z</v>
      </c>
      <c r="C22" s="57" t="s">
        <v>719</v>
      </c>
      <c r="D22" s="58">
        <f>Invoice!B26</f>
        <v>2</v>
      </c>
      <c r="E22" s="59">
        <f>'Shipping Invoice'!J26*$N$1</f>
        <v>3.06</v>
      </c>
      <c r="F22" s="59">
        <f t="shared" si="0"/>
        <v>6.12</v>
      </c>
      <c r="G22" s="60">
        <f t="shared" si="1"/>
        <v>80.753399999999999</v>
      </c>
      <c r="H22" s="63">
        <f t="shared" si="2"/>
        <v>161.5068</v>
      </c>
    </row>
    <row r="23" spans="1:13" s="62" customFormat="1" ht="36">
      <c r="A23" s="56" t="str">
        <f>IF((LEN('Copy paste to Here'!G27))&gt;5,((CONCATENATE('Copy paste to Here'!G27," &amp; ",'Copy paste to Here'!D27,"  &amp;  ",'Copy paste to Here'!E27))),"Empty Cell")</f>
        <v>Surgical steel nipple barbell, 14g (1.6mm) with two forward facing prong set 5 CZ stones (prongs are made from Silver plated brass) &amp; Size: 14mm  &amp;  Cz Color: Rose</v>
      </c>
      <c r="B23" s="57" t="str">
        <f>'Copy paste to Here'!C27</f>
        <v>BBNP2Z</v>
      </c>
      <c r="C23" s="57" t="s">
        <v>719</v>
      </c>
      <c r="D23" s="58">
        <f>Invoice!B27</f>
        <v>2</v>
      </c>
      <c r="E23" s="59">
        <f>'Shipping Invoice'!J27*$N$1</f>
        <v>3.06</v>
      </c>
      <c r="F23" s="59">
        <f t="shared" si="0"/>
        <v>6.12</v>
      </c>
      <c r="G23" s="60">
        <f t="shared" si="1"/>
        <v>80.753399999999999</v>
      </c>
      <c r="H23" s="63">
        <f t="shared" si="2"/>
        <v>161.5068</v>
      </c>
    </row>
    <row r="24" spans="1:13" s="62" customFormat="1" ht="36">
      <c r="A24" s="56" t="str">
        <f>IF((LEN('Copy paste to Here'!G28))&gt;5,((CONCATENATE('Copy paste to Here'!G28," &amp; ",'Copy paste to Here'!D28,"  &amp;  ",'Copy paste to Here'!E28))),"Empty Cell")</f>
        <v>Surgical steel nipple barbell, 14g (1.6mm) with two forward facing prong set 5 CZ stones (prongs are made from Silver plated brass) &amp; Size: 14mm  &amp;  Cz Color: Lavender</v>
      </c>
      <c r="B24" s="57" t="str">
        <f>'Copy paste to Here'!C28</f>
        <v>BBNP2Z</v>
      </c>
      <c r="C24" s="57" t="s">
        <v>719</v>
      </c>
      <c r="D24" s="58">
        <f>Invoice!B28</f>
        <v>2</v>
      </c>
      <c r="E24" s="59">
        <f>'Shipping Invoice'!J28*$N$1</f>
        <v>3.06</v>
      </c>
      <c r="F24" s="59">
        <f t="shared" si="0"/>
        <v>6.12</v>
      </c>
      <c r="G24" s="60">
        <f t="shared" si="1"/>
        <v>80.753399999999999</v>
      </c>
      <c r="H24" s="63">
        <f t="shared" si="2"/>
        <v>161.5068</v>
      </c>
    </row>
    <row r="25" spans="1:13" s="62" customFormat="1" ht="36">
      <c r="A25" s="56" t="str">
        <f>IF((LEN('Copy paste to Here'!G29))&gt;5,((CONCATENATE('Copy paste to Here'!G29," &amp; ",'Copy paste to Here'!D29,"  &amp;  ",'Copy paste to Here'!E29))),"Empty Cell")</f>
        <v xml:space="preserve">Surgical steel nipple barbell, 14g (1.6mm) with hanging snake with crystal eyes (dangling part is made from silver plated brass) - length 5/8'' (16mm) &amp; Crystal Color: Clear  &amp;  </v>
      </c>
      <c r="B25" s="57" t="str">
        <f>'Copy paste to Here'!C29</f>
        <v>BBNPD8</v>
      </c>
      <c r="C25" s="57" t="s">
        <v>723</v>
      </c>
      <c r="D25" s="58">
        <f>Invoice!B29</f>
        <v>2</v>
      </c>
      <c r="E25" s="59">
        <f>'Shipping Invoice'!J29*$N$1</f>
        <v>2.5299999999999998</v>
      </c>
      <c r="F25" s="59">
        <f t="shared" si="0"/>
        <v>5.0599999999999996</v>
      </c>
      <c r="G25" s="60">
        <f t="shared" si="1"/>
        <v>66.7667</v>
      </c>
      <c r="H25" s="63">
        <f t="shared" si="2"/>
        <v>133.5334</v>
      </c>
    </row>
    <row r="26" spans="1:13" s="62" customFormat="1" ht="36">
      <c r="A26" s="56" t="str">
        <f>IF((LEN('Copy paste to Here'!G30))&gt;5,((CONCATENATE('Copy paste to Here'!G30," &amp; ",'Copy paste to Here'!D30,"  &amp;  ",'Copy paste to Here'!E30))),"Empty Cell")</f>
        <v xml:space="preserve">Surgical steel nipple barbell, 14g (1.6mm) with hanging snake with crystal eyes (dangling part is made from silver plated brass) - length 5/8'' (16mm) &amp; Crystal Color: Jet  &amp;  </v>
      </c>
      <c r="B26" s="57" t="str">
        <f>'Copy paste to Here'!C30</f>
        <v>BBNPD8</v>
      </c>
      <c r="C26" s="57" t="s">
        <v>723</v>
      </c>
      <c r="D26" s="58">
        <f>Invoice!B30</f>
        <v>2</v>
      </c>
      <c r="E26" s="59">
        <f>'Shipping Invoice'!J30*$N$1</f>
        <v>2.5299999999999998</v>
      </c>
      <c r="F26" s="59">
        <f t="shared" si="0"/>
        <v>5.0599999999999996</v>
      </c>
      <c r="G26" s="60">
        <f t="shared" si="1"/>
        <v>66.7667</v>
      </c>
      <c r="H26" s="63">
        <f t="shared" si="2"/>
        <v>133.5334</v>
      </c>
    </row>
    <row r="27" spans="1:13" s="62" customFormat="1" ht="36">
      <c r="A27" s="56" t="str">
        <f>IF((LEN('Copy paste to Here'!G31))&gt;5,((CONCATENATE('Copy paste to Here'!G31," &amp; ",'Copy paste to Here'!D31,"  &amp;  ",'Copy paste to Here'!E31))),"Empty Cell")</f>
        <v xml:space="preserve">Surgical steel nipple barbell, 14g (1.6mm) with hanging snake with crystal eyes (dangling part is made from silver plated brass) - length 5/8'' (16mm) &amp; Crystal Color: Emerald  &amp;  </v>
      </c>
      <c r="B27" s="57" t="str">
        <f>'Copy paste to Here'!C31</f>
        <v>BBNPD8</v>
      </c>
      <c r="C27" s="57" t="s">
        <v>723</v>
      </c>
      <c r="D27" s="58">
        <f>Invoice!B31</f>
        <v>4</v>
      </c>
      <c r="E27" s="59">
        <f>'Shipping Invoice'!J31*$N$1</f>
        <v>2.5299999999999998</v>
      </c>
      <c r="F27" s="59">
        <f t="shared" si="0"/>
        <v>10.119999999999999</v>
      </c>
      <c r="G27" s="60">
        <f t="shared" si="1"/>
        <v>66.7667</v>
      </c>
      <c r="H27" s="63">
        <f t="shared" si="2"/>
        <v>267.0668</v>
      </c>
    </row>
    <row r="28" spans="1:13" s="62" customFormat="1" ht="36">
      <c r="A28" s="56" t="str">
        <f>IF((LEN('Copy paste to Here'!G32))&gt;5,((CONCATENATE('Copy paste to Here'!G32," &amp; ",'Copy paste to Here'!D32,"  &amp;  ",'Copy paste to Here'!E32))),"Empty Cell")</f>
        <v>Clear bio flexible labret 16g (1.2mm) with a 925 silver top with square 3mm prong set CZ (Cubic Zirconia) &amp; Length: 8mm  &amp;  Crystal Color: Clear</v>
      </c>
      <c r="B28" s="57" t="str">
        <f>'Copy paste to Here'!C32</f>
        <v>BILQ3</v>
      </c>
      <c r="C28" s="57" t="s">
        <v>724</v>
      </c>
      <c r="D28" s="58">
        <f>Invoice!B32</f>
        <v>18</v>
      </c>
      <c r="E28" s="59">
        <f>'Shipping Invoice'!J32*$N$1</f>
        <v>0.98</v>
      </c>
      <c r="F28" s="59">
        <f t="shared" si="0"/>
        <v>17.64</v>
      </c>
      <c r="G28" s="60">
        <f t="shared" si="1"/>
        <v>25.862200000000001</v>
      </c>
      <c r="H28" s="63">
        <f t="shared" si="2"/>
        <v>465.51960000000003</v>
      </c>
    </row>
    <row r="29" spans="1:13" s="62" customFormat="1" ht="36">
      <c r="A29" s="56" t="str">
        <f>IF((LEN('Copy paste to Here'!G33))&gt;5,((CONCATENATE('Copy paste to Here'!G33," &amp; ",'Copy paste to Here'!D33,"  &amp;  ",'Copy paste to Here'!E33))),"Empty Cell")</f>
        <v>Clear bio flexible labret, 16g (1.2mm) with sterling silver top with round 3mm prong set CZ stone &amp; Cz Color: Clear  &amp;  Length: 8mm</v>
      </c>
      <c r="B29" s="57" t="str">
        <f>'Copy paste to Here'!C33</f>
        <v>BILZ3M</v>
      </c>
      <c r="C29" s="57" t="s">
        <v>726</v>
      </c>
      <c r="D29" s="58">
        <f>Invoice!B33</f>
        <v>6</v>
      </c>
      <c r="E29" s="59">
        <f>'Shipping Invoice'!J33*$N$1</f>
        <v>0.98</v>
      </c>
      <c r="F29" s="59">
        <f t="shared" si="0"/>
        <v>5.88</v>
      </c>
      <c r="G29" s="60">
        <f t="shared" si="1"/>
        <v>25.862200000000001</v>
      </c>
      <c r="H29" s="63">
        <f t="shared" si="2"/>
        <v>155.17320000000001</v>
      </c>
    </row>
    <row r="30" spans="1:13" s="62" customFormat="1" ht="36">
      <c r="A30" s="56" t="str">
        <f>IF((LEN('Copy paste to Here'!G34))&gt;5,((CONCATENATE('Copy paste to Here'!G34," &amp; ",'Copy paste to Here'!D34,"  &amp;  ",'Copy paste to Here'!E34))),"Empty Cell")</f>
        <v>Clear bio flexible labret, 16g (1.2mm) with sterling silver top with round 3mm prong set CZ stone &amp; Cz Color: Rose  &amp;  Length: 8mm</v>
      </c>
      <c r="B30" s="57" t="str">
        <f>'Copy paste to Here'!C34</f>
        <v>BILZ3M</v>
      </c>
      <c r="C30" s="57" t="s">
        <v>726</v>
      </c>
      <c r="D30" s="58">
        <f>Invoice!B34</f>
        <v>2</v>
      </c>
      <c r="E30" s="59">
        <f>'Shipping Invoice'!J34*$N$1</f>
        <v>0.98</v>
      </c>
      <c r="F30" s="59">
        <f t="shared" si="0"/>
        <v>1.96</v>
      </c>
      <c r="G30" s="60">
        <f t="shared" si="1"/>
        <v>25.862200000000001</v>
      </c>
      <c r="H30" s="63">
        <f t="shared" si="2"/>
        <v>51.724400000000003</v>
      </c>
    </row>
    <row r="31" spans="1:13" s="62" customFormat="1" ht="36">
      <c r="A31" s="56" t="str">
        <f>IF((LEN('Copy paste to Here'!G35))&gt;5,((CONCATENATE('Copy paste to Here'!G35," &amp; ",'Copy paste to Here'!D35,"  &amp;  ",'Copy paste to Here'!E35))),"Empty Cell")</f>
        <v>Clear bio flexible labret, 16g (1.2mm) with sterling silver top with round 3mm prong set CZ stone &amp; Cz Color: Amethyst  &amp;  Length: 8mm</v>
      </c>
      <c r="B31" s="57" t="str">
        <f>'Copy paste to Here'!C35</f>
        <v>BILZ3M</v>
      </c>
      <c r="C31" s="57" t="s">
        <v>726</v>
      </c>
      <c r="D31" s="58">
        <f>Invoice!B35</f>
        <v>1</v>
      </c>
      <c r="E31" s="59">
        <f>'Shipping Invoice'!J35*$N$1</f>
        <v>0.98</v>
      </c>
      <c r="F31" s="59">
        <f t="shared" si="0"/>
        <v>0.98</v>
      </c>
      <c r="G31" s="60">
        <f t="shared" si="1"/>
        <v>25.862200000000001</v>
      </c>
      <c r="H31" s="63">
        <f t="shared" si="2"/>
        <v>25.862200000000001</v>
      </c>
    </row>
    <row r="32" spans="1:13" s="62" customFormat="1" ht="36">
      <c r="A32" s="56" t="str">
        <f>IF((LEN('Copy paste to Here'!G36))&gt;5,((CONCATENATE('Copy paste to Here'!G36," &amp; ",'Copy paste to Here'!D36,"  &amp;  ",'Copy paste to Here'!E36))),"Empty Cell")</f>
        <v>Clear bio flexible labret, 16g (1.2mm) with sterling silver top with round 3mm prong set CZ stone &amp; Cz Color: Orange  &amp;  Length: 8mm</v>
      </c>
      <c r="B32" s="57" t="str">
        <f>'Copy paste to Here'!C36</f>
        <v>BILZ3M</v>
      </c>
      <c r="C32" s="57" t="s">
        <v>726</v>
      </c>
      <c r="D32" s="58">
        <f>Invoice!B36</f>
        <v>1</v>
      </c>
      <c r="E32" s="59">
        <f>'Shipping Invoice'!J36*$N$1</f>
        <v>0.98</v>
      </c>
      <c r="F32" s="59">
        <f t="shared" si="0"/>
        <v>0.98</v>
      </c>
      <c r="G32" s="60">
        <f t="shared" si="1"/>
        <v>25.862200000000001</v>
      </c>
      <c r="H32" s="63">
        <f t="shared" si="2"/>
        <v>25.862200000000001</v>
      </c>
    </row>
    <row r="33" spans="1:8" s="62" customFormat="1" ht="36">
      <c r="A33" s="56" t="str">
        <f>IF((LEN('Copy paste to Here'!G37))&gt;5,((CONCATENATE('Copy paste to Here'!G37," &amp; ",'Copy paste to Here'!D37,"  &amp;  ",'Copy paste to Here'!E37))),"Empty Cell")</f>
        <v>Surgical steel casting belly banana, 14g (1.6mm) with 8mm prong set cubic zirconia (CZ) stone with dangling chain of three CZ butterflies &amp; Length: 10mm  &amp;  Cz Color: Lavender</v>
      </c>
      <c r="B33" s="57" t="str">
        <f>'Copy paste to Here'!C37</f>
        <v>BNRZ289</v>
      </c>
      <c r="C33" s="57" t="s">
        <v>730</v>
      </c>
      <c r="D33" s="58">
        <f>Invoice!B37</f>
        <v>1</v>
      </c>
      <c r="E33" s="59">
        <f>'Shipping Invoice'!J37*$N$1</f>
        <v>6.41</v>
      </c>
      <c r="F33" s="59">
        <f t="shared" si="0"/>
        <v>6.41</v>
      </c>
      <c r="G33" s="60">
        <f t="shared" si="1"/>
        <v>169.15989999999999</v>
      </c>
      <c r="H33" s="63">
        <f t="shared" si="2"/>
        <v>169.15989999999999</v>
      </c>
    </row>
    <row r="34" spans="1:8" s="62" customFormat="1" ht="36">
      <c r="A34" s="56" t="str">
        <f>IF((LEN('Copy paste to Here'!G38))&gt;5,((CONCATENATE('Copy paste to Here'!G38," &amp; ",'Copy paste to Here'!D38,"  &amp;  ",'Copy paste to Here'!E38))),"Empty Cell")</f>
        <v>Surgical steel casting belly banana, 14g (1.6mm) with 8mm prong set cubic zirconia (CZ) stone with dangling prong set cubic zirconia (CZ) stone bow &amp; Length: 10mm  &amp;  Cz Color: Clear</v>
      </c>
      <c r="B34" s="57" t="str">
        <f>'Copy paste to Here'!C38</f>
        <v>BNRZ408</v>
      </c>
      <c r="C34" s="57" t="s">
        <v>732</v>
      </c>
      <c r="D34" s="58">
        <f>Invoice!B38</f>
        <v>1</v>
      </c>
      <c r="E34" s="59">
        <f>'Shipping Invoice'!J38*$N$1</f>
        <v>4.12</v>
      </c>
      <c r="F34" s="59">
        <f t="shared" si="0"/>
        <v>4.12</v>
      </c>
      <c r="G34" s="60">
        <f t="shared" si="1"/>
        <v>108.72680000000001</v>
      </c>
      <c r="H34" s="63">
        <f t="shared" si="2"/>
        <v>108.72680000000001</v>
      </c>
    </row>
    <row r="35" spans="1:8" s="62" customFormat="1" ht="36">
      <c r="A35" s="56" t="str">
        <f>IF((LEN('Copy paste to Here'!G39))&gt;5,((CONCATENATE('Copy paste to Here'!G39," &amp; ",'Copy paste to Here'!D39,"  &amp;  ",'Copy paste to Here'!E39))),"Empty Cell")</f>
        <v>Surgical steel casting belly banana, 14g (1.6mm) with 8mm prong set cubic zirconia (CZ) stone with dangling prong set cubic zirconia (CZ) stone bow &amp; Length: 10mm  &amp;  Cz Color: Rose</v>
      </c>
      <c r="B35" s="57" t="str">
        <f>'Copy paste to Here'!C39</f>
        <v>BNRZ408</v>
      </c>
      <c r="C35" s="57" t="s">
        <v>732</v>
      </c>
      <c r="D35" s="58">
        <f>Invoice!B39</f>
        <v>1</v>
      </c>
      <c r="E35" s="59">
        <f>'Shipping Invoice'!J39*$N$1</f>
        <v>4.12</v>
      </c>
      <c r="F35" s="59">
        <f t="shared" si="0"/>
        <v>4.12</v>
      </c>
      <c r="G35" s="60">
        <f t="shared" si="1"/>
        <v>108.72680000000001</v>
      </c>
      <c r="H35" s="63">
        <f t="shared" si="2"/>
        <v>108.72680000000001</v>
      </c>
    </row>
    <row r="36" spans="1:8" s="62" customFormat="1" ht="24">
      <c r="A36" s="56" t="str">
        <f>IF((LEN('Copy paste to Here'!G40))&gt;5,((CONCATENATE('Copy paste to Here'!G40," &amp; ",'Copy paste to Here'!D40,"  &amp;  ",'Copy paste to Here'!E40))),"Empty Cell")</f>
        <v xml:space="preserve">Surgical steel circular barbell, 16g (1.2mm) with two 3mm cones &amp; Length: 12mm  &amp;  </v>
      </c>
      <c r="B36" s="57" t="str">
        <f>'Copy paste to Here'!C40</f>
        <v>CBECN</v>
      </c>
      <c r="C36" s="57" t="s">
        <v>734</v>
      </c>
      <c r="D36" s="58">
        <f>Invoice!B40</f>
        <v>20</v>
      </c>
      <c r="E36" s="59">
        <f>'Shipping Invoice'!J40*$N$1</f>
        <v>0.34</v>
      </c>
      <c r="F36" s="59">
        <f t="shared" si="0"/>
        <v>6.8000000000000007</v>
      </c>
      <c r="G36" s="60">
        <f t="shared" si="1"/>
        <v>8.9726000000000017</v>
      </c>
      <c r="H36" s="63">
        <f t="shared" si="2"/>
        <v>179.45200000000003</v>
      </c>
    </row>
    <row r="37" spans="1:8" s="62" customFormat="1" ht="24">
      <c r="A37" s="56" t="str">
        <f>IF((LEN('Copy paste to Here'!G41))&gt;5,((CONCATENATE('Copy paste to Here'!G41," &amp; ",'Copy paste to Here'!D41,"  &amp;  ",'Copy paste to Here'!E41))),"Empty Cell")</f>
        <v>Premium PVD plated surgical steel circular barbell, 16g (1.2mm) with two 3mm cones &amp; Length: 10mm  &amp;  Color: Black</v>
      </c>
      <c r="B37" s="57" t="str">
        <f>'Copy paste to Here'!C41</f>
        <v>CBETCN</v>
      </c>
      <c r="C37" s="57" t="s">
        <v>736</v>
      </c>
      <c r="D37" s="58">
        <f>Invoice!B41</f>
        <v>8</v>
      </c>
      <c r="E37" s="59">
        <f>'Shipping Invoice'!J41*$N$1</f>
        <v>0.84</v>
      </c>
      <c r="F37" s="59">
        <f t="shared" si="0"/>
        <v>6.72</v>
      </c>
      <c r="G37" s="60">
        <f t="shared" si="1"/>
        <v>22.1676</v>
      </c>
      <c r="H37" s="63">
        <f t="shared" si="2"/>
        <v>177.3408</v>
      </c>
    </row>
    <row r="38" spans="1:8" s="62" customFormat="1" ht="24">
      <c r="A38" s="56" t="str">
        <f>IF((LEN('Copy paste to Here'!G42))&gt;5,((CONCATENATE('Copy paste to Here'!G42," &amp; ",'Copy paste to Here'!D42,"  &amp;  ",'Copy paste to Here'!E42))),"Empty Cell")</f>
        <v>Premium PVD plated surgical steel circular barbell, 16g (1.2mm) with two 3mm cones &amp; Length: 12mm  &amp;  Color: Black</v>
      </c>
      <c r="B38" s="57" t="str">
        <f>'Copy paste to Here'!C42</f>
        <v>CBETCN</v>
      </c>
      <c r="C38" s="57" t="s">
        <v>736</v>
      </c>
      <c r="D38" s="58">
        <f>Invoice!B42</f>
        <v>10</v>
      </c>
      <c r="E38" s="59">
        <f>'Shipping Invoice'!J42*$N$1</f>
        <v>0.84</v>
      </c>
      <c r="F38" s="59">
        <f t="shared" si="0"/>
        <v>8.4</v>
      </c>
      <c r="G38" s="60">
        <f t="shared" si="1"/>
        <v>22.1676</v>
      </c>
      <c r="H38" s="63">
        <f t="shared" si="2"/>
        <v>221.67599999999999</v>
      </c>
    </row>
    <row r="39" spans="1:8" s="62" customFormat="1" ht="24">
      <c r="A39" s="56" t="str">
        <f>IF((LEN('Copy paste to Here'!G43))&gt;5,((CONCATENATE('Copy paste to Here'!G43," &amp; ",'Copy paste to Here'!D43,"  &amp;  ",'Copy paste to Here'!E43))),"Empty Cell")</f>
        <v>Premium PVD plated surgical steel circular barbell, 16g (1.2mm) with two 3mm cones &amp; Length: 12mm  &amp;  Color: Rainbow</v>
      </c>
      <c r="B39" s="57" t="str">
        <f>'Copy paste to Here'!C43</f>
        <v>CBETCN</v>
      </c>
      <c r="C39" s="57" t="s">
        <v>736</v>
      </c>
      <c r="D39" s="58">
        <f>Invoice!B43</f>
        <v>8</v>
      </c>
      <c r="E39" s="59">
        <f>'Shipping Invoice'!J43*$N$1</f>
        <v>0.84</v>
      </c>
      <c r="F39" s="59">
        <f t="shared" si="0"/>
        <v>6.72</v>
      </c>
      <c r="G39" s="60">
        <f t="shared" si="1"/>
        <v>22.1676</v>
      </c>
      <c r="H39" s="63">
        <f t="shared" si="2"/>
        <v>177.3408</v>
      </c>
    </row>
    <row r="40" spans="1:8" s="62" customFormat="1" ht="24">
      <c r="A40" s="56" t="str">
        <f>IF((LEN('Copy paste to Here'!G44))&gt;5,((CONCATENATE('Copy paste to Here'!G44," &amp; ",'Copy paste to Here'!D44,"  &amp;  ",'Copy paste to Here'!E44))),"Empty Cell")</f>
        <v xml:space="preserve">Pair of high polished surgical steel huggies with rounded edges &amp;   &amp;  </v>
      </c>
      <c r="B40" s="57" t="str">
        <f>'Copy paste to Here'!C44</f>
        <v>ER133</v>
      </c>
      <c r="C40" s="57" t="s">
        <v>738</v>
      </c>
      <c r="D40" s="58">
        <f>Invoice!B44</f>
        <v>1</v>
      </c>
      <c r="E40" s="59">
        <f>'Shipping Invoice'!J44*$N$1</f>
        <v>2.2599999999999998</v>
      </c>
      <c r="F40" s="59">
        <f t="shared" si="0"/>
        <v>2.2599999999999998</v>
      </c>
      <c r="G40" s="60">
        <f t="shared" si="1"/>
        <v>59.641399999999997</v>
      </c>
      <c r="H40" s="63">
        <f t="shared" si="2"/>
        <v>59.641399999999997</v>
      </c>
    </row>
    <row r="41" spans="1:8" s="62" customFormat="1" ht="36">
      <c r="A41" s="56" t="str">
        <f>IF((LEN('Copy paste to Here'!G45))&gt;5,((CONCATENATE('Copy paste to Here'!G45," &amp; ",'Copy paste to Here'!D45,"  &amp;  ",'Copy paste to Here'!E45))),"Empty Cell")</f>
        <v xml:space="preserve">One pair of anodized and matte stainless steel huggies with an inner diameter of 9mm, thickness is 2mm - 2.5mm, and width is 4mm &amp; Color: Black  &amp;  </v>
      </c>
      <c r="B41" s="57" t="str">
        <f>'Copy paste to Here'!C45</f>
        <v>ER134</v>
      </c>
      <c r="C41" s="57" t="s">
        <v>808</v>
      </c>
      <c r="D41" s="58">
        <f>Invoice!B45</f>
        <v>1</v>
      </c>
      <c r="E41" s="59">
        <f>'Shipping Invoice'!J45*$N$1</f>
        <v>2.54</v>
      </c>
      <c r="F41" s="59">
        <f t="shared" si="0"/>
        <v>2.54</v>
      </c>
      <c r="G41" s="60">
        <f t="shared" si="1"/>
        <v>67.030600000000007</v>
      </c>
      <c r="H41" s="63">
        <f t="shared" si="2"/>
        <v>67.030600000000007</v>
      </c>
    </row>
    <row r="42" spans="1:8" s="62" customFormat="1" ht="36">
      <c r="A42" s="56" t="str">
        <f>IF((LEN('Copy paste to Here'!G46))&gt;5,((CONCATENATE('Copy paste to Here'!G46," &amp; ",'Copy paste to Here'!D46,"  &amp;  ",'Copy paste to Here'!E46))),"Empty Cell")</f>
        <v xml:space="preserve">One pair of anodized and matte stainless steel huggies with an inner diameter of 9mm, thickness is 2mm - 2.5mm, and width is 4mm &amp; Color: Blue  &amp;  </v>
      </c>
      <c r="B42" s="57" t="str">
        <f>'Copy paste to Here'!C46</f>
        <v>ER134</v>
      </c>
      <c r="C42" s="57" t="s">
        <v>809</v>
      </c>
      <c r="D42" s="58">
        <f>Invoice!B46</f>
        <v>2</v>
      </c>
      <c r="E42" s="59">
        <f>'Shipping Invoice'!J46*$N$1</f>
        <v>2.54</v>
      </c>
      <c r="F42" s="59">
        <f t="shared" si="0"/>
        <v>5.08</v>
      </c>
      <c r="G42" s="60">
        <f t="shared" si="1"/>
        <v>67.030600000000007</v>
      </c>
      <c r="H42" s="63">
        <f t="shared" si="2"/>
        <v>134.06120000000001</v>
      </c>
    </row>
    <row r="43" spans="1:8" s="62" customFormat="1" ht="36">
      <c r="A43" s="56" t="str">
        <f>IF((LEN('Copy paste to Here'!G47))&gt;5,((CONCATENATE('Copy paste to Here'!G47," &amp; ",'Copy paste to Here'!D47,"  &amp;  ",'Copy paste to Here'!E47))),"Empty Cell")</f>
        <v xml:space="preserve">One pair of anodized and matte stainless steel huggies with an inner diameter of 9mm, thickness is 2mm - 2.5mm, and width is 4mm &amp; Color: Rainbow  &amp;  </v>
      </c>
      <c r="B43" s="57" t="str">
        <f>'Copy paste to Here'!C47</f>
        <v>ER134</v>
      </c>
      <c r="C43" s="57" t="s">
        <v>810</v>
      </c>
      <c r="D43" s="58">
        <f>Invoice!B47</f>
        <v>1</v>
      </c>
      <c r="E43" s="59">
        <f>'Shipping Invoice'!J47*$N$1</f>
        <v>2.54</v>
      </c>
      <c r="F43" s="59">
        <f t="shared" si="0"/>
        <v>2.54</v>
      </c>
      <c r="G43" s="60">
        <f t="shared" si="1"/>
        <v>67.030600000000007</v>
      </c>
      <c r="H43" s="63">
        <f t="shared" si="2"/>
        <v>67.030600000000007</v>
      </c>
    </row>
    <row r="44" spans="1:8" s="62" customFormat="1" ht="36">
      <c r="A44" s="56" t="str">
        <f>IF((LEN('Copy paste to Here'!G48))&gt;5,((CONCATENATE('Copy paste to Here'!G48," &amp; ",'Copy paste to Here'!D48,"  &amp;  ",'Copy paste to Here'!E48))),"Empty Cell")</f>
        <v xml:space="preserve">One pair of anodized and matte stainless steel huggies with an inner diameter of 9mm, thickness is 2mm - 2.5mm, and width is 4mm &amp; Color: Matt  &amp;  </v>
      </c>
      <c r="B44" s="57" t="str">
        <f>'Copy paste to Here'!C48</f>
        <v>ER134</v>
      </c>
      <c r="C44" s="57" t="s">
        <v>811</v>
      </c>
      <c r="D44" s="58">
        <f>Invoice!B48</f>
        <v>1</v>
      </c>
      <c r="E44" s="59">
        <f>'Shipping Invoice'!J48*$N$1</f>
        <v>2.12</v>
      </c>
      <c r="F44" s="59">
        <f t="shared" si="0"/>
        <v>2.12</v>
      </c>
      <c r="G44" s="60">
        <f t="shared" si="1"/>
        <v>55.946800000000003</v>
      </c>
      <c r="H44" s="63">
        <f t="shared" si="2"/>
        <v>55.946800000000003</v>
      </c>
    </row>
    <row r="45" spans="1:8" s="62" customFormat="1" ht="24">
      <c r="A45" s="56" t="str">
        <f>IF((LEN('Copy paste to Here'!G49))&gt;5,((CONCATENATE('Copy paste to Here'!G49," &amp; ",'Copy paste to Here'!D49,"  &amp;  ",'Copy paste to Here'!E49))),"Empty Cell")</f>
        <v xml:space="preserve">Pair of plain black anodized stainless steel wide huggies in high polish &amp;   &amp;  </v>
      </c>
      <c r="B45" s="57" t="str">
        <f>'Copy paste to Here'!C49</f>
        <v>ER139</v>
      </c>
      <c r="C45" s="57" t="s">
        <v>743</v>
      </c>
      <c r="D45" s="58">
        <f>Invoice!B49</f>
        <v>1</v>
      </c>
      <c r="E45" s="59">
        <f>'Shipping Invoice'!J49*$N$1</f>
        <v>2.83</v>
      </c>
      <c r="F45" s="59">
        <f t="shared" si="0"/>
        <v>2.83</v>
      </c>
      <c r="G45" s="60">
        <f t="shared" si="1"/>
        <v>74.683700000000002</v>
      </c>
      <c r="H45" s="63">
        <f t="shared" si="2"/>
        <v>74.683700000000002</v>
      </c>
    </row>
    <row r="46" spans="1:8" s="62" customFormat="1">
      <c r="A46" s="56" t="str">
        <f>IF((LEN('Copy paste to Here'!G50))&gt;5,((CONCATENATE('Copy paste to Here'!G50," &amp; ",'Copy paste to Here'!D50,"  &amp;  ",'Copy paste to Here'!E50))),"Empty Cell")</f>
        <v xml:space="preserve">Pair of gold plated stainless steel huggies in high polish &amp;   &amp;  </v>
      </c>
      <c r="B46" s="57" t="str">
        <f>'Copy paste to Here'!C50</f>
        <v>ER148</v>
      </c>
      <c r="C46" s="57" t="s">
        <v>745</v>
      </c>
      <c r="D46" s="58">
        <f>Invoice!B50</f>
        <v>1</v>
      </c>
      <c r="E46" s="59">
        <f>'Shipping Invoice'!J50*$N$1</f>
        <v>2.83</v>
      </c>
      <c r="F46" s="59">
        <f t="shared" si="0"/>
        <v>2.83</v>
      </c>
      <c r="G46" s="60">
        <f t="shared" si="1"/>
        <v>74.683700000000002</v>
      </c>
      <c r="H46" s="63">
        <f t="shared" si="2"/>
        <v>74.683700000000002</v>
      </c>
    </row>
    <row r="47" spans="1:8" s="62" customFormat="1" ht="25.5">
      <c r="A47" s="56" t="str">
        <f>IF((LEN('Copy paste to Here'!G51))&gt;5,((CONCATENATE('Copy paste to Here'!G51," &amp; ",'Copy paste to Here'!D51,"  &amp;  ",'Copy paste to Here'!E51))),"Empty Cell")</f>
        <v xml:space="preserve">18k Gold plated 925 Silver septum ring, 18g (1mm) in a decorated Indian design - inner diameter of 5/16'' (8mm) &amp;   &amp;  </v>
      </c>
      <c r="B47" s="57" t="str">
        <f>'Copy paste to Here'!C51</f>
        <v>GPSEPV7</v>
      </c>
      <c r="C47" s="57" t="s">
        <v>747</v>
      </c>
      <c r="D47" s="58">
        <f>Invoice!B51</f>
        <v>1</v>
      </c>
      <c r="E47" s="59">
        <f>'Shipping Invoice'!J51*$N$1</f>
        <v>4.96</v>
      </c>
      <c r="F47" s="59">
        <f t="shared" si="0"/>
        <v>4.96</v>
      </c>
      <c r="G47" s="60">
        <f t="shared" si="1"/>
        <v>130.89439999999999</v>
      </c>
      <c r="H47" s="63">
        <f t="shared" si="2"/>
        <v>130.89439999999999</v>
      </c>
    </row>
    <row r="48" spans="1:8" s="62" customFormat="1" ht="36">
      <c r="A48" s="56" t="str">
        <f>IF((LEN('Copy paste to Here'!G52))&gt;5,((CONCATENATE('Copy paste to Here'!G52," &amp; ",'Copy paste to Here'!D52,"  &amp;  ",'Copy paste to Here'!E52))),"Empty Cell")</f>
        <v xml:space="preserve">925 sterling silver seamless nose hoop, 22g (0.6mm) with four 1.5mm round color crystals and an outer diameter of 3/8'' (10mm) &amp; Crystal Color: Clear  &amp;  </v>
      </c>
      <c r="B48" s="57" t="str">
        <f>'Copy paste to Here'!C52</f>
        <v>HMB9</v>
      </c>
      <c r="C48" s="57" t="s">
        <v>748</v>
      </c>
      <c r="D48" s="58">
        <f>Invoice!B52</f>
        <v>2</v>
      </c>
      <c r="E48" s="59">
        <f>'Shipping Invoice'!J52*$N$1</f>
        <v>1.29</v>
      </c>
      <c r="F48" s="59">
        <f t="shared" si="0"/>
        <v>2.58</v>
      </c>
      <c r="G48" s="60">
        <f t="shared" si="1"/>
        <v>34.043100000000003</v>
      </c>
      <c r="H48" s="63">
        <f t="shared" si="2"/>
        <v>68.086200000000005</v>
      </c>
    </row>
    <row r="49" spans="1:8" s="62" customFormat="1" ht="36">
      <c r="A49" s="56" t="str">
        <f>IF((LEN('Copy paste to Here'!G53))&gt;5,((CONCATENATE('Copy paste to Here'!G53," &amp; ",'Copy paste to Here'!D53,"  &amp;  ",'Copy paste to Here'!E53))),"Empty Cell")</f>
        <v xml:space="preserve">925 sterling silver seamless nose hoop, 22g (0.6mm) with four 1.5mm round color crystals and an outer diameter of 3/8'' (10mm) &amp; Crystal Color: AB  &amp;  </v>
      </c>
      <c r="B49" s="57" t="str">
        <f>'Copy paste to Here'!C53</f>
        <v>HMB9</v>
      </c>
      <c r="C49" s="57" t="s">
        <v>748</v>
      </c>
      <c r="D49" s="58">
        <f>Invoice!B53</f>
        <v>2</v>
      </c>
      <c r="E49" s="59">
        <f>'Shipping Invoice'!J53*$N$1</f>
        <v>1.29</v>
      </c>
      <c r="F49" s="59">
        <f t="shared" si="0"/>
        <v>2.58</v>
      </c>
      <c r="G49" s="60">
        <f t="shared" si="1"/>
        <v>34.043100000000003</v>
      </c>
      <c r="H49" s="63">
        <f t="shared" si="2"/>
        <v>68.086200000000005</v>
      </c>
    </row>
    <row r="50" spans="1:8" s="62" customFormat="1" ht="48">
      <c r="A50" s="56" t="str">
        <f>IF((LEN('Copy paste to Here'!G54))&gt;5,((CONCATENATE('Copy paste to Here'!G54," &amp; ",'Copy paste to Here'!D54,"  &amp;  ",'Copy paste to Here'!E54))),"Empty Cell")</f>
        <v>316L steel Industrial loop barbell, 14g (1.6mm) with two 5mm balls and a with a dangling flower with CZ petals (dangling is made from silver plated brass) &amp; Length: 38mm  &amp;  Cz Color: Rose</v>
      </c>
      <c r="B50" s="57" t="str">
        <f>'Copy paste to Here'!C54</f>
        <v>INDDZ2</v>
      </c>
      <c r="C50" s="57" t="s">
        <v>749</v>
      </c>
      <c r="D50" s="58">
        <f>Invoice!B54</f>
        <v>2</v>
      </c>
      <c r="E50" s="59">
        <f>'Shipping Invoice'!J54*$N$1</f>
        <v>3.41</v>
      </c>
      <c r="F50" s="59">
        <f t="shared" si="0"/>
        <v>6.82</v>
      </c>
      <c r="G50" s="60">
        <f t="shared" si="1"/>
        <v>89.989900000000006</v>
      </c>
      <c r="H50" s="63">
        <f t="shared" si="2"/>
        <v>179.97980000000001</v>
      </c>
    </row>
    <row r="51" spans="1:8" s="62" customFormat="1" ht="48">
      <c r="A51" s="56" t="str">
        <f>IF((LEN('Copy paste to Here'!G55))&gt;5,((CONCATENATE('Copy paste to Here'!G55," &amp; ",'Copy paste to Here'!D55,"  &amp;  ",'Copy paste to Here'!E55))),"Empty Cell")</f>
        <v>316L steel Industrial loop barbell, 14g (1.6mm) with two 5mm balls and a with a dangling flower with CZ petals (dangling is made from silver plated brass) &amp; Length: 38mm  &amp;  Cz Color: Lavender</v>
      </c>
      <c r="B51" s="57" t="str">
        <f>'Copy paste to Here'!C55</f>
        <v>INDDZ2</v>
      </c>
      <c r="C51" s="57" t="s">
        <v>749</v>
      </c>
      <c r="D51" s="58">
        <f>Invoice!B55</f>
        <v>2</v>
      </c>
      <c r="E51" s="59">
        <f>'Shipping Invoice'!J55*$N$1</f>
        <v>3.41</v>
      </c>
      <c r="F51" s="59">
        <f t="shared" si="0"/>
        <v>6.82</v>
      </c>
      <c r="G51" s="60">
        <f t="shared" si="1"/>
        <v>89.989900000000006</v>
      </c>
      <c r="H51" s="63">
        <f t="shared" si="2"/>
        <v>179.97980000000001</v>
      </c>
    </row>
    <row r="52" spans="1:8" s="62" customFormat="1" ht="48">
      <c r="A52" s="56" t="str">
        <f>IF((LEN('Copy paste to Here'!G56))&gt;5,((CONCATENATE('Copy paste to Here'!G56," &amp; ",'Copy paste to Here'!D56,"  &amp;  ",'Copy paste to Here'!E56))),"Empty Cell")</f>
        <v>316L steel Industrial loop barbell, 14g (1.6mm) with two 5mm balls and a with a dangling star with a encased round CZ stone (dangling is made from silver plated brass) &amp; Length: 38mm  &amp;  Cz Color: Clear</v>
      </c>
      <c r="B52" s="57" t="str">
        <f>'Copy paste to Here'!C56</f>
        <v>INDDZ3</v>
      </c>
      <c r="C52" s="57" t="s">
        <v>751</v>
      </c>
      <c r="D52" s="58">
        <f>Invoice!B56</f>
        <v>1</v>
      </c>
      <c r="E52" s="59">
        <f>'Shipping Invoice'!J56*$N$1</f>
        <v>2.67</v>
      </c>
      <c r="F52" s="59">
        <f t="shared" si="0"/>
        <v>2.67</v>
      </c>
      <c r="G52" s="60">
        <f t="shared" si="1"/>
        <v>70.461299999999994</v>
      </c>
      <c r="H52" s="63">
        <f t="shared" si="2"/>
        <v>70.461299999999994</v>
      </c>
    </row>
    <row r="53" spans="1:8" s="62" customFormat="1" ht="48">
      <c r="A53" s="56" t="str">
        <f>IF((LEN('Copy paste to Here'!G57))&gt;5,((CONCATENATE('Copy paste to Here'!G57," &amp; ",'Copy paste to Here'!D57,"  &amp;  ",'Copy paste to Here'!E57))),"Empty Cell")</f>
        <v>316L steel Industrial loop barbell, 14g (1.6mm) with two 5mm balls and a with a dangling star with a encased round CZ stone (dangling is made from silver plated brass) &amp; Length: 38mm  &amp;  Cz Color: Rose</v>
      </c>
      <c r="B53" s="57" t="str">
        <f>'Copy paste to Here'!C57</f>
        <v>INDDZ3</v>
      </c>
      <c r="C53" s="57" t="s">
        <v>751</v>
      </c>
      <c r="D53" s="58">
        <f>Invoice!B57</f>
        <v>2</v>
      </c>
      <c r="E53" s="59">
        <f>'Shipping Invoice'!J57*$N$1</f>
        <v>2.67</v>
      </c>
      <c r="F53" s="59">
        <f t="shared" si="0"/>
        <v>5.34</v>
      </c>
      <c r="G53" s="60">
        <f t="shared" si="1"/>
        <v>70.461299999999994</v>
      </c>
      <c r="H53" s="63">
        <f t="shared" si="2"/>
        <v>140.92259999999999</v>
      </c>
    </row>
    <row r="54" spans="1:8" s="62" customFormat="1" ht="48">
      <c r="A54" s="56" t="str">
        <f>IF((LEN('Copy paste to Here'!G58))&gt;5,((CONCATENATE('Copy paste to Here'!G58," &amp; ",'Copy paste to Here'!D58,"  &amp;  ",'Copy paste to Here'!E58))),"Empty Cell")</f>
        <v>316L steel Industrial loop barbell, 14g (1.6mm) with two 5mm balls and a with a dangling star with a encased round CZ stone (dangling is made from silver plated brass) &amp; Length: 38mm  &amp;  Cz Color: Lavender</v>
      </c>
      <c r="B54" s="57" t="str">
        <f>'Copy paste to Here'!C58</f>
        <v>INDDZ3</v>
      </c>
      <c r="C54" s="57" t="s">
        <v>751</v>
      </c>
      <c r="D54" s="58">
        <f>Invoice!B58</f>
        <v>1</v>
      </c>
      <c r="E54" s="59">
        <f>'Shipping Invoice'!J58*$N$1</f>
        <v>2.67</v>
      </c>
      <c r="F54" s="59">
        <f t="shared" si="0"/>
        <v>2.67</v>
      </c>
      <c r="G54" s="60">
        <f t="shared" si="1"/>
        <v>70.461299999999994</v>
      </c>
      <c r="H54" s="63">
        <f t="shared" si="2"/>
        <v>70.461299999999994</v>
      </c>
    </row>
    <row r="55" spans="1:8" s="62" customFormat="1" ht="48">
      <c r="A55" s="56" t="str">
        <f>IF((LEN('Copy paste to Here'!G59))&gt;5,((CONCATENATE('Copy paste to Here'!G59," &amp; ",'Copy paste to Here'!D59,"  &amp;  ",'Copy paste to Here'!E59))),"Empty Cell")</f>
        <v>316L steel Industrial loop barbell, 14g (1.6mm) with two 5mm balls and a with a dangling 6mm prong set star shaped CZ stone (dangling is made from silver plated brass) &amp; Length: 38mm  &amp;  Cz Color: Clear</v>
      </c>
      <c r="B55" s="57" t="str">
        <f>'Copy paste to Here'!C59</f>
        <v>INDDZS6</v>
      </c>
      <c r="C55" s="57" t="s">
        <v>753</v>
      </c>
      <c r="D55" s="58">
        <f>Invoice!B59</f>
        <v>1</v>
      </c>
      <c r="E55" s="59">
        <f>'Shipping Invoice'!J59*$N$1</f>
        <v>2.91</v>
      </c>
      <c r="F55" s="59">
        <f t="shared" si="0"/>
        <v>2.91</v>
      </c>
      <c r="G55" s="60">
        <f t="shared" si="1"/>
        <v>76.794899999999998</v>
      </c>
      <c r="H55" s="63">
        <f t="shared" si="2"/>
        <v>76.794899999999998</v>
      </c>
    </row>
    <row r="56" spans="1:8" s="62" customFormat="1" ht="48">
      <c r="A56" s="56" t="str">
        <f>IF((LEN('Copy paste to Here'!G60))&gt;5,((CONCATENATE('Copy paste to Here'!G60," &amp; ",'Copy paste to Here'!D60,"  &amp;  ",'Copy paste to Here'!E60))),"Empty Cell")</f>
        <v>316L steel Industrial loop barbell, 14g (1.6mm) with two 5mm balls and a with a dangling 6mm prong set star shaped CZ stone (dangling is made from silver plated brass) &amp; Length: 38mm  &amp;  Cz Color: Rose</v>
      </c>
      <c r="B56" s="57" t="str">
        <f>'Copy paste to Here'!C60</f>
        <v>INDDZS6</v>
      </c>
      <c r="C56" s="57" t="s">
        <v>753</v>
      </c>
      <c r="D56" s="58">
        <f>Invoice!B60</f>
        <v>1</v>
      </c>
      <c r="E56" s="59">
        <f>'Shipping Invoice'!J60*$N$1</f>
        <v>2.91</v>
      </c>
      <c r="F56" s="59">
        <f t="shared" si="0"/>
        <v>2.91</v>
      </c>
      <c r="G56" s="60">
        <f t="shared" si="1"/>
        <v>76.794899999999998</v>
      </c>
      <c r="H56" s="63">
        <f t="shared" si="2"/>
        <v>76.794899999999998</v>
      </c>
    </row>
    <row r="57" spans="1:8" s="62" customFormat="1" ht="36">
      <c r="A57" s="56" t="str">
        <f>IF((LEN('Copy paste to Here'!G61))&gt;5,((CONCATENATE('Copy paste to Here'!G61," &amp; ",'Copy paste to Here'!D61,"  &amp;  ",'Copy paste to Here'!E61))),"Empty Cell")</f>
        <v>Anodized 316L steel Industrial loop barbell, 14g (1.6mm) with two 5mm balls and a dangling plain steel lightning symbol &amp; Length: 38mm  &amp;  Color: Gold</v>
      </c>
      <c r="B57" s="57" t="str">
        <f>'Copy paste to Here'!C61</f>
        <v>INDTD14</v>
      </c>
      <c r="C57" s="57" t="s">
        <v>755</v>
      </c>
      <c r="D57" s="58">
        <f>Invoice!B61</f>
        <v>2</v>
      </c>
      <c r="E57" s="59">
        <f>'Shipping Invoice'!J61*$N$1</f>
        <v>2.4300000000000002</v>
      </c>
      <c r="F57" s="59">
        <f t="shared" si="0"/>
        <v>4.8600000000000003</v>
      </c>
      <c r="G57" s="60">
        <f t="shared" si="1"/>
        <v>64.127700000000004</v>
      </c>
      <c r="H57" s="63">
        <f t="shared" si="2"/>
        <v>128.25540000000001</v>
      </c>
    </row>
    <row r="58" spans="1:8" s="62" customFormat="1" ht="36">
      <c r="A58" s="56" t="str">
        <f>IF((LEN('Copy paste to Here'!G62))&gt;5,((CONCATENATE('Copy paste to Here'!G62," &amp; ",'Copy paste to Here'!D62,"  &amp;  ",'Copy paste to Here'!E62))),"Empty Cell")</f>
        <v>Anodized surgical steel industrial barbell, 14g (1.6mm) with a 5mm cone and casted arrow end &amp; Length: 38mm  &amp;  Color: Black</v>
      </c>
      <c r="B58" s="57" t="str">
        <f>'Copy paste to Here'!C62</f>
        <v>INTAW</v>
      </c>
      <c r="C58" s="57" t="s">
        <v>757</v>
      </c>
      <c r="D58" s="58">
        <f>Invoice!B62</f>
        <v>2</v>
      </c>
      <c r="E58" s="59">
        <f>'Shipping Invoice'!J62*$N$1</f>
        <v>3.21</v>
      </c>
      <c r="F58" s="59">
        <f t="shared" si="0"/>
        <v>6.42</v>
      </c>
      <c r="G58" s="60">
        <f t="shared" si="1"/>
        <v>84.7119</v>
      </c>
      <c r="H58" s="63">
        <f t="shared" si="2"/>
        <v>169.4238</v>
      </c>
    </row>
    <row r="59" spans="1:8" s="62" customFormat="1" ht="24">
      <c r="A59" s="56" t="str">
        <f>IF((LEN('Copy paste to Here'!G63))&gt;5,((CONCATENATE('Copy paste to Here'!G63," &amp; ",'Copy paste to Here'!D63,"  &amp;  ",'Copy paste to Here'!E63))),"Empty Cell")</f>
        <v>Anodized surgical steel industrial barbell, 14g (1.6mm) with a 5mm cone and casted arrow end &amp; Length: 38mm  &amp;  Color: Gold</v>
      </c>
      <c r="B59" s="57" t="str">
        <f>'Copy paste to Here'!C63</f>
        <v>INTAW</v>
      </c>
      <c r="C59" s="57" t="s">
        <v>757</v>
      </c>
      <c r="D59" s="58">
        <f>Invoice!B63</f>
        <v>2</v>
      </c>
      <c r="E59" s="59">
        <f>'Shipping Invoice'!J63*$N$1</f>
        <v>3.21</v>
      </c>
      <c r="F59" s="59">
        <f t="shared" si="0"/>
        <v>6.42</v>
      </c>
      <c r="G59" s="60">
        <f t="shared" si="1"/>
        <v>84.7119</v>
      </c>
      <c r="H59" s="63">
        <f t="shared" si="2"/>
        <v>169.4238</v>
      </c>
    </row>
    <row r="60" spans="1:8" s="62" customFormat="1" ht="24">
      <c r="A60" s="56" t="str">
        <f>IF((LEN('Copy paste to Here'!G64))&gt;5,((CONCATENATE('Copy paste to Here'!G64," &amp; ",'Copy paste to Here'!D64,"  &amp;  ",'Copy paste to Here'!E64))),"Empty Cell")</f>
        <v xml:space="preserve">High polished surgical steel fake plug without rubber O-Rings &amp; Size: 5mm  &amp;  </v>
      </c>
      <c r="B60" s="57" t="str">
        <f>'Copy paste to Here'!C64</f>
        <v>IPRD</v>
      </c>
      <c r="C60" s="57" t="s">
        <v>812</v>
      </c>
      <c r="D60" s="58">
        <f>Invoice!B64</f>
        <v>4</v>
      </c>
      <c r="E60" s="59">
        <f>'Shipping Invoice'!J64*$N$1</f>
        <v>0.55000000000000004</v>
      </c>
      <c r="F60" s="59">
        <f t="shared" si="0"/>
        <v>2.2000000000000002</v>
      </c>
      <c r="G60" s="60">
        <f t="shared" si="1"/>
        <v>14.514500000000002</v>
      </c>
      <c r="H60" s="63">
        <f t="shared" si="2"/>
        <v>58.058000000000007</v>
      </c>
    </row>
    <row r="61" spans="1:8" s="62" customFormat="1" ht="24">
      <c r="A61" s="56" t="str">
        <f>IF((LEN('Copy paste to Here'!G65))&gt;5,((CONCATENATE('Copy paste to Here'!G65," &amp; ",'Copy paste to Here'!D65,"  &amp;  ",'Copy paste to Here'!E65))),"Empty Cell")</f>
        <v>PVD plated 316L steel labret, 18g (1mm) with 3mm ball &amp; Color: Black  &amp;  Length: 10mm</v>
      </c>
      <c r="B61" s="57" t="str">
        <f>'Copy paste to Here'!C65</f>
        <v>LB18B3</v>
      </c>
      <c r="C61" s="57" t="s">
        <v>813</v>
      </c>
      <c r="D61" s="58">
        <f>Invoice!B65</f>
        <v>12</v>
      </c>
      <c r="E61" s="59">
        <f>'Shipping Invoice'!J65*$N$1</f>
        <v>0.91</v>
      </c>
      <c r="F61" s="59">
        <f t="shared" si="0"/>
        <v>10.92</v>
      </c>
      <c r="G61" s="60">
        <f t="shared" si="1"/>
        <v>24.014900000000001</v>
      </c>
      <c r="H61" s="63">
        <f t="shared" si="2"/>
        <v>288.17880000000002</v>
      </c>
    </row>
    <row r="62" spans="1:8" s="62" customFormat="1" ht="24">
      <c r="A62" s="56" t="str">
        <f>IF((LEN('Copy paste to Here'!G66))&gt;5,((CONCATENATE('Copy paste to Here'!G66," &amp; ",'Copy paste to Here'!D66,"  &amp;  ",'Copy paste to Here'!E66))),"Empty Cell")</f>
        <v>PVD plated 316L steel labret, 18g (1mm) with 3mm ball &amp; Color: Rainbow  &amp;  Length: 10mm</v>
      </c>
      <c r="B62" s="57" t="str">
        <f>'Copy paste to Here'!C66</f>
        <v>LB18B3</v>
      </c>
      <c r="C62" s="57" t="s">
        <v>813</v>
      </c>
      <c r="D62" s="58">
        <f>Invoice!B66</f>
        <v>8</v>
      </c>
      <c r="E62" s="59">
        <f>'Shipping Invoice'!J66*$N$1</f>
        <v>0.91</v>
      </c>
      <c r="F62" s="59">
        <f t="shared" si="0"/>
        <v>7.28</v>
      </c>
      <c r="G62" s="60">
        <f t="shared" si="1"/>
        <v>24.014900000000001</v>
      </c>
      <c r="H62" s="63">
        <f t="shared" si="2"/>
        <v>192.11920000000001</v>
      </c>
    </row>
    <row r="63" spans="1:8" s="62" customFormat="1" ht="48">
      <c r="A63" s="56" t="str">
        <f>IF((LEN('Copy paste to Here'!G67))&gt;5,((CONCATENATE('Copy paste to Here'!G67," &amp; ",'Copy paste to Here'!D67,"  &amp;  ",'Copy paste to Here'!E67))),"Empty Cell")</f>
        <v>Internally threaded 316L steel labret, 16g (1.2mm) with a upper 2 -5mm prong set round CZ stone (attachments are made from surgical steel) &amp; Length: 8mm with 2.5mm top part  &amp;  Cz Color: Clear</v>
      </c>
      <c r="B63" s="57" t="str">
        <f>'Copy paste to Here'!C67</f>
        <v>LBCZIN</v>
      </c>
      <c r="C63" s="57" t="s">
        <v>814</v>
      </c>
      <c r="D63" s="58">
        <f>Invoice!B67</f>
        <v>8</v>
      </c>
      <c r="E63" s="59">
        <f>'Shipping Invoice'!J67*$N$1</f>
        <v>1.71</v>
      </c>
      <c r="F63" s="59">
        <f t="shared" si="0"/>
        <v>13.68</v>
      </c>
      <c r="G63" s="60">
        <f t="shared" si="1"/>
        <v>45.126899999999999</v>
      </c>
      <c r="H63" s="63">
        <f t="shared" si="2"/>
        <v>361.01519999999999</v>
      </c>
    </row>
    <row r="64" spans="1:8" s="62" customFormat="1" ht="48">
      <c r="A64" s="56" t="str">
        <f>IF((LEN('Copy paste to Here'!G68))&gt;5,((CONCATENATE('Copy paste to Here'!G68," &amp; ",'Copy paste to Here'!D68,"  &amp;  ",'Copy paste to Here'!E68))),"Empty Cell")</f>
        <v>Internally threaded 316L steel labret, 16g (1.2mm) with a upper 2 -5mm prong set round CZ stone (attachments are made from surgical steel) &amp; Length: 8mm with 2.5mm top part  &amp;  Cz Color: Rose</v>
      </c>
      <c r="B64" s="57" t="str">
        <f>'Copy paste to Here'!C68</f>
        <v>LBCZIN</v>
      </c>
      <c r="C64" s="57" t="s">
        <v>814</v>
      </c>
      <c r="D64" s="58">
        <f>Invoice!B68</f>
        <v>5</v>
      </c>
      <c r="E64" s="59">
        <f>'Shipping Invoice'!J68*$N$1</f>
        <v>1.71</v>
      </c>
      <c r="F64" s="59">
        <f t="shared" si="0"/>
        <v>8.5500000000000007</v>
      </c>
      <c r="G64" s="60">
        <f t="shared" si="1"/>
        <v>45.126899999999999</v>
      </c>
      <c r="H64" s="63">
        <f t="shared" si="2"/>
        <v>225.6345</v>
      </c>
    </row>
    <row r="65" spans="1:8" s="62" customFormat="1" ht="48">
      <c r="A65" s="56" t="str">
        <f>IF((LEN('Copy paste to Here'!G69))&gt;5,((CONCATENATE('Copy paste to Here'!G69," &amp; ",'Copy paste to Here'!D69,"  &amp;  ",'Copy paste to Here'!E69))),"Empty Cell")</f>
        <v>Internally threaded 316L steel labret, 16g (1.2mm) with a upper 2 -5mm prong set round CZ stone (attachments are made from surgical steel) &amp; Length: 8mm with 2.5mm top part  &amp;  Cz Color: Jet</v>
      </c>
      <c r="B65" s="57" t="str">
        <f>'Copy paste to Here'!C69</f>
        <v>LBCZIN</v>
      </c>
      <c r="C65" s="57" t="s">
        <v>814</v>
      </c>
      <c r="D65" s="58">
        <f>Invoice!B69</f>
        <v>2</v>
      </c>
      <c r="E65" s="59">
        <f>'Shipping Invoice'!J69*$N$1</f>
        <v>1.71</v>
      </c>
      <c r="F65" s="59">
        <f t="shared" si="0"/>
        <v>3.42</v>
      </c>
      <c r="G65" s="60">
        <f t="shared" si="1"/>
        <v>45.126899999999999</v>
      </c>
      <c r="H65" s="63">
        <f t="shared" si="2"/>
        <v>90.253799999999998</v>
      </c>
    </row>
    <row r="66" spans="1:8" s="62" customFormat="1" ht="48">
      <c r="A66" s="56" t="str">
        <f>IF((LEN('Copy paste to Here'!G70))&gt;5,((CONCATENATE('Copy paste to Here'!G70," &amp; ",'Copy paste to Here'!D70,"  &amp;  ",'Copy paste to Here'!E70))),"Empty Cell")</f>
        <v>Internally threaded 316L steel labret, 16g (1.2mm) with a upper 2 -5mm prong set round CZ stone (attachments are made from surgical steel) &amp; Length: 10mm with 2.5mm top part  &amp;  Cz Color: Clear</v>
      </c>
      <c r="B66" s="57" t="str">
        <f>'Copy paste to Here'!C70</f>
        <v>LBCZIN</v>
      </c>
      <c r="C66" s="57" t="s">
        <v>814</v>
      </c>
      <c r="D66" s="58">
        <f>Invoice!B70</f>
        <v>4</v>
      </c>
      <c r="E66" s="59">
        <f>'Shipping Invoice'!J70*$N$1</f>
        <v>1.71</v>
      </c>
      <c r="F66" s="59">
        <f t="shared" si="0"/>
        <v>6.84</v>
      </c>
      <c r="G66" s="60">
        <f t="shared" si="1"/>
        <v>45.126899999999999</v>
      </c>
      <c r="H66" s="63">
        <f t="shared" si="2"/>
        <v>180.5076</v>
      </c>
    </row>
    <row r="67" spans="1:8" s="62" customFormat="1" ht="36">
      <c r="A67" s="56" t="str">
        <f>IF((LEN('Copy paste to Here'!G71))&gt;5,((CONCATENATE('Copy paste to Here'!G71," &amp; ",'Copy paste to Here'!D71,"  &amp;  ",'Copy paste to Here'!E71))),"Empty Cell")</f>
        <v>Surgical steel belly banana, 14g (1.6mm) with an 8mm bezel set jewel ball and a small dangling crystal studded spider - length 3/8'' (10mm) &amp; Length: 10mm  &amp;  Crystal Color: Clear</v>
      </c>
      <c r="B67" s="57" t="str">
        <f>'Copy paste to Here'!C71</f>
        <v>MCD673</v>
      </c>
      <c r="C67" s="57" t="s">
        <v>765</v>
      </c>
      <c r="D67" s="58">
        <f>Invoice!B71</f>
        <v>1</v>
      </c>
      <c r="E67" s="59">
        <f>'Shipping Invoice'!J71*$N$1</f>
        <v>1.75</v>
      </c>
      <c r="F67" s="59">
        <f t="shared" si="0"/>
        <v>1.75</v>
      </c>
      <c r="G67" s="60">
        <f t="shared" si="1"/>
        <v>46.182500000000005</v>
      </c>
      <c r="H67" s="63">
        <f t="shared" si="2"/>
        <v>46.182500000000005</v>
      </c>
    </row>
    <row r="68" spans="1:8" s="62" customFormat="1" ht="36">
      <c r="A68" s="56" t="str">
        <f>IF((LEN('Copy paste to Here'!G72))&gt;5,((CONCATENATE('Copy paste to Here'!G72," &amp; ",'Copy paste to Here'!D72,"  &amp;  ",'Copy paste to Here'!E72))),"Empty Cell")</f>
        <v>Surgical steel belly banana, 14g (1.6mm) with an 8mm bezel set jewel ball and a small dangling crystal studded spider - length 3/8'' (10mm) &amp; Length: 10mm  &amp;  Crystal Color: Rose</v>
      </c>
      <c r="B68" s="57" t="str">
        <f>'Copy paste to Here'!C72</f>
        <v>MCD673</v>
      </c>
      <c r="C68" s="57" t="s">
        <v>765</v>
      </c>
      <c r="D68" s="58">
        <f>Invoice!B72</f>
        <v>1</v>
      </c>
      <c r="E68" s="59">
        <f>'Shipping Invoice'!J72*$N$1</f>
        <v>1.75</v>
      </c>
      <c r="F68" s="59">
        <f t="shared" si="0"/>
        <v>1.75</v>
      </c>
      <c r="G68" s="60">
        <f t="shared" si="1"/>
        <v>46.182500000000005</v>
      </c>
      <c r="H68" s="63">
        <f t="shared" si="2"/>
        <v>46.182500000000005</v>
      </c>
    </row>
    <row r="69" spans="1:8" s="62" customFormat="1" ht="36">
      <c r="A69" s="56" t="str">
        <f>IF((LEN('Copy paste to Here'!G73))&gt;5,((CONCATENATE('Copy paste to Here'!G73," &amp; ",'Copy paste to Here'!D73,"  &amp;  ",'Copy paste to Here'!E73))),"Empty Cell")</f>
        <v>Surgical steel belly banana, 14g (1.6mm) with an 8mm bezel set jewel ball and a small dangling crystal studded spider - length 3/8'' (10mm) &amp; Length: 10mm  &amp;  Crystal Color: Jet</v>
      </c>
      <c r="B69" s="57" t="str">
        <f>'Copy paste to Here'!C73</f>
        <v>MCD673</v>
      </c>
      <c r="C69" s="57" t="s">
        <v>765</v>
      </c>
      <c r="D69" s="58">
        <f>Invoice!B73</f>
        <v>1</v>
      </c>
      <c r="E69" s="59">
        <f>'Shipping Invoice'!J73*$N$1</f>
        <v>1.75</v>
      </c>
      <c r="F69" s="59">
        <f t="shared" si="0"/>
        <v>1.75</v>
      </c>
      <c r="G69" s="60">
        <f t="shared" si="1"/>
        <v>46.182500000000005</v>
      </c>
      <c r="H69" s="63">
        <f t="shared" si="2"/>
        <v>46.182500000000005</v>
      </c>
    </row>
    <row r="70" spans="1:8" s="62" customFormat="1" ht="36">
      <c r="A70" s="56" t="str">
        <f>IF((LEN('Copy paste to Here'!G74))&gt;5,((CONCATENATE('Copy paste to Here'!G74," &amp; ",'Copy paste to Here'!D74,"  &amp;  ",'Copy paste to Here'!E74))),"Empty Cell")</f>
        <v>Surgical steel belly banana, 14g (1.6mm) with a lower 7mm prong set cubic zirconia stone and with a dangling CZ studded flower design &amp; Length: 10mm  &amp;  Crystal Color: Lavender</v>
      </c>
      <c r="B70" s="57" t="str">
        <f>'Copy paste to Here'!C74</f>
        <v>MCDZ178</v>
      </c>
      <c r="C70" s="57" t="s">
        <v>766</v>
      </c>
      <c r="D70" s="58">
        <f>Invoice!B74</f>
        <v>1</v>
      </c>
      <c r="E70" s="59">
        <f>'Shipping Invoice'!J74*$N$1</f>
        <v>3.94</v>
      </c>
      <c r="F70" s="59">
        <f t="shared" si="0"/>
        <v>3.94</v>
      </c>
      <c r="G70" s="60">
        <f t="shared" si="1"/>
        <v>103.9766</v>
      </c>
      <c r="H70" s="63">
        <f t="shared" si="2"/>
        <v>103.9766</v>
      </c>
    </row>
    <row r="71" spans="1:8" s="62" customFormat="1" ht="36">
      <c r="A71" s="56" t="str">
        <f>IF((LEN('Copy paste to Here'!G75))&gt;5,((CONCATENATE('Copy paste to Here'!G75," &amp; ",'Copy paste to Here'!D75,"  &amp;  ",'Copy paste to Here'!E75))),"Empty Cell")</f>
        <v>Surgical steel belly banana, 14g (1.6mm) with a 7mm round prong set CZ stone and dangling chain of three CZ butterflies &amp; Length: 10mm  &amp;  Cz Color: Rose</v>
      </c>
      <c r="B71" s="57" t="str">
        <f>'Copy paste to Here'!C75</f>
        <v>MCDZ289</v>
      </c>
      <c r="C71" s="57" t="s">
        <v>769</v>
      </c>
      <c r="D71" s="58">
        <f>Invoice!B75</f>
        <v>2</v>
      </c>
      <c r="E71" s="59">
        <f>'Shipping Invoice'!J75*$N$1</f>
        <v>6.03</v>
      </c>
      <c r="F71" s="59">
        <f t="shared" si="0"/>
        <v>12.06</v>
      </c>
      <c r="G71" s="60">
        <f t="shared" si="1"/>
        <v>159.13170000000002</v>
      </c>
      <c r="H71" s="63">
        <f t="shared" si="2"/>
        <v>318.26340000000005</v>
      </c>
    </row>
    <row r="72" spans="1:8" s="62" customFormat="1" ht="36">
      <c r="A72" s="56" t="str">
        <f>IF((LEN('Copy paste to Here'!G76))&gt;5,((CONCATENATE('Copy paste to Here'!G76," &amp; ",'Copy paste to Here'!D76,"  &amp;  ",'Copy paste to Here'!E76))),"Empty Cell")</f>
        <v>Surgical steel belly banana, 14g (1.6mm) with a 7mm round prong set CZ stone and a dangling CZ flower design &amp; Length: 10mm  &amp;  Crystal Color: Rose</v>
      </c>
      <c r="B72" s="57" t="str">
        <f>'Copy paste to Here'!C76</f>
        <v>MCDZ293</v>
      </c>
      <c r="C72" s="57" t="s">
        <v>771</v>
      </c>
      <c r="D72" s="58">
        <f>Invoice!B76</f>
        <v>1</v>
      </c>
      <c r="E72" s="59">
        <f>'Shipping Invoice'!J76*$N$1</f>
        <v>3.17</v>
      </c>
      <c r="F72" s="59">
        <f t="shared" si="0"/>
        <v>3.17</v>
      </c>
      <c r="G72" s="60">
        <f t="shared" si="1"/>
        <v>83.656300000000002</v>
      </c>
      <c r="H72" s="63">
        <f t="shared" si="2"/>
        <v>83.656300000000002</v>
      </c>
    </row>
    <row r="73" spans="1:8" s="62" customFormat="1" ht="36">
      <c r="A73" s="56" t="str">
        <f>IF((LEN('Copy paste to Here'!G77))&gt;5,((CONCATENATE('Copy paste to Here'!G77," &amp; ",'Copy paste to Here'!D77,"  &amp;  ",'Copy paste to Here'!E77))),"Empty Cell")</f>
        <v>Surgical steel belly banana, 14g (1.6mm) with a 7mm round prong set CZ stone and a dangling CZ flower design &amp; Length: 10mm  &amp;  Crystal Color: Lavender</v>
      </c>
      <c r="B73" s="57" t="str">
        <f>'Copy paste to Here'!C77</f>
        <v>MCDZ293</v>
      </c>
      <c r="C73" s="57" t="s">
        <v>771</v>
      </c>
      <c r="D73" s="58">
        <f>Invoice!B77</f>
        <v>1</v>
      </c>
      <c r="E73" s="59">
        <f>'Shipping Invoice'!J77*$N$1</f>
        <v>3.17</v>
      </c>
      <c r="F73" s="59">
        <f t="shared" si="0"/>
        <v>3.17</v>
      </c>
      <c r="G73" s="60">
        <f t="shared" si="1"/>
        <v>83.656300000000002</v>
      </c>
      <c r="H73" s="63">
        <f t="shared" si="2"/>
        <v>83.656300000000002</v>
      </c>
    </row>
    <row r="74" spans="1:8" s="62" customFormat="1" ht="36">
      <c r="A74" s="56" t="str">
        <f>IF((LEN('Copy paste to Here'!G78))&gt;5,((CONCATENATE('Copy paste to Here'!G78," &amp; ",'Copy paste to Here'!D78,"  &amp;  ",'Copy paste to Here'!E78))),"Empty Cell")</f>
        <v>316L steel belly banana, 14g (1.6mm) with a 7mm round prong set CZ stone and a dangling vine design with prong set CZ stones &amp; Length: 10mm  &amp;  Cz Color: Rose</v>
      </c>
      <c r="B74" s="57" t="str">
        <f>'Copy paste to Here'!C78</f>
        <v>MCDZ359</v>
      </c>
      <c r="C74" s="57" t="s">
        <v>773</v>
      </c>
      <c r="D74" s="58">
        <f>Invoice!B78</f>
        <v>1</v>
      </c>
      <c r="E74" s="59">
        <f>'Shipping Invoice'!J78*$N$1</f>
        <v>5.76</v>
      </c>
      <c r="F74" s="59">
        <f t="shared" si="0"/>
        <v>5.76</v>
      </c>
      <c r="G74" s="60">
        <f t="shared" si="1"/>
        <v>152.00639999999999</v>
      </c>
      <c r="H74" s="63">
        <f t="shared" si="2"/>
        <v>152.00639999999999</v>
      </c>
    </row>
    <row r="75" spans="1:8" s="62" customFormat="1" ht="36">
      <c r="A75" s="56" t="str">
        <f>IF((LEN('Copy paste to Here'!G79))&gt;5,((CONCATENATE('Copy paste to Here'!G79," &amp; ",'Copy paste to Here'!D79,"  &amp;  ",'Copy paste to Here'!E79))),"Empty Cell")</f>
        <v>316L steel belly banana, 14g (1.6mm) with a 7mm round prong set CZ stone and a dangling vine design with prong set CZ stones &amp; Length: 10mm  &amp;  Cz Color: Lavender</v>
      </c>
      <c r="B75" s="57" t="str">
        <f>'Copy paste to Here'!C79</f>
        <v>MCDZ359</v>
      </c>
      <c r="C75" s="57" t="s">
        <v>773</v>
      </c>
      <c r="D75" s="58">
        <f>Invoice!B79</f>
        <v>1</v>
      </c>
      <c r="E75" s="59">
        <f>'Shipping Invoice'!J79*$N$1</f>
        <v>5.76</v>
      </c>
      <c r="F75" s="59">
        <f t="shared" si="0"/>
        <v>5.76</v>
      </c>
      <c r="G75" s="60">
        <f t="shared" si="1"/>
        <v>152.00639999999999</v>
      </c>
      <c r="H75" s="63">
        <f t="shared" si="2"/>
        <v>152.00639999999999</v>
      </c>
    </row>
    <row r="76" spans="1:8" s="62" customFormat="1" ht="48">
      <c r="A76" s="56" t="str">
        <f>IF((LEN('Copy paste to Here'!G80))&gt;5,((CONCATENATE('Copy paste to Here'!G80," &amp; ",'Copy paste to Here'!D80,"  &amp;  ",'Copy paste to Here'!E80))),"Empty Cell")</f>
        <v>Surgical steel belly banana, 14g (1.6mm) with a lower 7mm prong set cubic zirconia stone and a dangling pressure snap fit round CZ stone (dangling is made from silver plated brass) &amp; Length: 10mm  &amp;  Cz Color: Clear</v>
      </c>
      <c r="B76" s="57" t="str">
        <f>'Copy paste to Here'!C80</f>
        <v>MCDZ416</v>
      </c>
      <c r="C76" s="57" t="s">
        <v>775</v>
      </c>
      <c r="D76" s="58">
        <f>Invoice!B80</f>
        <v>1</v>
      </c>
      <c r="E76" s="59">
        <f>'Shipping Invoice'!J80*$N$1</f>
        <v>5.2</v>
      </c>
      <c r="F76" s="59">
        <f t="shared" si="0"/>
        <v>5.2</v>
      </c>
      <c r="G76" s="60">
        <f t="shared" si="1"/>
        <v>137.22800000000001</v>
      </c>
      <c r="H76" s="63">
        <f t="shared" si="2"/>
        <v>137.22800000000001</v>
      </c>
    </row>
    <row r="77" spans="1:8" s="62" customFormat="1" ht="48">
      <c r="A77" s="56" t="str">
        <f>IF((LEN('Copy paste to Here'!G81))&gt;5,((CONCATENATE('Copy paste to Here'!G81," &amp; ",'Copy paste to Here'!D81,"  &amp;  ",'Copy paste to Here'!E81))),"Empty Cell")</f>
        <v>Surgical steel belly banana, 14g (1.6mm) with a lower 7mm prong set cubic zirconia stone and a dangling pressure snap fit round CZ stone (dangling is made from silver plated brass) &amp; Length: 10mm  &amp;  Cz Color: Rose</v>
      </c>
      <c r="B77" s="57" t="str">
        <f>'Copy paste to Here'!C81</f>
        <v>MCDZ416</v>
      </c>
      <c r="C77" s="57" t="s">
        <v>775</v>
      </c>
      <c r="D77" s="58">
        <f>Invoice!B81</f>
        <v>1</v>
      </c>
      <c r="E77" s="59">
        <f>'Shipping Invoice'!J81*$N$1</f>
        <v>5.2</v>
      </c>
      <c r="F77" s="59">
        <f t="shared" si="0"/>
        <v>5.2</v>
      </c>
      <c r="G77" s="60">
        <f t="shared" si="1"/>
        <v>137.22800000000001</v>
      </c>
      <c r="H77" s="63">
        <f t="shared" si="2"/>
        <v>137.22800000000001</v>
      </c>
    </row>
    <row r="78" spans="1:8" s="62" customFormat="1" ht="48">
      <c r="A78" s="56" t="str">
        <f>IF((LEN('Copy paste to Here'!G82))&gt;5,((CONCATENATE('Copy paste to Here'!G82," &amp; ",'Copy paste to Here'!D82,"  &amp;  ",'Copy paste to Here'!E82))),"Empty Cell")</f>
        <v>Surgical steel belly banana, 14g (1.6mm) with a 7mm round prong set CZ stone and dangling triple CZ chains (dangling is made from silver plated brass) &amp; Length: 10mm  &amp;  Cz Color: Rose</v>
      </c>
      <c r="B78" s="57" t="str">
        <f>'Copy paste to Here'!C82</f>
        <v>MCDZ418</v>
      </c>
      <c r="C78" s="57" t="s">
        <v>777</v>
      </c>
      <c r="D78" s="58">
        <f>Invoice!B82</f>
        <v>1</v>
      </c>
      <c r="E78" s="59">
        <f>'Shipping Invoice'!J82*$N$1</f>
        <v>3.47</v>
      </c>
      <c r="F78" s="59">
        <f t="shared" si="0"/>
        <v>3.47</v>
      </c>
      <c r="G78" s="60">
        <f t="shared" si="1"/>
        <v>91.573300000000003</v>
      </c>
      <c r="H78" s="63">
        <f t="shared" si="2"/>
        <v>91.573300000000003</v>
      </c>
    </row>
    <row r="79" spans="1:8" s="62" customFormat="1" ht="48">
      <c r="A79" s="56" t="str">
        <f>IF((LEN('Copy paste to Here'!G83))&gt;5,((CONCATENATE('Copy paste to Here'!G83," &amp; ",'Copy paste to Here'!D83,"  &amp;  ",'Copy paste to Here'!E83))),"Empty Cell")</f>
        <v>Surgical steel belly banana, 14g (1.6mm) with a 7mm round prong set CZ stone and dangling triple CZ chains (dangling is made from silver plated brass) &amp; Length: 10mm  &amp;  Cz Color: Lavender</v>
      </c>
      <c r="B79" s="57" t="str">
        <f>'Copy paste to Here'!C83</f>
        <v>MCDZ418</v>
      </c>
      <c r="C79" s="57" t="s">
        <v>777</v>
      </c>
      <c r="D79" s="58">
        <f>Invoice!B83</f>
        <v>1</v>
      </c>
      <c r="E79" s="59">
        <f>'Shipping Invoice'!J83*$N$1</f>
        <v>3.47</v>
      </c>
      <c r="F79" s="59">
        <f t="shared" si="0"/>
        <v>3.47</v>
      </c>
      <c r="G79" s="60">
        <f t="shared" si="1"/>
        <v>91.573300000000003</v>
      </c>
      <c r="H79" s="63">
        <f t="shared" si="2"/>
        <v>91.573300000000003</v>
      </c>
    </row>
    <row r="80" spans="1:8" s="62" customFormat="1" ht="36">
      <c r="A80" s="56" t="str">
        <f>IF((LEN('Copy paste to Here'!G84))&gt;5,((CONCATENATE('Copy paste to Here'!G84," &amp; ",'Copy paste to Here'!D84,"  &amp;  ",'Copy paste to Here'!E84))),"Empty Cell")</f>
        <v>Surgical steel belly banana, 14g (1.6mm) with a 7mm round prong set CZ stone and a dangling heart-shaped CZ stone with wings &amp; Length: 10mm  &amp;  Cz Color: Clear</v>
      </c>
      <c r="B80" s="57" t="str">
        <f>'Copy paste to Here'!C84</f>
        <v>MCDZ586</v>
      </c>
      <c r="C80" s="57" t="s">
        <v>779</v>
      </c>
      <c r="D80" s="58">
        <f>Invoice!B84</f>
        <v>1</v>
      </c>
      <c r="E80" s="59">
        <f>'Shipping Invoice'!J84*$N$1</f>
        <v>3.55</v>
      </c>
      <c r="F80" s="59">
        <f t="shared" si="0"/>
        <v>3.55</v>
      </c>
      <c r="G80" s="60">
        <f t="shared" si="1"/>
        <v>93.6845</v>
      </c>
      <c r="H80" s="63">
        <f t="shared" si="2"/>
        <v>93.6845</v>
      </c>
    </row>
    <row r="81" spans="1:8" s="62" customFormat="1" ht="36">
      <c r="A81" s="56" t="str">
        <f>IF((LEN('Copy paste to Here'!G85))&gt;5,((CONCATENATE('Copy paste to Here'!G85," &amp; ",'Copy paste to Here'!D85,"  &amp;  ",'Copy paste to Here'!E85))),"Empty Cell")</f>
        <v>Round nipple shield with prong set crystal studded rim and surgical steel barbell, 14g (1.6mm) with two 5mm balls &amp; Length: 14mm  &amp;  Crystal Color: Rose</v>
      </c>
      <c r="B81" s="57" t="str">
        <f>'Copy paste to Here'!C85</f>
        <v>MCNPC3</v>
      </c>
      <c r="C81" s="57" t="s">
        <v>815</v>
      </c>
      <c r="D81" s="58">
        <f>Invoice!B85</f>
        <v>2</v>
      </c>
      <c r="E81" s="59">
        <f>'Shipping Invoice'!J85*$N$1</f>
        <v>2.69</v>
      </c>
      <c r="F81" s="59">
        <f t="shared" si="0"/>
        <v>5.38</v>
      </c>
      <c r="G81" s="60">
        <f t="shared" si="1"/>
        <v>70.989099999999993</v>
      </c>
      <c r="H81" s="63">
        <f t="shared" si="2"/>
        <v>141.97819999999999</v>
      </c>
    </row>
    <row r="82" spans="1:8" s="62" customFormat="1" ht="36">
      <c r="A82" s="56" t="str">
        <f>IF((LEN('Copy paste to Here'!G86))&gt;5,((CONCATENATE('Copy paste to Here'!G86," &amp; ",'Copy paste to Here'!D86,"  &amp;  ",'Copy paste to Here'!E86))),"Empty Cell")</f>
        <v>Round nipple shield with prong set crystal studded rim and surgical steel barbell, 14g (1.6mm) with two 5mm balls &amp; Length: 14mm  &amp;  Crystal Color: Jet</v>
      </c>
      <c r="B82" s="57" t="str">
        <f>'Copy paste to Here'!C86</f>
        <v>MCNPC3</v>
      </c>
      <c r="C82" s="57" t="s">
        <v>815</v>
      </c>
      <c r="D82" s="58">
        <f>Invoice!B86</f>
        <v>2</v>
      </c>
      <c r="E82" s="59">
        <f>'Shipping Invoice'!J86*$N$1</f>
        <v>2.69</v>
      </c>
      <c r="F82" s="59">
        <f t="shared" si="0"/>
        <v>5.38</v>
      </c>
      <c r="G82" s="60">
        <f t="shared" si="1"/>
        <v>70.989099999999993</v>
      </c>
      <c r="H82" s="63">
        <f t="shared" si="2"/>
        <v>141.97819999999999</v>
      </c>
    </row>
    <row r="83" spans="1:8" s="62" customFormat="1" ht="36">
      <c r="A83" s="56" t="str">
        <f>IF((LEN('Copy paste to Here'!G87))&gt;5,((CONCATENATE('Copy paste to Here'!G87," &amp; ",'Copy paste to Here'!D87,"  &amp;  ",'Copy paste to Here'!E87))),"Empty Cell")</f>
        <v>Round nipple shield with prong set crystal studded rim and surgical steel barbell, 14g (1.6mm) with two 5mm balls &amp; Length: 14mm  &amp;  Crystal Color: Fuchsia</v>
      </c>
      <c r="B83" s="57" t="str">
        <f>'Copy paste to Here'!C87</f>
        <v>MCNPC3</v>
      </c>
      <c r="C83" s="57" t="s">
        <v>815</v>
      </c>
      <c r="D83" s="58">
        <f>Invoice!B87</f>
        <v>2</v>
      </c>
      <c r="E83" s="59">
        <f>'Shipping Invoice'!J87*$N$1</f>
        <v>2.69</v>
      </c>
      <c r="F83" s="59">
        <f t="shared" ref="F83:F146" si="3">D83*E83</f>
        <v>5.38</v>
      </c>
      <c r="G83" s="60">
        <f t="shared" ref="G83:G146" si="4">E83*$E$14</f>
        <v>70.989099999999993</v>
      </c>
      <c r="H83" s="63">
        <f t="shared" ref="H83:H146" si="5">D83*G83</f>
        <v>141.97819999999999</v>
      </c>
    </row>
    <row r="84" spans="1:8" s="62" customFormat="1" ht="24">
      <c r="A84" s="56" t="str">
        <f>IF((LEN('Copy paste to Here'!G88))&gt;5,((CONCATENATE('Copy paste to Here'!G88," &amp; ",'Copy paste to Here'!D88,"  &amp;  ",'Copy paste to Here'!E88))),"Empty Cell")</f>
        <v>925 silver seamless nose ring, 0.8mm (20g) with three 1.5mm prong set color crystals &amp; Length: 10mm  &amp;  Crystal Color: Clear</v>
      </c>
      <c r="B84" s="57" t="str">
        <f>'Copy paste to Here'!C88</f>
        <v>NHAM</v>
      </c>
      <c r="C84" s="57" t="s">
        <v>816</v>
      </c>
      <c r="D84" s="58">
        <f>Invoice!B88</f>
        <v>4</v>
      </c>
      <c r="E84" s="59">
        <f>'Shipping Invoice'!J88*$N$1</f>
        <v>1.9</v>
      </c>
      <c r="F84" s="59">
        <f t="shared" si="3"/>
        <v>7.6</v>
      </c>
      <c r="G84" s="60">
        <f t="shared" si="4"/>
        <v>50.140999999999998</v>
      </c>
      <c r="H84" s="63">
        <f t="shared" si="5"/>
        <v>200.56399999999999</v>
      </c>
    </row>
    <row r="85" spans="1:8" s="62" customFormat="1" ht="24">
      <c r="A85" s="56" t="str">
        <f>IF((LEN('Copy paste to Here'!G89))&gt;5,((CONCATENATE('Copy paste to Here'!G89," &amp; ",'Copy paste to Here'!D89,"  &amp;  ",'Copy paste to Here'!E89))),"Empty Cell")</f>
        <v>925 silver seamless nose ring, 0.8mm (20g) with three 1.5mm prong set color crystals &amp; Length: 10mm  &amp;  Crystal Color: AB</v>
      </c>
      <c r="B85" s="57" t="str">
        <f>'Copy paste to Here'!C89</f>
        <v>NHAM</v>
      </c>
      <c r="C85" s="57" t="s">
        <v>816</v>
      </c>
      <c r="D85" s="58">
        <f>Invoice!B89</f>
        <v>2</v>
      </c>
      <c r="E85" s="59">
        <f>'Shipping Invoice'!J89*$N$1</f>
        <v>1.9</v>
      </c>
      <c r="F85" s="59">
        <f t="shared" si="3"/>
        <v>3.8</v>
      </c>
      <c r="G85" s="60">
        <f t="shared" si="4"/>
        <v>50.140999999999998</v>
      </c>
      <c r="H85" s="63">
        <f t="shared" si="5"/>
        <v>100.282</v>
      </c>
    </row>
    <row r="86" spans="1:8" s="62" customFormat="1" ht="24">
      <c r="A86" s="56" t="str">
        <f>IF((LEN('Copy paste to Here'!G90))&gt;5,((CONCATENATE('Copy paste to Here'!G90," &amp; ",'Copy paste to Here'!D90,"  &amp;  ",'Copy paste to Here'!E90))),"Empty Cell")</f>
        <v>925 silver seamless nose ring, 0.8mm (20g) with three 1.5mm prong set color crystals &amp; Length: 10mm  &amp;  Crystal Color: Jet</v>
      </c>
      <c r="B86" s="57" t="str">
        <f>'Copy paste to Here'!C90</f>
        <v>NHAM</v>
      </c>
      <c r="C86" s="57" t="s">
        <v>816</v>
      </c>
      <c r="D86" s="58">
        <f>Invoice!B90</f>
        <v>1</v>
      </c>
      <c r="E86" s="59">
        <f>'Shipping Invoice'!J90*$N$1</f>
        <v>1.9</v>
      </c>
      <c r="F86" s="59">
        <f t="shared" si="3"/>
        <v>1.9</v>
      </c>
      <c r="G86" s="60">
        <f t="shared" si="4"/>
        <v>50.140999999999998</v>
      </c>
      <c r="H86" s="63">
        <f t="shared" si="5"/>
        <v>50.140999999999998</v>
      </c>
    </row>
    <row r="87" spans="1:8" s="62" customFormat="1" ht="36">
      <c r="A87" s="56" t="str">
        <f>IF((LEN('Copy paste to Here'!G91))&gt;5,((CONCATENATE('Copy paste to Here'!G91," &amp; ",'Copy paste to Here'!D91,"  &amp;  ",'Copy paste to Here'!E91))),"Empty Cell")</f>
        <v xml:space="preserve">Heart shaped nipple shield with 316l steel barbell, 14g (1.6mm) with two 5mm balls (shield is made from 925 Silver plated brass) - inner diameter 15mm &amp;   &amp;  </v>
      </c>
      <c r="B87" s="57" t="str">
        <f>'Copy paste to Here'!C91</f>
        <v>NPSH11</v>
      </c>
      <c r="C87" s="57" t="s">
        <v>785</v>
      </c>
      <c r="D87" s="58">
        <f>Invoice!B91</f>
        <v>2</v>
      </c>
      <c r="E87" s="59">
        <f>'Shipping Invoice'!J91*$N$1</f>
        <v>1.71</v>
      </c>
      <c r="F87" s="59">
        <f t="shared" si="3"/>
        <v>3.42</v>
      </c>
      <c r="G87" s="60">
        <f t="shared" si="4"/>
        <v>45.126899999999999</v>
      </c>
      <c r="H87" s="63">
        <f t="shared" si="5"/>
        <v>90.253799999999998</v>
      </c>
    </row>
    <row r="88" spans="1:8" s="62" customFormat="1" ht="36">
      <c r="A88" s="56" t="str">
        <f>IF((LEN('Copy paste to Here'!G92))&gt;5,((CONCATENATE('Copy paste to Here'!G92," &amp; ",'Copy paste to Here'!D92,"  &amp;  ",'Copy paste to Here'!E92))),"Empty Cell")</f>
        <v xml:space="preserve">Heart shape nipple shield with surgical steel nipple barbell, 14g (1.6mm) with a 4mm cone and a arrow end - diameter 5/8'' (16mm) &amp;   &amp;  </v>
      </c>
      <c r="B88" s="57" t="str">
        <f>'Copy paste to Here'!C92</f>
        <v>NPSH12</v>
      </c>
      <c r="C88" s="57" t="s">
        <v>787</v>
      </c>
      <c r="D88" s="58">
        <f>Invoice!B92</f>
        <v>2</v>
      </c>
      <c r="E88" s="59">
        <f>'Shipping Invoice'!J92*$N$1</f>
        <v>3.7</v>
      </c>
      <c r="F88" s="59">
        <f t="shared" si="3"/>
        <v>7.4</v>
      </c>
      <c r="G88" s="60">
        <f t="shared" si="4"/>
        <v>97.643000000000001</v>
      </c>
      <c r="H88" s="63">
        <f t="shared" si="5"/>
        <v>195.286</v>
      </c>
    </row>
    <row r="89" spans="1:8" s="62" customFormat="1" ht="36">
      <c r="A89" s="56" t="str">
        <f>IF((LEN('Copy paste to Here'!G93))&gt;5,((CONCATENATE('Copy paste to Here'!G93," &amp; ",'Copy paste to Here'!D93,"  &amp;  ",'Copy paste to Here'!E93))),"Empty Cell")</f>
        <v xml:space="preserve">Heart shape nipple shield with surgical steel nipple barbell, 14g (1.6m) with a 4mm cone and 5mm ball (shield is made from 925 Silver plated brass) - diameter 5/8'' (16mm)  &amp;   &amp;  </v>
      </c>
      <c r="B89" s="57" t="str">
        <f>'Copy paste to Here'!C93</f>
        <v>NPSH13</v>
      </c>
      <c r="C89" s="57" t="s">
        <v>788</v>
      </c>
      <c r="D89" s="58">
        <f>Invoice!B93</f>
        <v>4</v>
      </c>
      <c r="E89" s="59">
        <f>'Shipping Invoice'!J93*$N$1</f>
        <v>1.68</v>
      </c>
      <c r="F89" s="59">
        <f t="shared" si="3"/>
        <v>6.72</v>
      </c>
      <c r="G89" s="60">
        <f t="shared" si="4"/>
        <v>44.3352</v>
      </c>
      <c r="H89" s="63">
        <f t="shared" si="5"/>
        <v>177.3408</v>
      </c>
    </row>
    <row r="90" spans="1:8" s="62" customFormat="1" ht="24">
      <c r="A90" s="56" t="str">
        <f>IF((LEN('Copy paste to Here'!G94))&gt;5,((CONCATENATE('Copy paste to Here'!G94," &amp; ",'Copy paste to Here'!D94,"  &amp;  ",'Copy paste to Here'!E94))),"Empty Cell")</f>
        <v xml:space="preserve">316L steel nipple barbell, 14g (1.6mm) with a 5mm cone and casted arrow end &amp; Length: 14mm  &amp;  </v>
      </c>
      <c r="B90" s="57" t="str">
        <f>'Copy paste to Here'!C94</f>
        <v>NPSH8</v>
      </c>
      <c r="C90" s="57" t="s">
        <v>789</v>
      </c>
      <c r="D90" s="58">
        <f>Invoice!B94</f>
        <v>4</v>
      </c>
      <c r="E90" s="59">
        <f>'Shipping Invoice'!J94*$N$1</f>
        <v>2.3199999999999998</v>
      </c>
      <c r="F90" s="59">
        <f t="shared" si="3"/>
        <v>9.2799999999999994</v>
      </c>
      <c r="G90" s="60">
        <f t="shared" si="4"/>
        <v>61.224799999999995</v>
      </c>
      <c r="H90" s="63">
        <f t="shared" si="5"/>
        <v>244.89919999999998</v>
      </c>
    </row>
    <row r="91" spans="1:8" s="62" customFormat="1" ht="24">
      <c r="A91" s="56" t="str">
        <f>IF((LEN('Copy paste to Here'!G95))&gt;5,((CONCATENATE('Copy paste to Here'!G95," &amp; ",'Copy paste to Here'!D95,"  &amp;  ",'Copy paste to Here'!E95))),"Empty Cell")</f>
        <v xml:space="preserve">Sterling Silver nose hoop, 22g (0.6mm) real gold 18k plated ball and an outer diameter of 5/16'' (8mm) - 1 piece &amp;   &amp;  </v>
      </c>
      <c r="B91" s="57" t="str">
        <f>'Copy paste to Here'!C95</f>
        <v>NS05RG</v>
      </c>
      <c r="C91" s="57" t="s">
        <v>791</v>
      </c>
      <c r="D91" s="58">
        <f>Invoice!B95</f>
        <v>9</v>
      </c>
      <c r="E91" s="59">
        <f>'Shipping Invoice'!J95*$N$1</f>
        <v>0.94</v>
      </c>
      <c r="F91" s="59">
        <f t="shared" si="3"/>
        <v>8.4599999999999991</v>
      </c>
      <c r="G91" s="60">
        <f t="shared" si="4"/>
        <v>24.8066</v>
      </c>
      <c r="H91" s="63">
        <f t="shared" si="5"/>
        <v>223.2594</v>
      </c>
    </row>
    <row r="92" spans="1:8" s="62" customFormat="1" ht="24">
      <c r="A92" s="56" t="str">
        <f>IF((LEN('Copy paste to Here'!G96))&gt;5,((CONCATENATE('Copy paste to Here'!G96," &amp; ",'Copy paste to Here'!D96,"  &amp;  ",'Copy paste to Here'!E96))),"Empty Cell")</f>
        <v xml:space="preserve">Sterling Silver nose hoop with ball, 22g (0.6mm) with an outer diameter of 3/8'' (10mm) - 1 piece &amp;   &amp;  </v>
      </c>
      <c r="B92" s="57" t="str">
        <f>'Copy paste to Here'!C96</f>
        <v>NS06</v>
      </c>
      <c r="C92" s="57" t="s">
        <v>792</v>
      </c>
      <c r="D92" s="58">
        <f>Invoice!B96</f>
        <v>20</v>
      </c>
      <c r="E92" s="59">
        <f>'Shipping Invoice'!J96*$N$1</f>
        <v>0.71</v>
      </c>
      <c r="F92" s="59">
        <f t="shared" si="3"/>
        <v>14.2</v>
      </c>
      <c r="G92" s="60">
        <f t="shared" si="4"/>
        <v>18.736899999999999</v>
      </c>
      <c r="H92" s="63">
        <f t="shared" si="5"/>
        <v>374.73799999999994</v>
      </c>
    </row>
    <row r="93" spans="1:8" s="62" customFormat="1" ht="24">
      <c r="A93" s="56" t="str">
        <f>IF((LEN('Copy paste to Here'!G97))&gt;5,((CONCATENATE('Copy paste to Here'!G97," &amp; ",'Copy paste to Here'!D97,"  &amp;  ",'Copy paste to Here'!E97))),"Empty Cell")</f>
        <v xml:space="preserve">High polished surgical steel hinged segment ring, 16g (1.2mm) &amp; Length: 8mm  &amp;  </v>
      </c>
      <c r="B93" s="57" t="str">
        <f>'Copy paste to Here'!C97</f>
        <v>SEGH16</v>
      </c>
      <c r="C93" s="57" t="s">
        <v>65</v>
      </c>
      <c r="D93" s="58">
        <f>Invoice!B97</f>
        <v>2</v>
      </c>
      <c r="E93" s="59">
        <f>'Shipping Invoice'!J97*$N$1</f>
        <v>2.2599999999999998</v>
      </c>
      <c r="F93" s="59">
        <f t="shared" si="3"/>
        <v>4.5199999999999996</v>
      </c>
      <c r="G93" s="60">
        <f t="shared" si="4"/>
        <v>59.641399999999997</v>
      </c>
      <c r="H93" s="63">
        <f t="shared" si="5"/>
        <v>119.28279999999999</v>
      </c>
    </row>
    <row r="94" spans="1:8" s="62" customFormat="1" ht="24">
      <c r="A94" s="56" t="str">
        <f>IF((LEN('Copy paste to Here'!G98))&gt;5,((CONCATENATE('Copy paste to Here'!G98," &amp; ",'Copy paste to Here'!D98,"  &amp;  ",'Copy paste to Here'!E98))),"Empty Cell")</f>
        <v xml:space="preserve">High polished surgical steel hinged segment ring, 16g (1.2mm) &amp; Length: 9mm  &amp;  </v>
      </c>
      <c r="B94" s="57" t="str">
        <f>'Copy paste to Here'!C98</f>
        <v>SEGH16</v>
      </c>
      <c r="C94" s="57" t="s">
        <v>65</v>
      </c>
      <c r="D94" s="58">
        <f>Invoice!B98</f>
        <v>4</v>
      </c>
      <c r="E94" s="59">
        <f>'Shipping Invoice'!J98*$N$1</f>
        <v>2.2599999999999998</v>
      </c>
      <c r="F94" s="59">
        <f t="shared" si="3"/>
        <v>9.0399999999999991</v>
      </c>
      <c r="G94" s="60">
        <f t="shared" si="4"/>
        <v>59.641399999999997</v>
      </c>
      <c r="H94" s="63">
        <f t="shared" si="5"/>
        <v>238.56559999999999</v>
      </c>
    </row>
    <row r="95" spans="1:8" s="62" customFormat="1" ht="24">
      <c r="A95" s="56" t="str">
        <f>IF((LEN('Copy paste to Here'!G99))&gt;5,((CONCATENATE('Copy paste to Here'!G99," &amp; ",'Copy paste to Here'!D99,"  &amp;  ",'Copy paste to Here'!E99))),"Empty Cell")</f>
        <v xml:space="preserve">High polished surgical steel hinged segment ring, 16g (1.2mm) &amp; Length: 10mm  &amp;  </v>
      </c>
      <c r="B95" s="57" t="str">
        <f>'Copy paste to Here'!C99</f>
        <v>SEGH16</v>
      </c>
      <c r="C95" s="57" t="s">
        <v>65</v>
      </c>
      <c r="D95" s="58">
        <f>Invoice!B99</f>
        <v>6</v>
      </c>
      <c r="E95" s="59">
        <f>'Shipping Invoice'!J99*$N$1</f>
        <v>2.2599999999999998</v>
      </c>
      <c r="F95" s="59">
        <f t="shared" si="3"/>
        <v>13.559999999999999</v>
      </c>
      <c r="G95" s="60">
        <f t="shared" si="4"/>
        <v>59.641399999999997</v>
      </c>
      <c r="H95" s="63">
        <f t="shared" si="5"/>
        <v>357.84839999999997</v>
      </c>
    </row>
    <row r="96" spans="1:8" s="62" customFormat="1" ht="24">
      <c r="A96" s="56" t="str">
        <f>IF((LEN('Copy paste to Here'!G100))&gt;5,((CONCATENATE('Copy paste to Here'!G100," &amp; ",'Copy paste to Here'!D100,"  &amp;  ",'Copy paste to Here'!E100))),"Empty Cell")</f>
        <v xml:space="preserve">High polished surgical steel hinged segment ring, 16g (1.2mm) &amp; Length: 11mm  &amp;  </v>
      </c>
      <c r="B96" s="57" t="str">
        <f>'Copy paste to Here'!C100</f>
        <v>SEGH16</v>
      </c>
      <c r="C96" s="57" t="s">
        <v>65</v>
      </c>
      <c r="D96" s="58">
        <f>Invoice!B100</f>
        <v>4</v>
      </c>
      <c r="E96" s="59">
        <f>'Shipping Invoice'!J100*$N$1</f>
        <v>2.2599999999999998</v>
      </c>
      <c r="F96" s="59">
        <f t="shared" si="3"/>
        <v>9.0399999999999991</v>
      </c>
      <c r="G96" s="60">
        <f t="shared" si="4"/>
        <v>59.641399999999997</v>
      </c>
      <c r="H96" s="63">
        <f t="shared" si="5"/>
        <v>238.56559999999999</v>
      </c>
    </row>
    <row r="97" spans="1:8" s="62" customFormat="1" ht="24">
      <c r="A97" s="56" t="str">
        <f>IF((LEN('Copy paste to Here'!G101))&gt;5,((CONCATENATE('Copy paste to Here'!G101," &amp; ",'Copy paste to Here'!D101,"  &amp;  ",'Copy paste to Here'!E101))),"Empty Cell")</f>
        <v xml:space="preserve">High polished surgical steel hinged segment ring, 16g (1.2mm) &amp; Length: 12mm  &amp;  </v>
      </c>
      <c r="B97" s="57" t="str">
        <f>'Copy paste to Here'!C101</f>
        <v>SEGH16</v>
      </c>
      <c r="C97" s="57" t="s">
        <v>65</v>
      </c>
      <c r="D97" s="58">
        <f>Invoice!B101</f>
        <v>10</v>
      </c>
      <c r="E97" s="59">
        <f>'Shipping Invoice'!J101*$N$1</f>
        <v>2.2599999999999998</v>
      </c>
      <c r="F97" s="59">
        <f t="shared" si="3"/>
        <v>22.599999999999998</v>
      </c>
      <c r="G97" s="60">
        <f t="shared" si="4"/>
        <v>59.641399999999997</v>
      </c>
      <c r="H97" s="63">
        <f t="shared" si="5"/>
        <v>596.41399999999999</v>
      </c>
    </row>
    <row r="98" spans="1:8" s="62" customFormat="1" ht="24">
      <c r="A98" s="56" t="str">
        <f>IF((LEN('Copy paste to Here'!G102))&gt;5,((CONCATENATE('Copy paste to Here'!G102," &amp; ",'Copy paste to Here'!D102,"  &amp;  ",'Copy paste to Here'!E102))),"Empty Cell")</f>
        <v xml:space="preserve">High polished surgical steel hinged segment ring, 16g (1.2mm) &amp; Length: 14mm  &amp;  </v>
      </c>
      <c r="B98" s="57" t="str">
        <f>'Copy paste to Here'!C102</f>
        <v>SEGH16</v>
      </c>
      <c r="C98" s="57" t="s">
        <v>65</v>
      </c>
      <c r="D98" s="58">
        <f>Invoice!B102</f>
        <v>4</v>
      </c>
      <c r="E98" s="59">
        <f>'Shipping Invoice'!J102*$N$1</f>
        <v>2.2599999999999998</v>
      </c>
      <c r="F98" s="59">
        <f t="shared" si="3"/>
        <v>9.0399999999999991</v>
      </c>
      <c r="G98" s="60">
        <f t="shared" si="4"/>
        <v>59.641399999999997</v>
      </c>
      <c r="H98" s="63">
        <f t="shared" si="5"/>
        <v>238.56559999999999</v>
      </c>
    </row>
    <row r="99" spans="1:8" s="62" customFormat="1" ht="24">
      <c r="A99" s="56" t="str">
        <f>IF((LEN('Copy paste to Here'!G103))&gt;5,((CONCATENATE('Copy paste to Here'!G103," &amp; ",'Copy paste to Here'!D103,"  &amp;  ",'Copy paste to Here'!E103))),"Empty Cell")</f>
        <v xml:space="preserve">High polished surgical steel hinged segment ring, 16g (1.2mm) &amp; Length: 16mm  &amp;  </v>
      </c>
      <c r="B99" s="57" t="str">
        <f>'Copy paste to Here'!C103</f>
        <v>SEGH16</v>
      </c>
      <c r="C99" s="57" t="s">
        <v>65</v>
      </c>
      <c r="D99" s="58">
        <f>Invoice!B103</f>
        <v>2</v>
      </c>
      <c r="E99" s="59">
        <f>'Shipping Invoice'!J103*$N$1</f>
        <v>2.2599999999999998</v>
      </c>
      <c r="F99" s="59">
        <f t="shared" si="3"/>
        <v>4.5199999999999996</v>
      </c>
      <c r="G99" s="60">
        <f t="shared" si="4"/>
        <v>59.641399999999997</v>
      </c>
      <c r="H99" s="63">
        <f t="shared" si="5"/>
        <v>119.28279999999999</v>
      </c>
    </row>
    <row r="100" spans="1:8" s="62" customFormat="1" ht="25.5">
      <c r="A100" s="56" t="str">
        <f>IF((LEN('Copy paste to Here'!G104))&gt;5,((CONCATENATE('Copy paste to Here'!G104," &amp; ",'Copy paste to Here'!D104,"  &amp;  ",'Copy paste to Here'!E104))),"Empty Cell")</f>
        <v>PVD plated surgical steel hinged segment ring, 16g (1.2mm) &amp; Length: 8mm  &amp;  Color: Black</v>
      </c>
      <c r="B100" s="57" t="str">
        <f>'Copy paste to Here'!C104</f>
        <v>SEGHT16</v>
      </c>
      <c r="C100" s="57" t="s">
        <v>68</v>
      </c>
      <c r="D100" s="58">
        <f>Invoice!B104</f>
        <v>4</v>
      </c>
      <c r="E100" s="59">
        <f>'Shipping Invoice'!J104*$N$1</f>
        <v>2.76</v>
      </c>
      <c r="F100" s="59">
        <f t="shared" si="3"/>
        <v>11.04</v>
      </c>
      <c r="G100" s="60">
        <f t="shared" si="4"/>
        <v>72.836399999999998</v>
      </c>
      <c r="H100" s="63">
        <f t="shared" si="5"/>
        <v>291.34559999999999</v>
      </c>
    </row>
    <row r="101" spans="1:8" s="62" customFormat="1" ht="25.5">
      <c r="A101" s="56" t="str">
        <f>IF((LEN('Copy paste to Here'!G105))&gt;5,((CONCATENATE('Copy paste to Here'!G105," &amp; ",'Copy paste to Here'!D105,"  &amp;  ",'Copy paste to Here'!E105))),"Empty Cell")</f>
        <v>PVD plated surgical steel hinged segment ring, 16g (1.2mm) &amp; Length: 8mm  &amp;  Color: Gold</v>
      </c>
      <c r="B101" s="57" t="str">
        <f>'Copy paste to Here'!C105</f>
        <v>SEGHT16</v>
      </c>
      <c r="C101" s="57" t="s">
        <v>68</v>
      </c>
      <c r="D101" s="58">
        <f>Invoice!B105</f>
        <v>4</v>
      </c>
      <c r="E101" s="59">
        <f>'Shipping Invoice'!J105*$N$1</f>
        <v>2.76</v>
      </c>
      <c r="F101" s="59">
        <f t="shared" si="3"/>
        <v>11.04</v>
      </c>
      <c r="G101" s="60">
        <f t="shared" si="4"/>
        <v>72.836399999999998</v>
      </c>
      <c r="H101" s="63">
        <f t="shared" si="5"/>
        <v>291.34559999999999</v>
      </c>
    </row>
    <row r="102" spans="1:8" s="62" customFormat="1" ht="25.5">
      <c r="A102" s="56" t="str">
        <f>IF((LEN('Copy paste to Here'!G106))&gt;5,((CONCATENATE('Copy paste to Here'!G106," &amp; ",'Copy paste to Here'!D106,"  &amp;  ",'Copy paste to Here'!E106))),"Empty Cell")</f>
        <v>PVD plated surgical steel hinged segment ring, 16g (1.2mm) &amp; Length: 9mm  &amp;  Color: Black</v>
      </c>
      <c r="B102" s="57" t="str">
        <f>'Copy paste to Here'!C106</f>
        <v>SEGHT16</v>
      </c>
      <c r="C102" s="57" t="s">
        <v>68</v>
      </c>
      <c r="D102" s="58">
        <f>Invoice!B106</f>
        <v>4</v>
      </c>
      <c r="E102" s="59">
        <f>'Shipping Invoice'!J106*$N$1</f>
        <v>2.76</v>
      </c>
      <c r="F102" s="59">
        <f t="shared" si="3"/>
        <v>11.04</v>
      </c>
      <c r="G102" s="60">
        <f t="shared" si="4"/>
        <v>72.836399999999998</v>
      </c>
      <c r="H102" s="63">
        <f t="shared" si="5"/>
        <v>291.34559999999999</v>
      </c>
    </row>
    <row r="103" spans="1:8" s="62" customFormat="1" ht="25.5">
      <c r="A103" s="56" t="str">
        <f>IF((LEN('Copy paste to Here'!G107))&gt;5,((CONCATENATE('Copy paste to Here'!G107," &amp; ",'Copy paste to Here'!D107,"  &amp;  ",'Copy paste to Here'!E107))),"Empty Cell")</f>
        <v>PVD plated surgical steel hinged segment ring, 16g (1.2mm) &amp; Length: 10mm  &amp;  Color: Black</v>
      </c>
      <c r="B103" s="57" t="str">
        <f>'Copy paste to Here'!C107</f>
        <v>SEGHT16</v>
      </c>
      <c r="C103" s="57" t="s">
        <v>68</v>
      </c>
      <c r="D103" s="58">
        <f>Invoice!B107</f>
        <v>6</v>
      </c>
      <c r="E103" s="59">
        <f>'Shipping Invoice'!J107*$N$1</f>
        <v>2.76</v>
      </c>
      <c r="F103" s="59">
        <f t="shared" si="3"/>
        <v>16.559999999999999</v>
      </c>
      <c r="G103" s="60">
        <f t="shared" si="4"/>
        <v>72.836399999999998</v>
      </c>
      <c r="H103" s="63">
        <f t="shared" si="5"/>
        <v>437.01839999999999</v>
      </c>
    </row>
    <row r="104" spans="1:8" s="62" customFormat="1" ht="25.5">
      <c r="A104" s="56" t="str">
        <f>IF((LEN('Copy paste to Here'!G108))&gt;5,((CONCATENATE('Copy paste to Here'!G108," &amp; ",'Copy paste to Here'!D108,"  &amp;  ",'Copy paste to Here'!E108))),"Empty Cell")</f>
        <v>PVD plated surgical steel hinged segment ring, 16g (1.2mm) &amp; Length: 10mm  &amp;  Color: Gold</v>
      </c>
      <c r="B104" s="57" t="str">
        <f>'Copy paste to Here'!C108</f>
        <v>SEGHT16</v>
      </c>
      <c r="C104" s="57" t="s">
        <v>68</v>
      </c>
      <c r="D104" s="58">
        <f>Invoice!B108</f>
        <v>10</v>
      </c>
      <c r="E104" s="59">
        <f>'Shipping Invoice'!J108*$N$1</f>
        <v>2.76</v>
      </c>
      <c r="F104" s="59">
        <f t="shared" si="3"/>
        <v>27.599999999999998</v>
      </c>
      <c r="G104" s="60">
        <f t="shared" si="4"/>
        <v>72.836399999999998</v>
      </c>
      <c r="H104" s="63">
        <f t="shared" si="5"/>
        <v>728.36400000000003</v>
      </c>
    </row>
    <row r="105" spans="1:8" s="62" customFormat="1" ht="25.5">
      <c r="A105" s="56" t="str">
        <f>IF((LEN('Copy paste to Here'!G109))&gt;5,((CONCATENATE('Copy paste to Here'!G109," &amp; ",'Copy paste to Here'!D109,"  &amp;  ",'Copy paste to Here'!E109))),"Empty Cell")</f>
        <v xml:space="preserve">PVD plated 316L steel hinged segment ring, 1.2mm (16g) pear shape design &amp; Color: High Polish 10mm  &amp;  </v>
      </c>
      <c r="B105" s="57" t="str">
        <f>'Copy paste to Here'!C109</f>
        <v>SGTSH14</v>
      </c>
      <c r="C105" s="57" t="s">
        <v>817</v>
      </c>
      <c r="D105" s="58">
        <f>Invoice!B109</f>
        <v>1</v>
      </c>
      <c r="E105" s="59">
        <f>'Shipping Invoice'!J109*$N$1</f>
        <v>3.54</v>
      </c>
      <c r="F105" s="59">
        <f t="shared" si="3"/>
        <v>3.54</v>
      </c>
      <c r="G105" s="60">
        <f t="shared" si="4"/>
        <v>93.420600000000007</v>
      </c>
      <c r="H105" s="63">
        <f t="shared" si="5"/>
        <v>93.420600000000007</v>
      </c>
    </row>
    <row r="106" spans="1:8" s="62" customFormat="1" ht="25.5">
      <c r="A106" s="56" t="str">
        <f>IF((LEN('Copy paste to Here'!G110))&gt;5,((CONCATENATE('Copy paste to Here'!G110," &amp; ",'Copy paste to Here'!D110,"  &amp;  ",'Copy paste to Here'!E110))),"Empty Cell")</f>
        <v xml:space="preserve">PVD plated 316L steel hinged segment ring, 1.2mm (16g) pear shape design &amp; Color: Gold 10mm  &amp;  </v>
      </c>
      <c r="B106" s="57" t="str">
        <f>'Copy paste to Here'!C110</f>
        <v>SGTSH14</v>
      </c>
      <c r="C106" s="57" t="s">
        <v>818</v>
      </c>
      <c r="D106" s="58">
        <f>Invoice!B110</f>
        <v>1</v>
      </c>
      <c r="E106" s="59">
        <f>'Shipping Invoice'!J110*$N$1</f>
        <v>3.97</v>
      </c>
      <c r="F106" s="59">
        <f t="shared" si="3"/>
        <v>3.97</v>
      </c>
      <c r="G106" s="60">
        <f t="shared" si="4"/>
        <v>104.76830000000001</v>
      </c>
      <c r="H106" s="63">
        <f t="shared" si="5"/>
        <v>104.76830000000001</v>
      </c>
    </row>
    <row r="107" spans="1:8" s="62" customFormat="1" ht="25.5">
      <c r="A107" s="56" t="str">
        <f>IF((LEN('Copy paste to Here'!G111))&gt;5,((CONCATENATE('Copy paste to Here'!G111," &amp; ",'Copy paste to Here'!D111,"  &amp;  ",'Copy paste to Here'!E111))),"Empty Cell")</f>
        <v xml:space="preserve">PVD plated 316L steel hinged segment ring, 1.2mm (16g) pear shape design &amp; Color: Rainbow 10mm  &amp;  </v>
      </c>
      <c r="B107" s="57" t="str">
        <f>'Copy paste to Here'!C111</f>
        <v>SGTSH14</v>
      </c>
      <c r="C107" s="57" t="s">
        <v>818</v>
      </c>
      <c r="D107" s="58">
        <f>Invoice!B111</f>
        <v>1</v>
      </c>
      <c r="E107" s="59">
        <f>'Shipping Invoice'!J111*$N$1</f>
        <v>3.97</v>
      </c>
      <c r="F107" s="59">
        <f t="shared" si="3"/>
        <v>3.97</v>
      </c>
      <c r="G107" s="60">
        <f t="shared" si="4"/>
        <v>104.76830000000001</v>
      </c>
      <c r="H107" s="63">
        <f t="shared" si="5"/>
        <v>104.76830000000001</v>
      </c>
    </row>
    <row r="108" spans="1:8" s="62" customFormat="1" ht="25.5">
      <c r="A108" s="56" t="str">
        <f>IF((LEN('Copy paste to Here'!G112))&gt;5,((CONCATENATE('Copy paste to Here'!G112," &amp; ",'Copy paste to Here'!D112,"  &amp;  ",'Copy paste to Here'!E112))),"Empty Cell")</f>
        <v xml:space="preserve">PVD plated 316L steel hinged segment ring, 1.2mm (16g) pear shape design &amp; Color: Black 10mm  &amp;  </v>
      </c>
      <c r="B108" s="57" t="str">
        <f>'Copy paste to Here'!C112</f>
        <v>SGTSH14</v>
      </c>
      <c r="C108" s="57" t="s">
        <v>818</v>
      </c>
      <c r="D108" s="58">
        <f>Invoice!B112</f>
        <v>1</v>
      </c>
      <c r="E108" s="59">
        <f>'Shipping Invoice'!J112*$N$1</f>
        <v>3.97</v>
      </c>
      <c r="F108" s="59">
        <f t="shared" si="3"/>
        <v>3.97</v>
      </c>
      <c r="G108" s="60">
        <f t="shared" si="4"/>
        <v>104.76830000000001</v>
      </c>
      <c r="H108" s="63">
        <f t="shared" si="5"/>
        <v>104.76830000000001</v>
      </c>
    </row>
    <row r="109" spans="1:8" s="62" customFormat="1" ht="48">
      <c r="A109" s="56" t="str">
        <f>IF((LEN('Copy paste to Here'!G113))&gt;5,((CONCATENATE('Copy paste to Here'!G113," &amp; ",'Copy paste to Here'!D113,"  &amp;  ",'Copy paste to Here'!E113))),"Empty Cell")</f>
        <v>316L steel internally threaded tragus labret, 16g (1.2mm) with bezel set jewel flat head sized 1.5mm to 4mm for triple tragus piercings &amp; Length: 6mm with 3mm top part  &amp;  Crystal Color: Clear</v>
      </c>
      <c r="B109" s="57" t="str">
        <f>'Copy paste to Here'!C113</f>
        <v>TLBIRC</v>
      </c>
      <c r="C109" s="57" t="s">
        <v>819</v>
      </c>
      <c r="D109" s="58">
        <f>Invoice!B113</f>
        <v>2</v>
      </c>
      <c r="E109" s="59">
        <f>'Shipping Invoice'!J113*$N$1</f>
        <v>1.19</v>
      </c>
      <c r="F109" s="59">
        <f t="shared" si="3"/>
        <v>2.38</v>
      </c>
      <c r="G109" s="60">
        <f t="shared" si="4"/>
        <v>31.4041</v>
      </c>
      <c r="H109" s="63">
        <f t="shared" si="5"/>
        <v>62.808199999999999</v>
      </c>
    </row>
    <row r="110" spans="1:8" s="62" customFormat="1" ht="48">
      <c r="A110" s="56" t="str">
        <f>IF((LEN('Copy paste to Here'!G114))&gt;5,((CONCATENATE('Copy paste to Here'!G114," &amp; ",'Copy paste to Here'!D114,"  &amp;  ",'Copy paste to Here'!E114))),"Empty Cell")</f>
        <v>316L steel internally threaded tragus labret, 16g (1.2mm) with bezel set jewel flat head sized 1.5mm to 4mm for triple tragus piercings &amp; Length: 5mm with 3mm top part  &amp;  Crystal Color: Clear</v>
      </c>
      <c r="B110" s="57" t="str">
        <f>'Copy paste to Here'!C114</f>
        <v>TLBIRC</v>
      </c>
      <c r="C110" s="57" t="s">
        <v>819</v>
      </c>
      <c r="D110" s="58">
        <f>Invoice!B114</f>
        <v>2</v>
      </c>
      <c r="E110" s="59">
        <f>'Shipping Invoice'!J114*$N$1</f>
        <v>1.19</v>
      </c>
      <c r="F110" s="59">
        <f t="shared" si="3"/>
        <v>2.38</v>
      </c>
      <c r="G110" s="60">
        <f t="shared" si="4"/>
        <v>31.4041</v>
      </c>
      <c r="H110" s="63">
        <f t="shared" si="5"/>
        <v>62.808199999999999</v>
      </c>
    </row>
    <row r="111" spans="1:8" s="62" customFormat="1" ht="36">
      <c r="A111" s="56" t="str">
        <f>IF((LEN('Copy paste to Here'!G115))&gt;5,((CONCATENATE('Copy paste to Here'!G115," &amp; ",'Copy paste to Here'!D115,"  &amp;  ",'Copy paste to Here'!E115))),"Empty Cell")</f>
        <v xml:space="preserve">High polished titanium G23 industrial barbell, 1.6mm (14g) with two 5mm balls and round 1.5mm Cubic Zirconia (CZ) stones set on the barbell &amp; Length: 38mm  &amp;  </v>
      </c>
      <c r="B111" s="57" t="str">
        <f>'Copy paste to Here'!C115</f>
        <v>UBBINDZ</v>
      </c>
      <c r="C111" s="57" t="s">
        <v>820</v>
      </c>
      <c r="D111" s="58">
        <f>Invoice!B115</f>
        <v>3</v>
      </c>
      <c r="E111" s="59">
        <f>'Shipping Invoice'!J115*$N$1</f>
        <v>6.1</v>
      </c>
      <c r="F111" s="59">
        <f t="shared" si="3"/>
        <v>18.299999999999997</v>
      </c>
      <c r="G111" s="60">
        <f t="shared" si="4"/>
        <v>160.97899999999998</v>
      </c>
      <c r="H111" s="63">
        <f t="shared" si="5"/>
        <v>482.93699999999995</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v>597.32000000000005</v>
      </c>
      <c r="G1000" s="60"/>
      <c r="H1000" s="61">
        <f t="shared" ref="H1000:H1007" si="49">F1000*$E$14</f>
        <v>15763.274800000001</v>
      </c>
    </row>
    <row r="1001" spans="1:8" s="62" customFormat="1">
      <c r="A1001" s="56" t="s">
        <v>833</v>
      </c>
      <c r="B1001" s="75"/>
      <c r="C1001" s="75"/>
      <c r="D1001" s="76"/>
      <c r="E1001" s="67"/>
      <c r="F1001" s="59">
        <f>Invoice!J122</f>
        <v>0</v>
      </c>
      <c r="G1001" s="60"/>
      <c r="H1001" s="61">
        <f t="shared" si="49"/>
        <v>0</v>
      </c>
    </row>
    <row r="1002" spans="1:8" s="62" customFormat="1" outlineLevel="1">
      <c r="A1002" s="56"/>
      <c r="B1002" s="75"/>
      <c r="C1002" s="75"/>
      <c r="D1002" s="76"/>
      <c r="E1002" s="67"/>
      <c r="F1002" s="59">
        <f>Invoice!J123</f>
        <v>0</v>
      </c>
      <c r="G1002" s="60"/>
      <c r="H1002" s="61">
        <f t="shared" si="49"/>
        <v>0</v>
      </c>
    </row>
    <row r="1003" spans="1:8" s="62" customFormat="1">
      <c r="A1003" s="56" t="str">
        <f>'[2]Copy paste to Here'!T4</f>
        <v>Total:</v>
      </c>
      <c r="B1003" s="75"/>
      <c r="C1003" s="75"/>
      <c r="D1003" s="76"/>
      <c r="E1003" s="67"/>
      <c r="F1003" s="59">
        <f>SUM(F1000:F1002)</f>
        <v>597.32000000000005</v>
      </c>
      <c r="G1003" s="60"/>
      <c r="H1003" s="61">
        <f t="shared" si="49"/>
        <v>15763.274800000001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15521.542399999998</v>
      </c>
    </row>
    <row r="1010" spans="1:8" s="21" customFormat="1">
      <c r="A1010" s="22"/>
      <c r="E1010" s="21" t="s">
        <v>177</v>
      </c>
      <c r="H1010" s="84">
        <f>(SUMIF($A$1000:$A$1008,"Total:",$H$1000:$H$1008))</f>
        <v>15763.274800000001</v>
      </c>
    </row>
    <row r="1011" spans="1:8" s="21" customFormat="1">
      <c r="E1011" s="21" t="s">
        <v>178</v>
      </c>
      <c r="H1011" s="85">
        <f>H1013-H1012</f>
        <v>14732.03</v>
      </c>
    </row>
    <row r="1012" spans="1:8" s="21" customFormat="1">
      <c r="E1012" s="21" t="s">
        <v>179</v>
      </c>
      <c r="H1012" s="85">
        <f>ROUND((H1013*7)/107,2)</f>
        <v>1031.24</v>
      </c>
    </row>
    <row r="1013" spans="1:8" s="21" customFormat="1">
      <c r="E1013" s="22" t="s">
        <v>180</v>
      </c>
      <c r="H1013" s="86">
        <f>ROUND((SUMIF($A$1000:$A$1008,"Total:",$H$1000:$H$1008)),2)</f>
        <v>15763.27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4"/>
  <sheetViews>
    <sheetView workbookViewId="0">
      <selection activeCell="A5" sqref="A5"/>
    </sheetView>
  </sheetViews>
  <sheetFormatPr defaultRowHeight="15"/>
  <sheetData>
    <row r="1" spans="1:1">
      <c r="A1" s="2" t="s">
        <v>716</v>
      </c>
    </row>
    <row r="2" spans="1:1">
      <c r="A2" s="2" t="s">
        <v>806</v>
      </c>
    </row>
    <row r="3" spans="1:1">
      <c r="A3" s="2" t="s">
        <v>807</v>
      </c>
    </row>
    <row r="4" spans="1:1">
      <c r="A4" s="2" t="s">
        <v>719</v>
      </c>
    </row>
    <row r="5" spans="1:1">
      <c r="A5" s="2" t="s">
        <v>719</v>
      </c>
    </row>
    <row r="6" spans="1:1">
      <c r="A6" s="2" t="s">
        <v>719</v>
      </c>
    </row>
    <row r="7" spans="1:1">
      <c r="A7" s="2" t="s">
        <v>719</v>
      </c>
    </row>
    <row r="8" spans="1:1">
      <c r="A8" s="2" t="s">
        <v>723</v>
      </c>
    </row>
    <row r="9" spans="1:1">
      <c r="A9" s="2" t="s">
        <v>723</v>
      </c>
    </row>
    <row r="10" spans="1:1">
      <c r="A10" s="2" t="s">
        <v>723</v>
      </c>
    </row>
    <row r="11" spans="1:1">
      <c r="A11" s="2" t="s">
        <v>724</v>
      </c>
    </row>
    <row r="12" spans="1:1">
      <c r="A12" s="2" t="s">
        <v>726</v>
      </c>
    </row>
    <row r="13" spans="1:1">
      <c r="A13" s="2" t="s">
        <v>726</v>
      </c>
    </row>
    <row r="14" spans="1:1">
      <c r="A14" s="2" t="s">
        <v>726</v>
      </c>
    </row>
    <row r="15" spans="1:1">
      <c r="A15" s="2" t="s">
        <v>726</v>
      </c>
    </row>
    <row r="16" spans="1:1">
      <c r="A16" s="2" t="s">
        <v>730</v>
      </c>
    </row>
    <row r="17" spans="1:1">
      <c r="A17" s="2" t="s">
        <v>732</v>
      </c>
    </row>
    <row r="18" spans="1:1">
      <c r="A18" s="2" t="s">
        <v>732</v>
      </c>
    </row>
    <row r="19" spans="1:1">
      <c r="A19" s="2" t="s">
        <v>734</v>
      </c>
    </row>
    <row r="20" spans="1:1">
      <c r="A20" s="2" t="s">
        <v>736</v>
      </c>
    </row>
    <row r="21" spans="1:1">
      <c r="A21" s="2" t="s">
        <v>736</v>
      </c>
    </row>
    <row r="22" spans="1:1">
      <c r="A22" s="2" t="s">
        <v>736</v>
      </c>
    </row>
    <row r="23" spans="1:1">
      <c r="A23" s="2" t="s">
        <v>738</v>
      </c>
    </row>
    <row r="24" spans="1:1">
      <c r="A24" s="2" t="s">
        <v>808</v>
      </c>
    </row>
    <row r="25" spans="1:1">
      <c r="A25" s="2" t="s">
        <v>809</v>
      </c>
    </row>
    <row r="26" spans="1:1">
      <c r="A26" s="2" t="s">
        <v>810</v>
      </c>
    </row>
    <row r="27" spans="1:1">
      <c r="A27" s="2" t="s">
        <v>811</v>
      </c>
    </row>
    <row r="28" spans="1:1">
      <c r="A28" s="2" t="s">
        <v>743</v>
      </c>
    </row>
    <row r="29" spans="1:1">
      <c r="A29" s="2" t="s">
        <v>745</v>
      </c>
    </row>
    <row r="30" spans="1:1">
      <c r="A30" s="2" t="s">
        <v>747</v>
      </c>
    </row>
    <row r="31" spans="1:1">
      <c r="A31" s="2" t="s">
        <v>748</v>
      </c>
    </row>
    <row r="32" spans="1:1">
      <c r="A32" s="2" t="s">
        <v>748</v>
      </c>
    </row>
    <row r="33" spans="1:1">
      <c r="A33" s="2" t="s">
        <v>749</v>
      </c>
    </row>
    <row r="34" spans="1:1">
      <c r="A34" s="2" t="s">
        <v>749</v>
      </c>
    </row>
    <row r="35" spans="1:1">
      <c r="A35" s="2" t="s">
        <v>751</v>
      </c>
    </row>
    <row r="36" spans="1:1">
      <c r="A36" s="2" t="s">
        <v>751</v>
      </c>
    </row>
    <row r="37" spans="1:1">
      <c r="A37" s="2" t="s">
        <v>751</v>
      </c>
    </row>
    <row r="38" spans="1:1">
      <c r="A38" s="2" t="s">
        <v>753</v>
      </c>
    </row>
    <row r="39" spans="1:1">
      <c r="A39" s="2" t="s">
        <v>753</v>
      </c>
    </row>
    <row r="40" spans="1:1">
      <c r="A40" s="2" t="s">
        <v>755</v>
      </c>
    </row>
    <row r="41" spans="1:1">
      <c r="A41" s="2" t="s">
        <v>757</v>
      </c>
    </row>
    <row r="42" spans="1:1">
      <c r="A42" s="2" t="s">
        <v>757</v>
      </c>
    </row>
    <row r="43" spans="1:1">
      <c r="A43" s="2" t="s">
        <v>812</v>
      </c>
    </row>
    <row r="44" spans="1:1">
      <c r="A44" s="2" t="s">
        <v>813</v>
      </c>
    </row>
    <row r="45" spans="1:1">
      <c r="A45" s="2" t="s">
        <v>813</v>
      </c>
    </row>
    <row r="46" spans="1:1">
      <c r="A46" s="2" t="s">
        <v>814</v>
      </c>
    </row>
    <row r="47" spans="1:1">
      <c r="A47" s="2" t="s">
        <v>814</v>
      </c>
    </row>
    <row r="48" spans="1:1">
      <c r="A48" s="2" t="s">
        <v>814</v>
      </c>
    </row>
    <row r="49" spans="1:1">
      <c r="A49" s="2" t="s">
        <v>814</v>
      </c>
    </row>
    <row r="50" spans="1:1">
      <c r="A50" s="2" t="s">
        <v>765</v>
      </c>
    </row>
    <row r="51" spans="1:1">
      <c r="A51" s="2" t="s">
        <v>765</v>
      </c>
    </row>
    <row r="52" spans="1:1">
      <c r="A52" s="2" t="s">
        <v>765</v>
      </c>
    </row>
    <row r="53" spans="1:1">
      <c r="A53" s="2" t="s">
        <v>766</v>
      </c>
    </row>
    <row r="54" spans="1:1">
      <c r="A54" s="2" t="s">
        <v>769</v>
      </c>
    </row>
    <row r="55" spans="1:1">
      <c r="A55" s="2" t="s">
        <v>771</v>
      </c>
    </row>
    <row r="56" spans="1:1">
      <c r="A56" s="2" t="s">
        <v>771</v>
      </c>
    </row>
    <row r="57" spans="1:1">
      <c r="A57" s="2" t="s">
        <v>773</v>
      </c>
    </row>
    <row r="58" spans="1:1">
      <c r="A58" s="2" t="s">
        <v>773</v>
      </c>
    </row>
    <row r="59" spans="1:1">
      <c r="A59" s="2" t="s">
        <v>775</v>
      </c>
    </row>
    <row r="60" spans="1:1">
      <c r="A60" s="2" t="s">
        <v>775</v>
      </c>
    </row>
    <row r="61" spans="1:1">
      <c r="A61" s="2" t="s">
        <v>777</v>
      </c>
    </row>
    <row r="62" spans="1:1">
      <c r="A62" s="2" t="s">
        <v>777</v>
      </c>
    </row>
    <row r="63" spans="1:1">
      <c r="A63" s="2" t="s">
        <v>779</v>
      </c>
    </row>
    <row r="64" spans="1:1">
      <c r="A64" s="2" t="s">
        <v>815</v>
      </c>
    </row>
    <row r="65" spans="1:1">
      <c r="A65" s="2" t="s">
        <v>815</v>
      </c>
    </row>
    <row r="66" spans="1:1">
      <c r="A66" s="2" t="s">
        <v>815</v>
      </c>
    </row>
    <row r="67" spans="1:1">
      <c r="A67" s="2" t="s">
        <v>816</v>
      </c>
    </row>
    <row r="68" spans="1:1">
      <c r="A68" s="2" t="s">
        <v>816</v>
      </c>
    </row>
    <row r="69" spans="1:1">
      <c r="A69" s="2" t="s">
        <v>816</v>
      </c>
    </row>
    <row r="70" spans="1:1">
      <c r="A70" s="2" t="s">
        <v>785</v>
      </c>
    </row>
    <row r="71" spans="1:1">
      <c r="A71" s="2" t="s">
        <v>787</v>
      </c>
    </row>
    <row r="72" spans="1:1">
      <c r="A72" s="2" t="s">
        <v>788</v>
      </c>
    </row>
    <row r="73" spans="1:1">
      <c r="A73" s="2" t="s">
        <v>789</v>
      </c>
    </row>
    <row r="74" spans="1:1">
      <c r="A74" s="2" t="s">
        <v>791</v>
      </c>
    </row>
    <row r="75" spans="1:1">
      <c r="A75" s="2" t="s">
        <v>792</v>
      </c>
    </row>
    <row r="76" spans="1:1">
      <c r="A76" s="2" t="s">
        <v>65</v>
      </c>
    </row>
    <row r="77" spans="1:1">
      <c r="A77" s="2" t="s">
        <v>65</v>
      </c>
    </row>
    <row r="78" spans="1:1">
      <c r="A78" s="2" t="s">
        <v>65</v>
      </c>
    </row>
    <row r="79" spans="1:1">
      <c r="A79" s="2" t="s">
        <v>65</v>
      </c>
    </row>
    <row r="80" spans="1:1">
      <c r="A80" s="2" t="s">
        <v>65</v>
      </c>
    </row>
    <row r="81" spans="1:1">
      <c r="A81" s="2" t="s">
        <v>65</v>
      </c>
    </row>
    <row r="82" spans="1:1">
      <c r="A82" s="2" t="s">
        <v>65</v>
      </c>
    </row>
    <row r="83" spans="1:1">
      <c r="A83" s="2" t="s">
        <v>68</v>
      </c>
    </row>
    <row r="84" spans="1:1">
      <c r="A84" s="2" t="s">
        <v>68</v>
      </c>
    </row>
    <row r="85" spans="1:1">
      <c r="A85" s="2" t="s">
        <v>68</v>
      </c>
    </row>
    <row r="86" spans="1:1">
      <c r="A86" s="2" t="s">
        <v>68</v>
      </c>
    </row>
    <row r="87" spans="1:1">
      <c r="A87" s="2" t="s">
        <v>68</v>
      </c>
    </row>
    <row r="88" spans="1:1">
      <c r="A88" s="2" t="s">
        <v>817</v>
      </c>
    </row>
    <row r="89" spans="1:1">
      <c r="A89" s="2" t="s">
        <v>818</v>
      </c>
    </row>
    <row r="90" spans="1:1">
      <c r="A90" s="2" t="s">
        <v>818</v>
      </c>
    </row>
    <row r="91" spans="1:1">
      <c r="A91" s="2" t="s">
        <v>818</v>
      </c>
    </row>
    <row r="92" spans="1:1">
      <c r="A92" s="2" t="s">
        <v>819</v>
      </c>
    </row>
    <row r="93" spans="1:1">
      <c r="A93" s="2" t="s">
        <v>819</v>
      </c>
    </row>
    <row r="94" spans="1:1">
      <c r="A94" s="2" t="s">
        <v>820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2023-09-25T04:07:47Z</cp:lastPrinted>
  <dcterms:created xsi:type="dcterms:W3CDTF">2009-06-02T18:56:54Z</dcterms:created>
  <dcterms:modified xsi:type="dcterms:W3CDTF">2023-09-25T04:07:48Z</dcterms:modified>
</cp:coreProperties>
</file>