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CA1DCC6C-6CA9-442C-8BE1-78FB67AB77CC}" xr6:coauthVersionLast="47" xr6:coauthVersionMax="47" xr10:uidLastSave="{00000000-0000-0000-0000-000000000000}"/>
  <bookViews>
    <workbookView xWindow="28680" yWindow="-240" windowWidth="29040" windowHeight="15840" xr2:uid="{00000000-000D-0000-FFFF-FFFF00000000}"/>
  </bookViews>
  <sheets>
    <sheet name="Invoice (NZD) (final)" sheetId="13" r:id="rId1"/>
    <sheet name="Invoice (NZD) (final) shipping" sheetId="14" r:id="rId2"/>
    <sheet name="Invoice(cancle)" sheetId="2" r:id="rId3"/>
    <sheet name="Copy paste to Here" sheetId="5" state="hidden" r:id="rId4"/>
    <sheet name="Invoice (NZD)" sheetId="12" r:id="rId5"/>
    <sheet name="Shipping Invoice" sheetId="7" r:id="rId6"/>
    <sheet name="Tax Invoice" sheetId="6" r:id="rId7"/>
    <sheet name="Old Code" sheetId="11" state="hidden" r:id="rId8"/>
    <sheet name="Just data" sheetId="8" state="hidden" r:id="rId9"/>
    <sheet name="Just data 2" sheetId="9" state="hidden" r:id="rId10"/>
    <sheet name="Just Data 3" sheetId="10" state="hidden" r:id="rId11"/>
  </sheets>
  <externalReferences>
    <externalReference r:id="rId12"/>
    <externalReference r:id="rId13"/>
  </externalReferences>
  <definedNames>
    <definedName name="_xlnm.Print_Area" localSheetId="4">'Invoice (NZD)'!$A$1:$L$350</definedName>
    <definedName name="_xlnm.Print_Area" localSheetId="0">'Invoice (NZD) (final)'!$A$1:$L$357</definedName>
    <definedName name="_xlnm.Print_Area" localSheetId="1">'Invoice (NZD) (final) shipping'!$A$1:$L$350</definedName>
    <definedName name="_xlnm.Print_Area" localSheetId="2">'Invoice(cancle)'!$A$1:$K$350</definedName>
    <definedName name="_xlnm.Print_Area" localSheetId="5">'Shipping Invoice'!$A$1:$L$350</definedName>
    <definedName name="_xlnm.Print_Area" localSheetId="6">'Tax Invoice'!$A$1:$H$1013</definedName>
    <definedName name="_xlnm.Print_Titles" localSheetId="4">'Invoice (NZD)'!$2:$21</definedName>
    <definedName name="_xlnm.Print_Titles" localSheetId="0">'Invoice (NZD) (final)'!$2:$21</definedName>
    <definedName name="_xlnm.Print_Titles" localSheetId="1">'Invoice (NZD) (final) shipping'!$2:$21</definedName>
    <definedName name="_xlnm.Print_Titles" localSheetId="2">'Invoice(cancle)'!$2:$21</definedName>
    <definedName name="_xlnm.Print_Titles" localSheetId="5">'Shipping Invoice'!$1:$21</definedName>
    <definedName name="_xlnm.Print_Titles" localSheetId="6">'Tax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57" i="13" l="1"/>
  <c r="K349" i="14"/>
  <c r="K349" i="13"/>
  <c r="I23" i="14"/>
  <c r="I24" i="14"/>
  <c r="I25" i="14"/>
  <c r="I26" i="14"/>
  <c r="I27" i="14"/>
  <c r="K27" i="14" s="1"/>
  <c r="I28" i="14"/>
  <c r="I29" i="14"/>
  <c r="I30" i="14"/>
  <c r="I31" i="14"/>
  <c r="I32" i="14"/>
  <c r="I33" i="14"/>
  <c r="K33" i="14" s="1"/>
  <c r="I34" i="14"/>
  <c r="I35" i="14"/>
  <c r="I36" i="14"/>
  <c r="I37" i="14"/>
  <c r="I38" i="14"/>
  <c r="I39" i="14"/>
  <c r="K39" i="14" s="1"/>
  <c r="I40" i="14"/>
  <c r="I41" i="14"/>
  <c r="I42" i="14"/>
  <c r="I43" i="14"/>
  <c r="I44" i="14"/>
  <c r="I45" i="14"/>
  <c r="K45" i="14" s="1"/>
  <c r="I46" i="14"/>
  <c r="I47" i="14"/>
  <c r="I48" i="14"/>
  <c r="I49" i="14"/>
  <c r="I50" i="14"/>
  <c r="I51" i="14"/>
  <c r="K51" i="14" s="1"/>
  <c r="I52" i="14"/>
  <c r="I53" i="14"/>
  <c r="I54" i="14"/>
  <c r="I55" i="14"/>
  <c r="I56" i="14"/>
  <c r="I57" i="14"/>
  <c r="K57" i="14" s="1"/>
  <c r="I58" i="14"/>
  <c r="I59" i="14"/>
  <c r="I60" i="14"/>
  <c r="I61" i="14"/>
  <c r="I62" i="14"/>
  <c r="I63" i="14"/>
  <c r="K63" i="14" s="1"/>
  <c r="I64" i="14"/>
  <c r="I65" i="14"/>
  <c r="I66" i="14"/>
  <c r="I67" i="14"/>
  <c r="I68" i="14"/>
  <c r="I69" i="14"/>
  <c r="K69" i="14" s="1"/>
  <c r="I70" i="14"/>
  <c r="I71" i="14"/>
  <c r="I72" i="14"/>
  <c r="I73" i="14"/>
  <c r="I74" i="14"/>
  <c r="I75" i="14"/>
  <c r="K75" i="14" s="1"/>
  <c r="I76" i="14"/>
  <c r="I77" i="14"/>
  <c r="I78" i="14"/>
  <c r="I79" i="14"/>
  <c r="I80" i="14"/>
  <c r="I81" i="14"/>
  <c r="K81" i="14" s="1"/>
  <c r="I82" i="14"/>
  <c r="I83" i="14"/>
  <c r="I84" i="14"/>
  <c r="I85" i="14"/>
  <c r="I86" i="14"/>
  <c r="I87" i="14"/>
  <c r="K87" i="14" s="1"/>
  <c r="I88" i="14"/>
  <c r="I89" i="14"/>
  <c r="I90" i="14"/>
  <c r="I91" i="14"/>
  <c r="I92" i="14"/>
  <c r="I93" i="14"/>
  <c r="K93" i="14" s="1"/>
  <c r="I94" i="14"/>
  <c r="I95" i="14"/>
  <c r="I96" i="14"/>
  <c r="I97" i="14"/>
  <c r="I98" i="14"/>
  <c r="I99" i="14"/>
  <c r="K99" i="14" s="1"/>
  <c r="I100" i="14"/>
  <c r="I101" i="14"/>
  <c r="I102" i="14"/>
  <c r="I103" i="14"/>
  <c r="I104" i="14"/>
  <c r="I105" i="14"/>
  <c r="K105" i="14" s="1"/>
  <c r="I106" i="14"/>
  <c r="I107" i="14"/>
  <c r="I108" i="14"/>
  <c r="I109" i="14"/>
  <c r="I110" i="14"/>
  <c r="I111" i="14"/>
  <c r="K111" i="14" s="1"/>
  <c r="I112" i="14"/>
  <c r="I113" i="14"/>
  <c r="I114" i="14"/>
  <c r="I115" i="14"/>
  <c r="I116" i="14"/>
  <c r="I117" i="14"/>
  <c r="K117" i="14" s="1"/>
  <c r="I118" i="14"/>
  <c r="I119" i="14"/>
  <c r="I120" i="14"/>
  <c r="I121" i="14"/>
  <c r="I122" i="14"/>
  <c r="I123" i="14"/>
  <c r="K123" i="14" s="1"/>
  <c r="I124" i="14"/>
  <c r="I125" i="14"/>
  <c r="I126" i="14"/>
  <c r="I127" i="14"/>
  <c r="I128" i="14"/>
  <c r="I129" i="14"/>
  <c r="K129" i="14" s="1"/>
  <c r="I130" i="14"/>
  <c r="I131" i="14"/>
  <c r="I132" i="14"/>
  <c r="I133" i="14"/>
  <c r="I134" i="14"/>
  <c r="I135" i="14"/>
  <c r="K135" i="14" s="1"/>
  <c r="I136" i="14"/>
  <c r="I137" i="14"/>
  <c r="I138" i="14"/>
  <c r="I139" i="14"/>
  <c r="I140" i="14"/>
  <c r="I141" i="14"/>
  <c r="K141" i="14" s="1"/>
  <c r="I142" i="14"/>
  <c r="I143" i="14"/>
  <c r="I144" i="14"/>
  <c r="I145" i="14"/>
  <c r="I146" i="14"/>
  <c r="I147" i="14"/>
  <c r="K147" i="14" s="1"/>
  <c r="I148" i="14"/>
  <c r="I149" i="14"/>
  <c r="I150" i="14"/>
  <c r="I151" i="14"/>
  <c r="I152" i="14"/>
  <c r="I153" i="14"/>
  <c r="K153" i="14" s="1"/>
  <c r="I154" i="14"/>
  <c r="I155" i="14"/>
  <c r="I156" i="14"/>
  <c r="I157" i="14"/>
  <c r="I158" i="14"/>
  <c r="I159" i="14"/>
  <c r="K159" i="14" s="1"/>
  <c r="I160" i="14"/>
  <c r="I161" i="14"/>
  <c r="I162" i="14"/>
  <c r="I163" i="14"/>
  <c r="I164" i="14"/>
  <c r="I165" i="14"/>
  <c r="K165" i="14" s="1"/>
  <c r="I166" i="14"/>
  <c r="I167" i="14"/>
  <c r="I168" i="14"/>
  <c r="I169" i="14"/>
  <c r="I170" i="14"/>
  <c r="I171" i="14"/>
  <c r="K171" i="14" s="1"/>
  <c r="I172" i="14"/>
  <c r="I173" i="14"/>
  <c r="I174" i="14"/>
  <c r="I175" i="14"/>
  <c r="I176" i="14"/>
  <c r="I177" i="14"/>
  <c r="K177" i="14" s="1"/>
  <c r="I178" i="14"/>
  <c r="I179" i="14"/>
  <c r="I180" i="14"/>
  <c r="I181" i="14"/>
  <c r="I182" i="14"/>
  <c r="I183" i="14"/>
  <c r="K183" i="14" s="1"/>
  <c r="I184" i="14"/>
  <c r="I185" i="14"/>
  <c r="I186" i="14"/>
  <c r="I187" i="14"/>
  <c r="I188" i="14"/>
  <c r="I189" i="14"/>
  <c r="K189" i="14" s="1"/>
  <c r="I190" i="14"/>
  <c r="I191" i="14"/>
  <c r="I192" i="14"/>
  <c r="I193" i="14"/>
  <c r="I194" i="14"/>
  <c r="I195" i="14"/>
  <c r="K195" i="14" s="1"/>
  <c r="I196" i="14"/>
  <c r="I197" i="14"/>
  <c r="I198" i="14"/>
  <c r="I199" i="14"/>
  <c r="I200" i="14"/>
  <c r="I201" i="14"/>
  <c r="K201" i="14" s="1"/>
  <c r="I202" i="14"/>
  <c r="I203" i="14"/>
  <c r="I204" i="14"/>
  <c r="I205" i="14"/>
  <c r="I206" i="14"/>
  <c r="I207" i="14"/>
  <c r="K207" i="14" s="1"/>
  <c r="I208" i="14"/>
  <c r="I209" i="14"/>
  <c r="I210" i="14"/>
  <c r="I211" i="14"/>
  <c r="I212" i="14"/>
  <c r="I213" i="14"/>
  <c r="K213" i="14" s="1"/>
  <c r="I214" i="14"/>
  <c r="I215" i="14"/>
  <c r="I216" i="14"/>
  <c r="I217" i="14"/>
  <c r="I218" i="14"/>
  <c r="I219" i="14"/>
  <c r="K219" i="14" s="1"/>
  <c r="I220" i="14"/>
  <c r="I221" i="14"/>
  <c r="I222" i="14"/>
  <c r="I223" i="14"/>
  <c r="I224" i="14"/>
  <c r="I225" i="14"/>
  <c r="K225" i="14" s="1"/>
  <c r="I226" i="14"/>
  <c r="I227" i="14"/>
  <c r="I228" i="14"/>
  <c r="I229" i="14"/>
  <c r="I230" i="14"/>
  <c r="I231" i="14"/>
  <c r="K231" i="14" s="1"/>
  <c r="I232" i="14"/>
  <c r="I233" i="14"/>
  <c r="I234" i="14"/>
  <c r="I235" i="14"/>
  <c r="I236" i="14"/>
  <c r="I237" i="14"/>
  <c r="K237" i="14" s="1"/>
  <c r="I238" i="14"/>
  <c r="I239" i="14"/>
  <c r="I240" i="14"/>
  <c r="I241" i="14"/>
  <c r="I242" i="14"/>
  <c r="I243" i="14"/>
  <c r="K243" i="14" s="1"/>
  <c r="I244" i="14"/>
  <c r="I245" i="14"/>
  <c r="I246" i="14"/>
  <c r="I247" i="14"/>
  <c r="I248" i="14"/>
  <c r="I249" i="14"/>
  <c r="K249" i="14" s="1"/>
  <c r="I250" i="14"/>
  <c r="I251" i="14"/>
  <c r="I252" i="14"/>
  <c r="I253" i="14"/>
  <c r="I254" i="14"/>
  <c r="I255" i="14"/>
  <c r="K255" i="14" s="1"/>
  <c r="I256" i="14"/>
  <c r="I257" i="14"/>
  <c r="I258" i="14"/>
  <c r="I259" i="14"/>
  <c r="I260" i="14"/>
  <c r="I261" i="14"/>
  <c r="K261" i="14" s="1"/>
  <c r="I262" i="14"/>
  <c r="I263" i="14"/>
  <c r="I264" i="14"/>
  <c r="I265" i="14"/>
  <c r="I266" i="14"/>
  <c r="I267" i="14"/>
  <c r="K267" i="14" s="1"/>
  <c r="I268" i="14"/>
  <c r="I269" i="14"/>
  <c r="I270" i="14"/>
  <c r="I271" i="14"/>
  <c r="I272" i="14"/>
  <c r="I273" i="14"/>
  <c r="K273" i="14" s="1"/>
  <c r="I274" i="14"/>
  <c r="I275" i="14"/>
  <c r="I276" i="14"/>
  <c r="I277" i="14"/>
  <c r="I278" i="14"/>
  <c r="I279" i="14"/>
  <c r="K279" i="14" s="1"/>
  <c r="I280" i="14"/>
  <c r="I281" i="14"/>
  <c r="I282" i="14"/>
  <c r="I283" i="14"/>
  <c r="I284" i="14"/>
  <c r="I285" i="14"/>
  <c r="K285" i="14" s="1"/>
  <c r="I286" i="14"/>
  <c r="I287" i="14"/>
  <c r="I288" i="14"/>
  <c r="I289" i="14"/>
  <c r="I290" i="14"/>
  <c r="I291" i="14"/>
  <c r="K291" i="14" s="1"/>
  <c r="I292" i="14"/>
  <c r="I293" i="14"/>
  <c r="I294" i="14"/>
  <c r="I295" i="14"/>
  <c r="I296" i="14"/>
  <c r="I297" i="14"/>
  <c r="K297" i="14" s="1"/>
  <c r="I298" i="14"/>
  <c r="I299" i="14"/>
  <c r="I300" i="14"/>
  <c r="I301" i="14"/>
  <c r="I302" i="14"/>
  <c r="I303" i="14"/>
  <c r="K303" i="14" s="1"/>
  <c r="I304" i="14"/>
  <c r="I305" i="14"/>
  <c r="I306" i="14"/>
  <c r="I307" i="14"/>
  <c r="I308" i="14"/>
  <c r="I309" i="14"/>
  <c r="K309" i="14" s="1"/>
  <c r="I310" i="14"/>
  <c r="I311" i="14"/>
  <c r="I312" i="14"/>
  <c r="I313" i="14"/>
  <c r="I314" i="14"/>
  <c r="I315" i="14"/>
  <c r="K315" i="14" s="1"/>
  <c r="I316" i="14"/>
  <c r="I317" i="14"/>
  <c r="I318" i="14"/>
  <c r="I319" i="14"/>
  <c r="I320" i="14"/>
  <c r="I321" i="14"/>
  <c r="K321" i="14" s="1"/>
  <c r="I322" i="14"/>
  <c r="I323" i="14"/>
  <c r="I324" i="14"/>
  <c r="I325" i="14"/>
  <c r="I326" i="14"/>
  <c r="I327" i="14"/>
  <c r="K327" i="14" s="1"/>
  <c r="I328" i="14"/>
  <c r="I329" i="14"/>
  <c r="I330" i="14"/>
  <c r="I331" i="14"/>
  <c r="I332" i="14"/>
  <c r="I333" i="14"/>
  <c r="K333" i="14" s="1"/>
  <c r="I334" i="14"/>
  <c r="I335" i="14"/>
  <c r="I336" i="14"/>
  <c r="I337" i="14"/>
  <c r="I338" i="14"/>
  <c r="I339" i="14"/>
  <c r="K339" i="14" s="1"/>
  <c r="I340" i="14"/>
  <c r="I341" i="14"/>
  <c r="I342" i="14"/>
  <c r="K342" i="14" s="1"/>
  <c r="I343" i="14"/>
  <c r="I344" i="14"/>
  <c r="I345" i="14"/>
  <c r="K345" i="14" s="1"/>
  <c r="I22" i="14"/>
  <c r="K22" i="14" s="1"/>
  <c r="B346" i="14"/>
  <c r="P345" i="14"/>
  <c r="P344" i="14"/>
  <c r="K344" i="14"/>
  <c r="P343" i="14"/>
  <c r="K343" i="14"/>
  <c r="P342" i="14"/>
  <c r="P341" i="14"/>
  <c r="K341" i="14"/>
  <c r="P340" i="14"/>
  <c r="K340" i="14"/>
  <c r="P339" i="14"/>
  <c r="P338" i="14"/>
  <c r="K338" i="14"/>
  <c r="P337" i="14"/>
  <c r="K337" i="14"/>
  <c r="P336" i="14"/>
  <c r="K336" i="14"/>
  <c r="P335" i="14"/>
  <c r="K335" i="14"/>
  <c r="P334" i="14"/>
  <c r="K334" i="14"/>
  <c r="P333" i="14"/>
  <c r="P332" i="14"/>
  <c r="K332" i="14"/>
  <c r="P331" i="14"/>
  <c r="K331" i="14"/>
  <c r="P330" i="14"/>
  <c r="K330" i="14"/>
  <c r="P329" i="14"/>
  <c r="K329" i="14"/>
  <c r="P328" i="14"/>
  <c r="K328" i="14"/>
  <c r="P327" i="14"/>
  <c r="P326" i="14"/>
  <c r="K326" i="14"/>
  <c r="P325" i="14"/>
  <c r="K325" i="14"/>
  <c r="P324" i="14"/>
  <c r="K324" i="14"/>
  <c r="P323" i="14"/>
  <c r="K323" i="14"/>
  <c r="P322" i="14"/>
  <c r="K322" i="14"/>
  <c r="P321" i="14"/>
  <c r="P320" i="14"/>
  <c r="K320" i="14"/>
  <c r="P319" i="14"/>
  <c r="K319" i="14"/>
  <c r="P318" i="14"/>
  <c r="K318" i="14"/>
  <c r="P317" i="14"/>
  <c r="K317" i="14"/>
  <c r="P316" i="14"/>
  <c r="K316" i="14"/>
  <c r="P315" i="14"/>
  <c r="P314" i="14"/>
  <c r="K314" i="14"/>
  <c r="P313" i="14"/>
  <c r="K313" i="14"/>
  <c r="P312" i="14"/>
  <c r="K312" i="14"/>
  <c r="P311" i="14"/>
  <c r="K311" i="14"/>
  <c r="P310" i="14"/>
  <c r="K310" i="14"/>
  <c r="P309" i="14"/>
  <c r="P308" i="14"/>
  <c r="K308" i="14"/>
  <c r="P307" i="14"/>
  <c r="K307" i="14"/>
  <c r="P306" i="14"/>
  <c r="K306" i="14"/>
  <c r="P305" i="14"/>
  <c r="K305" i="14"/>
  <c r="P304" i="14"/>
  <c r="K304" i="14"/>
  <c r="P303" i="14"/>
  <c r="P302" i="14"/>
  <c r="K302" i="14"/>
  <c r="P301" i="14"/>
  <c r="K301" i="14"/>
  <c r="P300" i="14"/>
  <c r="K300" i="14"/>
  <c r="P299" i="14"/>
  <c r="K299" i="14"/>
  <c r="P298" i="14"/>
  <c r="K298" i="14"/>
  <c r="P297" i="14"/>
  <c r="P296" i="14"/>
  <c r="K296" i="14"/>
  <c r="P295" i="14"/>
  <c r="K295" i="14"/>
  <c r="P294" i="14"/>
  <c r="K294" i="14"/>
  <c r="P293" i="14"/>
  <c r="K293" i="14"/>
  <c r="P292" i="14"/>
  <c r="K292" i="14"/>
  <c r="P291" i="14"/>
  <c r="P290" i="14"/>
  <c r="K290" i="14"/>
  <c r="P289" i="14"/>
  <c r="K289" i="14"/>
  <c r="P288" i="14"/>
  <c r="K288" i="14"/>
  <c r="P287" i="14"/>
  <c r="K287" i="14"/>
  <c r="P286" i="14"/>
  <c r="K286" i="14"/>
  <c r="P285" i="14"/>
  <c r="P284" i="14"/>
  <c r="K284" i="14"/>
  <c r="P283" i="14"/>
  <c r="K283" i="14"/>
  <c r="P282" i="14"/>
  <c r="K282" i="14"/>
  <c r="P281" i="14"/>
  <c r="K281" i="14"/>
  <c r="P280" i="14"/>
  <c r="K280" i="14"/>
  <c r="P279" i="14"/>
  <c r="P278" i="14"/>
  <c r="K278" i="14"/>
  <c r="P277" i="14"/>
  <c r="K277" i="14"/>
  <c r="P276" i="14"/>
  <c r="K276" i="14"/>
  <c r="P275" i="14"/>
  <c r="K275" i="14"/>
  <c r="P274" i="14"/>
  <c r="K274" i="14"/>
  <c r="P273" i="14"/>
  <c r="P272" i="14"/>
  <c r="K272" i="14"/>
  <c r="P271" i="14"/>
  <c r="K271" i="14"/>
  <c r="P270" i="14"/>
  <c r="K270" i="14"/>
  <c r="P269" i="14"/>
  <c r="K269" i="14"/>
  <c r="P268" i="14"/>
  <c r="K268" i="14"/>
  <c r="P267" i="14"/>
  <c r="P266" i="14"/>
  <c r="K266" i="14"/>
  <c r="P265" i="14"/>
  <c r="K265" i="14"/>
  <c r="P264" i="14"/>
  <c r="K264" i="14"/>
  <c r="P263" i="14"/>
  <c r="K263" i="14"/>
  <c r="P262" i="14"/>
  <c r="K262" i="14"/>
  <c r="P261" i="14"/>
  <c r="P260" i="14"/>
  <c r="K260" i="14"/>
  <c r="P259" i="14"/>
  <c r="K259" i="14"/>
  <c r="P258" i="14"/>
  <c r="K258" i="14"/>
  <c r="P257" i="14"/>
  <c r="K257" i="14"/>
  <c r="P256" i="14"/>
  <c r="K256" i="14"/>
  <c r="P255" i="14"/>
  <c r="P254" i="14"/>
  <c r="K254" i="14"/>
  <c r="P253" i="14"/>
  <c r="K253" i="14"/>
  <c r="P252" i="14"/>
  <c r="K252" i="14"/>
  <c r="P251" i="14"/>
  <c r="K251" i="14"/>
  <c r="P250" i="14"/>
  <c r="K250" i="14"/>
  <c r="P249" i="14"/>
  <c r="P248" i="14"/>
  <c r="K248" i="14"/>
  <c r="P247" i="14"/>
  <c r="K247" i="14"/>
  <c r="P246" i="14"/>
  <c r="K246" i="14"/>
  <c r="P245" i="14"/>
  <c r="K245" i="14"/>
  <c r="P244" i="14"/>
  <c r="K244" i="14"/>
  <c r="P243" i="14"/>
  <c r="P242" i="14"/>
  <c r="K242" i="14"/>
  <c r="P241" i="14"/>
  <c r="K241" i="14"/>
  <c r="P240" i="14"/>
  <c r="K240" i="14"/>
  <c r="P239" i="14"/>
  <c r="K239" i="14"/>
  <c r="P238" i="14"/>
  <c r="K238" i="14"/>
  <c r="P237" i="14"/>
  <c r="P236" i="14"/>
  <c r="K236" i="14"/>
  <c r="P235" i="14"/>
  <c r="K235" i="14"/>
  <c r="P234" i="14"/>
  <c r="K234" i="14"/>
  <c r="P233" i="14"/>
  <c r="K233" i="14"/>
  <c r="P232" i="14"/>
  <c r="K232" i="14"/>
  <c r="P231" i="14"/>
  <c r="P230" i="14"/>
  <c r="K230" i="14"/>
  <c r="P229" i="14"/>
  <c r="K229" i="14"/>
  <c r="P228" i="14"/>
  <c r="K228" i="14"/>
  <c r="P227" i="14"/>
  <c r="K227" i="14"/>
  <c r="P226" i="14"/>
  <c r="K226" i="14"/>
  <c r="P225" i="14"/>
  <c r="P224" i="14"/>
  <c r="K224" i="14"/>
  <c r="P223" i="14"/>
  <c r="K223" i="14"/>
  <c r="P222" i="14"/>
  <c r="K222" i="14"/>
  <c r="P221" i="14"/>
  <c r="K221" i="14"/>
  <c r="P220" i="14"/>
  <c r="K220" i="14"/>
  <c r="P219" i="14"/>
  <c r="P218" i="14"/>
  <c r="K218" i="14"/>
  <c r="P217" i="14"/>
  <c r="K217" i="14"/>
  <c r="P216" i="14"/>
  <c r="K216" i="14"/>
  <c r="P215" i="14"/>
  <c r="K215" i="14"/>
  <c r="P214" i="14"/>
  <c r="K214" i="14"/>
  <c r="P213" i="14"/>
  <c r="P212" i="14"/>
  <c r="K212" i="14"/>
  <c r="P211" i="14"/>
  <c r="K211" i="14"/>
  <c r="P210" i="14"/>
  <c r="K210" i="14"/>
  <c r="P209" i="14"/>
  <c r="K209" i="14"/>
  <c r="P208" i="14"/>
  <c r="K208" i="14"/>
  <c r="P207" i="14"/>
  <c r="P206" i="14"/>
  <c r="K206" i="14"/>
  <c r="P205" i="14"/>
  <c r="K205" i="14"/>
  <c r="P204" i="14"/>
  <c r="K204" i="14"/>
  <c r="P203" i="14"/>
  <c r="K203" i="14"/>
  <c r="P202" i="14"/>
  <c r="K202" i="14"/>
  <c r="P201" i="14"/>
  <c r="P200" i="14"/>
  <c r="K200" i="14"/>
  <c r="P199" i="14"/>
  <c r="K199" i="14"/>
  <c r="P198" i="14"/>
  <c r="K198" i="14"/>
  <c r="P197" i="14"/>
  <c r="K197" i="14"/>
  <c r="P196" i="14"/>
  <c r="K196" i="14"/>
  <c r="P195" i="14"/>
  <c r="P194" i="14"/>
  <c r="K194" i="14"/>
  <c r="P193" i="14"/>
  <c r="K193" i="14"/>
  <c r="P192" i="14"/>
  <c r="K192" i="14"/>
  <c r="P191" i="14"/>
  <c r="K191" i="14"/>
  <c r="P190" i="14"/>
  <c r="K190" i="14"/>
  <c r="P189" i="14"/>
  <c r="P188" i="14"/>
  <c r="K188" i="14"/>
  <c r="P187" i="14"/>
  <c r="K187" i="14"/>
  <c r="P186" i="14"/>
  <c r="K186" i="14"/>
  <c r="P185" i="14"/>
  <c r="K185" i="14"/>
  <c r="P184" i="14"/>
  <c r="K184" i="14"/>
  <c r="P183" i="14"/>
  <c r="P182" i="14"/>
  <c r="K182" i="14"/>
  <c r="P181" i="14"/>
  <c r="K181" i="14"/>
  <c r="P180" i="14"/>
  <c r="K180" i="14"/>
  <c r="P179" i="14"/>
  <c r="K179" i="14"/>
  <c r="P178" i="14"/>
  <c r="K178" i="14"/>
  <c r="P177" i="14"/>
  <c r="P176" i="14"/>
  <c r="K176" i="14"/>
  <c r="P175" i="14"/>
  <c r="K175" i="14"/>
  <c r="P174" i="14"/>
  <c r="K174" i="14"/>
  <c r="P173" i="14"/>
  <c r="K173" i="14"/>
  <c r="P172" i="14"/>
  <c r="K172" i="14"/>
  <c r="P171" i="14"/>
  <c r="P170" i="14"/>
  <c r="K170" i="14"/>
  <c r="P169" i="14"/>
  <c r="K169" i="14"/>
  <c r="P168" i="14"/>
  <c r="K168" i="14"/>
  <c r="P167" i="14"/>
  <c r="K167" i="14"/>
  <c r="P166" i="14"/>
  <c r="K166" i="14"/>
  <c r="P165" i="14"/>
  <c r="P164" i="14"/>
  <c r="K164" i="14"/>
  <c r="P163" i="14"/>
  <c r="K163" i="14"/>
  <c r="P162" i="14"/>
  <c r="K162" i="14"/>
  <c r="P161" i="14"/>
  <c r="K161" i="14"/>
  <c r="P160" i="14"/>
  <c r="K160" i="14"/>
  <c r="P159" i="14"/>
  <c r="P158" i="14"/>
  <c r="K158" i="14"/>
  <c r="P157" i="14"/>
  <c r="K157" i="14"/>
  <c r="P156" i="14"/>
  <c r="K156" i="14"/>
  <c r="P155" i="14"/>
  <c r="K155" i="14"/>
  <c r="P154" i="14"/>
  <c r="K154" i="14"/>
  <c r="P153" i="14"/>
  <c r="P152" i="14"/>
  <c r="K152" i="14"/>
  <c r="P151" i="14"/>
  <c r="K151" i="14"/>
  <c r="P150" i="14"/>
  <c r="K150" i="14"/>
  <c r="P149" i="14"/>
  <c r="K149" i="14"/>
  <c r="P148" i="14"/>
  <c r="K148" i="14"/>
  <c r="P147" i="14"/>
  <c r="P146" i="14"/>
  <c r="K146" i="14"/>
  <c r="P145" i="14"/>
  <c r="K145" i="14"/>
  <c r="P144" i="14"/>
  <c r="K144" i="14"/>
  <c r="P143" i="14"/>
  <c r="K143" i="14"/>
  <c r="P142" i="14"/>
  <c r="K142" i="14"/>
  <c r="P141" i="14"/>
  <c r="P140" i="14"/>
  <c r="K140" i="14"/>
  <c r="P139" i="14"/>
  <c r="K139" i="14"/>
  <c r="P138" i="14"/>
  <c r="K138" i="14"/>
  <c r="P137" i="14"/>
  <c r="K137" i="14"/>
  <c r="P136" i="14"/>
  <c r="K136" i="14"/>
  <c r="P135" i="14"/>
  <c r="P134" i="14"/>
  <c r="K134" i="14"/>
  <c r="P133" i="14"/>
  <c r="K133" i="14"/>
  <c r="P132" i="14"/>
  <c r="K132" i="14"/>
  <c r="P131" i="14"/>
  <c r="K131" i="14"/>
  <c r="P130" i="14"/>
  <c r="K130" i="14"/>
  <c r="P129" i="14"/>
  <c r="P128" i="14"/>
  <c r="K128" i="14"/>
  <c r="P127" i="14"/>
  <c r="K127" i="14"/>
  <c r="P126" i="14"/>
  <c r="K126" i="14"/>
  <c r="P125" i="14"/>
  <c r="K125" i="14"/>
  <c r="P124" i="14"/>
  <c r="K124" i="14"/>
  <c r="P123" i="14"/>
  <c r="P122" i="14"/>
  <c r="K122" i="14"/>
  <c r="P121" i="14"/>
  <c r="K121" i="14"/>
  <c r="P120" i="14"/>
  <c r="K120" i="14"/>
  <c r="P119" i="14"/>
  <c r="K119" i="14"/>
  <c r="P118" i="14"/>
  <c r="K118" i="14"/>
  <c r="P117" i="14"/>
  <c r="P116" i="14"/>
  <c r="K116" i="14"/>
  <c r="P115" i="14"/>
  <c r="K115" i="14"/>
  <c r="P114" i="14"/>
  <c r="K114" i="14"/>
  <c r="P113" i="14"/>
  <c r="K113" i="14"/>
  <c r="P112" i="14"/>
  <c r="K112" i="14"/>
  <c r="P111" i="14"/>
  <c r="P110" i="14"/>
  <c r="K110" i="14"/>
  <c r="P109" i="14"/>
  <c r="K109" i="14"/>
  <c r="P108" i="14"/>
  <c r="K108" i="14"/>
  <c r="P107" i="14"/>
  <c r="K107" i="14"/>
  <c r="P106" i="14"/>
  <c r="K106" i="14"/>
  <c r="P105" i="14"/>
  <c r="P104" i="14"/>
  <c r="K104" i="14"/>
  <c r="P103" i="14"/>
  <c r="K103" i="14"/>
  <c r="P102" i="14"/>
  <c r="K102" i="14"/>
  <c r="P101" i="14"/>
  <c r="K101" i="14"/>
  <c r="P100" i="14"/>
  <c r="K100" i="14"/>
  <c r="P99" i="14"/>
  <c r="P98" i="14"/>
  <c r="K98" i="14"/>
  <c r="P97" i="14"/>
  <c r="K97" i="14"/>
  <c r="P96" i="14"/>
  <c r="K96" i="14"/>
  <c r="P95" i="14"/>
  <c r="K95" i="14"/>
  <c r="P94" i="14"/>
  <c r="K94" i="14"/>
  <c r="P93" i="14"/>
  <c r="P92" i="14"/>
  <c r="K92" i="14"/>
  <c r="P91" i="14"/>
  <c r="K91" i="14"/>
  <c r="P90" i="14"/>
  <c r="K90" i="14"/>
  <c r="P89" i="14"/>
  <c r="K89" i="14"/>
  <c r="P88" i="14"/>
  <c r="K88" i="14"/>
  <c r="P87" i="14"/>
  <c r="P86" i="14"/>
  <c r="K86" i="14"/>
  <c r="P85" i="14"/>
  <c r="K85" i="14"/>
  <c r="P84" i="14"/>
  <c r="K84" i="14"/>
  <c r="P83" i="14"/>
  <c r="K83" i="14"/>
  <c r="P82" i="14"/>
  <c r="K82" i="14"/>
  <c r="P81" i="14"/>
  <c r="P80" i="14"/>
  <c r="K80" i="14"/>
  <c r="P79" i="14"/>
  <c r="K79" i="14"/>
  <c r="P78" i="14"/>
  <c r="K78" i="14"/>
  <c r="P77" i="14"/>
  <c r="K77" i="14"/>
  <c r="P76" i="14"/>
  <c r="K76" i="14"/>
  <c r="P75" i="14"/>
  <c r="P74" i="14"/>
  <c r="K74" i="14"/>
  <c r="P73" i="14"/>
  <c r="K73" i="14"/>
  <c r="P72" i="14"/>
  <c r="K72" i="14"/>
  <c r="P71" i="14"/>
  <c r="K71" i="14"/>
  <c r="P70" i="14"/>
  <c r="K70" i="14"/>
  <c r="P69" i="14"/>
  <c r="P68" i="14"/>
  <c r="K68" i="14"/>
  <c r="P67" i="14"/>
  <c r="K67" i="14"/>
  <c r="P66" i="14"/>
  <c r="K66" i="14"/>
  <c r="P65" i="14"/>
  <c r="K65" i="14"/>
  <c r="P64" i="14"/>
  <c r="K64" i="14"/>
  <c r="P63" i="14"/>
  <c r="P62" i="14"/>
  <c r="K62" i="14"/>
  <c r="P61" i="14"/>
  <c r="K61" i="14"/>
  <c r="P60" i="14"/>
  <c r="K60" i="14"/>
  <c r="P59" i="14"/>
  <c r="K59" i="14"/>
  <c r="P58" i="14"/>
  <c r="K58" i="14"/>
  <c r="P57" i="14"/>
  <c r="P56" i="14"/>
  <c r="K56" i="14"/>
  <c r="P55" i="14"/>
  <c r="K55" i="14"/>
  <c r="P54" i="14"/>
  <c r="K54" i="14"/>
  <c r="P53" i="14"/>
  <c r="K53" i="14"/>
  <c r="P52" i="14"/>
  <c r="K52" i="14"/>
  <c r="P51" i="14"/>
  <c r="P50" i="14"/>
  <c r="K50" i="14"/>
  <c r="P49" i="14"/>
  <c r="K49" i="14"/>
  <c r="P48" i="14"/>
  <c r="K48" i="14"/>
  <c r="P47" i="14"/>
  <c r="K47" i="14"/>
  <c r="P46" i="14"/>
  <c r="K46" i="14"/>
  <c r="P45" i="14"/>
  <c r="P44" i="14"/>
  <c r="K44" i="14"/>
  <c r="P43" i="14"/>
  <c r="K43" i="14"/>
  <c r="P42" i="14"/>
  <c r="K42" i="14"/>
  <c r="P41" i="14"/>
  <c r="K41" i="14"/>
  <c r="P40" i="14"/>
  <c r="K40" i="14"/>
  <c r="P39" i="14"/>
  <c r="P38" i="14"/>
  <c r="K38" i="14"/>
  <c r="P37" i="14"/>
  <c r="K37" i="14"/>
  <c r="P36" i="14"/>
  <c r="K36" i="14"/>
  <c r="P35" i="14"/>
  <c r="K35" i="14"/>
  <c r="P34" i="14"/>
  <c r="K34" i="14"/>
  <c r="P33" i="14"/>
  <c r="P32" i="14"/>
  <c r="K32" i="14"/>
  <c r="P31" i="14"/>
  <c r="K31" i="14"/>
  <c r="P30" i="14"/>
  <c r="K30" i="14"/>
  <c r="P29" i="14"/>
  <c r="K29" i="14"/>
  <c r="P28" i="14"/>
  <c r="K28" i="14"/>
  <c r="P27" i="14"/>
  <c r="P26" i="14"/>
  <c r="K26" i="14"/>
  <c r="P25" i="14"/>
  <c r="K25" i="14"/>
  <c r="P24" i="14"/>
  <c r="K24" i="14"/>
  <c r="P23" i="14"/>
  <c r="P349" i="14" s="1"/>
  <c r="K23" i="14"/>
  <c r="P22" i="14"/>
  <c r="K347" i="13"/>
  <c r="J349" i="2"/>
  <c r="J347" i="2"/>
  <c r="P345" i="13"/>
  <c r="K345" i="13"/>
  <c r="P344" i="13"/>
  <c r="K344" i="13"/>
  <c r="P343" i="13"/>
  <c r="K343" i="13"/>
  <c r="P342" i="13"/>
  <c r="K342" i="13"/>
  <c r="P341" i="13"/>
  <c r="K341" i="13"/>
  <c r="P340" i="13"/>
  <c r="K340" i="13"/>
  <c r="P339" i="13"/>
  <c r="K339" i="13"/>
  <c r="P338" i="13"/>
  <c r="K338" i="13"/>
  <c r="P337" i="13"/>
  <c r="K337" i="13"/>
  <c r="P336" i="13"/>
  <c r="K336" i="13"/>
  <c r="P335" i="13"/>
  <c r="K335" i="13"/>
  <c r="P334" i="13"/>
  <c r="K334" i="13"/>
  <c r="P333" i="13"/>
  <c r="K333" i="13"/>
  <c r="P332" i="13"/>
  <c r="K332" i="13"/>
  <c r="P331" i="13"/>
  <c r="K331" i="13"/>
  <c r="P330" i="13"/>
  <c r="K330" i="13"/>
  <c r="P329" i="13"/>
  <c r="K329" i="13"/>
  <c r="P328" i="13"/>
  <c r="K328" i="13"/>
  <c r="P327" i="13"/>
  <c r="K327" i="13"/>
  <c r="P326" i="13"/>
  <c r="K326" i="13"/>
  <c r="P325" i="13"/>
  <c r="K325" i="13"/>
  <c r="P324" i="13"/>
  <c r="K324" i="13"/>
  <c r="P323" i="13"/>
  <c r="K323" i="13"/>
  <c r="P322" i="13"/>
  <c r="K322" i="13"/>
  <c r="P321" i="13"/>
  <c r="K321" i="13"/>
  <c r="P320" i="13"/>
  <c r="K320" i="13"/>
  <c r="P319" i="13"/>
  <c r="K319" i="13"/>
  <c r="P318" i="13"/>
  <c r="K318" i="13"/>
  <c r="P317" i="13"/>
  <c r="K317" i="13"/>
  <c r="P316" i="13"/>
  <c r="K316" i="13"/>
  <c r="P315" i="13"/>
  <c r="K315" i="13"/>
  <c r="P314" i="13"/>
  <c r="K314" i="13"/>
  <c r="P313" i="13"/>
  <c r="K313" i="13"/>
  <c r="P312" i="13"/>
  <c r="K312" i="13"/>
  <c r="P311" i="13"/>
  <c r="K311" i="13"/>
  <c r="P310" i="13"/>
  <c r="K310" i="13"/>
  <c r="P309" i="13"/>
  <c r="K309" i="13"/>
  <c r="P308" i="13"/>
  <c r="K308" i="13"/>
  <c r="P307" i="13"/>
  <c r="K307" i="13"/>
  <c r="P306" i="13"/>
  <c r="K306" i="13"/>
  <c r="P305" i="13"/>
  <c r="K305" i="13"/>
  <c r="P304" i="13"/>
  <c r="K304" i="13"/>
  <c r="P303" i="13"/>
  <c r="K303" i="13"/>
  <c r="P302" i="13"/>
  <c r="K302" i="13"/>
  <c r="P301" i="13"/>
  <c r="K301" i="13"/>
  <c r="P300" i="13"/>
  <c r="K300" i="13"/>
  <c r="P299" i="13"/>
  <c r="K299" i="13"/>
  <c r="P298" i="13"/>
  <c r="K298" i="13"/>
  <c r="P297" i="13"/>
  <c r="K297" i="13"/>
  <c r="P296" i="13"/>
  <c r="K296" i="13"/>
  <c r="P295" i="13"/>
  <c r="K295" i="13"/>
  <c r="P294" i="13"/>
  <c r="K294" i="13"/>
  <c r="P293" i="13"/>
  <c r="K293" i="13"/>
  <c r="P292" i="13"/>
  <c r="K292" i="13"/>
  <c r="P291" i="13"/>
  <c r="K291" i="13"/>
  <c r="P290" i="13"/>
  <c r="K290" i="13"/>
  <c r="P289" i="13"/>
  <c r="K289" i="13"/>
  <c r="P288" i="13"/>
  <c r="K288" i="13"/>
  <c r="P287" i="13"/>
  <c r="K287" i="13"/>
  <c r="P286" i="13"/>
  <c r="K286" i="13"/>
  <c r="P285" i="13"/>
  <c r="K285" i="13"/>
  <c r="P284" i="13"/>
  <c r="K284" i="13"/>
  <c r="P283" i="13"/>
  <c r="K283" i="13"/>
  <c r="P282" i="13"/>
  <c r="K282" i="13"/>
  <c r="P281" i="13"/>
  <c r="K281" i="13"/>
  <c r="P280" i="13"/>
  <c r="K280" i="13"/>
  <c r="P279" i="13"/>
  <c r="K279" i="13"/>
  <c r="P278" i="13"/>
  <c r="K278" i="13"/>
  <c r="P277" i="13"/>
  <c r="K277" i="13"/>
  <c r="P276" i="13"/>
  <c r="K276" i="13"/>
  <c r="P275" i="13"/>
  <c r="K275" i="13"/>
  <c r="P274" i="13"/>
  <c r="K274" i="13"/>
  <c r="P273" i="13"/>
  <c r="K273" i="13"/>
  <c r="P272" i="13"/>
  <c r="K272" i="13"/>
  <c r="P271" i="13"/>
  <c r="K271" i="13"/>
  <c r="P270" i="13"/>
  <c r="K270" i="13"/>
  <c r="P269" i="13"/>
  <c r="K269" i="13"/>
  <c r="P268" i="13"/>
  <c r="K268" i="13"/>
  <c r="P267" i="13"/>
  <c r="K267" i="13"/>
  <c r="P266" i="13"/>
  <c r="K266" i="13"/>
  <c r="P265" i="13"/>
  <c r="K265" i="13"/>
  <c r="P264" i="13"/>
  <c r="K264" i="13"/>
  <c r="P263" i="13"/>
  <c r="K263" i="13"/>
  <c r="P262" i="13"/>
  <c r="K262" i="13"/>
  <c r="P261" i="13"/>
  <c r="K261" i="13"/>
  <c r="P260" i="13"/>
  <c r="K260" i="13"/>
  <c r="P259" i="13"/>
  <c r="K259" i="13"/>
  <c r="P258" i="13"/>
  <c r="K258" i="13"/>
  <c r="P257" i="13"/>
  <c r="K257" i="13"/>
  <c r="P256" i="13"/>
  <c r="K256" i="13"/>
  <c r="P255" i="13"/>
  <c r="K255" i="13"/>
  <c r="P254" i="13"/>
  <c r="K254" i="13"/>
  <c r="P253" i="13"/>
  <c r="K253" i="13"/>
  <c r="P252" i="13"/>
  <c r="K252" i="13"/>
  <c r="P251" i="13"/>
  <c r="K251" i="13"/>
  <c r="P250" i="13"/>
  <c r="K250" i="13"/>
  <c r="P249" i="13"/>
  <c r="K249" i="13"/>
  <c r="P248" i="13"/>
  <c r="K248" i="13"/>
  <c r="P247" i="13"/>
  <c r="K247" i="13"/>
  <c r="P246" i="13"/>
  <c r="K246" i="13"/>
  <c r="P245" i="13"/>
  <c r="K245" i="13"/>
  <c r="P244" i="13"/>
  <c r="K244" i="13"/>
  <c r="P243" i="13"/>
  <c r="K243" i="13"/>
  <c r="P242" i="13"/>
  <c r="K242" i="13"/>
  <c r="P241" i="13"/>
  <c r="K241" i="13"/>
  <c r="P240" i="13"/>
  <c r="K240" i="13"/>
  <c r="P239" i="13"/>
  <c r="K239" i="13"/>
  <c r="P238" i="13"/>
  <c r="K238" i="13"/>
  <c r="P237" i="13"/>
  <c r="K237" i="13"/>
  <c r="P236" i="13"/>
  <c r="K236" i="13"/>
  <c r="P235" i="13"/>
  <c r="K235" i="13"/>
  <c r="P234" i="13"/>
  <c r="K234" i="13"/>
  <c r="P233" i="13"/>
  <c r="K233" i="13"/>
  <c r="P232" i="13"/>
  <c r="K232" i="13"/>
  <c r="P231" i="13"/>
  <c r="K231" i="13"/>
  <c r="P230" i="13"/>
  <c r="K230" i="13"/>
  <c r="P229" i="13"/>
  <c r="K229" i="13"/>
  <c r="P228" i="13"/>
  <c r="K228" i="13"/>
  <c r="P227" i="13"/>
  <c r="K227" i="13"/>
  <c r="P226" i="13"/>
  <c r="K226" i="13"/>
  <c r="P225" i="13"/>
  <c r="K225" i="13"/>
  <c r="P224" i="13"/>
  <c r="K224" i="13"/>
  <c r="P223" i="13"/>
  <c r="K223" i="13"/>
  <c r="P222" i="13"/>
  <c r="K222" i="13"/>
  <c r="P221" i="13"/>
  <c r="K221" i="13"/>
  <c r="P220" i="13"/>
  <c r="K220" i="13"/>
  <c r="P219" i="13"/>
  <c r="K219" i="13"/>
  <c r="P218" i="13"/>
  <c r="K218" i="13"/>
  <c r="P217" i="13"/>
  <c r="K217" i="13"/>
  <c r="P216" i="13"/>
  <c r="K216" i="13"/>
  <c r="P215" i="13"/>
  <c r="K215" i="13"/>
  <c r="P214" i="13"/>
  <c r="K214" i="13"/>
  <c r="P213" i="13"/>
  <c r="K213" i="13"/>
  <c r="P212" i="13"/>
  <c r="K212" i="13"/>
  <c r="P211" i="13"/>
  <c r="K211" i="13"/>
  <c r="P210" i="13"/>
  <c r="K210" i="13"/>
  <c r="P209" i="13"/>
  <c r="K209" i="13"/>
  <c r="P208" i="13"/>
  <c r="K208" i="13"/>
  <c r="P207" i="13"/>
  <c r="K207" i="13"/>
  <c r="P206" i="13"/>
  <c r="K206" i="13"/>
  <c r="P205" i="13"/>
  <c r="K205" i="13"/>
  <c r="P204" i="13"/>
  <c r="K204" i="13"/>
  <c r="P203" i="13"/>
  <c r="K203" i="13"/>
  <c r="P202" i="13"/>
  <c r="K202" i="13"/>
  <c r="P201" i="13"/>
  <c r="K201" i="13"/>
  <c r="P200" i="13"/>
  <c r="K200" i="13"/>
  <c r="P199" i="13"/>
  <c r="K199" i="13"/>
  <c r="P198" i="13"/>
  <c r="K198" i="13"/>
  <c r="P197" i="13"/>
  <c r="K197" i="13"/>
  <c r="P196" i="13"/>
  <c r="K196" i="13"/>
  <c r="P195" i="13"/>
  <c r="K195" i="13"/>
  <c r="P194" i="13"/>
  <c r="K194" i="13"/>
  <c r="P193" i="13"/>
  <c r="K193" i="13"/>
  <c r="P192" i="13"/>
  <c r="K192" i="13"/>
  <c r="P191" i="13"/>
  <c r="K191" i="13"/>
  <c r="P190" i="13"/>
  <c r="K190" i="13"/>
  <c r="P189" i="13"/>
  <c r="K189" i="13"/>
  <c r="P188" i="13"/>
  <c r="K188" i="13"/>
  <c r="P187" i="13"/>
  <c r="K187" i="13"/>
  <c r="P186" i="13"/>
  <c r="K186" i="13"/>
  <c r="P185" i="13"/>
  <c r="K185" i="13"/>
  <c r="P184" i="13"/>
  <c r="K184" i="13"/>
  <c r="P183" i="13"/>
  <c r="K183" i="13"/>
  <c r="P182" i="13"/>
  <c r="K182" i="13"/>
  <c r="P181" i="13"/>
  <c r="K181" i="13"/>
  <c r="P180" i="13"/>
  <c r="K180" i="13"/>
  <c r="P179" i="13"/>
  <c r="K179" i="13"/>
  <c r="P178" i="13"/>
  <c r="K178" i="13"/>
  <c r="P177" i="13"/>
  <c r="K177" i="13"/>
  <c r="P176" i="13"/>
  <c r="K176" i="13"/>
  <c r="P175" i="13"/>
  <c r="K175" i="13"/>
  <c r="P174" i="13"/>
  <c r="K174" i="13"/>
  <c r="P173" i="13"/>
  <c r="K173" i="13"/>
  <c r="P172" i="13"/>
  <c r="K172" i="13"/>
  <c r="P171" i="13"/>
  <c r="K171" i="13"/>
  <c r="P170" i="13"/>
  <c r="K170" i="13"/>
  <c r="P169" i="13"/>
  <c r="K169" i="13"/>
  <c r="P168" i="13"/>
  <c r="K168" i="13"/>
  <c r="P167" i="13"/>
  <c r="K167" i="13"/>
  <c r="P166" i="13"/>
  <c r="K166" i="13"/>
  <c r="P165" i="13"/>
  <c r="K165" i="13"/>
  <c r="P164" i="13"/>
  <c r="K164" i="13"/>
  <c r="P163" i="13"/>
  <c r="K163" i="13"/>
  <c r="P162" i="13"/>
  <c r="K162" i="13"/>
  <c r="P161" i="13"/>
  <c r="K161" i="13"/>
  <c r="P160" i="13"/>
  <c r="K160" i="13"/>
  <c r="P159" i="13"/>
  <c r="K159" i="13"/>
  <c r="P158" i="13"/>
  <c r="K158" i="13"/>
  <c r="P157" i="13"/>
  <c r="K157" i="13"/>
  <c r="P156" i="13"/>
  <c r="K156" i="13"/>
  <c r="P155" i="13"/>
  <c r="K155" i="13"/>
  <c r="P154" i="13"/>
  <c r="K154" i="13"/>
  <c r="P153" i="13"/>
  <c r="K153" i="13"/>
  <c r="P152" i="13"/>
  <c r="K152" i="13"/>
  <c r="P151" i="13"/>
  <c r="K151" i="13"/>
  <c r="P150" i="13"/>
  <c r="K150" i="13"/>
  <c r="P149" i="13"/>
  <c r="K149" i="13"/>
  <c r="P148" i="13"/>
  <c r="K148" i="13"/>
  <c r="P147" i="13"/>
  <c r="K147" i="13"/>
  <c r="P146" i="13"/>
  <c r="K146" i="13"/>
  <c r="P145" i="13"/>
  <c r="K145" i="13"/>
  <c r="P144" i="13"/>
  <c r="K144" i="13"/>
  <c r="P143" i="13"/>
  <c r="K143" i="13"/>
  <c r="P142" i="13"/>
  <c r="K142" i="13"/>
  <c r="P141" i="13"/>
  <c r="K141" i="13"/>
  <c r="P140" i="13"/>
  <c r="K140" i="13"/>
  <c r="P139" i="13"/>
  <c r="K139" i="13"/>
  <c r="P138" i="13"/>
  <c r="K138" i="13"/>
  <c r="P137" i="13"/>
  <c r="K137" i="13"/>
  <c r="P136" i="13"/>
  <c r="K136" i="13"/>
  <c r="P135" i="13"/>
  <c r="K135" i="13"/>
  <c r="P134" i="13"/>
  <c r="K134" i="13"/>
  <c r="P133" i="13"/>
  <c r="K133" i="13"/>
  <c r="P132" i="13"/>
  <c r="K132" i="13"/>
  <c r="P131" i="13"/>
  <c r="K131" i="13"/>
  <c r="P130" i="13"/>
  <c r="K130" i="13"/>
  <c r="P129" i="13"/>
  <c r="K129" i="13"/>
  <c r="P128" i="13"/>
  <c r="K128" i="13"/>
  <c r="P127" i="13"/>
  <c r="K127" i="13"/>
  <c r="P126" i="13"/>
  <c r="K126" i="13"/>
  <c r="P125" i="13"/>
  <c r="K125" i="13"/>
  <c r="P124" i="13"/>
  <c r="K124" i="13"/>
  <c r="P123" i="13"/>
  <c r="K123" i="13"/>
  <c r="P122" i="13"/>
  <c r="K122" i="13"/>
  <c r="P121" i="13"/>
  <c r="K121" i="13"/>
  <c r="P120" i="13"/>
  <c r="K120" i="13"/>
  <c r="P119" i="13"/>
  <c r="K119" i="13"/>
  <c r="P118" i="13"/>
  <c r="K118" i="13"/>
  <c r="P117" i="13"/>
  <c r="K117" i="13"/>
  <c r="P116" i="13"/>
  <c r="K116" i="13"/>
  <c r="P115" i="13"/>
  <c r="K115" i="13"/>
  <c r="P114" i="13"/>
  <c r="K114" i="13"/>
  <c r="P113" i="13"/>
  <c r="K113" i="13"/>
  <c r="P112" i="13"/>
  <c r="K112" i="13"/>
  <c r="P111" i="13"/>
  <c r="K111" i="13"/>
  <c r="P110" i="13"/>
  <c r="K110" i="13"/>
  <c r="P109" i="13"/>
  <c r="K109" i="13"/>
  <c r="P108" i="13"/>
  <c r="K108" i="13"/>
  <c r="P107" i="13"/>
  <c r="K107" i="13"/>
  <c r="P106" i="13"/>
  <c r="K106" i="13"/>
  <c r="P105" i="13"/>
  <c r="K105" i="13"/>
  <c r="P104" i="13"/>
  <c r="K104" i="13"/>
  <c r="P103" i="13"/>
  <c r="K103" i="13"/>
  <c r="P102" i="13"/>
  <c r="K102" i="13"/>
  <c r="P101" i="13"/>
  <c r="K101" i="13"/>
  <c r="P100" i="13"/>
  <c r="K100" i="13"/>
  <c r="P99" i="13"/>
  <c r="K99" i="13"/>
  <c r="P98" i="13"/>
  <c r="K98" i="13"/>
  <c r="P97" i="13"/>
  <c r="K97" i="13"/>
  <c r="P96" i="13"/>
  <c r="K96" i="13"/>
  <c r="P95" i="13"/>
  <c r="K95" i="13"/>
  <c r="P94" i="13"/>
  <c r="K94" i="13"/>
  <c r="P93" i="13"/>
  <c r="K93" i="13"/>
  <c r="P92" i="13"/>
  <c r="K92" i="13"/>
  <c r="P91" i="13"/>
  <c r="K91" i="13"/>
  <c r="P90" i="13"/>
  <c r="K90" i="13"/>
  <c r="P89" i="13"/>
  <c r="K89" i="13"/>
  <c r="P88" i="13"/>
  <c r="K88" i="13"/>
  <c r="P87" i="13"/>
  <c r="K87" i="13"/>
  <c r="P86" i="13"/>
  <c r="K86" i="13"/>
  <c r="P85" i="13"/>
  <c r="K85" i="13"/>
  <c r="P84" i="13"/>
  <c r="K84" i="13"/>
  <c r="P83" i="13"/>
  <c r="K83" i="13"/>
  <c r="P82" i="13"/>
  <c r="K82" i="13"/>
  <c r="P81" i="13"/>
  <c r="K81" i="13"/>
  <c r="P80" i="13"/>
  <c r="K80" i="13"/>
  <c r="P79" i="13"/>
  <c r="K79" i="13"/>
  <c r="P78" i="13"/>
  <c r="K78" i="13"/>
  <c r="P77" i="13"/>
  <c r="K77" i="13"/>
  <c r="P76" i="13"/>
  <c r="K76" i="13"/>
  <c r="P75" i="13"/>
  <c r="K75" i="13"/>
  <c r="P74" i="13"/>
  <c r="K74" i="13"/>
  <c r="P73" i="13"/>
  <c r="K73" i="13"/>
  <c r="P72" i="13"/>
  <c r="K72" i="13"/>
  <c r="P71" i="13"/>
  <c r="K71" i="13"/>
  <c r="P70" i="13"/>
  <c r="K70" i="13"/>
  <c r="P69" i="13"/>
  <c r="K69" i="13"/>
  <c r="P68" i="13"/>
  <c r="K68" i="13"/>
  <c r="P67" i="13"/>
  <c r="K67" i="13"/>
  <c r="P66" i="13"/>
  <c r="K66" i="13"/>
  <c r="P65" i="13"/>
  <c r="K65" i="13"/>
  <c r="P64" i="13"/>
  <c r="K64" i="13"/>
  <c r="P63" i="13"/>
  <c r="K63" i="13"/>
  <c r="P62" i="13"/>
  <c r="K62" i="13"/>
  <c r="P61" i="13"/>
  <c r="K61" i="13"/>
  <c r="P60" i="13"/>
  <c r="K60" i="13"/>
  <c r="P59" i="13"/>
  <c r="K59" i="13"/>
  <c r="P58" i="13"/>
  <c r="K58" i="13"/>
  <c r="P57" i="13"/>
  <c r="K57" i="13"/>
  <c r="P56" i="13"/>
  <c r="K56" i="13"/>
  <c r="P55" i="13"/>
  <c r="K55" i="13"/>
  <c r="P54" i="13"/>
  <c r="K54" i="13"/>
  <c r="P53" i="13"/>
  <c r="K53" i="13"/>
  <c r="P52" i="13"/>
  <c r="K52" i="13"/>
  <c r="P51" i="13"/>
  <c r="K51" i="13"/>
  <c r="P50" i="13"/>
  <c r="K50" i="13"/>
  <c r="P49" i="13"/>
  <c r="K49" i="13"/>
  <c r="P48" i="13"/>
  <c r="K48" i="13"/>
  <c r="P47" i="13"/>
  <c r="K47" i="13"/>
  <c r="P46" i="13"/>
  <c r="K46" i="13"/>
  <c r="P45" i="13"/>
  <c r="K45" i="13"/>
  <c r="P44" i="13"/>
  <c r="K44" i="13"/>
  <c r="P43" i="13"/>
  <c r="K43" i="13"/>
  <c r="P42" i="13"/>
  <c r="K42" i="13"/>
  <c r="P41" i="13"/>
  <c r="K41" i="13"/>
  <c r="P40" i="13"/>
  <c r="K40" i="13"/>
  <c r="P39" i="13"/>
  <c r="K39" i="13"/>
  <c r="P38" i="13"/>
  <c r="K38" i="13"/>
  <c r="P37" i="13"/>
  <c r="K37" i="13"/>
  <c r="P36" i="13"/>
  <c r="K36" i="13"/>
  <c r="P35" i="13"/>
  <c r="K35" i="13"/>
  <c r="P34" i="13"/>
  <c r="K34" i="13"/>
  <c r="P33" i="13"/>
  <c r="K33" i="13"/>
  <c r="P32" i="13"/>
  <c r="K32" i="13"/>
  <c r="P31" i="13"/>
  <c r="K31" i="13"/>
  <c r="P30" i="13"/>
  <c r="K30" i="13"/>
  <c r="P29" i="13"/>
  <c r="K29" i="13"/>
  <c r="P28" i="13"/>
  <c r="K28" i="13"/>
  <c r="P27" i="13"/>
  <c r="K27" i="13"/>
  <c r="P26" i="13"/>
  <c r="K26" i="13"/>
  <c r="P25" i="13"/>
  <c r="K25" i="13"/>
  <c r="P24" i="13"/>
  <c r="K24" i="13"/>
  <c r="P23" i="13"/>
  <c r="K23" i="13"/>
  <c r="P22" i="13"/>
  <c r="K22" i="13"/>
  <c r="P22" i="12"/>
  <c r="P349" i="12"/>
  <c r="P23" i="12"/>
  <c r="P24" i="12"/>
  <c r="P25" i="12"/>
  <c r="P26" i="12"/>
  <c r="P27" i="12"/>
  <c r="P28" i="12"/>
  <c r="P29" i="12"/>
  <c r="P30" i="12"/>
  <c r="P31" i="12"/>
  <c r="P32" i="12"/>
  <c r="P33" i="12"/>
  <c r="P34" i="12"/>
  <c r="P35" i="12"/>
  <c r="P36" i="12"/>
  <c r="P37" i="12"/>
  <c r="P38" i="12"/>
  <c r="P39" i="12"/>
  <c r="P40" i="12"/>
  <c r="P41" i="12"/>
  <c r="P42" i="12"/>
  <c r="P43" i="12"/>
  <c r="P44" i="12"/>
  <c r="P45" i="12"/>
  <c r="P46" i="12"/>
  <c r="P47" i="12"/>
  <c r="P48" i="12"/>
  <c r="P49" i="12"/>
  <c r="P50" i="12"/>
  <c r="P51" i="12"/>
  <c r="P52" i="12"/>
  <c r="P53" i="12"/>
  <c r="P54" i="12"/>
  <c r="P55" i="12"/>
  <c r="P56" i="12"/>
  <c r="P57" i="12"/>
  <c r="P58" i="12"/>
  <c r="P59" i="12"/>
  <c r="P60" i="12"/>
  <c r="P61" i="12"/>
  <c r="P62" i="12"/>
  <c r="P63" i="12"/>
  <c r="P64" i="12"/>
  <c r="P65" i="12"/>
  <c r="P66" i="12"/>
  <c r="P67" i="12"/>
  <c r="P68" i="12"/>
  <c r="P69" i="12"/>
  <c r="P70" i="12"/>
  <c r="P71" i="12"/>
  <c r="P72" i="12"/>
  <c r="P73" i="12"/>
  <c r="P74" i="12"/>
  <c r="P75" i="12"/>
  <c r="P76" i="12"/>
  <c r="P77" i="12"/>
  <c r="P78" i="12"/>
  <c r="P79" i="12"/>
  <c r="P80" i="12"/>
  <c r="P81" i="12"/>
  <c r="P82" i="12"/>
  <c r="P83" i="12"/>
  <c r="P84" i="12"/>
  <c r="P85" i="12"/>
  <c r="P86" i="12"/>
  <c r="P87" i="12"/>
  <c r="P88" i="12"/>
  <c r="P89" i="12"/>
  <c r="P90" i="12"/>
  <c r="P91" i="12"/>
  <c r="P92" i="12"/>
  <c r="P93" i="12"/>
  <c r="P94" i="12"/>
  <c r="P95" i="12"/>
  <c r="P96" i="12"/>
  <c r="P97" i="12"/>
  <c r="P98" i="12"/>
  <c r="P99" i="12"/>
  <c r="P100" i="12"/>
  <c r="P101" i="12"/>
  <c r="P102" i="12"/>
  <c r="P103" i="12"/>
  <c r="P104" i="12"/>
  <c r="P105" i="12"/>
  <c r="P106" i="12"/>
  <c r="P107" i="12"/>
  <c r="P108" i="12"/>
  <c r="P109" i="12"/>
  <c r="P110" i="12"/>
  <c r="P111" i="12"/>
  <c r="P112" i="12"/>
  <c r="P113" i="12"/>
  <c r="P114" i="12"/>
  <c r="P115" i="12"/>
  <c r="P116" i="12"/>
  <c r="P117" i="12"/>
  <c r="P118" i="12"/>
  <c r="P119" i="12"/>
  <c r="P120" i="12"/>
  <c r="P121" i="12"/>
  <c r="P122" i="12"/>
  <c r="P123" i="12"/>
  <c r="P124" i="12"/>
  <c r="P125" i="12"/>
  <c r="P126" i="12"/>
  <c r="P127" i="12"/>
  <c r="P128" i="12"/>
  <c r="P129" i="12"/>
  <c r="P130" i="12"/>
  <c r="P131" i="12"/>
  <c r="P132" i="12"/>
  <c r="P133" i="12"/>
  <c r="P134" i="12"/>
  <c r="P135" i="12"/>
  <c r="P136" i="12"/>
  <c r="P137" i="12"/>
  <c r="P138" i="12"/>
  <c r="P139" i="12"/>
  <c r="P140" i="12"/>
  <c r="P141" i="12"/>
  <c r="P142" i="12"/>
  <c r="P143" i="12"/>
  <c r="P144" i="12"/>
  <c r="P145" i="12"/>
  <c r="P146" i="12"/>
  <c r="P147" i="12"/>
  <c r="P148" i="12"/>
  <c r="P149" i="12"/>
  <c r="P150" i="12"/>
  <c r="P151" i="12"/>
  <c r="P152" i="12"/>
  <c r="P153" i="12"/>
  <c r="P154" i="12"/>
  <c r="P155" i="12"/>
  <c r="P156" i="12"/>
  <c r="P157" i="12"/>
  <c r="P158" i="12"/>
  <c r="P159" i="12"/>
  <c r="P160" i="12"/>
  <c r="P161" i="12"/>
  <c r="P162" i="12"/>
  <c r="P163" i="12"/>
  <c r="P164" i="12"/>
  <c r="P165" i="12"/>
  <c r="P166" i="12"/>
  <c r="P167" i="12"/>
  <c r="P168" i="12"/>
  <c r="P169" i="12"/>
  <c r="P170" i="12"/>
  <c r="P171" i="12"/>
  <c r="P172" i="12"/>
  <c r="P173" i="12"/>
  <c r="P174" i="12"/>
  <c r="P175" i="12"/>
  <c r="P176" i="12"/>
  <c r="P177" i="12"/>
  <c r="P178" i="12"/>
  <c r="P179" i="12"/>
  <c r="P180" i="12"/>
  <c r="P181" i="12"/>
  <c r="P182" i="12"/>
  <c r="P183" i="12"/>
  <c r="P184" i="12"/>
  <c r="P185" i="12"/>
  <c r="P186" i="12"/>
  <c r="P187" i="12"/>
  <c r="P188" i="12"/>
  <c r="P189" i="12"/>
  <c r="P190" i="12"/>
  <c r="P191" i="12"/>
  <c r="P192" i="12"/>
  <c r="P193" i="12"/>
  <c r="P194" i="12"/>
  <c r="P195" i="12"/>
  <c r="P196" i="12"/>
  <c r="P197" i="12"/>
  <c r="P198" i="12"/>
  <c r="P199" i="12"/>
  <c r="P200" i="12"/>
  <c r="P201" i="12"/>
  <c r="P202" i="12"/>
  <c r="P203" i="12"/>
  <c r="P204" i="12"/>
  <c r="P205" i="12"/>
  <c r="P206" i="12"/>
  <c r="P207" i="12"/>
  <c r="P208" i="12"/>
  <c r="P209" i="12"/>
  <c r="P210" i="12"/>
  <c r="P211" i="12"/>
  <c r="P212" i="12"/>
  <c r="P213" i="12"/>
  <c r="P214" i="12"/>
  <c r="P215" i="12"/>
  <c r="P216" i="12"/>
  <c r="P217" i="12"/>
  <c r="P218" i="12"/>
  <c r="P219" i="12"/>
  <c r="P220" i="12"/>
  <c r="P221" i="12"/>
  <c r="P222" i="12"/>
  <c r="P223" i="12"/>
  <c r="P224" i="12"/>
  <c r="P225" i="12"/>
  <c r="P226" i="12"/>
  <c r="P227" i="12"/>
  <c r="P228" i="12"/>
  <c r="P229" i="12"/>
  <c r="P230" i="12"/>
  <c r="P231" i="12"/>
  <c r="P232" i="12"/>
  <c r="P233" i="12"/>
  <c r="P234" i="12"/>
  <c r="P235" i="12"/>
  <c r="P236" i="12"/>
  <c r="P237" i="12"/>
  <c r="P238" i="12"/>
  <c r="P239" i="12"/>
  <c r="P240" i="12"/>
  <c r="P241" i="12"/>
  <c r="P242" i="12"/>
  <c r="P243" i="12"/>
  <c r="P244" i="12"/>
  <c r="P245" i="12"/>
  <c r="P246" i="12"/>
  <c r="P247" i="12"/>
  <c r="P248" i="12"/>
  <c r="P249" i="12"/>
  <c r="P250" i="12"/>
  <c r="P251" i="12"/>
  <c r="P252" i="12"/>
  <c r="P253" i="12"/>
  <c r="P254" i="12"/>
  <c r="P255" i="12"/>
  <c r="P256" i="12"/>
  <c r="P257" i="12"/>
  <c r="P258" i="12"/>
  <c r="P259" i="12"/>
  <c r="P260" i="12"/>
  <c r="P261" i="12"/>
  <c r="P262" i="12"/>
  <c r="P263" i="12"/>
  <c r="P264" i="12"/>
  <c r="P265" i="12"/>
  <c r="P266" i="12"/>
  <c r="P267" i="12"/>
  <c r="P268" i="12"/>
  <c r="P269" i="12"/>
  <c r="P270" i="12"/>
  <c r="P271" i="12"/>
  <c r="P272" i="12"/>
  <c r="P273" i="12"/>
  <c r="P274" i="12"/>
  <c r="P275" i="12"/>
  <c r="P276" i="12"/>
  <c r="P277" i="12"/>
  <c r="P278" i="12"/>
  <c r="P279" i="12"/>
  <c r="P280" i="12"/>
  <c r="P281" i="12"/>
  <c r="P282" i="12"/>
  <c r="P283" i="12"/>
  <c r="P284" i="12"/>
  <c r="P285" i="12"/>
  <c r="P286" i="12"/>
  <c r="P287" i="12"/>
  <c r="P288" i="12"/>
  <c r="P289" i="12"/>
  <c r="P290" i="12"/>
  <c r="P291" i="12"/>
  <c r="P292" i="12"/>
  <c r="P293" i="12"/>
  <c r="P294" i="12"/>
  <c r="P295" i="12"/>
  <c r="P296" i="12"/>
  <c r="P297" i="12"/>
  <c r="P298" i="12"/>
  <c r="P299" i="12"/>
  <c r="P300" i="12"/>
  <c r="P301" i="12"/>
  <c r="P302" i="12"/>
  <c r="P303" i="12"/>
  <c r="P304" i="12"/>
  <c r="P305" i="12"/>
  <c r="P306" i="12"/>
  <c r="P307" i="12"/>
  <c r="P308" i="12"/>
  <c r="P309" i="12"/>
  <c r="P310" i="12"/>
  <c r="P311" i="12"/>
  <c r="P312" i="12"/>
  <c r="P313" i="12"/>
  <c r="P314" i="12"/>
  <c r="P315" i="12"/>
  <c r="P316" i="12"/>
  <c r="P317" i="12"/>
  <c r="P318" i="12"/>
  <c r="P319" i="12"/>
  <c r="P320" i="12"/>
  <c r="P321" i="12"/>
  <c r="P322" i="12"/>
  <c r="P323" i="12"/>
  <c r="P324" i="12"/>
  <c r="P325" i="12"/>
  <c r="P326" i="12"/>
  <c r="P327" i="12"/>
  <c r="P328" i="12"/>
  <c r="P329" i="12"/>
  <c r="P330" i="12"/>
  <c r="P331" i="12"/>
  <c r="P332" i="12"/>
  <c r="P333" i="12"/>
  <c r="P334" i="12"/>
  <c r="P335" i="12"/>
  <c r="P336" i="12"/>
  <c r="P337" i="12"/>
  <c r="P338" i="12"/>
  <c r="P339" i="12"/>
  <c r="P340" i="12"/>
  <c r="P341" i="12"/>
  <c r="P342" i="12"/>
  <c r="P343" i="12"/>
  <c r="P344" i="12"/>
  <c r="P345" i="12"/>
  <c r="I23" i="12"/>
  <c r="I24" i="12"/>
  <c r="K24" i="12" s="1"/>
  <c r="I25" i="12"/>
  <c r="I26" i="12"/>
  <c r="I27" i="12"/>
  <c r="K27" i="12" s="1"/>
  <c r="I28" i="12"/>
  <c r="I29" i="12"/>
  <c r="I30" i="12"/>
  <c r="I31" i="12"/>
  <c r="I32" i="12"/>
  <c r="I33" i="12"/>
  <c r="K33" i="12" s="1"/>
  <c r="I34" i="12"/>
  <c r="I35" i="12"/>
  <c r="I36" i="12"/>
  <c r="I37" i="12"/>
  <c r="I38" i="12"/>
  <c r="I39" i="12"/>
  <c r="K39" i="12" s="1"/>
  <c r="I40" i="12"/>
  <c r="I41" i="12"/>
  <c r="I42" i="12"/>
  <c r="I43" i="12"/>
  <c r="I44" i="12"/>
  <c r="I45" i="12"/>
  <c r="K45" i="12" s="1"/>
  <c r="I46" i="12"/>
  <c r="I47" i="12"/>
  <c r="I48" i="12"/>
  <c r="I49" i="12"/>
  <c r="I50" i="12"/>
  <c r="I51" i="12"/>
  <c r="K51" i="12" s="1"/>
  <c r="I52" i="12"/>
  <c r="I53" i="12"/>
  <c r="I54" i="12"/>
  <c r="I55" i="12"/>
  <c r="I56" i="12"/>
  <c r="I57" i="12"/>
  <c r="I58" i="12"/>
  <c r="I59" i="12"/>
  <c r="I60" i="12"/>
  <c r="I61" i="12"/>
  <c r="I62" i="12"/>
  <c r="I63" i="12"/>
  <c r="K63" i="12" s="1"/>
  <c r="I64" i="12"/>
  <c r="I65" i="12"/>
  <c r="I66" i="12"/>
  <c r="I67" i="12"/>
  <c r="I68" i="12"/>
  <c r="I69" i="12"/>
  <c r="K69" i="12" s="1"/>
  <c r="I70" i="12"/>
  <c r="I71" i="12"/>
  <c r="I72" i="12"/>
  <c r="I73" i="12"/>
  <c r="I74" i="12"/>
  <c r="I75" i="12"/>
  <c r="K75" i="12" s="1"/>
  <c r="I76" i="12"/>
  <c r="I77" i="12"/>
  <c r="I78" i="12"/>
  <c r="I79" i="12"/>
  <c r="I80" i="12"/>
  <c r="I81" i="12"/>
  <c r="K81" i="12" s="1"/>
  <c r="I82" i="12"/>
  <c r="I83" i="12"/>
  <c r="I84" i="12"/>
  <c r="I85" i="12"/>
  <c r="I86" i="12"/>
  <c r="I87" i="12"/>
  <c r="K87" i="12" s="1"/>
  <c r="I88" i="12"/>
  <c r="I89" i="12"/>
  <c r="I90" i="12"/>
  <c r="I91" i="12"/>
  <c r="I92" i="12"/>
  <c r="I93" i="12"/>
  <c r="I94" i="12"/>
  <c r="I95" i="12"/>
  <c r="I96" i="12"/>
  <c r="I97" i="12"/>
  <c r="I98" i="12"/>
  <c r="I99" i="12"/>
  <c r="K99" i="12" s="1"/>
  <c r="I100" i="12"/>
  <c r="I101" i="12"/>
  <c r="I102" i="12"/>
  <c r="I103" i="12"/>
  <c r="I104" i="12"/>
  <c r="I105" i="12"/>
  <c r="K105" i="12" s="1"/>
  <c r="I106" i="12"/>
  <c r="I107" i="12"/>
  <c r="I108" i="12"/>
  <c r="I109" i="12"/>
  <c r="I110" i="12"/>
  <c r="I111" i="12"/>
  <c r="K111" i="12" s="1"/>
  <c r="I112" i="12"/>
  <c r="I113" i="12"/>
  <c r="I114" i="12"/>
  <c r="I115" i="12"/>
  <c r="I116" i="12"/>
  <c r="I117" i="12"/>
  <c r="K117" i="12" s="1"/>
  <c r="I118" i="12"/>
  <c r="I119" i="12"/>
  <c r="I120" i="12"/>
  <c r="I121" i="12"/>
  <c r="I122" i="12"/>
  <c r="K122" i="12" s="1"/>
  <c r="I123" i="12"/>
  <c r="K123" i="12" s="1"/>
  <c r="I124" i="12"/>
  <c r="I125" i="12"/>
  <c r="I126" i="12"/>
  <c r="I127" i="12"/>
  <c r="I128" i="12"/>
  <c r="I129" i="12"/>
  <c r="I130" i="12"/>
  <c r="I131" i="12"/>
  <c r="I132" i="12"/>
  <c r="I133" i="12"/>
  <c r="I134" i="12"/>
  <c r="I135" i="12"/>
  <c r="K135" i="12" s="1"/>
  <c r="I136" i="12"/>
  <c r="I137" i="12"/>
  <c r="I138" i="12"/>
  <c r="I139" i="12"/>
  <c r="I140" i="12"/>
  <c r="I141" i="12"/>
  <c r="K141" i="12" s="1"/>
  <c r="I142" i="12"/>
  <c r="I143" i="12"/>
  <c r="I144" i="12"/>
  <c r="I145" i="12"/>
  <c r="I146" i="12"/>
  <c r="I147" i="12"/>
  <c r="K147" i="12" s="1"/>
  <c r="I148" i="12"/>
  <c r="I149" i="12"/>
  <c r="I150" i="12"/>
  <c r="I151" i="12"/>
  <c r="K151" i="12" s="1"/>
  <c r="I152" i="12"/>
  <c r="I153" i="12"/>
  <c r="K153" i="12" s="1"/>
  <c r="I154" i="12"/>
  <c r="I155" i="12"/>
  <c r="I156" i="12"/>
  <c r="I157" i="12"/>
  <c r="I158" i="12"/>
  <c r="K158" i="12" s="1"/>
  <c r="I159" i="12"/>
  <c r="K159" i="12" s="1"/>
  <c r="I160" i="12"/>
  <c r="I161" i="12"/>
  <c r="I162" i="12"/>
  <c r="I163" i="12"/>
  <c r="I164" i="12"/>
  <c r="I165" i="12"/>
  <c r="I166" i="12"/>
  <c r="I167" i="12"/>
  <c r="I168" i="12"/>
  <c r="I169" i="12"/>
  <c r="I170" i="12"/>
  <c r="I171" i="12"/>
  <c r="K171" i="12" s="1"/>
  <c r="I172" i="12"/>
  <c r="I173" i="12"/>
  <c r="I174" i="12"/>
  <c r="I175" i="12"/>
  <c r="I176" i="12"/>
  <c r="I177" i="12"/>
  <c r="K177" i="12" s="1"/>
  <c r="I178" i="12"/>
  <c r="I179" i="12"/>
  <c r="I180" i="12"/>
  <c r="K180" i="12" s="1"/>
  <c r="I181" i="12"/>
  <c r="I182" i="12"/>
  <c r="I183" i="12"/>
  <c r="K183" i="12" s="1"/>
  <c r="I184" i="12"/>
  <c r="I185" i="12"/>
  <c r="I186" i="12"/>
  <c r="I187" i="12"/>
  <c r="K187" i="12" s="1"/>
  <c r="I188" i="12"/>
  <c r="I189" i="12"/>
  <c r="K189" i="12" s="1"/>
  <c r="I190" i="12"/>
  <c r="I191" i="12"/>
  <c r="I192" i="12"/>
  <c r="I193" i="12"/>
  <c r="I194" i="12"/>
  <c r="K194" i="12" s="1"/>
  <c r="I195" i="12"/>
  <c r="K195" i="12" s="1"/>
  <c r="I196" i="12"/>
  <c r="I197" i="12"/>
  <c r="I198" i="12"/>
  <c r="I199" i="12"/>
  <c r="I200" i="12"/>
  <c r="I201" i="12"/>
  <c r="I202" i="12"/>
  <c r="I203" i="12"/>
  <c r="I204" i="12"/>
  <c r="I205" i="12"/>
  <c r="I206" i="12"/>
  <c r="I207" i="12"/>
  <c r="K207" i="12" s="1"/>
  <c r="I208" i="12"/>
  <c r="I209" i="12"/>
  <c r="K209" i="12" s="1"/>
  <c r="I210" i="12"/>
  <c r="I211" i="12"/>
  <c r="I212" i="12"/>
  <c r="I213" i="12"/>
  <c r="K213" i="12" s="1"/>
  <c r="I214" i="12"/>
  <c r="I215" i="12"/>
  <c r="I216" i="12"/>
  <c r="K216" i="12" s="1"/>
  <c r="I217" i="12"/>
  <c r="I218" i="12"/>
  <c r="I219" i="12"/>
  <c r="K219" i="12" s="1"/>
  <c r="I220" i="12"/>
  <c r="I221" i="12"/>
  <c r="I222" i="12"/>
  <c r="I223" i="12"/>
  <c r="K223" i="12" s="1"/>
  <c r="I224" i="12"/>
  <c r="I225" i="12"/>
  <c r="K225" i="12" s="1"/>
  <c r="I226" i="12"/>
  <c r="I227" i="12"/>
  <c r="I228" i="12"/>
  <c r="I229" i="12"/>
  <c r="I230" i="12"/>
  <c r="K230" i="12" s="1"/>
  <c r="I231" i="12"/>
  <c r="K231" i="12" s="1"/>
  <c r="I232" i="12"/>
  <c r="I233" i="12"/>
  <c r="I234" i="12"/>
  <c r="I235" i="12"/>
  <c r="I236" i="12"/>
  <c r="I237" i="12"/>
  <c r="I238" i="12"/>
  <c r="I239" i="12"/>
  <c r="I240" i="12"/>
  <c r="I241" i="12"/>
  <c r="I242" i="12"/>
  <c r="I243" i="12"/>
  <c r="K243" i="12" s="1"/>
  <c r="I244" i="12"/>
  <c r="I245" i="12"/>
  <c r="K245" i="12" s="1"/>
  <c r="I246" i="12"/>
  <c r="I247" i="12"/>
  <c r="I248" i="12"/>
  <c r="I249" i="12"/>
  <c r="K249" i="12" s="1"/>
  <c r="I250" i="12"/>
  <c r="I251" i="12"/>
  <c r="I252" i="12"/>
  <c r="K252" i="12" s="1"/>
  <c r="I253" i="12"/>
  <c r="I254" i="12"/>
  <c r="I255" i="12"/>
  <c r="K255" i="12" s="1"/>
  <c r="I256" i="12"/>
  <c r="I257" i="12"/>
  <c r="I258" i="12"/>
  <c r="I259" i="12"/>
  <c r="K259" i="12" s="1"/>
  <c r="I260" i="12"/>
  <c r="I261" i="12"/>
  <c r="K261" i="12" s="1"/>
  <c r="I262" i="12"/>
  <c r="I263" i="12"/>
  <c r="I264" i="12"/>
  <c r="I265" i="12"/>
  <c r="I266" i="12"/>
  <c r="K266" i="12" s="1"/>
  <c r="I267" i="12"/>
  <c r="K267" i="12" s="1"/>
  <c r="I268" i="12"/>
  <c r="I269" i="12"/>
  <c r="I270" i="12"/>
  <c r="I271" i="12"/>
  <c r="I272" i="12"/>
  <c r="I273" i="12"/>
  <c r="I274" i="12"/>
  <c r="I275" i="12"/>
  <c r="I276" i="12"/>
  <c r="I277" i="12"/>
  <c r="I278" i="12"/>
  <c r="I279" i="12"/>
  <c r="K279" i="12" s="1"/>
  <c r="I280" i="12"/>
  <c r="I281" i="12"/>
  <c r="K281" i="12" s="1"/>
  <c r="I282" i="12"/>
  <c r="I283" i="12"/>
  <c r="I284" i="12"/>
  <c r="I285" i="12"/>
  <c r="K285" i="12" s="1"/>
  <c r="I286" i="12"/>
  <c r="I287" i="12"/>
  <c r="I288" i="12"/>
  <c r="K288" i="12" s="1"/>
  <c r="I289" i="12"/>
  <c r="I290" i="12"/>
  <c r="I291" i="12"/>
  <c r="K291" i="12" s="1"/>
  <c r="I292" i="12"/>
  <c r="I293" i="12"/>
  <c r="I294" i="12"/>
  <c r="I295" i="12"/>
  <c r="K295" i="12" s="1"/>
  <c r="I296" i="12"/>
  <c r="I297" i="12"/>
  <c r="K297" i="12" s="1"/>
  <c r="I298" i="12"/>
  <c r="I299" i="12"/>
  <c r="I300" i="12"/>
  <c r="I301" i="12"/>
  <c r="I302" i="12"/>
  <c r="K302" i="12" s="1"/>
  <c r="I303" i="12"/>
  <c r="K303" i="12" s="1"/>
  <c r="I304" i="12"/>
  <c r="I305" i="12"/>
  <c r="I306" i="12"/>
  <c r="I307" i="12"/>
  <c r="I308" i="12"/>
  <c r="I309" i="12"/>
  <c r="I310" i="12"/>
  <c r="I311" i="12"/>
  <c r="I312" i="12"/>
  <c r="I313" i="12"/>
  <c r="I314" i="12"/>
  <c r="I315" i="12"/>
  <c r="K315" i="12" s="1"/>
  <c r="I316" i="12"/>
  <c r="I317" i="12"/>
  <c r="K317" i="12" s="1"/>
  <c r="I318" i="12"/>
  <c r="I319" i="12"/>
  <c r="I320" i="12"/>
  <c r="I321" i="12"/>
  <c r="K321" i="12" s="1"/>
  <c r="I322" i="12"/>
  <c r="I323" i="12"/>
  <c r="I324" i="12"/>
  <c r="K324" i="12" s="1"/>
  <c r="I325" i="12"/>
  <c r="I326" i="12"/>
  <c r="I327" i="12"/>
  <c r="K327" i="12" s="1"/>
  <c r="I328" i="12"/>
  <c r="I329" i="12"/>
  <c r="I330" i="12"/>
  <c r="I331" i="12"/>
  <c r="K331" i="12" s="1"/>
  <c r="I332" i="12"/>
  <c r="I333" i="12"/>
  <c r="K333" i="12" s="1"/>
  <c r="I334" i="12"/>
  <c r="I335" i="12"/>
  <c r="I336" i="12"/>
  <c r="I337" i="12"/>
  <c r="K337" i="12" s="1"/>
  <c r="I338" i="12"/>
  <c r="K338" i="12" s="1"/>
  <c r="I339" i="12"/>
  <c r="K339" i="12" s="1"/>
  <c r="I340" i="12"/>
  <c r="I341" i="12"/>
  <c r="I342" i="12"/>
  <c r="I343" i="12"/>
  <c r="I344" i="12"/>
  <c r="K344" i="12" s="1"/>
  <c r="I345" i="12"/>
  <c r="K57" i="12"/>
  <c r="K93" i="12"/>
  <c r="K129" i="12"/>
  <c r="K165" i="12"/>
  <c r="K201" i="12"/>
  <c r="K237" i="12"/>
  <c r="K273" i="12"/>
  <c r="K309" i="12"/>
  <c r="K345" i="12"/>
  <c r="I22" i="12"/>
  <c r="K22" i="12" s="1"/>
  <c r="K343" i="12"/>
  <c r="K342" i="12"/>
  <c r="K341" i="12"/>
  <c r="K340" i="12"/>
  <c r="K336" i="12"/>
  <c r="K335" i="12"/>
  <c r="K334" i="12"/>
  <c r="K332" i="12"/>
  <c r="K330" i="12"/>
  <c r="K329" i="12"/>
  <c r="K328" i="12"/>
  <c r="K326" i="12"/>
  <c r="K325" i="12"/>
  <c r="K323" i="12"/>
  <c r="K322" i="12"/>
  <c r="K320" i="12"/>
  <c r="K319" i="12"/>
  <c r="K318" i="12"/>
  <c r="K316" i="12"/>
  <c r="K314" i="12"/>
  <c r="K313" i="12"/>
  <c r="K312" i="12"/>
  <c r="K311" i="12"/>
  <c r="K310" i="12"/>
  <c r="K308" i="12"/>
  <c r="K307" i="12"/>
  <c r="K306" i="12"/>
  <c r="K305" i="12"/>
  <c r="K304" i="12"/>
  <c r="K301" i="12"/>
  <c r="K300" i="12"/>
  <c r="K299" i="12"/>
  <c r="K298" i="12"/>
  <c r="K296" i="12"/>
  <c r="K294" i="12"/>
  <c r="K293" i="12"/>
  <c r="K292" i="12"/>
  <c r="K290" i="12"/>
  <c r="K289" i="12"/>
  <c r="K287" i="12"/>
  <c r="K286" i="12"/>
  <c r="K284" i="12"/>
  <c r="K283" i="12"/>
  <c r="K282" i="12"/>
  <c r="K280" i="12"/>
  <c r="K278" i="12"/>
  <c r="K277" i="12"/>
  <c r="K276" i="12"/>
  <c r="K275" i="12"/>
  <c r="K274" i="12"/>
  <c r="K272" i="12"/>
  <c r="K271" i="12"/>
  <c r="K270" i="12"/>
  <c r="K269" i="12"/>
  <c r="K268" i="12"/>
  <c r="K265" i="12"/>
  <c r="K264" i="12"/>
  <c r="K263" i="12"/>
  <c r="K262" i="12"/>
  <c r="K260" i="12"/>
  <c r="K258" i="12"/>
  <c r="K257" i="12"/>
  <c r="K256" i="12"/>
  <c r="K254" i="12"/>
  <c r="K253" i="12"/>
  <c r="K251" i="12"/>
  <c r="K250" i="12"/>
  <c r="K248" i="12"/>
  <c r="K247" i="12"/>
  <c r="K246" i="12"/>
  <c r="K244" i="12"/>
  <c r="K242" i="12"/>
  <c r="K241" i="12"/>
  <c r="K240" i="12"/>
  <c r="K239" i="12"/>
  <c r="K238" i="12"/>
  <c r="K236" i="12"/>
  <c r="K235" i="12"/>
  <c r="K234" i="12"/>
  <c r="K233" i="12"/>
  <c r="K232" i="12"/>
  <c r="K229" i="12"/>
  <c r="K228" i="12"/>
  <c r="K227" i="12"/>
  <c r="K226" i="12"/>
  <c r="K224" i="12"/>
  <c r="K222" i="12"/>
  <c r="K221" i="12"/>
  <c r="K220" i="12"/>
  <c r="K218" i="12"/>
  <c r="K217" i="12"/>
  <c r="K215" i="12"/>
  <c r="K214" i="12"/>
  <c r="K212" i="12"/>
  <c r="K211" i="12"/>
  <c r="K210" i="12"/>
  <c r="K208" i="12"/>
  <c r="K206" i="12"/>
  <c r="K205" i="12"/>
  <c r="K204" i="12"/>
  <c r="K203" i="12"/>
  <c r="K202" i="12"/>
  <c r="K200" i="12"/>
  <c r="K199" i="12"/>
  <c r="K198" i="12"/>
  <c r="K197" i="12"/>
  <c r="K196" i="12"/>
  <c r="K193" i="12"/>
  <c r="K192" i="12"/>
  <c r="K191" i="12"/>
  <c r="K190" i="12"/>
  <c r="K188" i="12"/>
  <c r="K186" i="12"/>
  <c r="K185" i="12"/>
  <c r="K184" i="12"/>
  <c r="K182" i="12"/>
  <c r="K181" i="12"/>
  <c r="K179" i="12"/>
  <c r="K178" i="12"/>
  <c r="K176" i="12"/>
  <c r="K175" i="12"/>
  <c r="K174" i="12"/>
  <c r="K173" i="12"/>
  <c r="K172" i="12"/>
  <c r="K170" i="12"/>
  <c r="K169" i="12"/>
  <c r="K168" i="12"/>
  <c r="K167" i="12"/>
  <c r="K166" i="12"/>
  <c r="K164" i="12"/>
  <c r="K163" i="12"/>
  <c r="K162" i="12"/>
  <c r="K161" i="12"/>
  <c r="K160" i="12"/>
  <c r="K157" i="12"/>
  <c r="K156" i="12"/>
  <c r="K155" i="12"/>
  <c r="K154" i="12"/>
  <c r="K152" i="12"/>
  <c r="K150" i="12"/>
  <c r="K149" i="12"/>
  <c r="K148" i="12"/>
  <c r="K146" i="12"/>
  <c r="K145" i="12"/>
  <c r="K144" i="12"/>
  <c r="K143" i="12"/>
  <c r="K142" i="12"/>
  <c r="K140" i="12"/>
  <c r="K139" i="12"/>
  <c r="K138" i="12"/>
  <c r="K137" i="12"/>
  <c r="K136" i="12"/>
  <c r="K134" i="12"/>
  <c r="K133" i="12"/>
  <c r="K132" i="12"/>
  <c r="K131" i="12"/>
  <c r="K130" i="12"/>
  <c r="K128" i="12"/>
  <c r="K127" i="12"/>
  <c r="K126" i="12"/>
  <c r="K125" i="12"/>
  <c r="K124" i="12"/>
  <c r="K121" i="12"/>
  <c r="K120" i="12"/>
  <c r="K119" i="12"/>
  <c r="K118" i="12"/>
  <c r="K116" i="12"/>
  <c r="K115" i="12"/>
  <c r="K114" i="12"/>
  <c r="K113" i="12"/>
  <c r="K112" i="12"/>
  <c r="K110" i="12"/>
  <c r="K109" i="12"/>
  <c r="K108" i="12"/>
  <c r="K107" i="12"/>
  <c r="K106" i="12"/>
  <c r="K104" i="12"/>
  <c r="K103" i="12"/>
  <c r="K102" i="12"/>
  <c r="K101" i="12"/>
  <c r="K100" i="12"/>
  <c r="K98" i="12"/>
  <c r="K97" i="12"/>
  <c r="K96" i="12"/>
  <c r="K95" i="12"/>
  <c r="K94" i="12"/>
  <c r="K92" i="12"/>
  <c r="K91" i="12"/>
  <c r="K90" i="12"/>
  <c r="K89" i="12"/>
  <c r="K88" i="12"/>
  <c r="K86" i="12"/>
  <c r="K85" i="12"/>
  <c r="K84" i="12"/>
  <c r="K83" i="12"/>
  <c r="K82" i="12"/>
  <c r="K80" i="12"/>
  <c r="K79" i="12"/>
  <c r="K78" i="12"/>
  <c r="K77" i="12"/>
  <c r="K76" i="12"/>
  <c r="K74" i="12"/>
  <c r="K73" i="12"/>
  <c r="K72" i="12"/>
  <c r="K71" i="12"/>
  <c r="K70" i="12"/>
  <c r="K68" i="12"/>
  <c r="K67" i="12"/>
  <c r="K66" i="12"/>
  <c r="K65" i="12"/>
  <c r="K64" i="12"/>
  <c r="K62" i="12"/>
  <c r="K61" i="12"/>
  <c r="K60" i="12"/>
  <c r="K59" i="12"/>
  <c r="K58" i="12"/>
  <c r="K56" i="12"/>
  <c r="K55" i="12"/>
  <c r="K54" i="12"/>
  <c r="K53" i="12"/>
  <c r="K52" i="12"/>
  <c r="K50" i="12"/>
  <c r="K49" i="12"/>
  <c r="K48" i="12"/>
  <c r="K47" i="12"/>
  <c r="K46" i="12"/>
  <c r="K44" i="12"/>
  <c r="K43" i="12"/>
  <c r="K42" i="12"/>
  <c r="K41" i="12"/>
  <c r="K40" i="12"/>
  <c r="K38" i="12"/>
  <c r="K37" i="12"/>
  <c r="K36" i="12"/>
  <c r="K35" i="12"/>
  <c r="K34" i="12"/>
  <c r="K32" i="12"/>
  <c r="K31" i="12"/>
  <c r="K30" i="12"/>
  <c r="K29" i="12"/>
  <c r="K28" i="12"/>
  <c r="K26" i="12"/>
  <c r="K25" i="12"/>
  <c r="K23" i="12"/>
  <c r="K346" i="14" l="1"/>
  <c r="K347" i="14"/>
  <c r="K346" i="13"/>
  <c r="P349" i="13"/>
  <c r="K346" i="12"/>
  <c r="K347" i="12" s="1"/>
  <c r="K348" i="7"/>
  <c r="E329" i="6"/>
  <c r="E313" i="6"/>
  <c r="E297" i="6"/>
  <c r="E281" i="6"/>
  <c r="E265" i="6"/>
  <c r="E249" i="6"/>
  <c r="E233" i="6"/>
  <c r="E217" i="6"/>
  <c r="E201" i="6"/>
  <c r="E185" i="6"/>
  <c r="E169" i="6"/>
  <c r="E153" i="6"/>
  <c r="E137" i="6"/>
  <c r="E121" i="6"/>
  <c r="E105" i="6"/>
  <c r="E89" i="6"/>
  <c r="E73" i="6"/>
  <c r="E57" i="6"/>
  <c r="E41" i="6"/>
  <c r="E25" i="6"/>
  <c r="K14" i="7"/>
  <c r="K17" i="7"/>
  <c r="K10" i="7"/>
  <c r="B331" i="7"/>
  <c r="B330" i="7"/>
  <c r="B297" i="7"/>
  <c r="B290" i="7"/>
  <c r="B284" i="7"/>
  <c r="B256" i="7"/>
  <c r="B251" i="7"/>
  <c r="B249" i="7"/>
  <c r="B242" i="7"/>
  <c r="B240" i="7"/>
  <c r="B235" i="7"/>
  <c r="B233" i="7"/>
  <c r="B217" i="7"/>
  <c r="B176" i="7"/>
  <c r="B171" i="7"/>
  <c r="B160" i="7"/>
  <c r="B154" i="7"/>
  <c r="B153" i="7"/>
  <c r="B138" i="7"/>
  <c r="B130" i="7"/>
  <c r="B107" i="7"/>
  <c r="B105" i="7"/>
  <c r="B96" i="7"/>
  <c r="B90" i="7"/>
  <c r="B89" i="7"/>
  <c r="B72" i="7"/>
  <c r="I71" i="7"/>
  <c r="B64" i="7"/>
  <c r="B58" i="7"/>
  <c r="B57" i="7"/>
  <c r="I51" i="7"/>
  <c r="B50" i="7"/>
  <c r="B48" i="7"/>
  <c r="I44" i="7"/>
  <c r="B41" i="7"/>
  <c r="I38" i="7"/>
  <c r="I29" i="7"/>
  <c r="B26" i="7"/>
  <c r="I23" i="7"/>
  <c r="I338" i="7"/>
  <c r="N1" i="6"/>
  <c r="E332" i="6" s="1"/>
  <c r="F1002" i="6"/>
  <c r="F1001" i="6"/>
  <c r="D341" i="6"/>
  <c r="B345" i="7" s="1"/>
  <c r="D340" i="6"/>
  <c r="B344" i="7" s="1"/>
  <c r="D339" i="6"/>
  <c r="B343" i="7" s="1"/>
  <c r="D338" i="6"/>
  <c r="B342" i="7" s="1"/>
  <c r="D337" i="6"/>
  <c r="B341" i="7" s="1"/>
  <c r="D336" i="6"/>
  <c r="B340" i="7" s="1"/>
  <c r="D335" i="6"/>
  <c r="B339" i="7" s="1"/>
  <c r="D334" i="6"/>
  <c r="B338" i="7" s="1"/>
  <c r="D333" i="6"/>
  <c r="B337" i="7" s="1"/>
  <c r="D332" i="6"/>
  <c r="B336" i="7" s="1"/>
  <c r="D331" i="6"/>
  <c r="B335" i="7" s="1"/>
  <c r="D330" i="6"/>
  <c r="B334" i="7" s="1"/>
  <c r="D329" i="6"/>
  <c r="B333" i="7" s="1"/>
  <c r="D328" i="6"/>
  <c r="B332" i="7" s="1"/>
  <c r="D327" i="6"/>
  <c r="D326" i="6"/>
  <c r="D325" i="6"/>
  <c r="B329" i="7" s="1"/>
  <c r="D324" i="6"/>
  <c r="B328" i="7" s="1"/>
  <c r="D323" i="6"/>
  <c r="B327" i="7" s="1"/>
  <c r="D322" i="6"/>
  <c r="B326" i="7" s="1"/>
  <c r="D321" i="6"/>
  <c r="B325" i="7" s="1"/>
  <c r="D320" i="6"/>
  <c r="B324" i="7" s="1"/>
  <c r="D319" i="6"/>
  <c r="B323" i="7" s="1"/>
  <c r="D318" i="6"/>
  <c r="B322" i="7" s="1"/>
  <c r="D317" i="6"/>
  <c r="B321" i="7" s="1"/>
  <c r="D316" i="6"/>
  <c r="B320" i="7" s="1"/>
  <c r="D315" i="6"/>
  <c r="B319" i="7" s="1"/>
  <c r="D314" i="6"/>
  <c r="B318" i="7" s="1"/>
  <c r="D313" i="6"/>
  <c r="B317" i="7" s="1"/>
  <c r="D312" i="6"/>
  <c r="B316" i="7" s="1"/>
  <c r="D311" i="6"/>
  <c r="B315" i="7" s="1"/>
  <c r="D310" i="6"/>
  <c r="B314" i="7" s="1"/>
  <c r="D309" i="6"/>
  <c r="B313" i="7" s="1"/>
  <c r="D308" i="6"/>
  <c r="B312" i="7" s="1"/>
  <c r="D307" i="6"/>
  <c r="B311" i="7" s="1"/>
  <c r="D306" i="6"/>
  <c r="B310" i="7" s="1"/>
  <c r="D305" i="6"/>
  <c r="B309" i="7" s="1"/>
  <c r="D304" i="6"/>
  <c r="B308" i="7" s="1"/>
  <c r="D303" i="6"/>
  <c r="B307" i="7" s="1"/>
  <c r="D302" i="6"/>
  <c r="B306" i="7" s="1"/>
  <c r="D301" i="6"/>
  <c r="B305" i="7" s="1"/>
  <c r="D300" i="6"/>
  <c r="B304" i="7" s="1"/>
  <c r="D299" i="6"/>
  <c r="B303" i="7" s="1"/>
  <c r="D298" i="6"/>
  <c r="B302" i="7" s="1"/>
  <c r="D297" i="6"/>
  <c r="B301" i="7" s="1"/>
  <c r="D296" i="6"/>
  <c r="B300" i="7" s="1"/>
  <c r="D295" i="6"/>
  <c r="B299" i="7" s="1"/>
  <c r="D294" i="6"/>
  <c r="B298" i="7" s="1"/>
  <c r="D293" i="6"/>
  <c r="D292" i="6"/>
  <c r="B296" i="7" s="1"/>
  <c r="D291" i="6"/>
  <c r="B295" i="7" s="1"/>
  <c r="D290" i="6"/>
  <c r="B294" i="7" s="1"/>
  <c r="D289" i="6"/>
  <c r="B293" i="7" s="1"/>
  <c r="D288" i="6"/>
  <c r="B292" i="7" s="1"/>
  <c r="D287" i="6"/>
  <c r="B291" i="7" s="1"/>
  <c r="D286" i="6"/>
  <c r="D285" i="6"/>
  <c r="B289" i="7" s="1"/>
  <c r="D284" i="6"/>
  <c r="B288" i="7" s="1"/>
  <c r="D283" i="6"/>
  <c r="B287" i="7" s="1"/>
  <c r="D282" i="6"/>
  <c r="B286" i="7" s="1"/>
  <c r="D281" i="6"/>
  <c r="B285" i="7" s="1"/>
  <c r="D280" i="6"/>
  <c r="D279" i="6"/>
  <c r="B283" i="7" s="1"/>
  <c r="D278" i="6"/>
  <c r="B282" i="7" s="1"/>
  <c r="D277" i="6"/>
  <c r="B281" i="7" s="1"/>
  <c r="D276" i="6"/>
  <c r="B280" i="7" s="1"/>
  <c r="D275" i="6"/>
  <c r="B279" i="7" s="1"/>
  <c r="D274" i="6"/>
  <c r="B278" i="7" s="1"/>
  <c r="D273" i="6"/>
  <c r="B277" i="7" s="1"/>
  <c r="D272" i="6"/>
  <c r="B276" i="7" s="1"/>
  <c r="D271" i="6"/>
  <c r="B275" i="7" s="1"/>
  <c r="D270" i="6"/>
  <c r="B274" i="7" s="1"/>
  <c r="D269" i="6"/>
  <c r="B273" i="7" s="1"/>
  <c r="D268" i="6"/>
  <c r="B272" i="7" s="1"/>
  <c r="D267" i="6"/>
  <c r="B271" i="7" s="1"/>
  <c r="D266" i="6"/>
  <c r="B270" i="7" s="1"/>
  <c r="D265" i="6"/>
  <c r="B269" i="7" s="1"/>
  <c r="D264" i="6"/>
  <c r="B268" i="7" s="1"/>
  <c r="D263" i="6"/>
  <c r="B267" i="7" s="1"/>
  <c r="D262" i="6"/>
  <c r="B266" i="7" s="1"/>
  <c r="D261" i="6"/>
  <c r="B265" i="7" s="1"/>
  <c r="D260" i="6"/>
  <c r="B264" i="7" s="1"/>
  <c r="D259" i="6"/>
  <c r="B263" i="7" s="1"/>
  <c r="D258" i="6"/>
  <c r="B262" i="7" s="1"/>
  <c r="D257" i="6"/>
  <c r="B261" i="7" s="1"/>
  <c r="D256" i="6"/>
  <c r="B260" i="7" s="1"/>
  <c r="D255" i="6"/>
  <c r="B259" i="7" s="1"/>
  <c r="D254" i="6"/>
  <c r="B258" i="7" s="1"/>
  <c r="D253" i="6"/>
  <c r="B257" i="7" s="1"/>
  <c r="D252" i="6"/>
  <c r="D251" i="6"/>
  <c r="B255" i="7" s="1"/>
  <c r="D250" i="6"/>
  <c r="B254" i="7" s="1"/>
  <c r="D249" i="6"/>
  <c r="B253" i="7" s="1"/>
  <c r="D248" i="6"/>
  <c r="B252" i="7" s="1"/>
  <c r="D247" i="6"/>
  <c r="D246" i="6"/>
  <c r="B250" i="7" s="1"/>
  <c r="D245" i="6"/>
  <c r="D244" i="6"/>
  <c r="B248" i="7" s="1"/>
  <c r="D243" i="6"/>
  <c r="B247" i="7" s="1"/>
  <c r="D242" i="6"/>
  <c r="B246" i="7" s="1"/>
  <c r="D241" i="6"/>
  <c r="B245" i="7" s="1"/>
  <c r="D240" i="6"/>
  <c r="B244" i="7" s="1"/>
  <c r="D239" i="6"/>
  <c r="B243" i="7" s="1"/>
  <c r="D238" i="6"/>
  <c r="D237" i="6"/>
  <c r="B241" i="7" s="1"/>
  <c r="D236" i="6"/>
  <c r="D235" i="6"/>
  <c r="B239" i="7" s="1"/>
  <c r="D234" i="6"/>
  <c r="B238" i="7" s="1"/>
  <c r="D233" i="6"/>
  <c r="B237" i="7" s="1"/>
  <c r="D232" i="6"/>
  <c r="B236" i="7" s="1"/>
  <c r="D231" i="6"/>
  <c r="D230" i="6"/>
  <c r="B234" i="7" s="1"/>
  <c r="D229" i="6"/>
  <c r="D228" i="6"/>
  <c r="B232" i="7" s="1"/>
  <c r="D227" i="6"/>
  <c r="B231" i="7" s="1"/>
  <c r="D226" i="6"/>
  <c r="B230" i="7" s="1"/>
  <c r="D225" i="6"/>
  <c r="B229" i="7" s="1"/>
  <c r="D224" i="6"/>
  <c r="B228" i="7" s="1"/>
  <c r="D223" i="6"/>
  <c r="B227" i="7" s="1"/>
  <c r="D222" i="6"/>
  <c r="B226" i="7" s="1"/>
  <c r="D221" i="6"/>
  <c r="B225" i="7" s="1"/>
  <c r="D220" i="6"/>
  <c r="B224" i="7" s="1"/>
  <c r="D219" i="6"/>
  <c r="B223" i="7" s="1"/>
  <c r="D218" i="6"/>
  <c r="B222" i="7" s="1"/>
  <c r="D217" i="6"/>
  <c r="B221" i="7" s="1"/>
  <c r="D216" i="6"/>
  <c r="B220" i="7" s="1"/>
  <c r="D215" i="6"/>
  <c r="B219" i="7" s="1"/>
  <c r="D214" i="6"/>
  <c r="B218" i="7" s="1"/>
  <c r="D213" i="6"/>
  <c r="D212" i="6"/>
  <c r="B216" i="7" s="1"/>
  <c r="D211" i="6"/>
  <c r="B215" i="7" s="1"/>
  <c r="D210" i="6"/>
  <c r="B214" i="7" s="1"/>
  <c r="D209" i="6"/>
  <c r="B213" i="7" s="1"/>
  <c r="D208" i="6"/>
  <c r="B212" i="7" s="1"/>
  <c r="D207" i="6"/>
  <c r="B211" i="7" s="1"/>
  <c r="D206" i="6"/>
  <c r="B210" i="7" s="1"/>
  <c r="D205" i="6"/>
  <c r="B209" i="7" s="1"/>
  <c r="D204" i="6"/>
  <c r="B208" i="7" s="1"/>
  <c r="D203" i="6"/>
  <c r="B207" i="7" s="1"/>
  <c r="D202" i="6"/>
  <c r="B206" i="7" s="1"/>
  <c r="D201" i="6"/>
  <c r="B205" i="7" s="1"/>
  <c r="D200" i="6"/>
  <c r="B204" i="7" s="1"/>
  <c r="D199" i="6"/>
  <c r="B203" i="7" s="1"/>
  <c r="D198" i="6"/>
  <c r="B202" i="7" s="1"/>
  <c r="D197" i="6"/>
  <c r="B201" i="7" s="1"/>
  <c r="D196" i="6"/>
  <c r="B200" i="7" s="1"/>
  <c r="D195" i="6"/>
  <c r="B199" i="7" s="1"/>
  <c r="D194" i="6"/>
  <c r="B198" i="7" s="1"/>
  <c r="D193" i="6"/>
  <c r="B197" i="7" s="1"/>
  <c r="D192" i="6"/>
  <c r="B196" i="7" s="1"/>
  <c r="D191" i="6"/>
  <c r="B195" i="7" s="1"/>
  <c r="D190" i="6"/>
  <c r="B194" i="7" s="1"/>
  <c r="D189" i="6"/>
  <c r="B193" i="7" s="1"/>
  <c r="D188" i="6"/>
  <c r="B192" i="7" s="1"/>
  <c r="D187" i="6"/>
  <c r="B191" i="7" s="1"/>
  <c r="D186" i="6"/>
  <c r="B190" i="7" s="1"/>
  <c r="D185" i="6"/>
  <c r="B189" i="7" s="1"/>
  <c r="D184" i="6"/>
  <c r="B188" i="7" s="1"/>
  <c r="D183" i="6"/>
  <c r="B187" i="7" s="1"/>
  <c r="D182" i="6"/>
  <c r="B186" i="7" s="1"/>
  <c r="D181" i="6"/>
  <c r="B185" i="7" s="1"/>
  <c r="D180" i="6"/>
  <c r="B184" i="7" s="1"/>
  <c r="D179" i="6"/>
  <c r="B183" i="7" s="1"/>
  <c r="D178" i="6"/>
  <c r="B182" i="7" s="1"/>
  <c r="D177" i="6"/>
  <c r="B181" i="7" s="1"/>
  <c r="D176" i="6"/>
  <c r="B180" i="7" s="1"/>
  <c r="D175" i="6"/>
  <c r="B179" i="7" s="1"/>
  <c r="D174" i="6"/>
  <c r="B178" i="7" s="1"/>
  <c r="D173" i="6"/>
  <c r="B177" i="7" s="1"/>
  <c r="D172" i="6"/>
  <c r="D171" i="6"/>
  <c r="B175" i="7" s="1"/>
  <c r="D170" i="6"/>
  <c r="B174" i="7" s="1"/>
  <c r="D169" i="6"/>
  <c r="B173" i="7" s="1"/>
  <c r="D168" i="6"/>
  <c r="B172" i="7" s="1"/>
  <c r="D167" i="6"/>
  <c r="D166" i="6"/>
  <c r="B170" i="7" s="1"/>
  <c r="D165" i="6"/>
  <c r="B169" i="7" s="1"/>
  <c r="D164" i="6"/>
  <c r="B168" i="7" s="1"/>
  <c r="D163" i="6"/>
  <c r="B167" i="7" s="1"/>
  <c r="D162" i="6"/>
  <c r="B166" i="7" s="1"/>
  <c r="D161" i="6"/>
  <c r="B165" i="7" s="1"/>
  <c r="D160" i="6"/>
  <c r="B164" i="7" s="1"/>
  <c r="D159" i="6"/>
  <c r="B163" i="7" s="1"/>
  <c r="D158" i="6"/>
  <c r="B162" i="7" s="1"/>
  <c r="D157" i="6"/>
  <c r="B161" i="7" s="1"/>
  <c r="D156" i="6"/>
  <c r="D155" i="6"/>
  <c r="B159" i="7" s="1"/>
  <c r="D154" i="6"/>
  <c r="B158" i="7" s="1"/>
  <c r="D153" i="6"/>
  <c r="B157" i="7" s="1"/>
  <c r="D152" i="6"/>
  <c r="B156" i="7" s="1"/>
  <c r="D151" i="6"/>
  <c r="B155" i="7" s="1"/>
  <c r="D150" i="6"/>
  <c r="D149" i="6"/>
  <c r="D148" i="6"/>
  <c r="B152" i="7" s="1"/>
  <c r="D147" i="6"/>
  <c r="B151" i="7" s="1"/>
  <c r="D146" i="6"/>
  <c r="B150" i="7" s="1"/>
  <c r="D145" i="6"/>
  <c r="B149" i="7" s="1"/>
  <c r="D144" i="6"/>
  <c r="B148" i="7" s="1"/>
  <c r="D143" i="6"/>
  <c r="B147" i="7" s="1"/>
  <c r="D142" i="6"/>
  <c r="B146" i="7" s="1"/>
  <c r="D141" i="6"/>
  <c r="B145" i="7" s="1"/>
  <c r="D140" i="6"/>
  <c r="B144" i="7" s="1"/>
  <c r="D139" i="6"/>
  <c r="B143" i="7" s="1"/>
  <c r="D138" i="6"/>
  <c r="B142" i="7" s="1"/>
  <c r="D137" i="6"/>
  <c r="B141" i="7" s="1"/>
  <c r="D136" i="6"/>
  <c r="B140" i="7" s="1"/>
  <c r="D135" i="6"/>
  <c r="B139" i="7" s="1"/>
  <c r="D134" i="6"/>
  <c r="D133" i="6"/>
  <c r="B137" i="7" s="1"/>
  <c r="D132" i="6"/>
  <c r="B136" i="7" s="1"/>
  <c r="D131" i="6"/>
  <c r="B135" i="7" s="1"/>
  <c r="D130" i="6"/>
  <c r="B134" i="7" s="1"/>
  <c r="D129" i="6"/>
  <c r="B133" i="7" s="1"/>
  <c r="D128" i="6"/>
  <c r="B132" i="7" s="1"/>
  <c r="D127" i="6"/>
  <c r="B131" i="7" s="1"/>
  <c r="D126" i="6"/>
  <c r="D125" i="6"/>
  <c r="B129" i="7" s="1"/>
  <c r="D124" i="6"/>
  <c r="B128" i="7" s="1"/>
  <c r="D123" i="6"/>
  <c r="B127" i="7" s="1"/>
  <c r="D122" i="6"/>
  <c r="B126" i="7" s="1"/>
  <c r="D121" i="6"/>
  <c r="B125" i="7" s="1"/>
  <c r="D120" i="6"/>
  <c r="B124" i="7" s="1"/>
  <c r="D119" i="6"/>
  <c r="B123" i="7" s="1"/>
  <c r="D118" i="6"/>
  <c r="B122" i="7" s="1"/>
  <c r="D117" i="6"/>
  <c r="B121" i="7" s="1"/>
  <c r="D116" i="6"/>
  <c r="B120" i="7" s="1"/>
  <c r="D115" i="6"/>
  <c r="B119" i="7" s="1"/>
  <c r="D114" i="6"/>
  <c r="B118" i="7" s="1"/>
  <c r="D113" i="6"/>
  <c r="B117" i="7" s="1"/>
  <c r="D112" i="6"/>
  <c r="B116" i="7" s="1"/>
  <c r="D111" i="6"/>
  <c r="B115" i="7" s="1"/>
  <c r="D110" i="6"/>
  <c r="B114" i="7" s="1"/>
  <c r="D109" i="6"/>
  <c r="B113" i="7" s="1"/>
  <c r="D108" i="6"/>
  <c r="B112" i="7" s="1"/>
  <c r="D107" i="6"/>
  <c r="B111" i="7" s="1"/>
  <c r="D106" i="6"/>
  <c r="B110" i="7" s="1"/>
  <c r="D105" i="6"/>
  <c r="B109" i="7" s="1"/>
  <c r="D104" i="6"/>
  <c r="B108" i="7" s="1"/>
  <c r="D103" i="6"/>
  <c r="D102" i="6"/>
  <c r="B106" i="7" s="1"/>
  <c r="D101" i="6"/>
  <c r="D100" i="6"/>
  <c r="B104" i="7" s="1"/>
  <c r="D99" i="6"/>
  <c r="B103" i="7" s="1"/>
  <c r="D98" i="6"/>
  <c r="B102" i="7" s="1"/>
  <c r="D97" i="6"/>
  <c r="B101" i="7" s="1"/>
  <c r="D96" i="6"/>
  <c r="B100" i="7" s="1"/>
  <c r="D95" i="6"/>
  <c r="B99" i="7" s="1"/>
  <c r="D94" i="6"/>
  <c r="B98" i="7" s="1"/>
  <c r="D93" i="6"/>
  <c r="B97" i="7" s="1"/>
  <c r="D92" i="6"/>
  <c r="D91" i="6"/>
  <c r="B95" i="7" s="1"/>
  <c r="D90" i="6"/>
  <c r="B94" i="7" s="1"/>
  <c r="D89" i="6"/>
  <c r="B93" i="7" s="1"/>
  <c r="D88" i="6"/>
  <c r="B92" i="7" s="1"/>
  <c r="D87" i="6"/>
  <c r="B91" i="7" s="1"/>
  <c r="D86" i="6"/>
  <c r="D85" i="6"/>
  <c r="D84" i="6"/>
  <c r="B88" i="7" s="1"/>
  <c r="D83" i="6"/>
  <c r="B87" i="7" s="1"/>
  <c r="D82" i="6"/>
  <c r="B86" i="7" s="1"/>
  <c r="D81" i="6"/>
  <c r="B85" i="7" s="1"/>
  <c r="D80" i="6"/>
  <c r="B84" i="7" s="1"/>
  <c r="D79" i="6"/>
  <c r="B83" i="7" s="1"/>
  <c r="D78" i="6"/>
  <c r="B82" i="7" s="1"/>
  <c r="D77" i="6"/>
  <c r="B81" i="7" s="1"/>
  <c r="D76" i="6"/>
  <c r="B80" i="7" s="1"/>
  <c r="D75" i="6"/>
  <c r="B79" i="7" s="1"/>
  <c r="D74" i="6"/>
  <c r="B78" i="7" s="1"/>
  <c r="D73" i="6"/>
  <c r="B77" i="7" s="1"/>
  <c r="D72" i="6"/>
  <c r="B76" i="7" s="1"/>
  <c r="D71" i="6"/>
  <c r="B75" i="7" s="1"/>
  <c r="D70" i="6"/>
  <c r="B74" i="7" s="1"/>
  <c r="D69" i="6"/>
  <c r="B73" i="7" s="1"/>
  <c r="D68" i="6"/>
  <c r="D67" i="6"/>
  <c r="B71" i="7" s="1"/>
  <c r="D66" i="6"/>
  <c r="B70" i="7" s="1"/>
  <c r="D65" i="6"/>
  <c r="B69" i="7" s="1"/>
  <c r="D64" i="6"/>
  <c r="B68" i="7" s="1"/>
  <c r="D63" i="6"/>
  <c r="B67" i="7" s="1"/>
  <c r="D62" i="6"/>
  <c r="B66" i="7" s="1"/>
  <c r="D61" i="6"/>
  <c r="B65" i="7" s="1"/>
  <c r="D60" i="6"/>
  <c r="D59" i="6"/>
  <c r="B63" i="7" s="1"/>
  <c r="D58" i="6"/>
  <c r="B62" i="7" s="1"/>
  <c r="D57" i="6"/>
  <c r="B61" i="7" s="1"/>
  <c r="D56" i="6"/>
  <c r="B60" i="7" s="1"/>
  <c r="D55" i="6"/>
  <c r="B59" i="7" s="1"/>
  <c r="D54" i="6"/>
  <c r="D53" i="6"/>
  <c r="D52" i="6"/>
  <c r="B56" i="7" s="1"/>
  <c r="D51" i="6"/>
  <c r="B55" i="7" s="1"/>
  <c r="D50" i="6"/>
  <c r="B54" i="7" s="1"/>
  <c r="D49" i="6"/>
  <c r="B53" i="7" s="1"/>
  <c r="D48" i="6"/>
  <c r="B52" i="7" s="1"/>
  <c r="D47" i="6"/>
  <c r="B51" i="7" s="1"/>
  <c r="D46" i="6"/>
  <c r="D45" i="6"/>
  <c r="B49" i="7" s="1"/>
  <c r="D44" i="6"/>
  <c r="D43" i="6"/>
  <c r="B47" i="7" s="1"/>
  <c r="D42" i="6"/>
  <c r="B46" i="7" s="1"/>
  <c r="D41" i="6"/>
  <c r="B45" i="7" s="1"/>
  <c r="D40" i="6"/>
  <c r="B44" i="7" s="1"/>
  <c r="D39" i="6"/>
  <c r="B43" i="7" s="1"/>
  <c r="D38" i="6"/>
  <c r="B42" i="7" s="1"/>
  <c r="D37" i="6"/>
  <c r="D36" i="6"/>
  <c r="B40" i="7" s="1"/>
  <c r="D35" i="6"/>
  <c r="B39" i="7" s="1"/>
  <c r="D34" i="6"/>
  <c r="B38" i="7" s="1"/>
  <c r="K38" i="7" s="1"/>
  <c r="D33" i="6"/>
  <c r="B37" i="7" s="1"/>
  <c r="D32" i="6"/>
  <c r="B36" i="7" s="1"/>
  <c r="D31" i="6"/>
  <c r="B35" i="7" s="1"/>
  <c r="D30" i="6"/>
  <c r="B34" i="7" s="1"/>
  <c r="D29" i="6"/>
  <c r="B33" i="7" s="1"/>
  <c r="D28" i="6"/>
  <c r="B32" i="7" s="1"/>
  <c r="D27" i="6"/>
  <c r="B31" i="7" s="1"/>
  <c r="D26" i="6"/>
  <c r="B30" i="7" s="1"/>
  <c r="D25" i="6"/>
  <c r="B29" i="7" s="1"/>
  <c r="K29" i="7" s="1"/>
  <c r="D24" i="6"/>
  <c r="B28" i="7" s="1"/>
  <c r="D23" i="6"/>
  <c r="B27" i="7" s="1"/>
  <c r="D22" i="6"/>
  <c r="D21" i="6"/>
  <c r="B25" i="7" s="1"/>
  <c r="D20" i="6"/>
  <c r="B24" i="7" s="1"/>
  <c r="D19" i="6"/>
  <c r="B23" i="7" s="1"/>
  <c r="D18" i="6"/>
  <c r="B22" i="7" s="1"/>
  <c r="G3" i="6"/>
  <c r="I345" i="5"/>
  <c r="I344" i="5"/>
  <c r="I343" i="5"/>
  <c r="I342" i="5"/>
  <c r="I341" i="5"/>
  <c r="I340" i="5"/>
  <c r="I339" i="5"/>
  <c r="I338" i="5"/>
  <c r="I337" i="5"/>
  <c r="I336" i="5"/>
  <c r="I335" i="5"/>
  <c r="I334" i="5"/>
  <c r="I333" i="5"/>
  <c r="I332" i="5"/>
  <c r="I331" i="5"/>
  <c r="I330" i="5"/>
  <c r="I329" i="5"/>
  <c r="I328" i="5"/>
  <c r="I327" i="5"/>
  <c r="I326" i="5"/>
  <c r="I325" i="5"/>
  <c r="I324" i="5"/>
  <c r="I323" i="5"/>
  <c r="I322" i="5"/>
  <c r="I321" i="5"/>
  <c r="I320" i="5"/>
  <c r="I319" i="5"/>
  <c r="I318" i="5"/>
  <c r="I317" i="5"/>
  <c r="I316" i="5"/>
  <c r="I315" i="5"/>
  <c r="I314" i="5"/>
  <c r="I313" i="5"/>
  <c r="I312" i="5"/>
  <c r="I311" i="5"/>
  <c r="I310" i="5"/>
  <c r="I309" i="5"/>
  <c r="I308" i="5"/>
  <c r="I307" i="5"/>
  <c r="I306" i="5"/>
  <c r="I305" i="5"/>
  <c r="I304" i="5"/>
  <c r="I303" i="5"/>
  <c r="I302" i="5"/>
  <c r="I301" i="5"/>
  <c r="I300" i="5"/>
  <c r="I299" i="5"/>
  <c r="I298" i="5"/>
  <c r="I297" i="5"/>
  <c r="I296" i="5"/>
  <c r="I295" i="5"/>
  <c r="I294" i="5"/>
  <c r="I293" i="5"/>
  <c r="I292" i="5"/>
  <c r="I291" i="5"/>
  <c r="I290" i="5"/>
  <c r="I289" i="5"/>
  <c r="I288" i="5"/>
  <c r="I287" i="5"/>
  <c r="I286" i="5"/>
  <c r="I285" i="5"/>
  <c r="I284" i="5"/>
  <c r="I283" i="5"/>
  <c r="I282" i="5"/>
  <c r="I281" i="5"/>
  <c r="I280" i="5"/>
  <c r="I279" i="5"/>
  <c r="I278" i="5"/>
  <c r="I277" i="5"/>
  <c r="I276" i="5"/>
  <c r="I275" i="5"/>
  <c r="I274" i="5"/>
  <c r="I273" i="5"/>
  <c r="I272" i="5"/>
  <c r="I271" i="5"/>
  <c r="I270" i="5"/>
  <c r="I269" i="5"/>
  <c r="I268" i="5"/>
  <c r="I267" i="5"/>
  <c r="I266" i="5"/>
  <c r="I265" i="5"/>
  <c r="I264" i="5"/>
  <c r="I263" i="5"/>
  <c r="I262" i="5"/>
  <c r="I261" i="5"/>
  <c r="I260" i="5"/>
  <c r="I259" i="5"/>
  <c r="I258" i="5"/>
  <c r="I257" i="5"/>
  <c r="I256" i="5"/>
  <c r="I255" i="5"/>
  <c r="I254" i="5"/>
  <c r="I253" i="5"/>
  <c r="I252" i="5"/>
  <c r="I251" i="5"/>
  <c r="I250" i="5"/>
  <c r="I249" i="5"/>
  <c r="I248" i="5"/>
  <c r="I247" i="5"/>
  <c r="I246" i="5"/>
  <c r="I245" i="5"/>
  <c r="I244" i="5"/>
  <c r="I243" i="5"/>
  <c r="I242" i="5"/>
  <c r="I241" i="5"/>
  <c r="I240" i="5"/>
  <c r="I239" i="5"/>
  <c r="I238" i="5"/>
  <c r="I237" i="5"/>
  <c r="I236" i="5"/>
  <c r="I235" i="5"/>
  <c r="I234" i="5"/>
  <c r="I233" i="5"/>
  <c r="I232" i="5"/>
  <c r="I231" i="5"/>
  <c r="I230" i="5"/>
  <c r="I229" i="5"/>
  <c r="I228" i="5"/>
  <c r="I227" i="5"/>
  <c r="I226" i="5"/>
  <c r="I225" i="5"/>
  <c r="I224" i="5"/>
  <c r="I223" i="5"/>
  <c r="I222" i="5"/>
  <c r="I221" i="5"/>
  <c r="I220" i="5"/>
  <c r="I219" i="5"/>
  <c r="I218" i="5"/>
  <c r="I217" i="5"/>
  <c r="I216" i="5"/>
  <c r="I215" i="5"/>
  <c r="I214" i="5"/>
  <c r="I213" i="5"/>
  <c r="I212" i="5"/>
  <c r="I211" i="5"/>
  <c r="I210" i="5"/>
  <c r="I209" i="5"/>
  <c r="I208" i="5"/>
  <c r="I207" i="5"/>
  <c r="I206" i="5"/>
  <c r="I205" i="5"/>
  <c r="I204" i="5"/>
  <c r="I203" i="5"/>
  <c r="I202" i="5"/>
  <c r="I201" i="5"/>
  <c r="I200" i="5"/>
  <c r="I199" i="5"/>
  <c r="I198" i="5"/>
  <c r="I197" i="5"/>
  <c r="I196" i="5"/>
  <c r="I195" i="5"/>
  <c r="I194" i="5"/>
  <c r="I193" i="5"/>
  <c r="I192" i="5"/>
  <c r="I191" i="5"/>
  <c r="I190" i="5"/>
  <c r="I189" i="5"/>
  <c r="I188" i="5"/>
  <c r="I187" i="5"/>
  <c r="I186" i="5"/>
  <c r="I185" i="5"/>
  <c r="I184" i="5"/>
  <c r="I183" i="5"/>
  <c r="I182" i="5"/>
  <c r="I181" i="5"/>
  <c r="I180" i="5"/>
  <c r="I179" i="5"/>
  <c r="I178" i="5"/>
  <c r="I177" i="5"/>
  <c r="I176" i="5"/>
  <c r="I175" i="5"/>
  <c r="I174" i="5"/>
  <c r="I173" i="5"/>
  <c r="I172" i="5"/>
  <c r="I171" i="5"/>
  <c r="I170" i="5"/>
  <c r="I169" i="5"/>
  <c r="I168" i="5"/>
  <c r="I167" i="5"/>
  <c r="I166" i="5"/>
  <c r="I165" i="5"/>
  <c r="I164" i="5"/>
  <c r="I163" i="5"/>
  <c r="I162" i="5"/>
  <c r="I161" i="5"/>
  <c r="I160" i="5"/>
  <c r="I159" i="5"/>
  <c r="I158" i="5"/>
  <c r="I157" i="5"/>
  <c r="I156" i="5"/>
  <c r="I155" i="5"/>
  <c r="I154" i="5"/>
  <c r="I153" i="5"/>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345" i="2"/>
  <c r="J344" i="2"/>
  <c r="J343" i="2"/>
  <c r="J342" i="2"/>
  <c r="J341" i="2"/>
  <c r="J340" i="2"/>
  <c r="J339" i="2"/>
  <c r="J338" i="2"/>
  <c r="J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346" i="2" s="1"/>
  <c r="J25" i="2"/>
  <c r="J24" i="2"/>
  <c r="J23" i="2"/>
  <c r="J22" i="2"/>
  <c r="A1007" i="6"/>
  <c r="A1006" i="6"/>
  <c r="A1005" i="6"/>
  <c r="F1004" i="6"/>
  <c r="A1004" i="6"/>
  <c r="A1003" i="6"/>
  <c r="A1002" i="6"/>
  <c r="K349" i="12" l="1"/>
  <c r="I357" i="12" s="1"/>
  <c r="K23" i="7"/>
  <c r="K44" i="7"/>
  <c r="I35" i="7"/>
  <c r="K35" i="7" s="1"/>
  <c r="I49" i="7"/>
  <c r="K49" i="7" s="1"/>
  <c r="I62" i="7"/>
  <c r="K62" i="7" s="1"/>
  <c r="I76" i="7"/>
  <c r="K76" i="7" s="1"/>
  <c r="I105" i="7"/>
  <c r="K105" i="7" s="1"/>
  <c r="I119" i="7"/>
  <c r="K119" i="7" s="1"/>
  <c r="I134" i="7"/>
  <c r="I149" i="7"/>
  <c r="I162" i="7"/>
  <c r="I192" i="7"/>
  <c r="I208" i="7"/>
  <c r="K208" i="7" s="1"/>
  <c r="I223" i="7"/>
  <c r="I237" i="7"/>
  <c r="K237" i="7" s="1"/>
  <c r="I250" i="7"/>
  <c r="I264" i="7"/>
  <c r="I280" i="7"/>
  <c r="K280" i="7" s="1"/>
  <c r="I294" i="7"/>
  <c r="K294" i="7" s="1"/>
  <c r="I309" i="7"/>
  <c r="K309" i="7" s="1"/>
  <c r="I325" i="7"/>
  <c r="K325" i="7" s="1"/>
  <c r="I339" i="7"/>
  <c r="I120" i="7"/>
  <c r="I135" i="7"/>
  <c r="K135" i="7" s="1"/>
  <c r="I150" i="7"/>
  <c r="I177" i="7"/>
  <c r="K177" i="7" s="1"/>
  <c r="I193" i="7"/>
  <c r="K193" i="7" s="1"/>
  <c r="I209" i="7"/>
  <c r="K209" i="7" s="1"/>
  <c r="I224" i="7"/>
  <c r="K224" i="7" s="1"/>
  <c r="I238" i="7"/>
  <c r="I251" i="7"/>
  <c r="I265" i="7"/>
  <c r="I281" i="7"/>
  <c r="I295" i="7"/>
  <c r="I310" i="7"/>
  <c r="K310" i="7" s="1"/>
  <c r="I326" i="7"/>
  <c r="I340" i="7"/>
  <c r="K340" i="7" s="1"/>
  <c r="K77" i="7"/>
  <c r="I36" i="7"/>
  <c r="I50" i="7"/>
  <c r="K50" i="7" s="1"/>
  <c r="I63" i="7"/>
  <c r="I77" i="7"/>
  <c r="I91" i="7"/>
  <c r="I163" i="7"/>
  <c r="K78" i="7"/>
  <c r="K126" i="7"/>
  <c r="K238" i="7"/>
  <c r="I22" i="7"/>
  <c r="K22" i="7" s="1"/>
  <c r="I37" i="7"/>
  <c r="K37" i="7" s="1"/>
  <c r="I64" i="7"/>
  <c r="K64" i="7" s="1"/>
  <c r="I78" i="7"/>
  <c r="I92" i="7"/>
  <c r="K92" i="7" s="1"/>
  <c r="I106" i="7"/>
  <c r="I121" i="7"/>
  <c r="I136" i="7"/>
  <c r="I151" i="7"/>
  <c r="I164" i="7"/>
  <c r="I178" i="7"/>
  <c r="K178" i="7" s="1"/>
  <c r="I194" i="7"/>
  <c r="I210" i="7"/>
  <c r="K210" i="7" s="1"/>
  <c r="I225" i="7"/>
  <c r="I239" i="7"/>
  <c r="K239" i="7" s="1"/>
  <c r="K251" i="7"/>
  <c r="I266" i="7"/>
  <c r="K266" i="7" s="1"/>
  <c r="I282" i="7"/>
  <c r="K282" i="7" s="1"/>
  <c r="I296" i="7"/>
  <c r="K296" i="7" s="1"/>
  <c r="I311" i="7"/>
  <c r="I327" i="7"/>
  <c r="K327" i="7" s="1"/>
  <c r="I341" i="7"/>
  <c r="K341" i="7" s="1"/>
  <c r="K63" i="7"/>
  <c r="I79" i="7"/>
  <c r="I93" i="7"/>
  <c r="K93" i="7" s="1"/>
  <c r="I107" i="7"/>
  <c r="I122" i="7"/>
  <c r="K122" i="7" s="1"/>
  <c r="I137" i="7"/>
  <c r="K137" i="7" s="1"/>
  <c r="I152" i="7"/>
  <c r="K152" i="7" s="1"/>
  <c r="I165" i="7"/>
  <c r="K165" i="7" s="1"/>
  <c r="I179" i="7"/>
  <c r="I195" i="7"/>
  <c r="I211" i="7"/>
  <c r="K211" i="7" s="1"/>
  <c r="I226" i="7"/>
  <c r="I240" i="7"/>
  <c r="I252" i="7"/>
  <c r="K252" i="7" s="1"/>
  <c r="I267" i="7"/>
  <c r="I283" i="7"/>
  <c r="I297" i="7"/>
  <c r="K297" i="7" s="1"/>
  <c r="I312" i="7"/>
  <c r="I328" i="7"/>
  <c r="K328" i="7" s="1"/>
  <c r="I342" i="7"/>
  <c r="K79" i="7"/>
  <c r="I94" i="7"/>
  <c r="K94" i="7" s="1"/>
  <c r="I153" i="7"/>
  <c r="K153" i="7" s="1"/>
  <c r="I180" i="7"/>
  <c r="I196" i="7"/>
  <c r="K240" i="7"/>
  <c r="I253" i="7"/>
  <c r="K253" i="7" s="1"/>
  <c r="I268" i="7"/>
  <c r="K268" i="7" s="1"/>
  <c r="I284" i="7"/>
  <c r="I313" i="7"/>
  <c r="I329" i="7"/>
  <c r="I343" i="7"/>
  <c r="K32" i="7"/>
  <c r="I227" i="7"/>
  <c r="K227" i="7" s="1"/>
  <c r="K225" i="7"/>
  <c r="I25" i="7"/>
  <c r="I40" i="7"/>
  <c r="I53" i="7"/>
  <c r="I66" i="7"/>
  <c r="I81" i="7"/>
  <c r="K81" i="7" s="1"/>
  <c r="I95" i="7"/>
  <c r="I108" i="7"/>
  <c r="K108" i="7" s="1"/>
  <c r="I124" i="7"/>
  <c r="K124" i="7" s="1"/>
  <c r="I167" i="7"/>
  <c r="I181" i="7"/>
  <c r="I197" i="7"/>
  <c r="I213" i="7"/>
  <c r="I228" i="7"/>
  <c r="I241" i="7"/>
  <c r="K241" i="7" s="1"/>
  <c r="I254" i="7"/>
  <c r="K254" i="7" s="1"/>
  <c r="I269" i="7"/>
  <c r="K269" i="7" s="1"/>
  <c r="K284" i="7"/>
  <c r="I298" i="7"/>
  <c r="I314" i="7"/>
  <c r="I330" i="7"/>
  <c r="K330" i="7" s="1"/>
  <c r="I344" i="7"/>
  <c r="I24" i="7"/>
  <c r="K24" i="7" s="1"/>
  <c r="I39" i="7"/>
  <c r="I52" i="7"/>
  <c r="K52" i="7" s="1"/>
  <c r="I65" i="7"/>
  <c r="K65" i="7" s="1"/>
  <c r="I80" i="7"/>
  <c r="K80" i="7" s="1"/>
  <c r="K107" i="7"/>
  <c r="I123" i="7"/>
  <c r="K123" i="7" s="1"/>
  <c r="I138" i="7"/>
  <c r="K138" i="7" s="1"/>
  <c r="I166" i="7"/>
  <c r="K166" i="7" s="1"/>
  <c r="I212" i="7"/>
  <c r="K212" i="7" s="1"/>
  <c r="K66" i="7"/>
  <c r="K162" i="7"/>
  <c r="K194" i="7"/>
  <c r="K226" i="7"/>
  <c r="K306" i="7"/>
  <c r="K338" i="7"/>
  <c r="I26" i="7"/>
  <c r="K26" i="7" s="1"/>
  <c r="I41" i="7"/>
  <c r="K41" i="7" s="1"/>
  <c r="I54" i="7"/>
  <c r="I67" i="7"/>
  <c r="K67" i="7" s="1"/>
  <c r="I82" i="7"/>
  <c r="K82" i="7" s="1"/>
  <c r="I96" i="7"/>
  <c r="K96" i="7" s="1"/>
  <c r="I109" i="7"/>
  <c r="K109" i="7" s="1"/>
  <c r="I125" i="7"/>
  <c r="K125" i="7" s="1"/>
  <c r="I139" i="7"/>
  <c r="I154" i="7"/>
  <c r="K154" i="7" s="1"/>
  <c r="I168" i="7"/>
  <c r="I182" i="7"/>
  <c r="I198" i="7"/>
  <c r="K198" i="7" s="1"/>
  <c r="I214" i="7"/>
  <c r="K214" i="7" s="1"/>
  <c r="I229" i="7"/>
  <c r="K229" i="7" s="1"/>
  <c r="I242" i="7"/>
  <c r="I255" i="7"/>
  <c r="K255" i="7" s="1"/>
  <c r="I270" i="7"/>
  <c r="K270" i="7" s="1"/>
  <c r="I285" i="7"/>
  <c r="K285" i="7" s="1"/>
  <c r="I299" i="7"/>
  <c r="I315" i="7"/>
  <c r="I345" i="7"/>
  <c r="K223" i="7"/>
  <c r="K192" i="7"/>
  <c r="K51" i="7"/>
  <c r="K163" i="7"/>
  <c r="K179" i="7"/>
  <c r="K195" i="7"/>
  <c r="K339" i="7"/>
  <c r="I55" i="7"/>
  <c r="I68" i="7"/>
  <c r="I83" i="7"/>
  <c r="K83" i="7" s="1"/>
  <c r="I110" i="7"/>
  <c r="K110" i="7" s="1"/>
  <c r="I126" i="7"/>
  <c r="I140" i="7"/>
  <c r="K140" i="7" s="1"/>
  <c r="I169" i="7"/>
  <c r="I183" i="7"/>
  <c r="K183" i="7" s="1"/>
  <c r="I199" i="7"/>
  <c r="K199" i="7" s="1"/>
  <c r="I215" i="7"/>
  <c r="K215" i="7" s="1"/>
  <c r="I230" i="7"/>
  <c r="K230" i="7" s="1"/>
  <c r="K242" i="7"/>
  <c r="I256" i="7"/>
  <c r="K256" i="7" s="1"/>
  <c r="I271" i="7"/>
  <c r="K271" i="7" s="1"/>
  <c r="I286" i="7"/>
  <c r="K286" i="7" s="1"/>
  <c r="I300" i="7"/>
  <c r="K300" i="7" s="1"/>
  <c r="I316" i="7"/>
  <c r="K316" i="7" s="1"/>
  <c r="I331" i="7"/>
  <c r="K95" i="7"/>
  <c r="K36" i="7"/>
  <c r="K68" i="7"/>
  <c r="K84" i="7"/>
  <c r="K132" i="7"/>
  <c r="K164" i="7"/>
  <c r="K180" i="7"/>
  <c r="K196" i="7"/>
  <c r="K228" i="7"/>
  <c r="I27" i="7"/>
  <c r="K27" i="7" s="1"/>
  <c r="I42" i="7"/>
  <c r="K42" i="7" s="1"/>
  <c r="I56" i="7"/>
  <c r="K56" i="7" s="1"/>
  <c r="I69" i="7"/>
  <c r="I84" i="7"/>
  <c r="I97" i="7"/>
  <c r="K97" i="7" s="1"/>
  <c r="I111" i="7"/>
  <c r="K111" i="7" s="1"/>
  <c r="I127" i="7"/>
  <c r="K127" i="7" s="1"/>
  <c r="I141" i="7"/>
  <c r="K141" i="7" s="1"/>
  <c r="I155" i="7"/>
  <c r="K155" i="7" s="1"/>
  <c r="I170" i="7"/>
  <c r="I184" i="7"/>
  <c r="K184" i="7" s="1"/>
  <c r="I200" i="7"/>
  <c r="I216" i="7"/>
  <c r="K216" i="7" s="1"/>
  <c r="I231" i="7"/>
  <c r="K231" i="7" s="1"/>
  <c r="I243" i="7"/>
  <c r="K243" i="7" s="1"/>
  <c r="I272" i="7"/>
  <c r="K272" i="7" s="1"/>
  <c r="I287" i="7"/>
  <c r="K287" i="7" s="1"/>
  <c r="I301" i="7"/>
  <c r="K301" i="7" s="1"/>
  <c r="I317" i="7"/>
  <c r="K317" i="7" s="1"/>
  <c r="K331" i="7"/>
  <c r="K149" i="7"/>
  <c r="K181" i="7"/>
  <c r="K197" i="7"/>
  <c r="K213" i="7"/>
  <c r="K245" i="7"/>
  <c r="I28" i="7"/>
  <c r="K28" i="7" s="1"/>
  <c r="I43" i="7"/>
  <c r="I57" i="7"/>
  <c r="I70" i="7"/>
  <c r="K70" i="7" s="1"/>
  <c r="I85" i="7"/>
  <c r="I98" i="7"/>
  <c r="K98" i="7" s="1"/>
  <c r="I112" i="7"/>
  <c r="K112" i="7" s="1"/>
  <c r="I128" i="7"/>
  <c r="K128" i="7" s="1"/>
  <c r="I142" i="7"/>
  <c r="K142" i="7" s="1"/>
  <c r="I156" i="7"/>
  <c r="K156" i="7" s="1"/>
  <c r="I171" i="7"/>
  <c r="K171" i="7" s="1"/>
  <c r="I185" i="7"/>
  <c r="K185" i="7" s="1"/>
  <c r="I201" i="7"/>
  <c r="K201" i="7" s="1"/>
  <c r="I217" i="7"/>
  <c r="K217" i="7" s="1"/>
  <c r="I232" i="7"/>
  <c r="K232" i="7" s="1"/>
  <c r="I244" i="7"/>
  <c r="K244" i="7" s="1"/>
  <c r="I257" i="7"/>
  <c r="K257" i="7" s="1"/>
  <c r="I273" i="7"/>
  <c r="K273" i="7" s="1"/>
  <c r="I288" i="7"/>
  <c r="K288" i="7" s="1"/>
  <c r="I302" i="7"/>
  <c r="K302" i="7" s="1"/>
  <c r="I318" i="7"/>
  <c r="K318" i="7" s="1"/>
  <c r="I332" i="7"/>
  <c r="K332" i="7" s="1"/>
  <c r="K150" i="7"/>
  <c r="K326" i="7"/>
  <c r="I86" i="7"/>
  <c r="K86" i="7" s="1"/>
  <c r="I99" i="7"/>
  <c r="K99" i="7" s="1"/>
  <c r="I113" i="7"/>
  <c r="K113" i="7" s="1"/>
  <c r="I129" i="7"/>
  <c r="K129" i="7" s="1"/>
  <c r="I143" i="7"/>
  <c r="K143" i="7" s="1"/>
  <c r="I157" i="7"/>
  <c r="K157" i="7" s="1"/>
  <c r="I186" i="7"/>
  <c r="I202" i="7"/>
  <c r="I233" i="7"/>
  <c r="K233" i="7" s="1"/>
  <c r="I245" i="7"/>
  <c r="I258" i="7"/>
  <c r="K258" i="7" s="1"/>
  <c r="I274" i="7"/>
  <c r="K274" i="7" s="1"/>
  <c r="I289" i="7"/>
  <c r="K289" i="7" s="1"/>
  <c r="I303" i="7"/>
  <c r="K303" i="7" s="1"/>
  <c r="I319" i="7"/>
  <c r="K319" i="7" s="1"/>
  <c r="I333" i="7"/>
  <c r="K333" i="7" s="1"/>
  <c r="K85" i="7"/>
  <c r="K295" i="7"/>
  <c r="I114" i="7"/>
  <c r="K114" i="7" s="1"/>
  <c r="I144" i="7"/>
  <c r="K144" i="7" s="1"/>
  <c r="I203" i="7"/>
  <c r="I218" i="7"/>
  <c r="I246" i="7"/>
  <c r="K246" i="7" s="1"/>
  <c r="I259" i="7"/>
  <c r="K259" i="7" s="1"/>
  <c r="I275" i="7"/>
  <c r="K275" i="7" s="1"/>
  <c r="I290" i="7"/>
  <c r="I304" i="7"/>
  <c r="K304" i="7" s="1"/>
  <c r="I320" i="7"/>
  <c r="K320" i="7" s="1"/>
  <c r="I334" i="7"/>
  <c r="K334" i="7" s="1"/>
  <c r="K55" i="7"/>
  <c r="K151" i="7"/>
  <c r="K343" i="7"/>
  <c r="I58" i="7"/>
  <c r="I100" i="7"/>
  <c r="K100" i="7" s="1"/>
  <c r="I158" i="7"/>
  <c r="K158" i="7" s="1"/>
  <c r="K120" i="7"/>
  <c r="K136" i="7"/>
  <c r="K168" i="7"/>
  <c r="K200" i="7"/>
  <c r="K264" i="7"/>
  <c r="K312" i="7"/>
  <c r="K344" i="7"/>
  <c r="I31" i="7"/>
  <c r="K31" i="7" s="1"/>
  <c r="I46" i="7"/>
  <c r="K46" i="7" s="1"/>
  <c r="K58" i="7"/>
  <c r="I88" i="7"/>
  <c r="K88" i="7" s="1"/>
  <c r="I101" i="7"/>
  <c r="K101" i="7" s="1"/>
  <c r="I115" i="7"/>
  <c r="K115" i="7" s="1"/>
  <c r="I145" i="7"/>
  <c r="K145" i="7" s="1"/>
  <c r="I159" i="7"/>
  <c r="K159" i="7" s="1"/>
  <c r="I173" i="7"/>
  <c r="K173" i="7" s="1"/>
  <c r="I188" i="7"/>
  <c r="K188" i="7" s="1"/>
  <c r="I204" i="7"/>
  <c r="K204" i="7" s="1"/>
  <c r="I219" i="7"/>
  <c r="K219" i="7" s="1"/>
  <c r="I234" i="7"/>
  <c r="I247" i="7"/>
  <c r="K247" i="7" s="1"/>
  <c r="I260" i="7"/>
  <c r="K260" i="7" s="1"/>
  <c r="I276" i="7"/>
  <c r="K276" i="7" s="1"/>
  <c r="K290" i="7"/>
  <c r="I305" i="7"/>
  <c r="K305" i="7" s="1"/>
  <c r="I321" i="7"/>
  <c r="K321" i="7" s="1"/>
  <c r="I335" i="7"/>
  <c r="K335" i="7" s="1"/>
  <c r="K53" i="7"/>
  <c r="K182" i="7"/>
  <c r="K342" i="7"/>
  <c r="I87" i="7"/>
  <c r="K87" i="7" s="1"/>
  <c r="I172" i="7"/>
  <c r="K172" i="7" s="1"/>
  <c r="K40" i="7"/>
  <c r="K25" i="7"/>
  <c r="K121" i="7"/>
  <c r="K169" i="7"/>
  <c r="K265" i="7"/>
  <c r="K281" i="7"/>
  <c r="K313" i="7"/>
  <c r="K329" i="7"/>
  <c r="K345" i="7"/>
  <c r="I32" i="7"/>
  <c r="I47" i="7"/>
  <c r="K47" i="7" s="1"/>
  <c r="I59" i="7"/>
  <c r="I73" i="7"/>
  <c r="K73" i="7" s="1"/>
  <c r="I89" i="7"/>
  <c r="K89" i="7" s="1"/>
  <c r="I102" i="7"/>
  <c r="K102" i="7" s="1"/>
  <c r="I116" i="7"/>
  <c r="K116" i="7" s="1"/>
  <c r="I131" i="7"/>
  <c r="K131" i="7" s="1"/>
  <c r="I146" i="7"/>
  <c r="K146" i="7" s="1"/>
  <c r="I160" i="7"/>
  <c r="K160" i="7" s="1"/>
  <c r="I174" i="7"/>
  <c r="K174" i="7" s="1"/>
  <c r="I189" i="7"/>
  <c r="K189" i="7" s="1"/>
  <c r="I205" i="7"/>
  <c r="K205" i="7" s="1"/>
  <c r="I220" i="7"/>
  <c r="K220" i="7" s="1"/>
  <c r="I235" i="7"/>
  <c r="I248" i="7"/>
  <c r="K248" i="7" s="1"/>
  <c r="I261" i="7"/>
  <c r="K261" i="7" s="1"/>
  <c r="I277" i="7"/>
  <c r="K277" i="7" s="1"/>
  <c r="I291" i="7"/>
  <c r="K291" i="7" s="1"/>
  <c r="I306" i="7"/>
  <c r="I322" i="7"/>
  <c r="K322" i="7" s="1"/>
  <c r="I336" i="7"/>
  <c r="K336" i="7" s="1"/>
  <c r="K134" i="7"/>
  <c r="K39" i="7"/>
  <c r="K311" i="7"/>
  <c r="I30" i="7"/>
  <c r="K30" i="7" s="1"/>
  <c r="I72" i="7"/>
  <c r="K72" i="7" s="1"/>
  <c r="I130" i="7"/>
  <c r="K130" i="7" s="1"/>
  <c r="I187" i="7"/>
  <c r="K187" i="7" s="1"/>
  <c r="K106" i="7"/>
  <c r="K170" i="7"/>
  <c r="K186" i="7"/>
  <c r="K202" i="7"/>
  <c r="K218" i="7"/>
  <c r="K234" i="7"/>
  <c r="K250" i="7"/>
  <c r="K298" i="7"/>
  <c r="K314" i="7"/>
  <c r="I33" i="7"/>
  <c r="K33" i="7" s="1"/>
  <c r="I48" i="7"/>
  <c r="K48" i="7" s="1"/>
  <c r="I60" i="7"/>
  <c r="K60" i="7" s="1"/>
  <c r="I74" i="7"/>
  <c r="K74" i="7" s="1"/>
  <c r="I103" i="7"/>
  <c r="K103" i="7" s="1"/>
  <c r="I117" i="7"/>
  <c r="K117" i="7" s="1"/>
  <c r="I132" i="7"/>
  <c r="I147" i="7"/>
  <c r="K147" i="7" s="1"/>
  <c r="I175" i="7"/>
  <c r="K175" i="7" s="1"/>
  <c r="I190" i="7"/>
  <c r="K190" i="7" s="1"/>
  <c r="I206" i="7"/>
  <c r="K206" i="7" s="1"/>
  <c r="I221" i="7"/>
  <c r="K221" i="7" s="1"/>
  <c r="K235" i="7"/>
  <c r="I249" i="7"/>
  <c r="K249" i="7" s="1"/>
  <c r="I262" i="7"/>
  <c r="K262" i="7" s="1"/>
  <c r="I278" i="7"/>
  <c r="K278" i="7" s="1"/>
  <c r="I292" i="7"/>
  <c r="K292" i="7" s="1"/>
  <c r="I307" i="7"/>
  <c r="K307" i="7" s="1"/>
  <c r="I323" i="7"/>
  <c r="K323" i="7" s="1"/>
  <c r="I337" i="7"/>
  <c r="K337" i="7" s="1"/>
  <c r="K69" i="7"/>
  <c r="K54" i="7"/>
  <c r="K57" i="7"/>
  <c r="K71" i="7"/>
  <c r="K167" i="7"/>
  <c r="I45" i="7"/>
  <c r="K45" i="7" s="1"/>
  <c r="K43" i="7"/>
  <c r="K59" i="7"/>
  <c r="K75" i="7"/>
  <c r="K91" i="7"/>
  <c r="K139" i="7"/>
  <c r="K203" i="7"/>
  <c r="K267" i="7"/>
  <c r="K283" i="7"/>
  <c r="K299" i="7"/>
  <c r="K315" i="7"/>
  <c r="I34" i="7"/>
  <c r="K34" i="7" s="1"/>
  <c r="I61" i="7"/>
  <c r="K61" i="7" s="1"/>
  <c r="I75" i="7"/>
  <c r="I90" i="7"/>
  <c r="K90" i="7" s="1"/>
  <c r="I104" i="7"/>
  <c r="K104" i="7" s="1"/>
  <c r="I118" i="7"/>
  <c r="K118" i="7" s="1"/>
  <c r="I133" i="7"/>
  <c r="K133" i="7" s="1"/>
  <c r="I148" i="7"/>
  <c r="K148" i="7" s="1"/>
  <c r="I161" i="7"/>
  <c r="K161" i="7" s="1"/>
  <c r="I176" i="7"/>
  <c r="K176" i="7" s="1"/>
  <c r="I191" i="7"/>
  <c r="K191" i="7" s="1"/>
  <c r="I207" i="7"/>
  <c r="K207" i="7" s="1"/>
  <c r="I222" i="7"/>
  <c r="K222" i="7" s="1"/>
  <c r="I236" i="7"/>
  <c r="K236" i="7" s="1"/>
  <c r="I263" i="7"/>
  <c r="K263" i="7" s="1"/>
  <c r="I279" i="7"/>
  <c r="K279" i="7" s="1"/>
  <c r="I293" i="7"/>
  <c r="K293" i="7" s="1"/>
  <c r="I308" i="7"/>
  <c r="K308" i="7" s="1"/>
  <c r="I324" i="7"/>
  <c r="K324" i="7" s="1"/>
  <c r="E43" i="6"/>
  <c r="E331" i="6"/>
  <c r="E29" i="6"/>
  <c r="E45" i="6"/>
  <c r="E61" i="6"/>
  <c r="E77" i="6"/>
  <c r="E93" i="6"/>
  <c r="E109" i="6"/>
  <c r="E125" i="6"/>
  <c r="E141" i="6"/>
  <c r="E157" i="6"/>
  <c r="E173" i="6"/>
  <c r="E189" i="6"/>
  <c r="E205" i="6"/>
  <c r="E221" i="6"/>
  <c r="E237" i="6"/>
  <c r="E253" i="6"/>
  <c r="E269" i="6"/>
  <c r="E285" i="6"/>
  <c r="E301" i="6"/>
  <c r="E317" i="6"/>
  <c r="E333" i="6"/>
  <c r="E30" i="6"/>
  <c r="E46" i="6"/>
  <c r="E62" i="6"/>
  <c r="E78" i="6"/>
  <c r="E94" i="6"/>
  <c r="E110" i="6"/>
  <c r="E126" i="6"/>
  <c r="E142" i="6"/>
  <c r="E158" i="6"/>
  <c r="E174" i="6"/>
  <c r="E190" i="6"/>
  <c r="E206" i="6"/>
  <c r="E222" i="6"/>
  <c r="E238" i="6"/>
  <c r="E254" i="6"/>
  <c r="E270" i="6"/>
  <c r="E286" i="6"/>
  <c r="E302" i="6"/>
  <c r="E318" i="6"/>
  <c r="E334" i="6"/>
  <c r="E31" i="6"/>
  <c r="E47" i="6"/>
  <c r="E63" i="6"/>
  <c r="E79" i="6"/>
  <c r="E95" i="6"/>
  <c r="E111" i="6"/>
  <c r="E127" i="6"/>
  <c r="E143" i="6"/>
  <c r="E159" i="6"/>
  <c r="E175" i="6"/>
  <c r="E191" i="6"/>
  <c r="E207" i="6"/>
  <c r="E223" i="6"/>
  <c r="E239" i="6"/>
  <c r="E255" i="6"/>
  <c r="E271" i="6"/>
  <c r="E287" i="6"/>
  <c r="E303" i="6"/>
  <c r="E319" i="6"/>
  <c r="E335" i="6"/>
  <c r="E32" i="6"/>
  <c r="E48" i="6"/>
  <c r="E64" i="6"/>
  <c r="E80" i="6"/>
  <c r="E96" i="6"/>
  <c r="E112" i="6"/>
  <c r="E128" i="6"/>
  <c r="E144" i="6"/>
  <c r="E160" i="6"/>
  <c r="E176" i="6"/>
  <c r="E192" i="6"/>
  <c r="E208" i="6"/>
  <c r="E224" i="6"/>
  <c r="E240" i="6"/>
  <c r="E256" i="6"/>
  <c r="E272" i="6"/>
  <c r="E288" i="6"/>
  <c r="E304" i="6"/>
  <c r="E320" i="6"/>
  <c r="E336" i="6"/>
  <c r="E33" i="6"/>
  <c r="E65" i="6"/>
  <c r="E113" i="6"/>
  <c r="E145" i="6"/>
  <c r="E177" i="6"/>
  <c r="E209" i="6"/>
  <c r="E241" i="6"/>
  <c r="E289" i="6"/>
  <c r="E337" i="6"/>
  <c r="E49" i="6"/>
  <c r="E81" i="6"/>
  <c r="E97" i="6"/>
  <c r="E129" i="6"/>
  <c r="E161" i="6"/>
  <c r="E193" i="6"/>
  <c r="E225" i="6"/>
  <c r="E257" i="6"/>
  <c r="E273" i="6"/>
  <c r="E305" i="6"/>
  <c r="E321" i="6"/>
  <c r="E18" i="6"/>
  <c r="E34" i="6"/>
  <c r="E50" i="6"/>
  <c r="E66" i="6"/>
  <c r="E82" i="6"/>
  <c r="E98" i="6"/>
  <c r="E114" i="6"/>
  <c r="E130" i="6"/>
  <c r="E146" i="6"/>
  <c r="E162" i="6"/>
  <c r="E178" i="6"/>
  <c r="E194" i="6"/>
  <c r="E210" i="6"/>
  <c r="E226" i="6"/>
  <c r="E242" i="6"/>
  <c r="E258" i="6"/>
  <c r="E274" i="6"/>
  <c r="E290" i="6"/>
  <c r="E306" i="6"/>
  <c r="E322" i="6"/>
  <c r="E338" i="6"/>
  <c r="E35" i="6"/>
  <c r="E51" i="6"/>
  <c r="E67" i="6"/>
  <c r="E83" i="6"/>
  <c r="E99" i="6"/>
  <c r="E115" i="6"/>
  <c r="E131" i="6"/>
  <c r="E147" i="6"/>
  <c r="E163" i="6"/>
  <c r="E179" i="6"/>
  <c r="E195" i="6"/>
  <c r="E211" i="6"/>
  <c r="E227" i="6"/>
  <c r="E243" i="6"/>
  <c r="E259" i="6"/>
  <c r="E291" i="6"/>
  <c r="E307" i="6"/>
  <c r="E323" i="6"/>
  <c r="E339" i="6"/>
  <c r="E19" i="6"/>
  <c r="E275" i="6"/>
  <c r="E20" i="6"/>
  <c r="E36" i="6"/>
  <c r="E52" i="6"/>
  <c r="E68" i="6"/>
  <c r="E84" i="6"/>
  <c r="E100" i="6"/>
  <c r="E116" i="6"/>
  <c r="E132" i="6"/>
  <c r="E148" i="6"/>
  <c r="E164" i="6"/>
  <c r="E180" i="6"/>
  <c r="E196" i="6"/>
  <c r="E212" i="6"/>
  <c r="E228" i="6"/>
  <c r="E244" i="6"/>
  <c r="E260" i="6"/>
  <c r="E276" i="6"/>
  <c r="E292" i="6"/>
  <c r="E308" i="6"/>
  <c r="E324" i="6"/>
  <c r="E340" i="6"/>
  <c r="E21" i="6"/>
  <c r="E37" i="6"/>
  <c r="E53" i="6"/>
  <c r="E69" i="6"/>
  <c r="E85" i="6"/>
  <c r="E101" i="6"/>
  <c r="E117" i="6"/>
  <c r="E133" i="6"/>
  <c r="E149" i="6"/>
  <c r="E165" i="6"/>
  <c r="E181" i="6"/>
  <c r="E197" i="6"/>
  <c r="E213" i="6"/>
  <c r="E229" i="6"/>
  <c r="E245" i="6"/>
  <c r="E261" i="6"/>
  <c r="E277" i="6"/>
  <c r="E293" i="6"/>
  <c r="E309" i="6"/>
  <c r="E325" i="6"/>
  <c r="E341" i="6"/>
  <c r="E22" i="6"/>
  <c r="E38" i="6"/>
  <c r="E54" i="6"/>
  <c r="E70" i="6"/>
  <c r="E86" i="6"/>
  <c r="E102" i="6"/>
  <c r="E118" i="6"/>
  <c r="E134" i="6"/>
  <c r="E150" i="6"/>
  <c r="E166" i="6"/>
  <c r="E182" i="6"/>
  <c r="E198" i="6"/>
  <c r="E214" i="6"/>
  <c r="E230" i="6"/>
  <c r="E246" i="6"/>
  <c r="E262" i="6"/>
  <c r="E278" i="6"/>
  <c r="E294" i="6"/>
  <c r="E310" i="6"/>
  <c r="E326" i="6"/>
  <c r="E23" i="6"/>
  <c r="E39" i="6"/>
  <c r="E55" i="6"/>
  <c r="E71" i="6"/>
  <c r="E87" i="6"/>
  <c r="E103" i="6"/>
  <c r="E119" i="6"/>
  <c r="E135" i="6"/>
  <c r="E151" i="6"/>
  <c r="E167" i="6"/>
  <c r="E183" i="6"/>
  <c r="E199" i="6"/>
  <c r="E215" i="6"/>
  <c r="E231" i="6"/>
  <c r="E247" i="6"/>
  <c r="E263" i="6"/>
  <c r="E279" i="6"/>
  <c r="E295" i="6"/>
  <c r="E311" i="6"/>
  <c r="E327" i="6"/>
  <c r="E24" i="6"/>
  <c r="E40" i="6"/>
  <c r="E56" i="6"/>
  <c r="E72" i="6"/>
  <c r="E88" i="6"/>
  <c r="E104" i="6"/>
  <c r="E120" i="6"/>
  <c r="E136" i="6"/>
  <c r="E152" i="6"/>
  <c r="E168" i="6"/>
  <c r="E184" i="6"/>
  <c r="E200" i="6"/>
  <c r="E216" i="6"/>
  <c r="E232" i="6"/>
  <c r="E248" i="6"/>
  <c r="E264" i="6"/>
  <c r="E280" i="6"/>
  <c r="E296" i="6"/>
  <c r="E312" i="6"/>
  <c r="E328" i="6"/>
  <c r="E26" i="6"/>
  <c r="E42" i="6"/>
  <c r="E58" i="6"/>
  <c r="E74" i="6"/>
  <c r="E90" i="6"/>
  <c r="E106" i="6"/>
  <c r="E122" i="6"/>
  <c r="E138" i="6"/>
  <c r="E154" i="6"/>
  <c r="E170" i="6"/>
  <c r="E186" i="6"/>
  <c r="E202" i="6"/>
  <c r="E218" i="6"/>
  <c r="E234" i="6"/>
  <c r="E250" i="6"/>
  <c r="E266" i="6"/>
  <c r="E282" i="6"/>
  <c r="E298" i="6"/>
  <c r="E314" i="6"/>
  <c r="E330" i="6"/>
  <c r="E27" i="6"/>
  <c r="E59" i="6"/>
  <c r="E75" i="6"/>
  <c r="E91" i="6"/>
  <c r="E107" i="6"/>
  <c r="E123" i="6"/>
  <c r="E139" i="6"/>
  <c r="E155" i="6"/>
  <c r="E171" i="6"/>
  <c r="E187" i="6"/>
  <c r="E203" i="6"/>
  <c r="E219" i="6"/>
  <c r="E235" i="6"/>
  <c r="E251" i="6"/>
  <c r="E267" i="6"/>
  <c r="E283" i="6"/>
  <c r="E315" i="6"/>
  <c r="E299" i="6"/>
  <c r="E28" i="6"/>
  <c r="E44" i="6"/>
  <c r="E60" i="6"/>
  <c r="E76" i="6"/>
  <c r="E92" i="6"/>
  <c r="E108" i="6"/>
  <c r="E124" i="6"/>
  <c r="E140" i="6"/>
  <c r="E156" i="6"/>
  <c r="E172" i="6"/>
  <c r="E188" i="6"/>
  <c r="E204" i="6"/>
  <c r="E220" i="6"/>
  <c r="E236" i="6"/>
  <c r="E252" i="6"/>
  <c r="E268" i="6"/>
  <c r="E284" i="6"/>
  <c r="E300" i="6"/>
  <c r="E316" i="6"/>
  <c r="M11" i="6"/>
  <c r="I352" i="2" s="1"/>
  <c r="I356" i="13" l="1"/>
  <c r="I355" i="13"/>
  <c r="I354" i="13" s="1"/>
  <c r="I355" i="12"/>
  <c r="I354" i="12" s="1"/>
  <c r="I356" i="12"/>
  <c r="K346" i="7"/>
  <c r="K349" i="7" s="1"/>
  <c r="I354" i="2"/>
  <c r="I353" i="2"/>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H1007" i="6" l="1"/>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<sst xmlns="http://schemas.openxmlformats.org/spreadsheetml/2006/main" count="11659" uniqueCount="935">
  <si>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</si>
  <si>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</si>
  <si>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</si>
  <si>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</si>
  <si>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</si>
  <si>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</si>
  <si>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</si>
  <si>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</si>
  <si>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</si>
  <si>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</si>
  <si>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</si>
  <si>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</si>
  <si>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</si>
  <si>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</si>
  <si>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</si>
  <si>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</si>
  <si>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</si>
  <si>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</si>
  <si>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</si>
  <si>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</si>
  <si>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</si>
  <si>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</si>
  <si>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</si>
  <si>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</si>
  <si>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</si>
  <si>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</si>
  <si>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</si>
  <si>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</si>
  <si>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</si>
  <si>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</si>
  <si>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</si>
  <si>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</si>
  <si>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</si>
  <si>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</si>
  <si>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</si>
  <si>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</si>
  <si>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</si>
  <si>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</si>
  <si>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</si>
  <si>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</si>
  <si>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</si>
  <si>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</si>
  <si>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</si>
  <si>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</si>
  <si>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</si>
  <si>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</si>
  <si>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</si>
  <si>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</si>
  <si>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</si>
  <si>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</si>
  <si>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</si>
  <si>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</si>
  <si>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</si>
  <si>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</si>
  <si>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</si>
  <si>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</si>
  <si>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</si>
  <si>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</si>
  <si>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</si>
  <si>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</si>
  <si>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</si>
  <si>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</si>
  <si>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</si>
  <si>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</si>
  <si>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</si>
  <si>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</si>
  <si>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</si>
  <si>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</si>
  <si>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</si>
  <si>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</si>
  <si>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</si>
  <si>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</si>
  <si>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</si>
  <si>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</si>
  <si>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</si>
  <si>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</si>
  <si>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</si>
  <si>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</si>
  <si>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</si>
  <si>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</si>
  <si>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</si>
  <si>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</si>
  <si>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</si>
  <si>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</si>
  <si>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</si>
  <si>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</si>
  <si>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</si>
  <si>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</si>
  <si>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</si>
  <si>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</si>
  <si>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</si>
  <si>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</si>
  <si>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</si>
  <si>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</si>
  <si>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</si>
  <si>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</si>
  <si>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</si>
  <si>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</si>
  <si>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</si>
  <si>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</si>
  <si>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</si>
  <si>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</si>
  <si>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</si>
  <si>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</si>
  <si>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</si>
  <si>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</si>
  <si>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</si>
  <si>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</si>
  <si>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</si>
  <si>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</si>
  <si>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</si>
  <si>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</si>
  <si>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</si>
  <si>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</si>
  <si>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</si>
  <si>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</si>
  <si>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</si>
  <si>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</si>
  <si>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</si>
  <si>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</si>
  <si>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</si>
  <si>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</si>
  <si>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</si>
  <si>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</si>
  <si>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</si>
  <si>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</si>
  <si>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</si>
  <si>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</si>
  <si>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</si>
  <si>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</si>
  <si>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</si>
  <si>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</si>
  <si>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</si>
  <si>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</si>
  <si>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</si>
  <si>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</si>
  <si>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</si>
  <si>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</si>
  <si>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</si>
  <si>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</si>
  <si>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</si>
  <si>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</si>
  <si>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</si>
  <si>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</si>
  <si>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</si>
  <si>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</si>
  <si>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</si>
  <si>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</si>
  <si>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</si>
  <si>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</si>
  <si>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</si>
  <si>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</si>
  <si>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</si>
  <si>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</si>
  <si>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</si>
  <si>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</si>
  <si>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</si>
  <si>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</si>
  <si>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</si>
  <si>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</si>
  <si>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</si>
  <si>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</si>
  <si>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</si>
  <si>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</si>
  <si>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</si>
  <si>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</si>
  <si>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</si>
  <si>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</si>
  <si>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</si>
  <si>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</si>
  <si>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</si>
  <si>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</si>
  <si>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</si>
  <si>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</si>
  <si>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</si>
  <si>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</si>
  <si>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</si>
  <si>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</si>
  <si>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</si>
  <si>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</si>
  <si>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</si>
  <si>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</si>
  <si>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</si>
  <si>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</si>
  <si>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</si>
  <si>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</si>
  <si>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</si>
  <si>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</si>
  <si>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</si>
  <si>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</si>
  <si>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</si>
  <si>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</si>
  <si>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</si>
  <si>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</si>
  <si>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</si>
  <si>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</si>
  <si>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</si>
  <si>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</si>
  <si>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</si>
  <si>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</si>
  <si>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</si>
  <si>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</si>
  <si>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</si>
  <si>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</si>
  <si>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</si>
  <si>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</si>
  <si>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</si>
  <si>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</si>
  <si>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</si>
  <si>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</si>
  <si>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</si>
  <si>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</si>
  <si>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</si>
  <si>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</si>
  <si>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</si>
  <si>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</si>
  <si>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</si>
  <si>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</si>
  <si>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</si>
  <si>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</si>
  <si>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</si>
  <si>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</si>
  <si>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</si>
  <si>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</si>
  <si>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</si>
  <si>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</si>
  <si>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</si>
  <si>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</si>
  <si>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</si>
  <si>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</si>
  <si>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</si>
  <si>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</si>
  <si>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</si>
  <si>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</si>
  <si>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</si>
  <si>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</si>
  <si>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</si>
  <si>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</si>
  <si>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</si>
  <si>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</si>
  <si>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</si>
  <si>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</si>
  <si>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</si>
  <si>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</si>
  <si>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</si>
  <si>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</si>
  <si>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</si>
  <si>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</si>
  <si>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</si>
  <si>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</si>
  <si>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</si>
  <si>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</si>
  <si>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</si>
  <si>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</si>
  <si>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</si>
  <si>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</si>
  <si>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</si>
  <si>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</si>
  <si>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</si>
  <si>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</si>
  <si>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</si>
  <si>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</si>
  <si>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</si>
  <si>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</si>
  <si>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</si>
  <si>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</si>
  <si>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</si>
  <si>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</si>
  <si>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</si>
  <si>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</si>
  <si>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</si>
  <si>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</si>
  <si>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</si>
  <si>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</si>
  <si>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</si>
  <si>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</si>
  <si>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</si>
  <si>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</si>
  <si>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</si>
  <si>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</si>
  <si>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</si>
  <si>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</si>
  <si>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</si>
  <si>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</si>
  <si>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</si>
  <si>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</si>
  <si>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</si>
  <si>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</si>
  <si>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</si>
  <si>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</si>
  <si>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</si>
  <si>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</si>
  <si>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</si>
  <si>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</si>
  <si>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</si>
  <si>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</si>
  <si>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</si>
  <si>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</si>
  <si>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</si>
  <si>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</si>
  <si>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</si>
  <si>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</si>
  <si>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</si>
  <si>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</si>
  <si>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</si>
  <si>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</si>
  <si>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</si>
  <si>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</si>
  <si>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</si>
  <si>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</si>
  <si>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</si>
  <si>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</si>
  <si>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</si>
  <si>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</si>
  <si>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</si>
  <si>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</si>
  <si>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</si>
  <si>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</si>
  <si>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</si>
  <si>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</si>
  <si>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</si>
  <si>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</si>
  <si>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</si>
  <si>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</si>
  <si>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</si>
  <si>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</si>
  <si>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</si>
  <si>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</si>
  <si>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</si>
  <si>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</si>
  <si>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</si>
  <si>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</si>
  <si>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</si>
  <si>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</si>
  <si>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</si>
  <si>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</si>
  <si>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</si>
  <si>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</si>
  <si>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</si>
  <si>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</si>
  <si>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</si>
  <si>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</si>
  <si>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</si>
  <si>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</si>
  <si>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</si>
  <si>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</si>
  <si>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</si>
  <si>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</si>
  <si>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</si>
  <si>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</si>
  <si>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</si>
  <si>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</si>
  <si>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</si>
  <si>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</si>
  <si>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</si>
  <si>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</si>
  <si>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</si>
  <si>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</si>
  <si>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</si>
  <si>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</si>
  <si>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</si>
  <si>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</si>
  <si>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</si>
  <si>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</si>
  <si>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</si>
  <si>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</si>
  <si>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</si>
  <si>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</si>
  <si>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</si>
  <si>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</si>
  <si>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</si>
  <si>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</si>
  <si>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</si>
  <si>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</si>
  <si>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</si>
  <si>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</si>
  <si>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</si>
  <si>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</si>
  <si>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</si>
  <si>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</si>
  <si>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</si>
  <si>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</si>
  <si>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</si>
  <si>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</si>
  <si>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</si>
  <si>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</si>
  <si>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</si>
  <si>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</si>
  <si>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</si>
  <si>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</si>
  <si>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</si>
  <si>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</si>
  <si>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</si>
  <si>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</si>
  <si>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</si>
  <si>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</si>
  <si>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</si>
  <si>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</si>
  <si>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</si>
  <si>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</si>
  <si>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</si>
  <si>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</si>
  <si>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</si>
  <si>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</si>
  <si>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</si>
  <si>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</si>
  <si>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</si>
  <si>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</si>
  <si>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</si>
  <si>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</si>
  <si>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</si>
  <si>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</si>
  <si>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</si>
  <si>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</si>
  <si>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</si>
  <si>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</si>
  <si>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</si>
  <si>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</si>
  <si>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</si>
  <si>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</si>
  <si>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</si>
  <si>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</si>
  <si>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</si>
  <si>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</si>
  <si>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</si>
  <si>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</si>
  <si>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</si>
  <si>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</si>
  <si>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</si>
  <si>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</si>
  <si>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</si>
  <si>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</si>
  <si>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</si>
  <si>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</si>
  <si>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</si>
  <si>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</si>
  <si>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</si>
  <si>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</si>
  <si>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</si>
  <si>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</si>
  <si>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</si>
  <si>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</si>
  <si>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</si>
  <si>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</si>
  <si>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</si>
  <si>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</si>
  <si>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</si>
  <si>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</si>
  <si>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</si>
  <si>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</si>
  <si>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</si>
  <si>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</si>
  <si>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</si>
  <si>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</si>
  <si>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</si>
  <si>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</si>
  <si>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</si>
  <si>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</si>
  <si>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</si>
  <si>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</si>
  <si>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</si>
  <si>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</si>
  <si>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</si>
  <si>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</si>
  <si>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</si>
  <si>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</si>
  <si>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</si>
  <si>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</si>
  <si>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</si>
  <si>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</si>
  <si>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</si>
  <si>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</si>
  <si>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</si>
  <si>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</si>
  <si>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</si>
  <si>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</si>
  <si>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</si>
  <si>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</si>
  <si>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</si>
  <si>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</si>
  <si>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</si>
  <si>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</si>
  <si>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</si>
  <si>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</si>
  <si>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</si>
  <si>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</si>
  <si>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</si>
  <si>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</si>
  <si>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</si>
  <si>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</si>
  <si>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</si>
  <si>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</si>
  <si>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</si>
  <si>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</si>
  <si>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</si>
  <si>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</si>
  <si>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</si>
  <si>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</si>
  <si>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</si>
  <si>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</si>
  <si>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</si>
  <si>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</si>
  <si>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</si>
  <si>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</si>
  <si>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</si>
  <si>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</si>
  <si>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</si>
  <si>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</si>
  <si>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</si>
  <si>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</si>
  <si>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</si>
  <si>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</si>
  <si>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</si>
  <si>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</si>
  <si>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</si>
  <si>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</si>
  <si>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</si>
  <si>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</si>
  <si>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</si>
  <si>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</si>
  <si>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</si>
  <si>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</si>
  <si>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</si>
  <si>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</si>
  <si>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</si>
  <si>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</si>
  <si>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</si>
  <si>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</si>
  <si>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</si>
  <si>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</si>
  <si>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</si>
  <si>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</si>
  <si>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</si>
  <si>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</si>
  <si>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</si>
  <si>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</si>
  <si>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</si>
  <si>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</si>
  <si>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</si>
  <si>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</si>
  <si>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</si>
  <si>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</si>
  <si>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</si>
  <si>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</si>
  <si>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</si>
  <si>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</si>
  <si>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</si>
  <si>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</si>
  <si>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</si>
  <si>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</si>
  <si>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</si>
  <si>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</si>
  <si>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</si>
  <si>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</si>
  <si>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</si>
  <si>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</si>
  <si>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</si>
  <si>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</si>
  <si>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</si>
  <si>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</si>
  <si>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</si>
  <si>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</si>
  <si>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</si>
  <si>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</si>
  <si>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</si>
  <si>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</si>
  <si>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</si>
  <si>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</si>
  <si>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</si>
  <si>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</si>
  <si>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</si>
  <si>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</si>
  <si>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</si>
  <si>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</si>
  <si>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</si>
  <si>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</si>
  <si>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</si>
  <si>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</si>
  <si>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</si>
  <si>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</si>
  <si>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</si>
  <si>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</si>
  <si>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</si>
  <si>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</si>
  <si>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</si>
  <si>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</si>
  <si>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</si>
  <si>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</si>
  <si>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</si>
  <si>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</si>
  <si>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</si>
  <si>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</si>
  <si>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</si>
  <si>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</si>
  <si>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</si>
  <si>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</si>
  <si>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</si>
  <si>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</si>
  <si>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</si>
  <si>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</si>
  <si>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</si>
  <si>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</si>
  <si>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</si>
  <si>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</si>
  <si>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</si>
  <si>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</si>
  <si>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</si>
  <si>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</si>
  <si>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</si>
  <si>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</si>
  <si>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</si>
  <si>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</si>
  <si>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</si>
  <si>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</si>
  <si>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</si>
  <si>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</si>
  <si>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</si>
  <si>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</si>
  <si>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</si>
  <si>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</si>
  <si>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</si>
  <si>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</si>
  <si>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</si>
  <si>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</si>
  <si>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</si>
  <si>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</si>
  <si>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</si>
  <si>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</si>
  <si>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</si>
  <si>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</si>
  <si>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</si>
  <si>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</si>
  <si>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</si>
  <si>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</si>
  <si>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</si>
  <si>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</si>
  <si>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</si>
  <si>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</si>
  <si>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</si>
  <si>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</si>
  <si>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</si>
  <si>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</si>
  <si>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</si>
  <si>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</si>
  <si>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</si>
  <si>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</si>
  <si>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</si>
  <si>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</si>
  <si>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</si>
  <si>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</si>
  <si>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</si>
  <si>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</si>
  <si>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</si>
  <si>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</si>
  <si>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</si>
  <si>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</si>
  <si>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</si>
  <si>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</si>
  <si>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</si>
  <si>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</si>
  <si>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</si>
  <si>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</si>
  <si>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</si>
  <si>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</si>
  <si>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</si>
  <si>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</si>
  <si>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</si>
  <si>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</si>
  <si>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</si>
  <si>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</si>
  <si>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</si>
  <si>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</si>
  <si>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</si>
  <si>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</si>
  <si>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</si>
  <si>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</si>
  <si>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</si>
  <si>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</si>
  <si>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</si>
  <si>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</si>
  <si>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</si>
  <si>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</si>
  <si>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</si>
  <si>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</si>
  <si>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</si>
  <si>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</si>
  <si>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</si>
  <si>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</si>
  <si>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</si>
  <si>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</si>
  <si>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</si>
  <si>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</si>
  <si>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</si>
  <si>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</si>
  <si>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</si>
  <si>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</si>
  <si>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</si>
  <si>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</si>
  <si>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</si>
  <si>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</si>
  <si>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</si>
  <si>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</si>
  <si>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</si>
  <si>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</si>
  <si>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</si>
  <si>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</si>
  <si>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</si>
  <si>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</si>
  <si>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New Zealand</t>
  </si>
  <si>
    <t>Hipsta Paraparaumu</t>
  </si>
  <si>
    <t>Demi-Jade Spiers</t>
  </si>
  <si>
    <t>44 Marine Parade, Paraparaumu Beach 44 Marine Parade, Paraparaumu Beach</t>
  </si>
  <si>
    <t>5032 Wellington</t>
  </si>
  <si>
    <t>Tel: 042983161</t>
  </si>
  <si>
    <t>Email: debbie@hipsta.co.nz</t>
  </si>
  <si>
    <t>BBNPHZ</t>
  </si>
  <si>
    <t>316L steel nipple barbell, 14g (1.6mm) with two forward facing 5mm heart shaped CZs in prong set (prong sets made from 925 Silver plated brass)</t>
  </si>
  <si>
    <t>Size: 14mm</t>
  </si>
  <si>
    <t>Size: 16mm</t>
  </si>
  <si>
    <t>BBNPTTHZ</t>
  </si>
  <si>
    <t>Rose gold anodized 316L steel nipple barbell, 14g (1.6mm) with two forward facing 5mm heart shaped CZs in prong set (prong sets made from rose gold plated brass)</t>
  </si>
  <si>
    <t>BNE2CZIN</t>
  </si>
  <si>
    <t>Internally threaded 316L steel eyebrow banana, 16g (1.2mm) with two prong set round CZ stones on both ends (attachments are made from surgical steel)</t>
  </si>
  <si>
    <t>Cz Color: Amethyst</t>
  </si>
  <si>
    <t>Cz Color: Jet</t>
  </si>
  <si>
    <t>BNEBL</t>
  </si>
  <si>
    <t>316L steel snake eyes piercing banana, 16g (1.2mm) and 14g (1.6mm) with 3mm balls</t>
  </si>
  <si>
    <t>BNET2C</t>
  </si>
  <si>
    <t>Color: Black Anodized w/ Clear crystal</t>
  </si>
  <si>
    <t>Anodized surgical steel eyebrow banana, 16g (1.2mm) with two 3mm bezel jewel balls</t>
  </si>
  <si>
    <t>Color: Rainbow Anodized w/ Clear crystal</t>
  </si>
  <si>
    <t>Color: Gold Anodized w/ Clear crystal</t>
  </si>
  <si>
    <t>Color: Black Anodized w/ Rose crystal</t>
  </si>
  <si>
    <t>Color: Black Anodized w/ AB crystal</t>
  </si>
  <si>
    <t>BNETB</t>
  </si>
  <si>
    <t>Premium PVD plated surgical steel eyebrow banana, 16g (1.2mm) with two 3mm balls</t>
  </si>
  <si>
    <t>BNMTJ15</t>
  </si>
  <si>
    <t>Surgical steel belly banana, 14g (1.6mm) with a lower 10mm half steel ball with ferido glued crystal with resin cover and a top 5mm plain steel ball</t>
  </si>
  <si>
    <t>BNPRB</t>
  </si>
  <si>
    <t>Surgical steel belly banana, 14g (1.6mm) with two 5mm &amp; 8mm faux pearl balls</t>
  </si>
  <si>
    <t>Color: # 11 in picture</t>
  </si>
  <si>
    <t>Color: # 13 in picture</t>
  </si>
  <si>
    <t>Color: # 15 in picture</t>
  </si>
  <si>
    <t>Color: # 16 in picture</t>
  </si>
  <si>
    <t>Color: # 17 in picture</t>
  </si>
  <si>
    <t>Color: # 18 in picture</t>
  </si>
  <si>
    <t>Color: # 24 in picture</t>
  </si>
  <si>
    <t>Color: # 27 in picture</t>
  </si>
  <si>
    <t>Color: # 35 in picture</t>
  </si>
  <si>
    <t>BNRDO</t>
  </si>
  <si>
    <t>Surgical steel belly banana, 14g (1.6mm) with an 7mm prong set round synthetic opal</t>
  </si>
  <si>
    <t>Color: Dark green</t>
  </si>
  <si>
    <t>Color: Pink</t>
  </si>
  <si>
    <t>BNTG</t>
  </si>
  <si>
    <t>Anodized 316L steel belly banana, 14g (1.6mm) with 5 &amp; 8mm balls</t>
  </si>
  <si>
    <t>Color: Rose-gold</t>
  </si>
  <si>
    <t>CBE2C</t>
  </si>
  <si>
    <t>Surgical steel circular barbell, 16g (1.2mm) with two 3mm jewel balls</t>
  </si>
  <si>
    <t>Crystal Color: AB Sapphire</t>
  </si>
  <si>
    <t>Crystal Color: Light Sapphire opal</t>
  </si>
  <si>
    <t>CBETB</t>
  </si>
  <si>
    <t>Premium PVD plated surgical steel circular barbell, 16g (1.2mm) with two 3mm balls</t>
  </si>
  <si>
    <t>ECHFE</t>
  </si>
  <si>
    <t>Surgical steel helix ear cuff, 16g (1.2mm) with a feather on the top</t>
  </si>
  <si>
    <t>FBN1CG</t>
  </si>
  <si>
    <t>Length: 10mm Clear Bioflex</t>
  </si>
  <si>
    <t>Bioflex belly banana, 14g (1.6mm) with 8mm bezel set jewel steel ball and 5mm plain steel ball</t>
  </si>
  <si>
    <t>Length: 12mm Clear Bioflex</t>
  </si>
  <si>
    <t>GPNHO15</t>
  </si>
  <si>
    <t>18k Gold plated 925 Silver seamless nose ring, 20g (0.8mm) with a 1.5mm synthethic opal encased in a casted prong set</t>
  </si>
  <si>
    <t>GSEL22</t>
  </si>
  <si>
    <t>14k gold seamless nose ring, 0.6mm (22g)</t>
  </si>
  <si>
    <t>GSEPL16</t>
  </si>
  <si>
    <t>925 Silver septum clicker with real 18k Gold plating and with a 16g (1.2mm) 316L steel closure bar with 1 big prong set CZ stones surrounded by 4 smaller ones</t>
  </si>
  <si>
    <t>HR21</t>
  </si>
  <si>
    <t>HR21RG</t>
  </si>
  <si>
    <t>HR27</t>
  </si>
  <si>
    <t>HR27RG</t>
  </si>
  <si>
    <t>HR28</t>
  </si>
  <si>
    <t>925 silver seamless nose hoop, 22g (0.6mm) with a 3mm fixed ball between two small 2mm balls - outer diameter of 3/8 (10mm)</t>
  </si>
  <si>
    <t>HR28RG</t>
  </si>
  <si>
    <t>18k gold plated 925 silver seamless nose hoops, 22g (0.6mm) with a 3mm fixed ball between two small 2mm balls - outer diameter of 3/8 (10mm)</t>
  </si>
  <si>
    <t>LBC3</t>
  </si>
  <si>
    <t>316L steel labret, 16g (1.2mm) with a 3mm bezel set jewel ball</t>
  </si>
  <si>
    <t>Length: 4mm</t>
  </si>
  <si>
    <t>LBCZIN</t>
  </si>
  <si>
    <t>Length: 6mm with 2mm top part</t>
  </si>
  <si>
    <t>Internally threaded 316L steel labret, 16g (1.2mm) with a upper 2 -5mm prong set round CZ stone (attachments are made from surgical steel)</t>
  </si>
  <si>
    <t>Length: 8mm with 2mm top part</t>
  </si>
  <si>
    <t>Cz Color: Garnet</t>
  </si>
  <si>
    <t>Length: 8mm with 5mm top part</t>
  </si>
  <si>
    <t>LBIO</t>
  </si>
  <si>
    <t>Surgical steel internally threaded labret, 16g (1.2mm) with synthetic opal flat head sized 3mm to 5mm, in a surgical steel cup, for triple tragus piercings</t>
  </si>
  <si>
    <t>Color: Green</t>
  </si>
  <si>
    <t>LBTB3</t>
  </si>
  <si>
    <t>Premium PVD plated surgical steel labret, 16g (1.2mm) with a 3mm ball</t>
  </si>
  <si>
    <t>Color: Purple</t>
  </si>
  <si>
    <t>LBTC25</t>
  </si>
  <si>
    <t>Crystal Color: Clear / Black Anodized</t>
  </si>
  <si>
    <t>Anodized 316L steel labret, 16g (1.2mm) with an internally threaded 2.5mm crystal top</t>
  </si>
  <si>
    <t>Crystal Color: AB / Black Anodized</t>
  </si>
  <si>
    <t>Crystal Color: AB / Blue Anodized</t>
  </si>
  <si>
    <t>Crystal Color: AB / Rainbow Anodized</t>
  </si>
  <si>
    <t>Crystal Color: AB / Gold Anodized</t>
  </si>
  <si>
    <t>Crystal Color: Rose / Black Anodized</t>
  </si>
  <si>
    <t>Crystal Color: Rose / Gold Anodized</t>
  </si>
  <si>
    <t>LBTTJB25</t>
  </si>
  <si>
    <t>Rose gold PVD plated 316L steel labret, 16g (1.2mm) with a tiny 2.5mm bezel set jewel ball</t>
  </si>
  <si>
    <t>MCD700</t>
  </si>
  <si>
    <t>Surgical steel belly banana, 14g (1.6mm) with lower flower shape with crystals (lower part is made from silver plated brass)</t>
  </si>
  <si>
    <t>Crystal Color: Citrine</t>
  </si>
  <si>
    <t>MCD726</t>
  </si>
  <si>
    <t>MCD730</t>
  </si>
  <si>
    <t>MCDZ529</t>
  </si>
  <si>
    <t>Surgical steel belly banana, 14g (1.6mm) with an 8mm prong set CZ stone and a dangling 9mm heart shaped CZ stone</t>
  </si>
  <si>
    <t>MDGZ525</t>
  </si>
  <si>
    <t>Gold anodized 316L steel belly banana, 14g (1.6mm) with an 8mm square prong set CZ stone</t>
  </si>
  <si>
    <t>MDGZ526</t>
  </si>
  <si>
    <t>Anodized 316L steel belly banana, 14g (1.6mm) with an 7mm x 5mm oval shaped prong set CZ stone</t>
  </si>
  <si>
    <t>MGO726</t>
  </si>
  <si>
    <t>Gold PVD plated 316L steel belly banana, 14g (1.6mm) with an 7mm prong set round synthetic opal and a dangling plain sun</t>
  </si>
  <si>
    <t>NHAM</t>
  </si>
  <si>
    <t>925 silver seamless nose ring, 0.8mm (20g) with three 1.5mm prong set color crystals</t>
  </si>
  <si>
    <t>NHGE3</t>
  </si>
  <si>
    <t>925 Silver seamless nose ring,20g (0.8mm) with a genuine 2mm pink Tourmaline stone encased in a casted prong set</t>
  </si>
  <si>
    <t>NHGE7</t>
  </si>
  <si>
    <t>925 Silver seamless nose ring,20g (0.8mm) with a genuine 2mm turquoise stone encased in a casted prong set</t>
  </si>
  <si>
    <t>NHO15</t>
  </si>
  <si>
    <t>925 Silver seamless nose ring,20g (0.8mm) with a 1.5mm synthetic opal encased in a casted prong set</t>
  </si>
  <si>
    <t>NSC18</t>
  </si>
  <si>
    <t>Surgical steel nose screw, 18g (1mm) with a 2mm round crystal top</t>
  </si>
  <si>
    <t>Surgical steel nose screw, 20g (0.8mm) with heart shaped top and round 1.5mm synthetic opal center</t>
  </si>
  <si>
    <t>NSRTDBX</t>
  </si>
  <si>
    <t>Box with 52 pcs. of clear acrylic flexible nose stud retainer, 20g (0.8mm) with 2mm flat disk shaped top</t>
  </si>
  <si>
    <t>NSTCOP</t>
  </si>
  <si>
    <t>Anodized 316L steel nose screw, 20g (0.8mm) with 1.5mm round synthetic opal top</t>
  </si>
  <si>
    <t>Color: # 7 in picture</t>
  </si>
  <si>
    <t>PHOL</t>
  </si>
  <si>
    <t>One pair of plain 925 sterling silver hoop earrings, 1.5mm thickness</t>
  </si>
  <si>
    <t>High polished surgical steel hinged segment ring, 16g (1.2mm)</t>
  </si>
  <si>
    <t>SEGH16E</t>
  </si>
  <si>
    <t>High polished surgical steel hinged segment ring, 16g (1.2mm) with 3 small crystals</t>
  </si>
  <si>
    <t>SEGH20</t>
  </si>
  <si>
    <t>High polished surgical steel hinged segment ring, 20g (0.8mm)</t>
  </si>
  <si>
    <t>PVD plated surgical steel hinged segment ring, 16g (1.2mm)</t>
  </si>
  <si>
    <t>SEGHT18</t>
  </si>
  <si>
    <t xml:space="preserve">PVD plated surgical steel hinged segment ring, 18g (1.0mm) </t>
  </si>
  <si>
    <t>SEPN</t>
  </si>
  <si>
    <t>Annealed surgical steel septum ring, 16g (1.2mm)</t>
  </si>
  <si>
    <t>SEPOO</t>
  </si>
  <si>
    <t>Silver plated brass septum clicker in a plain design with a 16g (1.2mm) 316L steel closure bar</t>
  </si>
  <si>
    <t>SEPTN</t>
  </si>
  <si>
    <t>Annealed gold or black PVD plated surgical steel septum ring, 16g (1.2mm)</t>
  </si>
  <si>
    <t>SIDP</t>
  </si>
  <si>
    <t>Gauge: 4mm</t>
  </si>
  <si>
    <t>2 tone silicon double flare plug - Enjoy having two different colors in a single plug</t>
  </si>
  <si>
    <t>Gauge: 8mm</t>
  </si>
  <si>
    <t>Gauge: 10mm</t>
  </si>
  <si>
    <t>Gauge: 12mm</t>
  </si>
  <si>
    <t>Gauge: 14mm</t>
  </si>
  <si>
    <t>TRGZ5</t>
  </si>
  <si>
    <t>Bio flex tragus piercing, 16g (1.2mm) with a 3mm prong set square CZ stone (sterling silver top)</t>
  </si>
  <si>
    <t>Cz Color: Aquamarine</t>
  </si>
  <si>
    <t>Cz Color: Light Amethyst</t>
  </si>
  <si>
    <t>Cz Color: Peridot</t>
  </si>
  <si>
    <t>USGTSH23</t>
  </si>
  <si>
    <t>PVD plated titanium G23 hinged segment ring, 1.2mm (16g) with CNC machining in diamond pattern</t>
  </si>
  <si>
    <t>Color: High Polish</t>
  </si>
  <si>
    <t>USGTSH26</t>
  </si>
  <si>
    <t>Color: High Polish 8mm</t>
  </si>
  <si>
    <t>PVD plated titanium G23 hinged segment ring, 1.2mm (16g) with double lines CNC set Cubic Zirconia (CZ) stones at the side</t>
  </si>
  <si>
    <t>Color: Gold 8mm</t>
  </si>
  <si>
    <t>XBT3S</t>
  </si>
  <si>
    <t>Pack of 10 pcs. of 3mm anodized surgical steel balls with threading 1.2mm (16g)</t>
  </si>
  <si>
    <t>XJBT3S</t>
  </si>
  <si>
    <t>Pack of 10 pcs. of 3mm anodized surgical steel balls with bezel set crystal and with 1.2mm threading (16g)</t>
  </si>
  <si>
    <t>XJBTT3S</t>
  </si>
  <si>
    <t>Pack of 10 pcs. of 3mm Rose gold PVD plated 316L steel balls with bezel set crystal and with 1.2mm threading (16g)</t>
  </si>
  <si>
    <t>XTRLBIC</t>
  </si>
  <si>
    <t>Set of 10 pcs. of 316L steel tragus Labret, 16g (1.2mm) with a tiny 2.5mm round base plate with internal threading</t>
  </si>
  <si>
    <t>AGHBT22A</t>
  </si>
  <si>
    <t>BNE2CZIN3</t>
  </si>
  <si>
    <t>BNEBL16X3</t>
  </si>
  <si>
    <t>GPNHO15A</t>
  </si>
  <si>
    <t>GSEL22D</t>
  </si>
  <si>
    <t>GSEL22A</t>
  </si>
  <si>
    <t>LBCZIN2</t>
  </si>
  <si>
    <t>LBCZIN3</t>
  </si>
  <si>
    <t>LBCZIN4</t>
  </si>
  <si>
    <t>LBCZIN5</t>
  </si>
  <si>
    <t>LBIO3</t>
  </si>
  <si>
    <t>NHAM8</t>
  </si>
  <si>
    <t>NHGE3A</t>
  </si>
  <si>
    <t>NHGE7A</t>
  </si>
  <si>
    <t>NHO15A</t>
  </si>
  <si>
    <t>PHOL10</t>
  </si>
  <si>
    <t>SIDP6</t>
  </si>
  <si>
    <t>SIDP0</t>
  </si>
  <si>
    <t>SIDP00</t>
  </si>
  <si>
    <t>SIDP1/2</t>
  </si>
  <si>
    <t>SIDP9/16</t>
  </si>
  <si>
    <t>USGTSH23A</t>
  </si>
  <si>
    <t>USGSH23A</t>
  </si>
  <si>
    <t>USGTSH26SA</t>
  </si>
  <si>
    <t>USGTSH26GA</t>
  </si>
  <si>
    <t>One Thousand One Hundred Fifty Nine and 89 cents USD</t>
  </si>
  <si>
    <t>925 silver seamless nose hoop, 22g (0.6mm) with a twisted wire design - outer diameter of 3/8'' (10mm)</t>
  </si>
  <si>
    <t>18k gold plated 925 silver seamless nose hoops, 22g (0.6mm) with a twisted wire design - outer diameter of 3/8'' (10mm)</t>
  </si>
  <si>
    <t>925 silver seamless nose hoop, 22g (0.6mm) with a triple twisted wire design - outer diameter of 3/8'' (10mm)</t>
  </si>
  <si>
    <t>18k gold plated 925 silver seamless nose hoops, 22g (0.6mm) with a triple twisted wire design - outer diameter of 3/8'' (10mm)</t>
  </si>
  <si>
    <t>Surgical steel belly banana, 14g (1.6mm) with an 8mm bezel set jewel ball and a dangling plain sun - length 3/8'' (10mm)</t>
  </si>
  <si>
    <t>Surgical steel belly banana, 14g (1.6mm) with an 8mm bezel set jewel ball and a dangling vintage moon with a single star - length 3/8'' (10mm)</t>
  </si>
  <si>
    <t xml:space="preserve">44 Marine Parade, Paraparaumu Beach </t>
  </si>
  <si>
    <t>5032 Wellington, Region</t>
  </si>
  <si>
    <t>44 Marine Parade, Paraparaumu Beach</t>
  </si>
  <si>
    <t>Didi</t>
  </si>
  <si>
    <t>Free Shipping to New Zealand via DHL due to order over 350USD:</t>
  </si>
  <si>
    <t xml:space="preserve">DHL Account No: 962784987 </t>
  </si>
  <si>
    <t>Free Shipping to New Zealand via DHL due to order over 250 USD:</t>
  </si>
  <si>
    <t>Two Hundred Ninety Eight and 94 cents USD</t>
  </si>
  <si>
    <t>One Thousand One Hundred Thirty Five and 97 cents USD</t>
  </si>
  <si>
    <t>#A</t>
  </si>
  <si>
    <t>#B</t>
  </si>
  <si>
    <t>Exchange Rate NZD-THB</t>
  </si>
  <si>
    <t>Total Order USD</t>
  </si>
  <si>
    <t>Total Invoice USD</t>
  </si>
  <si>
    <t>One Thousand Eight Hundred Thirty Six and 55 cents NZD</t>
  </si>
  <si>
    <t>Free Shipping to New Zealand via DHL due to order over 590 NZD:</t>
  </si>
  <si>
    <t>5% Discount for Order Over NZD1,348:</t>
  </si>
  <si>
    <t>Website</t>
  </si>
  <si>
    <t>10% discount for order over NZD1,000:</t>
  </si>
  <si>
    <t>One Thousand Seven Hundred Sixty Two and 97 cents NZD</t>
  </si>
  <si>
    <t>Free Shipping to New Zealand via DHL due to order over 300 NZD:</t>
  </si>
  <si>
    <t>10% Discount:</t>
  </si>
  <si>
    <t>Four Hundred Thirty Eight and 63 cents NZD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</si>
</sst>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 numFmtId="169" formatCode="_([$NZD]\ * #,##0.00_);_([$NZD]\ * \(#,##0.00\);_([$NZD]\ * &quot;-&quot;??_);_(@_)"/>
  </numFmts>
  <fonts count="34">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0"/>
      <name val="Arial"/>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sz val="10"/>
      <color rgb="FFC00000"/>
      <name val="Arial"/>
      <family val="2"/>
    </font>
    <font>
      <b/>
      <sz val="10"/>
      <color rgb="FFC00000"/>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theme="3" tint="0.59999389629810485"/>
        <bgColor indexed="64"/>
      </patternFill>
    </fill>
  </fills>
  <borders count="4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bottom style="double">
        <color indexed="64"/>
      </bottom>
      <diagonal/>
    </border>
  </borders>
  <cellStyleXfs count="4409">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3" fillId="0" borderId="0">
      <alignment vertical="center"/>
    </xf>
    <xf numFmtId="0" fontId="2" fillId="0" borderId="0"/>
    <xf numFmtId="0" fontId="5" fillId="0" borderId="0"/>
    <xf numFmtId="0" fontId="23"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22" fillId="0" borderId="0"/>
    <xf numFmtId="0" fontId="22" fillId="0" borderId="0"/>
    <xf numFmtId="0" fontId="21" fillId="0" borderId="0" applyNumberFormat="0" applyFont="0" applyFill="0" applyBorder="0" applyAlignment="0" applyProtection="0"/>
    <xf numFmtId="0" fontId="5" fillId="0" borderId="0"/>
    <xf numFmtId="0" fontId="23" fillId="0" borderId="0">
      <alignment vertical="center"/>
    </xf>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9" fontId="2" fillId="0" borderId="0" applyFont="0" applyFill="0" applyBorder="0" applyAlignment="0" applyProtection="0"/>
    <xf numFmtId="0" fontId="11" fillId="0" borderId="0" applyNumberFormat="0" applyFill="0" applyBorder="0" applyAlignment="0" applyProtection="0">
      <alignment vertical="top"/>
      <protection locked="0"/>
    </xf>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5" fillId="0" borderId="0" applyFont="0" applyFill="0" applyBorder="0" applyAlignment="0" applyProtection="0"/>
    <xf numFmtId="0" fontId="29"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31" fillId="0" borderId="0"/>
    <xf numFmtId="0" fontId="5" fillId="0" borderId="0" applyNumberFormat="0" applyFill="0" applyBorder="0" applyAlignment="0" applyProtection="0"/>
    <xf numFmtId="0" fontId="5" fillId="0" borderId="0"/>
    <xf numFmtId="0" fontId="26"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3" fillId="0" borderId="0">
      <alignment vertical="center"/>
    </xf>
    <xf numFmtId="0" fontId="28" fillId="0" borderId="0"/>
    <xf numFmtId="0" fontId="5" fillId="0" borderId="0" applyNumberFormat="0" applyFill="0" applyBorder="0" applyAlignment="0" applyProtection="0"/>
    <xf numFmtId="0" fontId="5" fillId="0" borderId="0"/>
    <xf numFmtId="0" fontId="2" fillId="0" borderId="0"/>
    <xf numFmtId="0" fontId="27"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2" fillId="0" borderId="0" applyFont="0" applyFill="0" applyBorder="0" applyAlignment="0" applyProtection="0"/>
    <xf numFmtId="168" fontId="2" fillId="0" borderId="0" applyFont="0" applyFill="0" applyBorder="0" applyAlignment="0" applyProtection="0"/>
    <xf numFmtId="0" fontId="5" fillId="0" borderId="0"/>
    <xf numFmtId="0" fontId="5" fillId="0" borderId="0"/>
    <xf numFmtId="0" fontId="5" fillId="0" borderId="0"/>
  </cellStyleXfs>
  <cellXfs count="164">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0" fontId="1" fillId="0" borderId="14" xfId="0" applyFont="1" applyBorder="1"/>
    <xf numFmtId="0" fontId="18" fillId="2" borderId="13" xfId="0" applyFont="1" applyFill="1" applyBorder="1"/>
    <xf numFmtId="0" fontId="18" fillId="2" borderId="20" xfId="0" applyFont="1" applyFill="1" applyBorder="1"/>
    <xf numFmtId="1" fontId="18" fillId="5" borderId="19" xfId="0" applyNumberFormat="1" applyFont="1" applyFill="1" applyBorder="1" applyAlignment="1">
      <alignment horizontal="center" vertical="top" wrapText="1"/>
    </xf>
    <xf numFmtId="1" fontId="1" fillId="5" borderId="19" xfId="0" applyNumberFormat="1" applyFont="1" applyFill="1" applyBorder="1" applyAlignment="1">
      <alignment vertical="top" wrapText="1"/>
    </xf>
    <xf numFmtId="1" fontId="3" fillId="5" borderId="9" xfId="0" applyNumberFormat="1" applyFont="1" applyFill="1" applyBorder="1" applyAlignment="1">
      <alignment vertical="top" wrapText="1"/>
    </xf>
    <xf numFmtId="1" fontId="3" fillId="5" borderId="19" xfId="0" applyNumberFormat="1" applyFont="1" applyFill="1" applyBorder="1" applyAlignment="1">
      <alignment vertical="top" wrapText="1"/>
    </xf>
    <xf numFmtId="2" fontId="1" fillId="5" borderId="19" xfId="0" applyNumberFormat="1" applyFont="1" applyFill="1" applyBorder="1" applyAlignment="1">
      <alignment horizontal="right" vertical="top" wrapText="1"/>
    </xf>
    <xf numFmtId="2" fontId="18" fillId="5" borderId="19" xfId="0" applyNumberFormat="1" applyFont="1" applyFill="1" applyBorder="1" applyAlignment="1">
      <alignment horizontal="right" vertical="top" wrapText="1"/>
    </xf>
    <xf numFmtId="169" fontId="18" fillId="2" borderId="46" xfId="0" applyNumberFormat="1" applyFont="1" applyFill="1" applyBorder="1" applyAlignment="1">
      <alignment horizontal="right"/>
    </xf>
    <xf numFmtId="0" fontId="18" fillId="0" borderId="0" xfId="0" applyFont="1"/>
    <xf numFmtId="0" fontId="32" fillId="0" borderId="0" xfId="0" applyFont="1" applyAlignment="1">
      <alignment horizontal="center" vertical="center"/>
    </xf>
    <xf numFmtId="0" fontId="33" fillId="0" borderId="0" xfId="0" applyFont="1" applyAlignment="1">
      <alignment horizontal="center" vertical="center"/>
    </xf>
    <xf numFmtId="0" fontId="7" fillId="0" borderId="0" xfId="0" applyFont="1" applyAlignment="1">
      <alignment horizontal="center" vertical="center"/>
    </xf>
    <xf numFmtId="0" fontId="7" fillId="0" borderId="21" xfId="0" applyFont="1" applyBorder="1" applyAlignment="1">
      <alignment horizontal="center" vertical="center"/>
    </xf>
    <xf numFmtId="15" fontId="5" fillId="0" borderId="20" xfId="0" applyNumberFormat="1" applyFont="1" applyBorder="1" applyAlignment="1">
      <alignment horizontal="center" vertical="center"/>
    </xf>
    <xf numFmtId="2" fontId="32" fillId="0" borderId="0" xfId="0" applyNumberFormat="1" applyFont="1" applyAlignment="1">
      <alignment horizontal="center" vertical="center"/>
    </xf>
    <xf numFmtId="0" fontId="7" fillId="3" borderId="15" xfId="0" applyFont="1" applyFill="1" applyBorder="1" applyAlignment="1">
      <alignment horizontal="center" vertical="center"/>
    </xf>
    <xf numFmtId="0" fontId="33" fillId="0" borderId="46" xfId="0" applyFont="1" applyBorder="1" applyAlignment="1">
      <alignment horizontal="center" vertical="center"/>
    </xf>
    <xf numFmtId="0" fontId="1" fillId="2" borderId="14" xfId="0" applyFont="1" applyFill="1" applyBorder="1" applyAlignment="1">
      <alignment horizontal="center"/>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xf numFmtId="1" fontId="3" fillId="5" borderId="9" xfId="0" applyNumberFormat="1" applyFont="1" applyFill="1" applyBorder="1" applyAlignment="1">
      <alignment vertical="top" wrapText="1"/>
    </xf>
    <xf numFmtId="1" fontId="3" fillId="5" borderId="17" xfId="0" applyNumberFormat="1" applyFont="1" applyFill="1" applyBorder="1" applyAlignment="1">
      <alignment vertical="top" wrapText="1"/>
    </xf>
  </cellXfs>
  <cellStyles count="4409">
    <cellStyle name="Comma 2" xfId="7" xr:uid="{ECEAF3A7-FA90-46A2-9242-7B8355CF56CF}"/>
    <cellStyle name="Comma 2 2" xfId="4404" xr:uid="{226CF3EE-5B81-4917-8DF5-CB8C4A053102}"/>
    <cellStyle name="Comma 3" xfId="4291" xr:uid="{2E4E777E-6066-4875-BC47-2A20A1DCA83E}"/>
    <cellStyle name="Comma 3 2" xfId="4405" xr:uid="{CC61D5DC-6D94-440C-BA0C-BF0D9791AFB5}"/>
    <cellStyle name="Currency 10" xfId="8" xr:uid="{72367083-DFB7-4203-B45D-49BA372957B2}"/>
    <cellStyle name="Currency 10 2" xfId="9" xr:uid="{64A29695-DAAC-4D57-8A31-35448E2D6DC8}"/>
    <cellStyle name="Currency 10 2 2" xfId="3667" xr:uid="{8469D861-1848-476A-BFC8-B03B969D3C3E}"/>
    <cellStyle name="Currency 10 3" xfId="10" xr:uid="{A43D44F8-4647-4DB1-9CC4-146CC9871E93}"/>
    <cellStyle name="Currency 10 3 2" xfId="3668" xr:uid="{CA1FBA4F-43CC-4748-B2EB-3698A1128698}"/>
    <cellStyle name="Currency 10 4" xfId="3669" xr:uid="{86A29662-EE9D-474D-8781-DD47DABCF88D}"/>
    <cellStyle name="Currency 11" xfId="11" xr:uid="{24504A64-4DE1-4F77-8C27-41C799C497D4}"/>
    <cellStyle name="Currency 11 2" xfId="12" xr:uid="{3F731C92-180A-4189-80C5-DC9D4A81B211}"/>
    <cellStyle name="Currency 11 2 2" xfId="3670" xr:uid="{ABD0C5FB-4D17-4D88-BAB6-1D5FCA9BE632}"/>
    <cellStyle name="Currency 11 3" xfId="13" xr:uid="{3F3695ED-9A6B-4CC0-9AC7-9486E4054F79}"/>
    <cellStyle name="Currency 11 3 2" xfId="3671" xr:uid="{84A85DF1-4EB2-4990-8253-C8EC8753A92B}"/>
    <cellStyle name="Currency 11 4" xfId="3672" xr:uid="{B602220C-9EB4-491B-8693-50B76718EFE5}"/>
    <cellStyle name="Currency 11 5" xfId="4292" xr:uid="{4E7B4B95-7DE2-4C7C-B3C0-D7212B84A9D9}"/>
    <cellStyle name="Currency 12" xfId="14" xr:uid="{C8008A0B-2E87-4917-8362-4EDF2E9F7E63}"/>
    <cellStyle name="Currency 12 2" xfId="15" xr:uid="{C023EB0B-0B97-480C-B63B-B4C6B6BF1223}"/>
    <cellStyle name="Currency 12 2 2" xfId="3673" xr:uid="{5EE20C4B-D6A3-48CD-AD9F-57A82B21F5D3}"/>
    <cellStyle name="Currency 12 3" xfId="3674" xr:uid="{4D5F1B8E-A34E-4346-A209-836D386C74F3}"/>
    <cellStyle name="Currency 13" xfId="16" xr:uid="{D845F53F-DED7-4587-8AC0-0DBEE2462851}"/>
    <cellStyle name="Currency 13 2" xfId="4294" xr:uid="{DB697048-061D-486C-B23A-94BF7B7D48D1}"/>
    <cellStyle name="Currency 13 3" xfId="4295" xr:uid="{E95A287D-CF99-45EB-9E01-2A82491D91A9}"/>
    <cellStyle name="Currency 13 4" xfId="4293" xr:uid="{5C6B3346-E26A-46B8-A834-9AAAA5117726}"/>
    <cellStyle name="Currency 14" xfId="17" xr:uid="{C9CEEC14-7F5A-4023-8096-0A9121812FAB}"/>
    <cellStyle name="Currency 14 2" xfId="3675" xr:uid="{8A86F49D-E5F9-4834-8B8F-194F128F34A0}"/>
    <cellStyle name="Currency 15" xfId="4387" xr:uid="{83E02CAA-DA12-4A28-B1FC-D50964F53BDD}"/>
    <cellStyle name="Currency 17" xfId="4296" xr:uid="{29EE8786-A8DE-4969-A4BA-35CC09FEE25D}"/>
    <cellStyle name="Currency 2" xfId="18" xr:uid="{2E28E798-F8FE-46E2-9C55-C8CC3221E7B3}"/>
    <cellStyle name="Currency 2 2" xfId="19" xr:uid="{7471580E-9CFF-42D6-9B15-FBE829425727}"/>
    <cellStyle name="Currency 2 2 2" xfId="20" xr:uid="{4FF2B2A6-0FC3-4C5F-A39D-98E777E38253}"/>
    <cellStyle name="Currency 2 2 2 2" xfId="21" xr:uid="{CA374B1F-DFE1-4695-8B17-ED21DE7246BF}"/>
    <cellStyle name="Currency 2 2 2 3" xfId="22" xr:uid="{64FDCC68-18C4-4677-8313-6F36DCFD4DF1}"/>
    <cellStyle name="Currency 2 2 2 3 2" xfId="3676" xr:uid="{7E7F5A48-D452-48F8-91CE-00DB668FFE70}"/>
    <cellStyle name="Currency 2 2 2 4" xfId="3677" xr:uid="{B331E181-97E5-4E4C-B9BC-42E9C7AC1512}"/>
    <cellStyle name="Currency 2 2 3" xfId="3678" xr:uid="{734C98A2-F7AD-4331-8986-1E0A4C17C06A}"/>
    <cellStyle name="Currency 2 3" xfId="23" xr:uid="{64E5D60B-1355-415F-A7B0-CF19EB3E7CB9}"/>
    <cellStyle name="Currency 2 3 2" xfId="3679" xr:uid="{5808934A-CBCB-405F-A152-4187053256D7}"/>
    <cellStyle name="Currency 2 4" xfId="3680" xr:uid="{6BFB1B07-DF10-4B7F-9295-F20D33F912B4}"/>
    <cellStyle name="Currency 3" xfId="24" xr:uid="{B50001B0-2311-43BF-8382-C2B43E51DDAD}"/>
    <cellStyle name="Currency 3 2" xfId="25" xr:uid="{4E74F53F-DD7B-4F4D-BECC-97E62BC2B9D3}"/>
    <cellStyle name="Currency 3 2 2" xfId="3681" xr:uid="{709F82C4-BEDA-4FBF-B953-05F0199B17A3}"/>
    <cellStyle name="Currency 3 3" xfId="26" xr:uid="{47036506-6BCC-4E42-8F59-F57150381931}"/>
    <cellStyle name="Currency 3 3 2" xfId="3682" xr:uid="{0DCF213B-3245-47E2-9419-972B6CB701DD}"/>
    <cellStyle name="Currency 3 4" xfId="27" xr:uid="{7C1214B9-FEE0-4DE8-9642-F04373316927}"/>
    <cellStyle name="Currency 3 4 2" xfId="3683" xr:uid="{9661A84A-0E2D-4949-8548-C941F9F663D3}"/>
    <cellStyle name="Currency 3 5" xfId="3684" xr:uid="{35D92911-FBC3-4E5F-81F4-79EA3A5F3729}"/>
    <cellStyle name="Currency 4" xfId="28" xr:uid="{EB1DA479-A999-45AB-874A-E03224C5FE31}"/>
    <cellStyle name="Currency 4 2" xfId="29" xr:uid="{9795BA31-9362-4787-B82C-A86A7711BDC5}"/>
    <cellStyle name="Currency 4 2 2" xfId="3685" xr:uid="{749DDC7E-FD02-427B-AF8B-229B3558268E}"/>
    <cellStyle name="Currency 4 3" xfId="30" xr:uid="{D756BB51-CDC4-440C-813A-4A3BC4E1041E}"/>
    <cellStyle name="Currency 4 3 2" xfId="3686" xr:uid="{CD5123E1-5D7B-429B-B953-FDC7EAFB1836}"/>
    <cellStyle name="Currency 4 4" xfId="3687" xr:uid="{8DD4620B-F2F8-4925-A5F3-6D94BB1A27DB}"/>
    <cellStyle name="Currency 4 5" xfId="4297" xr:uid="{9FF0E794-481B-46B9-BCFF-377D8B7E73DE}"/>
    <cellStyle name="Currency 5" xfId="31" xr:uid="{33F56A9A-0320-4ADB-8F6D-BBC49A10B50F}"/>
    <cellStyle name="Currency 5 2" xfId="32" xr:uid="{0F8D2CD0-849A-4A42-9DFE-38117D587067}"/>
    <cellStyle name="Currency 5 2 2" xfId="3688" xr:uid="{23FE91D4-924F-4121-9277-09A3437705DB}"/>
    <cellStyle name="Currency 5 3" xfId="4298" xr:uid="{1B2AF651-6F31-49A0-96FB-6DDAA8B0896E}"/>
    <cellStyle name="Currency 6" xfId="33" xr:uid="{8444912C-BAD4-4B7B-AF2F-C91823F204DE}"/>
    <cellStyle name="Currency 6 2" xfId="3689" xr:uid="{393A12A8-568B-44B7-B1EB-498CB2898B1E}"/>
    <cellStyle name="Currency 6 3" xfId="4299" xr:uid="{B826B1BB-A3B2-4C9C-A383-0A0C1387890C}"/>
    <cellStyle name="Currency 7" xfId="34" xr:uid="{2BE7DEA4-0F33-4C44-97B1-1B82B24CF9C3}"/>
    <cellStyle name="Currency 7 2" xfId="35" xr:uid="{15929A5B-C53D-4D38-9C15-ACEEF61FD414}"/>
    <cellStyle name="Currency 7 2 2" xfId="3690" xr:uid="{799B5C84-1341-4FF4-9C3F-F4F4BE73EA93}"/>
    <cellStyle name="Currency 7 3" xfId="3691" xr:uid="{A97DF6B1-1523-43B3-9DB9-351F50B0E3D7}"/>
    <cellStyle name="Currency 8" xfId="36" xr:uid="{CB782296-09E7-4E25-A83B-B3D03375550B}"/>
    <cellStyle name="Currency 8 2" xfId="37" xr:uid="{B92E72C6-81F4-46BD-BB86-E4F3500522BB}"/>
    <cellStyle name="Currency 8 2 2" xfId="3692" xr:uid="{E0675955-82D9-4AA2-966B-CBBDDA2BCACA}"/>
    <cellStyle name="Currency 8 3" xfId="38" xr:uid="{CF0B827B-E57A-4804-96D4-543A9A35B8E9}"/>
    <cellStyle name="Currency 8 3 2" xfId="3693" xr:uid="{A2F12E7F-325C-4F4E-85D8-09346976D60C}"/>
    <cellStyle name="Currency 8 4" xfId="39" xr:uid="{998AFDF3-D46B-47D8-9B2D-5684026EB49B}"/>
    <cellStyle name="Currency 8 4 2" xfId="3694" xr:uid="{8E1071FF-ADEA-4170-B997-535EE6FE8EB4}"/>
    <cellStyle name="Currency 8 5" xfId="3695" xr:uid="{7D1FCCC0-B530-4ACD-AF34-4DBC0FADB165}"/>
    <cellStyle name="Currency 9" xfId="40" xr:uid="{35FE5F44-45BE-4F04-AFB4-6C05F783642B}"/>
    <cellStyle name="Currency 9 2" xfId="41" xr:uid="{311FA838-0DAB-46FD-A758-6694D8DA155A}"/>
    <cellStyle name="Currency 9 2 2" xfId="3696" xr:uid="{92393681-AB7C-4677-99D8-B36C803BA9D8}"/>
    <cellStyle name="Currency 9 3" xfId="42" xr:uid="{796565BF-AB4F-4647-B779-E3919F5C6FCB}"/>
    <cellStyle name="Currency 9 3 2" xfId="3697" xr:uid="{BE0D4931-5DC7-4200-9F00-51A692C704FB}"/>
    <cellStyle name="Currency 9 4" xfId="3698" xr:uid="{2A76B4F6-EA71-4678-B976-5E9039A20512}"/>
    <cellStyle name="Currency 9 5" xfId="4300" xr:uid="{F65F2433-A1A5-4760-9EE4-C337985198CB}"/>
    <cellStyle name="Hyperlink 2" xfId="6" xr:uid="{6CFFD761-E1C4-4FFC-9C82-FDD569F38491}"/>
    <cellStyle name="Hyperlink 3" xfId="80" xr:uid="{DC3D6557-17B9-4E11-9017-07B3D395E23E}"/>
    <cellStyle name="Hyperlink 3 2" xfId="4388" xr:uid="{40F1BE11-F491-47F6-8912-7B7874554962}"/>
    <cellStyle name="Hyperlink 3 3" xfId="4301" xr:uid="{948994C6-76F9-42B8-84DE-DFCA63C2BFF7}"/>
    <cellStyle name="Hyperlink 4" xfId="4302" xr:uid="{49967876-CF2A-459D-B041-DB36E05474A1}"/>
    <cellStyle name="Normal" xfId="0" builtinId="0"/>
    <cellStyle name="Normal 10" xfId="43" xr:uid="{89903790-3320-4293-AC61-A06CCB58C464}"/>
    <cellStyle name="Normal 10 10" xfId="95" xr:uid="{17B31B8D-D775-459C-8BB5-0263BD65FF35}"/>
    <cellStyle name="Normal 10 10 2" xfId="96" xr:uid="{6760F15B-B9E3-4492-8CD1-D38F7E407375}"/>
    <cellStyle name="Normal 10 10 2 2" xfId="4304" xr:uid="{A7807A22-88C2-4600-8C83-6493A7ADD60F}"/>
    <cellStyle name="Normal 10 10 3" xfId="97" xr:uid="{A722E8F5-57FF-4D30-B804-6E1950B4CF30}"/>
    <cellStyle name="Normal 10 10 4" xfId="98" xr:uid="{13E613AA-8947-4317-AD2F-9907E923BCBF}"/>
    <cellStyle name="Normal 10 11" xfId="99" xr:uid="{4D336577-460D-4154-B670-3CB61668E523}"/>
    <cellStyle name="Normal 10 11 2" xfId="100" xr:uid="{B35337A3-E548-4311-A75F-B74E6D4E0C2C}"/>
    <cellStyle name="Normal 10 11 3" xfId="101" xr:uid="{A076B66A-6B0D-4D66-8A89-1202B4C02208}"/>
    <cellStyle name="Normal 10 11 4" xfId="102" xr:uid="{8213AD97-34B5-4B14-9B4B-012FE4CAEE92}"/>
    <cellStyle name="Normal 10 12" xfId="103" xr:uid="{E6D61012-C47B-4D2B-AC0A-160C81F30504}"/>
    <cellStyle name="Normal 10 12 2" xfId="104" xr:uid="{887A97DC-3B6F-468F-9B3D-765EB165F4C5}"/>
    <cellStyle name="Normal 10 13" xfId="105" xr:uid="{2B3A58E2-E23D-410B-B393-7B9FB9B9B0FA}"/>
    <cellStyle name="Normal 10 14" xfId="106" xr:uid="{30911264-C6C2-45A7-A8C5-047B1803C1E8}"/>
    <cellStyle name="Normal 10 15" xfId="107" xr:uid="{88E13EFE-B9D4-466D-8C6E-E46977524B75}"/>
    <cellStyle name="Normal 10 2" xfId="81" xr:uid="{59F3B5D1-165A-4B64-809E-AE01D8D4293E}"/>
    <cellStyle name="Normal 10 2 10" xfId="108" xr:uid="{17891AEF-B2E5-47E9-B4C6-BBA3F5BF9496}"/>
    <cellStyle name="Normal 10 2 11" xfId="109" xr:uid="{93FE2730-B11F-476C-9044-08F9AF530ACC}"/>
    <cellStyle name="Normal 10 2 2" xfId="110" xr:uid="{3AB2BF7D-CF4C-43A2-9918-3D2E041E81B1}"/>
    <cellStyle name="Normal 10 2 2 2" xfId="111" xr:uid="{E9ED9F39-9FC0-4351-ADAB-158937BE38A5}"/>
    <cellStyle name="Normal 10 2 2 2 2" xfId="112" xr:uid="{88DB2471-4934-4F5D-93CA-6CA39479DBC8}"/>
    <cellStyle name="Normal 10 2 2 2 2 2" xfId="113" xr:uid="{FAF2E310-7CD3-434B-BC3A-318924C975B9}"/>
    <cellStyle name="Normal 10 2 2 2 2 2 2" xfId="114" xr:uid="{FA76601B-46DE-46A9-BD6E-85AD6BA75FAD}"/>
    <cellStyle name="Normal 10 2 2 2 2 2 2 2" xfId="3740" xr:uid="{D9850F26-B363-4945-9CAC-2FC1F58D174B}"/>
    <cellStyle name="Normal 10 2 2 2 2 2 2 2 2" xfId="3741" xr:uid="{362A78E8-D369-41DF-85D6-B7FF39A7575C}"/>
    <cellStyle name="Normal 10 2 2 2 2 2 2 3" xfId="3742" xr:uid="{CEED365F-C9A8-40E6-8A17-99D1B9EE211E}"/>
    <cellStyle name="Normal 10 2 2 2 2 2 3" xfId="115" xr:uid="{3F5BA382-B571-4475-BE5C-BF105BD4B274}"/>
    <cellStyle name="Normal 10 2 2 2 2 2 3 2" xfId="3743" xr:uid="{9FDD7188-E36A-44E9-9720-C7033F13D2C0}"/>
    <cellStyle name="Normal 10 2 2 2 2 2 4" xfId="116" xr:uid="{A7CDF568-9A18-4C33-86B7-63CF27713192}"/>
    <cellStyle name="Normal 10 2 2 2 2 3" xfId="117" xr:uid="{EB9A68B1-E89E-42C3-9317-9102B1B905AF}"/>
    <cellStyle name="Normal 10 2 2 2 2 3 2" xfId="118" xr:uid="{863671FB-AC3F-41C8-916B-6A31B3D592B4}"/>
    <cellStyle name="Normal 10 2 2 2 2 3 2 2" xfId="3744" xr:uid="{8730F8B3-BD56-4D41-9686-5768F3384CBA}"/>
    <cellStyle name="Normal 10 2 2 2 2 3 3" xfId="119" xr:uid="{E29D8087-6833-4725-9AC1-5FECC28A8609}"/>
    <cellStyle name="Normal 10 2 2 2 2 3 4" xfId="120" xr:uid="{CE48E4BA-33D4-49BF-9F5F-C4E120E85CBC}"/>
    <cellStyle name="Normal 10 2 2 2 2 4" xfId="121" xr:uid="{84BC9E8E-B625-4FC5-B8D0-2945ED7C4CB3}"/>
    <cellStyle name="Normal 10 2 2 2 2 4 2" xfId="3745" xr:uid="{28860DC2-919D-446E-A3D1-22EB21D90B69}"/>
    <cellStyle name="Normal 10 2 2 2 2 5" xfId="122" xr:uid="{1C1A9B55-B049-46F1-9FBD-C1581BBEF2D4}"/>
    <cellStyle name="Normal 10 2 2 2 2 6" xfId="123" xr:uid="{44028E02-53B4-45D7-891D-F45F15EFB1AF}"/>
    <cellStyle name="Normal 10 2 2 2 3" xfId="124" xr:uid="{381BD4A9-8EFA-472B-855C-D7364B143207}"/>
    <cellStyle name="Normal 10 2 2 2 3 2" xfId="125" xr:uid="{0E57ECBD-3C46-48A4-ABE4-E38BC8F7DE1D}"/>
    <cellStyle name="Normal 10 2 2 2 3 2 2" xfId="126" xr:uid="{AFF951B1-2640-4A47-AE11-074DB07C44C9}"/>
    <cellStyle name="Normal 10 2 2 2 3 2 2 2" xfId="3746" xr:uid="{7335DD15-FDD0-4618-BF21-2B35E4655D46}"/>
    <cellStyle name="Normal 10 2 2 2 3 2 2 2 2" xfId="3747" xr:uid="{CDF1C88B-06D9-4F93-8F22-87C80634A7CA}"/>
    <cellStyle name="Normal 10 2 2 2 3 2 2 3" xfId="3748" xr:uid="{DECBCA30-D1A8-437D-B6A6-A24BDCB2FD27}"/>
    <cellStyle name="Normal 10 2 2 2 3 2 3" xfId="127" xr:uid="{86AE64FF-1484-4DC8-88CA-1422D790F239}"/>
    <cellStyle name="Normal 10 2 2 2 3 2 3 2" xfId="3749" xr:uid="{826700BD-44C2-484C-9ACB-145A9BDB9B23}"/>
    <cellStyle name="Normal 10 2 2 2 3 2 4" xfId="128" xr:uid="{03067644-DA8E-4A11-B001-0CBC2A4895B6}"/>
    <cellStyle name="Normal 10 2 2 2 3 3" xfId="129" xr:uid="{6809703F-9632-4BF7-A763-A56954AD5674}"/>
    <cellStyle name="Normal 10 2 2 2 3 3 2" xfId="3750" xr:uid="{A61FBEF2-F047-493C-B691-882AECB7FC17}"/>
    <cellStyle name="Normal 10 2 2 2 3 3 2 2" xfId="3751" xr:uid="{F84A6309-9223-469B-A155-01AD48F334C6}"/>
    <cellStyle name="Normal 10 2 2 2 3 3 3" xfId="3752" xr:uid="{9E47E82A-A641-4F25-A388-6033B39C9980}"/>
    <cellStyle name="Normal 10 2 2 2 3 4" xfId="130" xr:uid="{735B87E6-725F-4DDE-B4CE-0E8A31E7A86D}"/>
    <cellStyle name="Normal 10 2 2 2 3 4 2" xfId="3753" xr:uid="{8727B176-19B8-4DD8-B216-722C671369BC}"/>
    <cellStyle name="Normal 10 2 2 2 3 5" xfId="131" xr:uid="{5D86033D-0D9F-47D7-8C22-0DBE641F487E}"/>
    <cellStyle name="Normal 10 2 2 2 4" xfId="132" xr:uid="{A5CDA421-B738-4CF2-9F68-A75A694EE55D}"/>
    <cellStyle name="Normal 10 2 2 2 4 2" xfId="133" xr:uid="{A9CA3006-0F18-428C-842C-E239E07FE58C}"/>
    <cellStyle name="Normal 10 2 2 2 4 2 2" xfId="3754" xr:uid="{6E75716F-DE2F-4EC4-B292-61DDCFE5C83C}"/>
    <cellStyle name="Normal 10 2 2 2 4 2 2 2" xfId="3755" xr:uid="{89F33915-007C-47C6-B332-351710DAD071}"/>
    <cellStyle name="Normal 10 2 2 2 4 2 3" xfId="3756" xr:uid="{D67AD6FF-1AEE-4189-80D0-B63775E92B36}"/>
    <cellStyle name="Normal 10 2 2 2 4 3" xfId="134" xr:uid="{F8E44E98-77E5-45F6-AF82-BD29E495D586}"/>
    <cellStyle name="Normal 10 2 2 2 4 3 2" xfId="3757" xr:uid="{3EDFB8C0-CB4B-40A2-B54D-7B901352CE16}"/>
    <cellStyle name="Normal 10 2 2 2 4 4" xfId="135" xr:uid="{534AAF3E-9BCB-4322-A527-998AFDFDB145}"/>
    <cellStyle name="Normal 10 2 2 2 5" xfId="136" xr:uid="{9D1C77B2-5BCE-4A47-ABD6-BCCBEB280127}"/>
    <cellStyle name="Normal 10 2 2 2 5 2" xfId="137" xr:uid="{655E0C87-F365-4177-91D0-AECE667E368C}"/>
    <cellStyle name="Normal 10 2 2 2 5 2 2" xfId="3758" xr:uid="{8ADC30C7-0D2C-4C39-BC32-F22BC41CFD18}"/>
    <cellStyle name="Normal 10 2 2 2 5 3" xfId="138" xr:uid="{C3DD3CDF-134B-4749-A9F7-EF74BDEB1F6A}"/>
    <cellStyle name="Normal 10 2 2 2 5 4" xfId="139" xr:uid="{2724E4BB-1715-410F-9B16-0173783809FE}"/>
    <cellStyle name="Normal 10 2 2 2 6" xfId="140" xr:uid="{53D9DAC6-98C8-4BFF-AB11-301A3F3AD288}"/>
    <cellStyle name="Normal 10 2 2 2 6 2" xfId="3759" xr:uid="{5C96D1ED-199E-4088-9489-AB8F86253468}"/>
    <cellStyle name="Normal 10 2 2 2 7" xfId="141" xr:uid="{182B23DF-6804-43B8-81CC-6A56A15B9224}"/>
    <cellStyle name="Normal 10 2 2 2 8" xfId="142" xr:uid="{C8C0FF77-4942-4031-ACB8-8587E06085CE}"/>
    <cellStyle name="Normal 10 2 2 3" xfId="143" xr:uid="{56B6FC9D-713B-4FCC-8A42-113261DC88F3}"/>
    <cellStyle name="Normal 10 2 2 3 2" xfId="144" xr:uid="{BF7C96EB-1A1C-482B-B5C9-02DB9C270846}"/>
    <cellStyle name="Normal 10 2 2 3 2 2" xfId="145" xr:uid="{FE62A614-9BCF-432A-91A7-AD8B4EF2B906}"/>
    <cellStyle name="Normal 10 2 2 3 2 2 2" xfId="3760" xr:uid="{2C089BF0-268A-4DD6-8F26-75AB52DDD646}"/>
    <cellStyle name="Normal 10 2 2 3 2 2 2 2" xfId="3761" xr:uid="{2AB11E8E-56FB-40EB-A8D7-D271A38E3AD1}"/>
    <cellStyle name="Normal 10 2 2 3 2 2 3" xfId="3762" xr:uid="{C780D28A-53B8-4187-A108-621D2018A502}"/>
    <cellStyle name="Normal 10 2 2 3 2 3" xfId="146" xr:uid="{FCBFD594-B30F-4512-8571-89277BBC6B6A}"/>
    <cellStyle name="Normal 10 2 2 3 2 3 2" xfId="3763" xr:uid="{27BC3E75-EC6E-4A35-AC39-9701B8DA0B92}"/>
    <cellStyle name="Normal 10 2 2 3 2 4" xfId="147" xr:uid="{E5453ECD-A4CB-49D3-9DA9-83BB87C6F40B}"/>
    <cellStyle name="Normal 10 2 2 3 3" xfId="148" xr:uid="{D78B48C0-227A-40E0-8D66-197F9227E62D}"/>
    <cellStyle name="Normal 10 2 2 3 3 2" xfId="149" xr:uid="{0A5B8FA7-20F8-4068-8EE8-1AC92029F5CB}"/>
    <cellStyle name="Normal 10 2 2 3 3 2 2" xfId="3764" xr:uid="{E509089E-84F6-458E-92FE-278DDE3F295C}"/>
    <cellStyle name="Normal 10 2 2 3 3 3" xfId="150" xr:uid="{C09A808B-9576-44C4-967E-39EBA4C9AB2A}"/>
    <cellStyle name="Normal 10 2 2 3 3 4" xfId="151" xr:uid="{B9CD95D1-DD7D-4453-8E77-F390584ECBE1}"/>
    <cellStyle name="Normal 10 2 2 3 4" xfId="152" xr:uid="{03C71A10-F0C5-4FBB-94DD-FF71B0B79B42}"/>
    <cellStyle name="Normal 10 2 2 3 4 2" xfId="3765" xr:uid="{F5F9CF8C-597C-4C12-AD32-A990BBE5E5A2}"/>
    <cellStyle name="Normal 10 2 2 3 5" xfId="153" xr:uid="{8D6B8BF3-1143-4F79-AF13-B7863095D182}"/>
    <cellStyle name="Normal 10 2 2 3 6" xfId="154" xr:uid="{C63C6AA9-8D02-4598-952C-3D02DD70C07E}"/>
    <cellStyle name="Normal 10 2 2 4" xfId="155" xr:uid="{86AECA81-E1CB-43A7-A7FD-5517463C85F3}"/>
    <cellStyle name="Normal 10 2 2 4 2" xfId="156" xr:uid="{D01F7739-04AC-4527-9BD3-80F55FCCDFBA}"/>
    <cellStyle name="Normal 10 2 2 4 2 2" xfId="157" xr:uid="{33AB8514-8AB5-4A9E-B450-09EE68E00DF7}"/>
    <cellStyle name="Normal 10 2 2 4 2 2 2" xfId="3766" xr:uid="{AFCBED6D-5944-45A1-AE0D-C08562E026A9}"/>
    <cellStyle name="Normal 10 2 2 4 2 2 2 2" xfId="3767" xr:uid="{97F9118A-1408-44CD-8B12-A04866CED8F1}"/>
    <cellStyle name="Normal 10 2 2 4 2 2 3" xfId="3768" xr:uid="{8AA741DA-D5B0-4A03-B8CD-944E81481C39}"/>
    <cellStyle name="Normal 10 2 2 4 2 3" xfId="158" xr:uid="{C9BAB6AC-5924-41BA-81C7-5C33E5FDAA4A}"/>
    <cellStyle name="Normal 10 2 2 4 2 3 2" xfId="3769" xr:uid="{2D9463F5-64DB-44B1-9C53-AF7F32022D12}"/>
    <cellStyle name="Normal 10 2 2 4 2 4" xfId="159" xr:uid="{B2D22658-D566-4CEC-93C8-ECD7091D55F1}"/>
    <cellStyle name="Normal 10 2 2 4 3" xfId="160" xr:uid="{EB9BD02F-DB4A-47B0-89C9-AB87E4D4B62D}"/>
    <cellStyle name="Normal 10 2 2 4 3 2" xfId="3770" xr:uid="{8DA0AFC7-B08D-4030-A7B2-05800140B299}"/>
    <cellStyle name="Normal 10 2 2 4 3 2 2" xfId="3771" xr:uid="{644CC423-233C-451C-8327-65F66CD79C3C}"/>
    <cellStyle name="Normal 10 2 2 4 3 3" xfId="3772" xr:uid="{7BCFD02F-1CF2-457B-A6DB-9AE650474578}"/>
    <cellStyle name="Normal 10 2 2 4 4" xfId="161" xr:uid="{167935EB-5D85-4049-B20A-0A31118564BA}"/>
    <cellStyle name="Normal 10 2 2 4 4 2" xfId="3773" xr:uid="{A422A54E-D216-42AA-A54B-5A50762FD421}"/>
    <cellStyle name="Normal 10 2 2 4 5" xfId="162" xr:uid="{4C4FBD18-5EB2-441F-8032-A87ED37CFA23}"/>
    <cellStyle name="Normal 10 2 2 5" xfId="163" xr:uid="{A88213BA-9D9B-4BE6-9FDB-1DCFDBB309B0}"/>
    <cellStyle name="Normal 10 2 2 5 2" xfId="164" xr:uid="{0DD41087-F6D3-46EB-9858-883D26FC3046}"/>
    <cellStyle name="Normal 10 2 2 5 2 2" xfId="3774" xr:uid="{CE00A4F8-7C52-49DE-97C4-7BF5A34BC33F}"/>
    <cellStyle name="Normal 10 2 2 5 2 2 2" xfId="3775" xr:uid="{100D3EE8-654A-4484-88DF-5896DBD30D0C}"/>
    <cellStyle name="Normal 10 2 2 5 2 3" xfId="3776" xr:uid="{C544C6CA-EC33-40A1-9A5B-776A73253AE9}"/>
    <cellStyle name="Normal 10 2 2 5 3" xfId="165" xr:uid="{D8A7D094-7756-423C-9F89-0527001A3938}"/>
    <cellStyle name="Normal 10 2 2 5 3 2" xfId="3777" xr:uid="{7D41AA6A-40A2-4E3F-B21B-0E10DF73ABEB}"/>
    <cellStyle name="Normal 10 2 2 5 4" xfId="166" xr:uid="{6B6E0613-8A0B-4514-8BAE-3723341B7409}"/>
    <cellStyle name="Normal 10 2 2 6" xfId="167" xr:uid="{1EB4F3B0-E796-4291-9B54-767E6A49A3EC}"/>
    <cellStyle name="Normal 10 2 2 6 2" xfId="168" xr:uid="{585FB029-FB5D-4FD5-B5BA-A4A6B129DB30}"/>
    <cellStyle name="Normal 10 2 2 6 2 2" xfId="3778" xr:uid="{2BBD353C-ED44-4761-980F-2A0E0FB10DE4}"/>
    <cellStyle name="Normal 10 2 2 6 2 3" xfId="4306" xr:uid="{955AEB5A-AC99-41D5-960E-120794CCBA1B}"/>
    <cellStyle name="Normal 10 2 2 6 3" xfId="169" xr:uid="{34352003-7F18-42D7-98DA-784023373160}"/>
    <cellStyle name="Normal 10 2 2 6 4" xfId="170" xr:uid="{E8CFC794-F08D-4227-926A-6634D381F36A}"/>
    <cellStyle name="Normal 10 2 2 7" xfId="171" xr:uid="{75566846-121E-4B10-9E65-08156BCF473F}"/>
    <cellStyle name="Normal 10 2 2 7 2" xfId="3779" xr:uid="{F08F287A-BA51-411F-BED2-56C0FB96A106}"/>
    <cellStyle name="Normal 10 2 2 8" xfId="172" xr:uid="{1E49EEB5-E07C-4628-BA2E-189C76B4660B}"/>
    <cellStyle name="Normal 10 2 2 9" xfId="173" xr:uid="{4FCBC362-3DA7-4787-9365-ED49C7A76077}"/>
    <cellStyle name="Normal 10 2 3" xfId="174" xr:uid="{CF5DED82-ED4E-4C98-912D-F7275E9172BE}"/>
    <cellStyle name="Normal 10 2 3 2" xfId="175" xr:uid="{C82AF3B9-BB8D-4094-ABCE-86BB9A68CEBB}"/>
    <cellStyle name="Normal 10 2 3 2 2" xfId="176" xr:uid="{CF99F2DF-833E-454D-98D0-DC7B7EC3F6B0}"/>
    <cellStyle name="Normal 10 2 3 2 2 2" xfId="177" xr:uid="{C77EB22E-8849-40CA-82EE-5E61A717DE3E}"/>
    <cellStyle name="Normal 10 2 3 2 2 2 2" xfId="3780" xr:uid="{CD72CC29-352A-4FDD-A342-58F25E33FB33}"/>
    <cellStyle name="Normal 10 2 3 2 2 2 2 2" xfId="3781" xr:uid="{420DF85D-6DC2-411F-9985-ED1A0A641B1A}"/>
    <cellStyle name="Normal 10 2 3 2 2 2 3" xfId="3782" xr:uid="{D33C160B-C5DE-4CBC-B212-CFF5F86EF41D}"/>
    <cellStyle name="Normal 10 2 3 2 2 3" xfId="178" xr:uid="{575ACF36-F5F3-459C-8820-5F629EF44A13}"/>
    <cellStyle name="Normal 10 2 3 2 2 3 2" xfId="3783" xr:uid="{1E8765FD-EDD9-4752-B2E2-11A522AC17EB}"/>
    <cellStyle name="Normal 10 2 3 2 2 4" xfId="179" xr:uid="{FA7DA4C5-E0EB-4EC2-B633-FD4AED13A01E}"/>
    <cellStyle name="Normal 10 2 3 2 3" xfId="180" xr:uid="{40A1EF72-0BDB-4182-AE6B-6FBA38CA6F58}"/>
    <cellStyle name="Normal 10 2 3 2 3 2" xfId="181" xr:uid="{B1AE108E-1367-4D91-A75A-F4E86E1C18C9}"/>
    <cellStyle name="Normal 10 2 3 2 3 2 2" xfId="3784" xr:uid="{0298D061-C942-4572-8525-4C192A314F43}"/>
    <cellStyle name="Normal 10 2 3 2 3 3" xfId="182" xr:uid="{EEC8E72E-9EE7-4BB0-8A19-41D8FCD4C6D0}"/>
    <cellStyle name="Normal 10 2 3 2 3 4" xfId="183" xr:uid="{43433BD0-E8F4-456F-80AE-B5E2C3389B58}"/>
    <cellStyle name="Normal 10 2 3 2 4" xfId="184" xr:uid="{7347957B-C8D7-4270-9574-B50C84F385C2}"/>
    <cellStyle name="Normal 10 2 3 2 4 2" xfId="3785" xr:uid="{889AFD50-DF13-4309-B15B-5B1637BFACB9}"/>
    <cellStyle name="Normal 10 2 3 2 5" xfId="185" xr:uid="{155D5EA6-B21C-40FD-A813-75C1079360D5}"/>
    <cellStyle name="Normal 10 2 3 2 6" xfId="186" xr:uid="{8421EA40-16E5-4874-A39C-880B90821DF8}"/>
    <cellStyle name="Normal 10 2 3 3" xfId="187" xr:uid="{5C2E0C7D-50AF-4345-AC5A-110D2B281FED}"/>
    <cellStyle name="Normal 10 2 3 3 2" xfId="188" xr:uid="{68B81472-E864-4783-B613-22BA4DAED26E}"/>
    <cellStyle name="Normal 10 2 3 3 2 2" xfId="189" xr:uid="{001AEE1F-63CD-43D2-B591-908DBE879D48}"/>
    <cellStyle name="Normal 10 2 3 3 2 2 2" xfId="3786" xr:uid="{39629158-DC16-46C5-8F4A-2C9B635F98D0}"/>
    <cellStyle name="Normal 10 2 3 3 2 2 2 2" xfId="3787" xr:uid="{F848573C-98B8-46EA-AF80-32359CF5C895}"/>
    <cellStyle name="Normal 10 2 3 3 2 2 3" xfId="3788" xr:uid="{44009C92-8078-41A4-A902-1B8FD4D253BC}"/>
    <cellStyle name="Normal 10 2 3 3 2 3" xfId="190" xr:uid="{07ADDF74-D30B-47BC-8F89-AC57F9CFF589}"/>
    <cellStyle name="Normal 10 2 3 3 2 3 2" xfId="3789" xr:uid="{E8E2D2C7-60B2-40F0-9964-80A6C4B8571E}"/>
    <cellStyle name="Normal 10 2 3 3 2 4" xfId="191" xr:uid="{40134A61-FA21-47F4-B050-822379A0E6B8}"/>
    <cellStyle name="Normal 10 2 3 3 3" xfId="192" xr:uid="{7263ED50-F4DA-45E7-ACA1-EEDF2DC8BB1F}"/>
    <cellStyle name="Normal 10 2 3 3 3 2" xfId="3790" xr:uid="{E550A1D6-BED2-455B-9D18-1A44C265EA1A}"/>
    <cellStyle name="Normal 10 2 3 3 3 2 2" xfId="3791" xr:uid="{38F4FF9C-00C3-4B89-9A5F-A84C5087A666}"/>
    <cellStyle name="Normal 10 2 3 3 3 3" xfId="3792" xr:uid="{53484C9A-8D32-4585-B54F-9E9DECFFBA8E}"/>
    <cellStyle name="Normal 10 2 3 3 4" xfId="193" xr:uid="{065BDB3D-F582-4866-8405-FA84A8CE4526}"/>
    <cellStyle name="Normal 10 2 3 3 4 2" xfId="3793" xr:uid="{4EE2A8F6-1297-44BE-820E-AB6EEE101CE0}"/>
    <cellStyle name="Normal 10 2 3 3 5" xfId="194" xr:uid="{98CAE08F-2D08-4063-BEFA-8C1A96E25E12}"/>
    <cellStyle name="Normal 10 2 3 4" xfId="195" xr:uid="{7DF1610D-741A-4BE7-A85E-B2DA5B85BD58}"/>
    <cellStyle name="Normal 10 2 3 4 2" xfId="196" xr:uid="{0B697092-E069-4751-B5B8-F41F60AB5122}"/>
    <cellStyle name="Normal 10 2 3 4 2 2" xfId="3794" xr:uid="{FA427D46-CB85-41DB-8D8F-130907B9CA58}"/>
    <cellStyle name="Normal 10 2 3 4 2 2 2" xfId="3795" xr:uid="{95064A93-54DB-4F1E-8431-74DFEA624468}"/>
    <cellStyle name="Normal 10 2 3 4 2 3" xfId="3796" xr:uid="{9124E2C5-5A94-419A-9D0F-055FC6041B3F}"/>
    <cellStyle name="Normal 10 2 3 4 3" xfId="197" xr:uid="{3B94F9A1-4804-4D29-B15A-23308D0D044B}"/>
    <cellStyle name="Normal 10 2 3 4 3 2" xfId="3797" xr:uid="{98097DE6-A201-4FB5-B1BC-5539D2A67100}"/>
    <cellStyle name="Normal 10 2 3 4 4" xfId="198" xr:uid="{F2D8E63A-0476-4F0A-A7D0-AB0511C2A4B6}"/>
    <cellStyle name="Normal 10 2 3 5" xfId="199" xr:uid="{7DAB3BDB-4D9F-4CB2-B2EC-D7F53118C60B}"/>
    <cellStyle name="Normal 10 2 3 5 2" xfId="200" xr:uid="{784E964F-51E4-462A-8950-EF53CCF4283F}"/>
    <cellStyle name="Normal 10 2 3 5 2 2" xfId="3798" xr:uid="{B0135A89-861D-47A0-B116-220A85D92AFF}"/>
    <cellStyle name="Normal 10 2 3 5 2 3" xfId="4307" xr:uid="{244196BD-96AC-4E37-8BBE-641EB3E4A5D5}"/>
    <cellStyle name="Normal 10 2 3 5 3" xfId="201" xr:uid="{702BBB48-990A-43E9-B5A0-30019A816D5C}"/>
    <cellStyle name="Normal 10 2 3 5 4" xfId="202" xr:uid="{A36A41E5-8F9C-4DBE-8B15-7323940D7CE9}"/>
    <cellStyle name="Normal 10 2 3 6" xfId="203" xr:uid="{E12D3CAE-034E-4FC4-93F5-C80937AC5E37}"/>
    <cellStyle name="Normal 10 2 3 6 2" xfId="3799" xr:uid="{E25F2E53-EC61-4EF1-B6AD-2C20FE8C2F3F}"/>
    <cellStyle name="Normal 10 2 3 7" xfId="204" xr:uid="{73BF3D01-E1C6-44AB-B492-C429D1009137}"/>
    <cellStyle name="Normal 10 2 3 8" xfId="205" xr:uid="{697B83F6-9555-4443-A544-9F1E4C39FA15}"/>
    <cellStyle name="Normal 10 2 4" xfId="206" xr:uid="{EBBB02E6-1794-484F-A92B-FBD0C5AA6962}"/>
    <cellStyle name="Normal 10 2 4 2" xfId="207" xr:uid="{84D2DCB0-1153-497C-9F10-9F489A49ACDD}"/>
    <cellStyle name="Normal 10 2 4 2 2" xfId="208" xr:uid="{3310B44F-AB73-42D6-94FC-AE3C20C95D26}"/>
    <cellStyle name="Normal 10 2 4 2 2 2" xfId="209" xr:uid="{35068C53-9576-44A3-9509-34B9515908D4}"/>
    <cellStyle name="Normal 10 2 4 2 2 2 2" xfId="3800" xr:uid="{5FAA6BB8-6063-4AAB-AABB-FCC919967B95}"/>
    <cellStyle name="Normal 10 2 4 2 2 3" xfId="210" xr:uid="{983AB8EE-E07E-4DAB-A659-891783B9A9F9}"/>
    <cellStyle name="Normal 10 2 4 2 2 4" xfId="211" xr:uid="{19C09188-925F-4818-B21C-0F89E87DFFAE}"/>
    <cellStyle name="Normal 10 2 4 2 3" xfId="212" xr:uid="{FFB69C80-6DDF-4CBB-8767-19A5D6EBE6FD}"/>
    <cellStyle name="Normal 10 2 4 2 3 2" xfId="3801" xr:uid="{9ACEAF28-F1F6-463C-BD16-C7CA6F95C2A2}"/>
    <cellStyle name="Normal 10 2 4 2 4" xfId="213" xr:uid="{398B3714-D461-4131-9F8A-E798D9C1D9AE}"/>
    <cellStyle name="Normal 10 2 4 2 5" xfId="214" xr:uid="{39E638D6-E84E-47C3-81F5-57EDDAF74D00}"/>
    <cellStyle name="Normal 10 2 4 3" xfId="215" xr:uid="{4B56D86A-1C55-48E3-BBA2-17B3083DC1D4}"/>
    <cellStyle name="Normal 10 2 4 3 2" xfId="216" xr:uid="{67B0E371-523D-4CEA-8CF1-D1CAAFAD2267}"/>
    <cellStyle name="Normal 10 2 4 3 2 2" xfId="3802" xr:uid="{3ECD4EE9-1E57-40A0-808E-BB70081ED3BA}"/>
    <cellStyle name="Normal 10 2 4 3 3" xfId="217" xr:uid="{D7A2AD62-102C-4C74-A86F-A8664178BE97}"/>
    <cellStyle name="Normal 10 2 4 3 4" xfId="218" xr:uid="{FED07037-A80D-4685-823D-2B501582D67B}"/>
    <cellStyle name="Normal 10 2 4 4" xfId="219" xr:uid="{B0ABCEDF-070C-482D-966F-B000240947AA}"/>
    <cellStyle name="Normal 10 2 4 4 2" xfId="220" xr:uid="{C6CCBDB4-C7AD-4AF2-9E9B-D445B5FA1FDA}"/>
    <cellStyle name="Normal 10 2 4 4 3" xfId="221" xr:uid="{F9F0B709-D592-488E-9A3D-7393788DA9CF}"/>
    <cellStyle name="Normal 10 2 4 4 4" xfId="222" xr:uid="{5761DB42-3C49-467A-B8E0-58F6194C84CE}"/>
    <cellStyle name="Normal 10 2 4 5" xfId="223" xr:uid="{21587D9F-FB50-4428-9F11-2D71C9183789}"/>
    <cellStyle name="Normal 10 2 4 6" xfId="224" xr:uid="{980B48D3-67BE-4B42-BDB3-B1980F69B99A}"/>
    <cellStyle name="Normal 10 2 4 7" xfId="225" xr:uid="{C617AE9C-1774-43CD-B40B-AF79F8FFA5F2}"/>
    <cellStyle name="Normal 10 2 5" xfId="226" xr:uid="{5B5D01BB-53B0-459E-915A-4DAE0F0D7700}"/>
    <cellStyle name="Normal 10 2 5 2" xfId="227" xr:uid="{B561C4DB-B3E9-41A0-95E5-26CE8E879D9F}"/>
    <cellStyle name="Normal 10 2 5 2 2" xfId="228" xr:uid="{67D8C29E-19DC-4510-BB14-8D569AA7F3E1}"/>
    <cellStyle name="Normal 10 2 5 2 2 2" xfId="3803" xr:uid="{5E3F022A-4C41-442C-B496-C38C88E35FFC}"/>
    <cellStyle name="Normal 10 2 5 2 2 2 2" xfId="3804" xr:uid="{34FFF5CD-91B3-404D-85D4-BDB032F15534}"/>
    <cellStyle name="Normal 10 2 5 2 2 3" xfId="3805" xr:uid="{B0E451BB-89B6-41A1-832A-BBA87E320A55}"/>
    <cellStyle name="Normal 10 2 5 2 3" xfId="229" xr:uid="{B942F72F-26FB-4734-B8B4-ED50001B5869}"/>
    <cellStyle name="Normal 10 2 5 2 3 2" xfId="3806" xr:uid="{6EEECF12-990C-4E66-8E98-B8836410EE23}"/>
    <cellStyle name="Normal 10 2 5 2 4" xfId="230" xr:uid="{9ED74563-A739-4F20-8090-678A3AA20EF4}"/>
    <cellStyle name="Normal 10 2 5 3" xfId="231" xr:uid="{008BAC33-7F6C-4766-A68F-072438DB070B}"/>
    <cellStyle name="Normal 10 2 5 3 2" xfId="232" xr:uid="{06B312A2-E704-451C-B595-DFEF9C30ABD5}"/>
    <cellStyle name="Normal 10 2 5 3 2 2" xfId="3807" xr:uid="{271F852A-846F-4920-8C01-68A3BFCAD107}"/>
    <cellStyle name="Normal 10 2 5 3 3" xfId="233" xr:uid="{865C6A19-15D0-4B3D-9741-D8150392276D}"/>
    <cellStyle name="Normal 10 2 5 3 4" xfId="234" xr:uid="{67FC4187-AAB8-497A-8BDF-3F6E4544A2C6}"/>
    <cellStyle name="Normal 10 2 5 4" xfId="235" xr:uid="{BE05571E-34BA-459A-BB6E-7784EA0B1353}"/>
    <cellStyle name="Normal 10 2 5 4 2" xfId="3808" xr:uid="{D8BD3784-4689-4A55-ABD8-478CA53275CA}"/>
    <cellStyle name="Normal 10 2 5 5" xfId="236" xr:uid="{342E4120-1594-4162-A224-E8EF3AAE3CE1}"/>
    <cellStyle name="Normal 10 2 5 6" xfId="237" xr:uid="{0034948E-5922-4D89-B87E-3593017852E8}"/>
    <cellStyle name="Normal 10 2 6" xfId="238" xr:uid="{10DD1F9C-8327-4642-8F59-EA08963E6DB1}"/>
    <cellStyle name="Normal 10 2 6 2" xfId="239" xr:uid="{A633882A-E0E8-4D9C-B6CF-7DF2A6D3C81F}"/>
    <cellStyle name="Normal 10 2 6 2 2" xfId="240" xr:uid="{916D089A-5E14-41C5-A70A-49127CEF024E}"/>
    <cellStyle name="Normal 10 2 6 2 2 2" xfId="3809" xr:uid="{461FC2EB-EE42-409C-BC9F-2AF40EA3BE67}"/>
    <cellStyle name="Normal 10 2 6 2 3" xfId="241" xr:uid="{BD3364D9-E392-4594-BA8B-260EDB66FF40}"/>
    <cellStyle name="Normal 10 2 6 2 4" xfId="242" xr:uid="{FD150212-74AB-4789-9C32-F97D53446476}"/>
    <cellStyle name="Normal 10 2 6 3" xfId="243" xr:uid="{27D7ADD0-C34C-49A6-A4F6-0C42182226A8}"/>
    <cellStyle name="Normal 10 2 6 3 2" xfId="3810" xr:uid="{D14EE8B4-831C-43B4-88A4-5CE4B44FC964}"/>
    <cellStyle name="Normal 10 2 6 4" xfId="244" xr:uid="{B570E446-EABF-45BE-8A14-D2B7D06B9215}"/>
    <cellStyle name="Normal 10 2 6 5" xfId="245" xr:uid="{6C7C330B-7D67-4307-9487-6DC7D72C3E4B}"/>
    <cellStyle name="Normal 10 2 7" xfId="246" xr:uid="{098F3C56-50F3-4B5B-A55F-6E880BE9995D}"/>
    <cellStyle name="Normal 10 2 7 2" xfId="247" xr:uid="{6AEF4208-2E90-472F-9C2E-E26DB1F9D7D7}"/>
    <cellStyle name="Normal 10 2 7 2 2" xfId="3811" xr:uid="{E1937D3A-1A91-46CA-9B71-7F73E410B94B}"/>
    <cellStyle name="Normal 10 2 7 2 3" xfId="4305" xr:uid="{5406B13E-ED61-46D2-AFBD-D0587541229F}"/>
    <cellStyle name="Normal 10 2 7 3" xfId="248" xr:uid="{86FFF72A-6D0F-4FE2-A3D2-DC4DED3424C8}"/>
    <cellStyle name="Normal 10 2 7 4" xfId="249" xr:uid="{1F472E5B-9D7B-4BEE-A709-510A0C72ABF7}"/>
    <cellStyle name="Normal 10 2 8" xfId="250" xr:uid="{A94E6ABA-FD5A-4F93-890B-ED356B16D551}"/>
    <cellStyle name="Normal 10 2 8 2" xfId="251" xr:uid="{5851914C-7916-474E-9595-79FC573AEEC7}"/>
    <cellStyle name="Normal 10 2 8 3" xfId="252" xr:uid="{5DC2E8A2-3D97-43A5-9EA9-0DAD61608AB8}"/>
    <cellStyle name="Normal 10 2 8 4" xfId="253" xr:uid="{6DB84D3C-CCCD-4829-96A3-CCA72B92E35B}"/>
    <cellStyle name="Normal 10 2 9" xfId="254" xr:uid="{7CD092F0-109D-47D7-BEC0-BAC1869031A4}"/>
    <cellStyle name="Normal 10 3" xfId="255" xr:uid="{BD8FB361-FE58-475B-B244-EA75BEB7A21B}"/>
    <cellStyle name="Normal 10 3 10" xfId="256" xr:uid="{244B96EF-C8E2-4B16-B103-B182F3062893}"/>
    <cellStyle name="Normal 10 3 11" xfId="257" xr:uid="{2C9271CE-93B3-4CD5-ACFD-B69706ED35BB}"/>
    <cellStyle name="Normal 10 3 2" xfId="258" xr:uid="{75E7D136-FE58-4DB4-A198-E8F15DA19462}"/>
    <cellStyle name="Normal 10 3 2 2" xfId="259" xr:uid="{F8B7AADA-E317-4D24-89F9-79F1B9FBECB7}"/>
    <cellStyle name="Normal 10 3 2 2 2" xfId="260" xr:uid="{D95EAC6E-C3B6-44AD-B2B0-3AD642B5FC54}"/>
    <cellStyle name="Normal 10 3 2 2 2 2" xfId="261" xr:uid="{BACF2BB2-196B-4DE6-B0EC-A05464986B9E}"/>
    <cellStyle name="Normal 10 3 2 2 2 2 2" xfId="262" xr:uid="{C5C41B77-9227-42F8-9A69-970382027645}"/>
    <cellStyle name="Normal 10 3 2 2 2 2 2 2" xfId="3812" xr:uid="{2E186D13-3614-4961-814D-BEB6893BAE32}"/>
    <cellStyle name="Normal 10 3 2 2 2 2 3" xfId="263" xr:uid="{59E8C772-8699-4B52-A12C-4C77BBADA23C}"/>
    <cellStyle name="Normal 10 3 2 2 2 2 4" xfId="264" xr:uid="{3C820AD5-69BD-41EF-AC05-481CC4D20BAF}"/>
    <cellStyle name="Normal 10 3 2 2 2 3" xfId="265" xr:uid="{C3637E23-F668-4CE5-B9A0-053776E22A8C}"/>
    <cellStyle name="Normal 10 3 2 2 2 3 2" xfId="266" xr:uid="{7147AD92-ADDE-4CA0-BB32-CE026963D041}"/>
    <cellStyle name="Normal 10 3 2 2 2 3 3" xfId="267" xr:uid="{FFEA5E5E-BB15-475B-A773-ED6A1916AF87}"/>
    <cellStyle name="Normal 10 3 2 2 2 3 4" xfId="268" xr:uid="{7905896F-65CF-42B5-A28E-D13550FC2D31}"/>
    <cellStyle name="Normal 10 3 2 2 2 4" xfId="269" xr:uid="{CF9A549E-0FE0-4AFD-B75B-D2C0B8CAD281}"/>
    <cellStyle name="Normal 10 3 2 2 2 5" xfId="270" xr:uid="{656D7352-C18B-4FE4-BD28-A9FD12B3BE60}"/>
    <cellStyle name="Normal 10 3 2 2 2 6" xfId="271" xr:uid="{73820590-6634-4108-839A-E6AF218EB1D7}"/>
    <cellStyle name="Normal 10 3 2 2 3" xfId="272" xr:uid="{EC5A6F07-7F92-4E84-BE3A-1CD4BB89395A}"/>
    <cellStyle name="Normal 10 3 2 2 3 2" xfId="273" xr:uid="{9211A255-275A-4529-BFEF-DE52195C55AB}"/>
    <cellStyle name="Normal 10 3 2 2 3 2 2" xfId="274" xr:uid="{C23E2B6A-63DB-4A11-BBBB-E2D27786E462}"/>
    <cellStyle name="Normal 10 3 2 2 3 2 3" xfId="275" xr:uid="{2F8C2B5D-56B1-4930-8F4F-1C16F282A202}"/>
    <cellStyle name="Normal 10 3 2 2 3 2 4" xfId="276" xr:uid="{B57647E1-0F1C-4199-87F3-1039EACF9DAF}"/>
    <cellStyle name="Normal 10 3 2 2 3 3" xfId="277" xr:uid="{097D766E-F1F1-4685-846A-50E320A6AF2D}"/>
    <cellStyle name="Normal 10 3 2 2 3 4" xfId="278" xr:uid="{1E8232F0-456F-4B4B-A40A-804CA379E123}"/>
    <cellStyle name="Normal 10 3 2 2 3 5" xfId="279" xr:uid="{D0D657F5-18A7-496E-9341-4758F01C2B49}"/>
    <cellStyle name="Normal 10 3 2 2 4" xfId="280" xr:uid="{DE5AB8E8-9677-4EA5-A645-D37FE32CDBB2}"/>
    <cellStyle name="Normal 10 3 2 2 4 2" xfId="281" xr:uid="{F58F3ABC-308B-4F05-BFBF-8C575DBA6190}"/>
    <cellStyle name="Normal 10 3 2 2 4 3" xfId="282" xr:uid="{DEA138B2-4C17-4A33-A6AE-B32C13797E4C}"/>
    <cellStyle name="Normal 10 3 2 2 4 4" xfId="283" xr:uid="{C2D24CDE-78DC-4D7C-A801-1705EB5DF873}"/>
    <cellStyle name="Normal 10 3 2 2 5" xfId="284" xr:uid="{41ECA881-879D-446C-A2A3-9686E47E65C9}"/>
    <cellStyle name="Normal 10 3 2 2 5 2" xfId="285" xr:uid="{EB4E48AD-2DFC-4C98-973F-1E6EC5D080AF}"/>
    <cellStyle name="Normal 10 3 2 2 5 3" xfId="286" xr:uid="{DA73EC72-096E-4688-AB56-66905F63D1AE}"/>
    <cellStyle name="Normal 10 3 2 2 5 4" xfId="287" xr:uid="{0B97FA1A-E0F9-4F0D-96BE-7653AA14A5A9}"/>
    <cellStyle name="Normal 10 3 2 2 6" xfId="288" xr:uid="{D62C7389-6404-47EC-A277-9090EF5B4329}"/>
    <cellStyle name="Normal 10 3 2 2 7" xfId="289" xr:uid="{367DECFE-4462-4120-8EE8-8EF495ECE6BF}"/>
    <cellStyle name="Normal 10 3 2 2 8" xfId="290" xr:uid="{CDD5484C-0AE5-4028-B626-1341B1FB5E49}"/>
    <cellStyle name="Normal 10 3 2 3" xfId="291" xr:uid="{1360E417-A61A-4420-BA62-2143DAA61A3D}"/>
    <cellStyle name="Normal 10 3 2 3 2" xfId="292" xr:uid="{97BD8EB9-3A2F-4B18-B4A7-1DA63EC30F11}"/>
    <cellStyle name="Normal 10 3 2 3 2 2" xfId="293" xr:uid="{BC75C277-DA3B-4D05-872C-281C900A976C}"/>
    <cellStyle name="Normal 10 3 2 3 2 2 2" xfId="3813" xr:uid="{EA92B96B-1174-4471-B4B6-2A3B504AF23D}"/>
    <cellStyle name="Normal 10 3 2 3 2 2 2 2" xfId="3814" xr:uid="{140B1493-EC30-4FE9-9F65-B3360408CBF9}"/>
    <cellStyle name="Normal 10 3 2 3 2 2 3" xfId="3815" xr:uid="{F82409C3-03AB-4E41-BB8B-ED68E9E8D119}"/>
    <cellStyle name="Normal 10 3 2 3 2 3" xfId="294" xr:uid="{9F57508D-21A8-4575-8784-FDBAD54FA933}"/>
    <cellStyle name="Normal 10 3 2 3 2 3 2" xfId="3816" xr:uid="{F3D36D2D-B7EE-4166-84A3-688BA4EB4837}"/>
    <cellStyle name="Normal 10 3 2 3 2 4" xfId="295" xr:uid="{C80C8635-17BF-4CB5-8DA2-6EAD9386B775}"/>
    <cellStyle name="Normal 10 3 2 3 3" xfId="296" xr:uid="{BEFBC29B-36CA-4634-877B-30D081F5CBC1}"/>
    <cellStyle name="Normal 10 3 2 3 3 2" xfId="297" xr:uid="{9F10183F-328D-43E5-8269-6C2D0B8E4259}"/>
    <cellStyle name="Normal 10 3 2 3 3 2 2" xfId="3817" xr:uid="{8807A7C4-92C8-4C63-BBD0-250A94F6ACE4}"/>
    <cellStyle name="Normal 10 3 2 3 3 3" xfId="298" xr:uid="{2C801581-07D8-4254-A8A7-9B7AA23624D9}"/>
    <cellStyle name="Normal 10 3 2 3 3 4" xfId="299" xr:uid="{32536902-FD5F-4227-8932-C133AE7FBB85}"/>
    <cellStyle name="Normal 10 3 2 3 4" xfId="300" xr:uid="{DD921DD3-2334-4096-9D44-764FA0117EDF}"/>
    <cellStyle name="Normal 10 3 2 3 4 2" xfId="3818" xr:uid="{6BC2F3B9-1921-4EB1-BABA-54EDB17179E8}"/>
    <cellStyle name="Normal 10 3 2 3 5" xfId="301" xr:uid="{0585909A-D9D3-440A-B701-A8803D2D5C8A}"/>
    <cellStyle name="Normal 10 3 2 3 6" xfId="302" xr:uid="{D21DAA2F-84E0-47F8-968D-4AB7892D0D35}"/>
    <cellStyle name="Normal 10 3 2 4" xfId="303" xr:uid="{0AA984EF-F53D-4F78-8C64-753EF2AD22FC}"/>
    <cellStyle name="Normal 10 3 2 4 2" xfId="304" xr:uid="{953C4F13-AE69-4215-9872-7CE0CFD2546A}"/>
    <cellStyle name="Normal 10 3 2 4 2 2" xfId="305" xr:uid="{493C3B16-ACF9-4089-814A-3A371022A67C}"/>
    <cellStyle name="Normal 10 3 2 4 2 2 2" xfId="3819" xr:uid="{EC529584-211F-45D9-AF08-476841C9E497}"/>
    <cellStyle name="Normal 10 3 2 4 2 3" xfId="306" xr:uid="{AA67A103-8942-4BF7-95FC-ED3030A36E6E}"/>
    <cellStyle name="Normal 10 3 2 4 2 4" xfId="307" xr:uid="{E79214B0-6FF1-4AB8-AD5F-825084D6D2E3}"/>
    <cellStyle name="Normal 10 3 2 4 3" xfId="308" xr:uid="{74F8C51E-9A0D-47FC-B523-91520D245A04}"/>
    <cellStyle name="Normal 10 3 2 4 3 2" xfId="3820" xr:uid="{D1740944-75BA-455F-8742-A6650E8EBEAB}"/>
    <cellStyle name="Normal 10 3 2 4 4" xfId="309" xr:uid="{6FA64A3E-41D7-4AC9-A636-9501B0F9D232}"/>
    <cellStyle name="Normal 10 3 2 4 5" xfId="310" xr:uid="{BC78D59B-5536-4CEE-BED0-C0587C8C1D01}"/>
    <cellStyle name="Normal 10 3 2 5" xfId="311" xr:uid="{601B3A8A-6595-480D-BF2F-64740DB38437}"/>
    <cellStyle name="Normal 10 3 2 5 2" xfId="312" xr:uid="{1D69D079-7297-413E-82CB-F411B8A80FF3}"/>
    <cellStyle name="Normal 10 3 2 5 2 2" xfId="3821" xr:uid="{FEFD87B2-9B2F-4D42-94FC-CC51C5C5D9B2}"/>
    <cellStyle name="Normal 10 3 2 5 3" xfId="313" xr:uid="{C2815358-0D0C-4ED6-A954-1D21AE376696}"/>
    <cellStyle name="Normal 10 3 2 5 4" xfId="314" xr:uid="{6573C084-D210-4C6C-A45F-B3370398B38C}"/>
    <cellStyle name="Normal 10 3 2 6" xfId="315" xr:uid="{C28EAE3F-C91F-4AF1-A76F-C9F05FCE0DE5}"/>
    <cellStyle name="Normal 10 3 2 6 2" xfId="316" xr:uid="{D66BE478-CC1A-41E9-AEE4-0647CDBFBA38}"/>
    <cellStyle name="Normal 10 3 2 6 3" xfId="317" xr:uid="{97EE3078-D006-414A-9A99-441EC1A11AE3}"/>
    <cellStyle name="Normal 10 3 2 6 4" xfId="318" xr:uid="{FF89C2F6-0F39-46B2-A7D7-AAC5271C5AD0}"/>
    <cellStyle name="Normal 10 3 2 7" xfId="319" xr:uid="{5B7F8FF6-A36B-4E4E-9B98-3EF3F84A1421}"/>
    <cellStyle name="Normal 10 3 2 8" xfId="320" xr:uid="{8C619F7C-6061-4336-B3CA-049C89FD3742}"/>
    <cellStyle name="Normal 10 3 2 9" xfId="321" xr:uid="{4D81D79A-4576-480C-A77F-DE41C2D7AD72}"/>
    <cellStyle name="Normal 10 3 3" xfId="322" xr:uid="{2BDA9115-2F13-4DC8-81B5-BD253191A17F}"/>
    <cellStyle name="Normal 10 3 3 2" xfId="323" xr:uid="{2FD66986-2678-4858-8C09-8C403BC7D25C}"/>
    <cellStyle name="Normal 10 3 3 2 2" xfId="324" xr:uid="{FD4F1592-1DE1-4209-AF59-5545A34CB60E}"/>
    <cellStyle name="Normal 10 3 3 2 2 2" xfId="325" xr:uid="{48B552C7-6459-4B62-B83C-97C63D5B4679}"/>
    <cellStyle name="Normal 10 3 3 2 2 2 2" xfId="3822" xr:uid="{93E42C23-0421-4508-9812-A51526E48C6C}"/>
    <cellStyle name="Normal 10 3 3 2 2 3" xfId="326" xr:uid="{841D37CA-F5C3-45EB-AE19-0162D362FA70}"/>
    <cellStyle name="Normal 10 3 3 2 2 4" xfId="327" xr:uid="{AE5E4273-1833-49B2-855F-C08179E24375}"/>
    <cellStyle name="Normal 10 3 3 2 3" xfId="328" xr:uid="{AB7B22F2-607A-4DAF-9EC7-0908C5516949}"/>
    <cellStyle name="Normal 10 3 3 2 3 2" xfId="329" xr:uid="{A2ED94F4-6A9F-4F65-B24A-E3A21B4258A0}"/>
    <cellStyle name="Normal 10 3 3 2 3 3" xfId="330" xr:uid="{832EE67D-05BD-45CB-9C98-634DB09721BD}"/>
    <cellStyle name="Normal 10 3 3 2 3 4" xfId="331" xr:uid="{0B20B84A-0B65-4ABD-92DA-DB8721151ED3}"/>
    <cellStyle name="Normal 10 3 3 2 4" xfId="332" xr:uid="{473B3E2E-7806-42CF-8D32-2515F632623D}"/>
    <cellStyle name="Normal 10 3 3 2 5" xfId="333" xr:uid="{3B0D8543-1C95-4A79-B8C3-74C88B1317E0}"/>
    <cellStyle name="Normal 10 3 3 2 6" xfId="334" xr:uid="{2FBDED78-1CD3-44D7-87DF-F7537FC4C5A7}"/>
    <cellStyle name="Normal 10 3 3 3" xfId="335" xr:uid="{F4E4EB14-3B7B-4B55-BA68-65D6FB89744E}"/>
    <cellStyle name="Normal 10 3 3 3 2" xfId="336" xr:uid="{896C204E-D13A-415D-A229-80DF527020D1}"/>
    <cellStyle name="Normal 10 3 3 3 2 2" xfId="337" xr:uid="{C85B63A4-9DDA-42E3-96CA-C460D7AD36BB}"/>
    <cellStyle name="Normal 10 3 3 3 2 3" xfId="338" xr:uid="{900D6410-90E4-405A-90DF-4264A8D797BE}"/>
    <cellStyle name="Normal 10 3 3 3 2 4" xfId="339" xr:uid="{D923F2B8-7732-45C9-8B23-41FCC9B8A01A}"/>
    <cellStyle name="Normal 10 3 3 3 3" xfId="340" xr:uid="{46231708-72E7-4496-B86F-E5598140D1BB}"/>
    <cellStyle name="Normal 10 3 3 3 4" xfId="341" xr:uid="{E85BBAEA-3494-404B-9B6C-9D18EC57E735}"/>
    <cellStyle name="Normal 10 3 3 3 5" xfId="342" xr:uid="{6352B9E5-C655-405B-AFD3-6CE4798CD36E}"/>
    <cellStyle name="Normal 10 3 3 4" xfId="343" xr:uid="{180BFFB2-FFBB-4049-BDCD-6935692551E5}"/>
    <cellStyle name="Normal 10 3 3 4 2" xfId="344" xr:uid="{778DC6B4-7424-4F88-85EF-53F286AD805C}"/>
    <cellStyle name="Normal 10 3 3 4 3" xfId="345" xr:uid="{273EC51B-05BA-4A40-831A-CE3A1FE8B045}"/>
    <cellStyle name="Normal 10 3 3 4 4" xfId="346" xr:uid="{65505F53-E810-41CB-A8B1-3867D4E39D11}"/>
    <cellStyle name="Normal 10 3 3 5" xfId="347" xr:uid="{5AE4AA04-DFD7-4C95-A423-4EF6BB9E9F0C}"/>
    <cellStyle name="Normal 10 3 3 5 2" xfId="348" xr:uid="{C0064BDF-FB71-40D0-96C6-D35C78F13944}"/>
    <cellStyle name="Normal 10 3 3 5 3" xfId="349" xr:uid="{2733D1BA-9AC5-4558-BDE7-7FF21A1C9C7A}"/>
    <cellStyle name="Normal 10 3 3 5 4" xfId="350" xr:uid="{11DEBB86-7764-4B32-B6DF-1AE042A96579}"/>
    <cellStyle name="Normal 10 3 3 6" xfId="351" xr:uid="{554C593A-A537-43C5-8B60-2FC387E4949B}"/>
    <cellStyle name="Normal 10 3 3 7" xfId="352" xr:uid="{B79A4722-EEFA-4B2A-A44A-EAAD9A80C417}"/>
    <cellStyle name="Normal 10 3 3 8" xfId="353" xr:uid="{F79F4295-D1B2-4E2A-91AC-7F8A772386A8}"/>
    <cellStyle name="Normal 10 3 4" xfId="354" xr:uid="{B4E71F31-AFD9-4152-8B77-2A46FBDF7C76}"/>
    <cellStyle name="Normal 10 3 4 2" xfId="355" xr:uid="{63FE0C28-56ED-477C-8E4F-439B2305BB8C}"/>
    <cellStyle name="Normal 10 3 4 2 2" xfId="356" xr:uid="{6206ED30-3818-411A-8A8A-34764D8C5367}"/>
    <cellStyle name="Normal 10 3 4 2 2 2" xfId="357" xr:uid="{7922CF84-35B0-40BF-81D5-1BEEB35EFF14}"/>
    <cellStyle name="Normal 10 3 4 2 2 2 2" xfId="3823" xr:uid="{CCB781F6-1857-4899-BD87-C15975D156F4}"/>
    <cellStyle name="Normal 10 3 4 2 2 3" xfId="358" xr:uid="{AFCEDF60-0FE1-4474-A206-FCD8DA140F2A}"/>
    <cellStyle name="Normal 10 3 4 2 2 4" xfId="359" xr:uid="{B3F3E72F-EEA2-450E-9E17-5B31B9D51C12}"/>
    <cellStyle name="Normal 10 3 4 2 3" xfId="360" xr:uid="{FB3501C6-E080-4FF2-8B46-785C7DE4AFA8}"/>
    <cellStyle name="Normal 10 3 4 2 3 2" xfId="3824" xr:uid="{8AF8BCBD-0753-4990-9760-F2C2B1C1C691}"/>
    <cellStyle name="Normal 10 3 4 2 4" xfId="361" xr:uid="{AE374E8F-B088-4603-BDCC-EBAF8FDED4CD}"/>
    <cellStyle name="Normal 10 3 4 2 5" xfId="362" xr:uid="{C6B7917A-7314-4224-9B62-79FB009B7731}"/>
    <cellStyle name="Normal 10 3 4 3" xfId="363" xr:uid="{44DA8D1F-948F-4618-9DDC-7B199C5142E8}"/>
    <cellStyle name="Normal 10 3 4 3 2" xfId="364" xr:uid="{701DB909-B97E-4B3B-B937-35B3F7EEB7E5}"/>
    <cellStyle name="Normal 10 3 4 3 2 2" xfId="3825" xr:uid="{F3BFD834-CC12-42BC-BE94-3BB143626FB6}"/>
    <cellStyle name="Normal 10 3 4 3 3" xfId="365" xr:uid="{F202EC70-7EA2-474B-B6AE-70D8E374333F}"/>
    <cellStyle name="Normal 10 3 4 3 4" xfId="366" xr:uid="{3AE753E8-3B18-4D82-AB99-78EBBCF4CCA5}"/>
    <cellStyle name="Normal 10 3 4 4" xfId="367" xr:uid="{3274F36E-6F2A-4422-8FF9-72673012E464}"/>
    <cellStyle name="Normal 10 3 4 4 2" xfId="368" xr:uid="{7208EA8F-CDF2-48AF-B2FD-F073C4A01C98}"/>
    <cellStyle name="Normal 10 3 4 4 3" xfId="369" xr:uid="{5A98A725-9F01-45D3-BD84-2601622948EB}"/>
    <cellStyle name="Normal 10 3 4 4 4" xfId="370" xr:uid="{23A3F3D7-3FF1-4C55-8FE9-512FED28C621}"/>
    <cellStyle name="Normal 10 3 4 5" xfId="371" xr:uid="{1B194466-5F80-4267-9594-DB3822AFE836}"/>
    <cellStyle name="Normal 10 3 4 6" xfId="372" xr:uid="{29398EA2-3FB2-4D28-B391-255D6115EAFF}"/>
    <cellStyle name="Normal 10 3 4 7" xfId="373" xr:uid="{938DFD23-D097-459D-8412-06B017E41CAD}"/>
    <cellStyle name="Normal 10 3 5" xfId="374" xr:uid="{3D35C233-D8A7-4279-B956-9B9562E92F26}"/>
    <cellStyle name="Normal 10 3 5 2" xfId="375" xr:uid="{73BDAFE9-2F38-4804-852C-21FF2A638A3D}"/>
    <cellStyle name="Normal 10 3 5 2 2" xfId="376" xr:uid="{AC777576-CC6E-4DCA-805A-8DAA805007C2}"/>
    <cellStyle name="Normal 10 3 5 2 2 2" xfId="3826" xr:uid="{2A908EE9-BD76-426F-A196-ADDD88FB1CA6}"/>
    <cellStyle name="Normal 10 3 5 2 3" xfId="377" xr:uid="{FB43800D-84C5-4AFF-B369-1686E219084C}"/>
    <cellStyle name="Normal 10 3 5 2 4" xfId="378" xr:uid="{13BA35D5-B424-4FDC-963B-1330098FC236}"/>
    <cellStyle name="Normal 10 3 5 3" xfId="379" xr:uid="{C8136FDB-E681-4E91-A023-7BD193D46FD9}"/>
    <cellStyle name="Normal 10 3 5 3 2" xfId="380" xr:uid="{77CF136F-27C4-4F60-996D-60DA038CFA78}"/>
    <cellStyle name="Normal 10 3 5 3 3" xfId="381" xr:uid="{C3516D61-E76A-4793-A813-EC7D49F3BDFD}"/>
    <cellStyle name="Normal 10 3 5 3 4" xfId="382" xr:uid="{5B3812EB-5749-4F99-8ED3-E9E23C2AF034}"/>
    <cellStyle name="Normal 10 3 5 4" xfId="383" xr:uid="{75F16C5E-CB7F-48FD-9884-8998C0514976}"/>
    <cellStyle name="Normal 10 3 5 5" xfId="384" xr:uid="{365DE4CF-BCF3-4E5A-A2E5-8791A87A686B}"/>
    <cellStyle name="Normal 10 3 5 6" xfId="385" xr:uid="{833C6597-BC40-4C6B-A620-E4D26EA72479}"/>
    <cellStyle name="Normal 10 3 6" xfId="386" xr:uid="{DFFF6E80-99F3-40D5-85A2-D823AFA9041A}"/>
    <cellStyle name="Normal 10 3 6 2" xfId="387" xr:uid="{78A8E1EB-7DB4-49C0-9E02-551E7B99E7C3}"/>
    <cellStyle name="Normal 10 3 6 2 2" xfId="388" xr:uid="{3D93D035-7E5A-459C-8825-B36A9DA1CD02}"/>
    <cellStyle name="Normal 10 3 6 2 3" xfId="389" xr:uid="{5079C76C-D955-46B3-A812-6CC662BB3F63}"/>
    <cellStyle name="Normal 10 3 6 2 4" xfId="390" xr:uid="{351D0194-DA78-4361-9F9A-8A199194C7BF}"/>
    <cellStyle name="Normal 10 3 6 3" xfId="391" xr:uid="{7CE92033-DF31-4AC7-A4FC-32252BBF512C}"/>
    <cellStyle name="Normal 10 3 6 4" xfId="392" xr:uid="{1BE2F49A-94EE-4E34-97FE-D68DA41D6F36}"/>
    <cellStyle name="Normal 10 3 6 5" xfId="393" xr:uid="{4A99C030-6079-49BD-9A82-651B8E72B80A}"/>
    <cellStyle name="Normal 10 3 7" xfId="394" xr:uid="{5423C88B-8CF0-4211-9DE2-3887AEFD2F67}"/>
    <cellStyle name="Normal 10 3 7 2" xfId="395" xr:uid="{70202949-9D3A-48DA-9D56-A35D538C405C}"/>
    <cellStyle name="Normal 10 3 7 3" xfId="396" xr:uid="{AA56EB8A-278A-403D-99F5-CA433D6896FF}"/>
    <cellStyle name="Normal 10 3 7 4" xfId="397" xr:uid="{9F283BDD-4F0B-420E-BAC2-CEFB8A604266}"/>
    <cellStyle name="Normal 10 3 8" xfId="398" xr:uid="{DE27EF97-AA64-41C0-95B6-4B9E1DBB38BD}"/>
    <cellStyle name="Normal 10 3 8 2" xfId="399" xr:uid="{B3917337-BE8F-4AB1-8A9C-FE1C4704B924}"/>
    <cellStyle name="Normal 10 3 8 3" xfId="400" xr:uid="{9AD3723C-58D6-4098-ABB8-08AFC48BB4D4}"/>
    <cellStyle name="Normal 10 3 8 4" xfId="401" xr:uid="{175BB446-3D6D-469D-A106-52766DB2D219}"/>
    <cellStyle name="Normal 10 3 9" xfId="402" xr:uid="{37EE5BB2-4972-455D-BC69-A317BD7F1ADA}"/>
    <cellStyle name="Normal 10 4" xfId="403" xr:uid="{D4A10F2A-8A9D-4FB9-9ED2-AA72134A382F}"/>
    <cellStyle name="Normal 10 4 10" xfId="404" xr:uid="{FC7B4F81-AFAD-4ECE-AB0D-B8C6286ADC6F}"/>
    <cellStyle name="Normal 10 4 11" xfId="405" xr:uid="{E57FEF84-EEC0-4391-8EC9-CA67A645657D}"/>
    <cellStyle name="Normal 10 4 2" xfId="406" xr:uid="{BFC3D213-5EE1-459F-AF83-1B1491C609A3}"/>
    <cellStyle name="Normal 10 4 2 2" xfId="407" xr:uid="{FC80FDA7-FF5B-4D31-ABDD-584020BDF3D9}"/>
    <cellStyle name="Normal 10 4 2 2 2" xfId="408" xr:uid="{898EDCBC-CFD3-4A3A-996E-5D6FA3AE0366}"/>
    <cellStyle name="Normal 10 4 2 2 2 2" xfId="409" xr:uid="{447C8986-3B50-4D93-9D02-17615F13D261}"/>
    <cellStyle name="Normal 10 4 2 2 2 2 2" xfId="410" xr:uid="{4D844DF9-2342-47B8-AE97-802DB5910A0A}"/>
    <cellStyle name="Normal 10 4 2 2 2 2 3" xfId="411" xr:uid="{CE6B0A34-DA3F-4BD6-93BD-E72337871DBC}"/>
    <cellStyle name="Normal 10 4 2 2 2 2 4" xfId="412" xr:uid="{8B402A91-B45A-4FE5-94A7-8B93722154B8}"/>
    <cellStyle name="Normal 10 4 2 2 2 3" xfId="413" xr:uid="{2060A1F0-0790-424E-866A-9D7CA711FA68}"/>
    <cellStyle name="Normal 10 4 2 2 2 3 2" xfId="414" xr:uid="{2B4B7801-8BBB-4944-9475-29114F9C8DE7}"/>
    <cellStyle name="Normal 10 4 2 2 2 3 3" xfId="415" xr:uid="{D8A0712B-46EA-47E8-8A72-2D794144C2C0}"/>
    <cellStyle name="Normal 10 4 2 2 2 3 4" xfId="416" xr:uid="{F72D57D9-E2E5-45D3-B88B-8386B607A224}"/>
    <cellStyle name="Normal 10 4 2 2 2 4" xfId="417" xr:uid="{4C46C17B-5503-4707-8F41-D05463341F5D}"/>
    <cellStyle name="Normal 10 4 2 2 2 5" xfId="418" xr:uid="{01B1ADC2-212F-464E-8CDB-4E8220FEA8FF}"/>
    <cellStyle name="Normal 10 4 2 2 2 6" xfId="419" xr:uid="{53630F8F-8E11-4839-A483-8B00B61DDDC1}"/>
    <cellStyle name="Normal 10 4 2 2 3" xfId="420" xr:uid="{233DA6B7-BF8A-4C3A-A523-E0487AC8A135}"/>
    <cellStyle name="Normal 10 4 2 2 3 2" xfId="421" xr:uid="{434688C8-03EF-4682-B829-731E9C7D6832}"/>
    <cellStyle name="Normal 10 4 2 2 3 2 2" xfId="422" xr:uid="{60CE1B84-48F4-43B4-804B-EA40853ADA44}"/>
    <cellStyle name="Normal 10 4 2 2 3 2 3" xfId="423" xr:uid="{D0108476-9EA4-4D40-9A58-07EE909ECCDD}"/>
    <cellStyle name="Normal 10 4 2 2 3 2 4" xfId="424" xr:uid="{523455A1-96E6-4517-AAC1-74BF7345A406}"/>
    <cellStyle name="Normal 10 4 2 2 3 3" xfId="425" xr:uid="{CC473CAC-4DE0-4520-A274-189F71346875}"/>
    <cellStyle name="Normal 10 4 2 2 3 4" xfId="426" xr:uid="{894B37BC-1833-4556-8B98-AEF2EB96BCE9}"/>
    <cellStyle name="Normal 10 4 2 2 3 5" xfId="427" xr:uid="{A887DD18-D6E5-4380-A13F-1D5ECE41B024}"/>
    <cellStyle name="Normal 10 4 2 2 4" xfId="428" xr:uid="{2A5C08CA-F01F-4566-AE76-F5783A42467A}"/>
    <cellStyle name="Normal 10 4 2 2 4 2" xfId="429" xr:uid="{57288570-E989-4023-9123-E030AE4D13E7}"/>
    <cellStyle name="Normal 10 4 2 2 4 3" xfId="430" xr:uid="{69960739-A3EB-47F5-88EC-7669068489AE}"/>
    <cellStyle name="Normal 10 4 2 2 4 4" xfId="431" xr:uid="{10E19D9E-851B-40B3-B676-59945BE321BE}"/>
    <cellStyle name="Normal 10 4 2 2 5" xfId="432" xr:uid="{79BBF7E2-2230-4472-896A-795818B8B6A3}"/>
    <cellStyle name="Normal 10 4 2 2 5 2" xfId="433" xr:uid="{E8FA23B5-F8C5-43A1-A9F2-C00A25E1C05B}"/>
    <cellStyle name="Normal 10 4 2 2 5 3" xfId="434" xr:uid="{AB6FEF40-BDD8-4D21-9D99-3B100B59E6AE}"/>
    <cellStyle name="Normal 10 4 2 2 5 4" xfId="435" xr:uid="{A69DBBAE-69AC-40D8-83C1-775755D708F5}"/>
    <cellStyle name="Normal 10 4 2 2 6" xfId="436" xr:uid="{8C115F0E-8767-473C-A14D-984394029601}"/>
    <cellStyle name="Normal 10 4 2 2 7" xfId="437" xr:uid="{6FEFC848-13DF-4147-BE4F-6263E46415AE}"/>
    <cellStyle name="Normal 10 4 2 2 8" xfId="438" xr:uid="{BF501098-9864-452B-AEE8-623BE8F8DBA0}"/>
    <cellStyle name="Normal 10 4 2 3" xfId="439" xr:uid="{F9B0CD6A-ED8C-4495-AE6E-69613182CA99}"/>
    <cellStyle name="Normal 10 4 2 3 2" xfId="440" xr:uid="{228D1FBC-5D45-42AA-96FC-7AE6AE2CE0B1}"/>
    <cellStyle name="Normal 10 4 2 3 2 2" xfId="441" xr:uid="{35998A4C-6D07-463C-A059-06CEFC0028B7}"/>
    <cellStyle name="Normal 10 4 2 3 2 3" xfId="442" xr:uid="{EA3B293E-C9AF-4928-931C-2A356BB58192}"/>
    <cellStyle name="Normal 10 4 2 3 2 4" xfId="443" xr:uid="{12229CAE-930E-4D1E-94C8-D61A121843EA}"/>
    <cellStyle name="Normal 10 4 2 3 3" xfId="444" xr:uid="{4042894C-008B-4249-B3F8-6BC956A515FD}"/>
    <cellStyle name="Normal 10 4 2 3 3 2" xfId="445" xr:uid="{E4C2B26F-C941-4655-81E5-CED8CFB76D68}"/>
    <cellStyle name="Normal 10 4 2 3 3 3" xfId="446" xr:uid="{FC6E22A9-0B5C-461B-B094-F1DE3BD697BC}"/>
    <cellStyle name="Normal 10 4 2 3 3 4" xfId="447" xr:uid="{6BEB9932-490A-413E-B4E5-4F3D840DE9E3}"/>
    <cellStyle name="Normal 10 4 2 3 4" xfId="448" xr:uid="{2D152C95-BF82-405A-91A8-6DF78C874AC9}"/>
    <cellStyle name="Normal 10 4 2 3 5" xfId="449" xr:uid="{B7FF16E0-FDFA-4DA9-B6AD-1278AF486CB0}"/>
    <cellStyle name="Normal 10 4 2 3 6" xfId="450" xr:uid="{DD2EB862-4446-4852-84FA-2D1A051BCEC5}"/>
    <cellStyle name="Normal 10 4 2 4" xfId="451" xr:uid="{9E0BF6D8-FA14-460D-B190-445E37234FF9}"/>
    <cellStyle name="Normal 10 4 2 4 2" xfId="452" xr:uid="{9A24519B-9FAD-4242-879E-A32F259A77B8}"/>
    <cellStyle name="Normal 10 4 2 4 2 2" xfId="453" xr:uid="{F32C2336-217D-4C46-BB68-57AFE27C0F6E}"/>
    <cellStyle name="Normal 10 4 2 4 2 3" xfId="454" xr:uid="{01768D8C-B9DD-43D5-AF76-893A5AE75B35}"/>
    <cellStyle name="Normal 10 4 2 4 2 4" xfId="455" xr:uid="{9CB6D5D8-80EA-472F-BC32-7A1D856288F7}"/>
    <cellStyle name="Normal 10 4 2 4 3" xfId="456" xr:uid="{CF7E62E3-F186-4142-8E3E-FF8B83B64A47}"/>
    <cellStyle name="Normal 10 4 2 4 4" xfId="457" xr:uid="{40DAFB76-E589-4DA0-9ADA-D4F689B739B4}"/>
    <cellStyle name="Normal 10 4 2 4 5" xfId="458" xr:uid="{73AF660F-D9F1-4E36-8C68-32B8CBF11514}"/>
    <cellStyle name="Normal 10 4 2 5" xfId="459" xr:uid="{5B520FAD-06E9-41F4-9C04-8DBED4F219FA}"/>
    <cellStyle name="Normal 10 4 2 5 2" xfId="460" xr:uid="{A1E3D547-F3FE-469D-B92F-19DC97630AD9}"/>
    <cellStyle name="Normal 10 4 2 5 3" xfId="461" xr:uid="{4E85C17B-552A-4CA2-B367-CB6AC7A5102A}"/>
    <cellStyle name="Normal 10 4 2 5 4" xfId="462" xr:uid="{28278019-2132-413D-B5B6-8BBCBA572499}"/>
    <cellStyle name="Normal 10 4 2 6" xfId="463" xr:uid="{2B575997-2F4F-4219-B33B-84F5256891B5}"/>
    <cellStyle name="Normal 10 4 2 6 2" xfId="464" xr:uid="{BBD4F750-A8A2-4EA0-B8A7-1B7CA3F757CA}"/>
    <cellStyle name="Normal 10 4 2 6 3" xfId="465" xr:uid="{88DCCD55-586C-4711-8E8F-05713395A4DD}"/>
    <cellStyle name="Normal 10 4 2 6 4" xfId="466" xr:uid="{9569F141-810E-45C5-859B-CD0AAD9B468F}"/>
    <cellStyle name="Normal 10 4 2 7" xfId="467" xr:uid="{DFC25F8B-1BF0-401E-B6C6-4F2087E59FC8}"/>
    <cellStyle name="Normal 10 4 2 8" xfId="468" xr:uid="{CE40BB98-6F78-4300-A21A-A99E87BD9040}"/>
    <cellStyle name="Normal 10 4 2 9" xfId="469" xr:uid="{FDCAD487-F871-4F8C-972B-5760CC5E2330}"/>
    <cellStyle name="Normal 10 4 3" xfId="470" xr:uid="{CA5140B9-1A3C-4AFE-81A9-6A5EFB7F6235}"/>
    <cellStyle name="Normal 10 4 3 2" xfId="471" xr:uid="{CDB2A4EF-40C2-4995-89B9-564E0AB39E06}"/>
    <cellStyle name="Normal 10 4 3 2 2" xfId="472" xr:uid="{481B866E-3DB1-4E05-A894-22C2939507B5}"/>
    <cellStyle name="Normal 10 4 3 2 2 2" xfId="473" xr:uid="{4951A865-CCAF-48B6-8D86-905B93A2382A}"/>
    <cellStyle name="Normal 10 4 3 2 2 2 2" xfId="3827" xr:uid="{CA683505-CB99-4940-BC1A-077F5061883B}"/>
    <cellStyle name="Normal 10 4 3 2 2 3" xfId="474" xr:uid="{8FD5976E-1FB2-4B6C-B928-0D5F1E7CEBC9}"/>
    <cellStyle name="Normal 10 4 3 2 2 4" xfId="475" xr:uid="{322F1C6F-CE31-4D62-A526-854CA6988EE8}"/>
    <cellStyle name="Normal 10 4 3 2 3" xfId="476" xr:uid="{8330966F-5857-41B0-90C8-63B83B1E632F}"/>
    <cellStyle name="Normal 10 4 3 2 3 2" xfId="477" xr:uid="{6F0540F4-FACD-4721-8141-FD7EC0E07A23}"/>
    <cellStyle name="Normal 10 4 3 2 3 3" xfId="478" xr:uid="{2DD838C6-8805-4A2E-A21B-7180B82A8FF2}"/>
    <cellStyle name="Normal 10 4 3 2 3 4" xfId="479" xr:uid="{10A6F3AB-A70F-42CC-BB9F-997245B17BD5}"/>
    <cellStyle name="Normal 10 4 3 2 4" xfId="480" xr:uid="{694E95FB-375D-4C92-A71E-6B3CDB44F9C2}"/>
    <cellStyle name="Normal 10 4 3 2 5" xfId="481" xr:uid="{25B74AA6-D404-4FAA-93AE-13279016A571}"/>
    <cellStyle name="Normal 10 4 3 2 6" xfId="482" xr:uid="{E3A1841E-4DBB-40DB-AE6A-D228625A3C2A}"/>
    <cellStyle name="Normal 10 4 3 3" xfId="483" xr:uid="{077C7A13-64F4-4EE4-99EB-95F6D542FB35}"/>
    <cellStyle name="Normal 10 4 3 3 2" xfId="484" xr:uid="{60403CAE-B904-4824-AE4E-DC42612D2F97}"/>
    <cellStyle name="Normal 10 4 3 3 2 2" xfId="485" xr:uid="{B5B3092C-149C-4F86-B840-6A59F45DA01D}"/>
    <cellStyle name="Normal 10 4 3 3 2 3" xfId="486" xr:uid="{830D5400-FE3B-4948-924C-0CAB17638D64}"/>
    <cellStyle name="Normal 10 4 3 3 2 4" xfId="487" xr:uid="{E16E7F13-0FE0-4415-89F8-D47D81825844}"/>
    <cellStyle name="Normal 10 4 3 3 3" xfId="488" xr:uid="{587D3E87-5ADD-4F53-853F-9FFEEA4F7081}"/>
    <cellStyle name="Normal 10 4 3 3 4" xfId="489" xr:uid="{14831087-1466-4443-9130-BBEC29FB5328}"/>
    <cellStyle name="Normal 10 4 3 3 5" xfId="490" xr:uid="{5638651A-7097-4E67-94F7-BE7C905890CE}"/>
    <cellStyle name="Normal 10 4 3 4" xfId="491" xr:uid="{49D151BE-358A-4117-B088-68E835459091}"/>
    <cellStyle name="Normal 10 4 3 4 2" xfId="492" xr:uid="{48697229-CF5D-4BB3-B904-4A8306E70A15}"/>
    <cellStyle name="Normal 10 4 3 4 3" xfId="493" xr:uid="{12713E0A-F67B-4849-BF11-D60DCD4517B1}"/>
    <cellStyle name="Normal 10 4 3 4 4" xfId="494" xr:uid="{12696EE9-4713-4FE7-8E90-DB4F25B836CF}"/>
    <cellStyle name="Normal 10 4 3 5" xfId="495" xr:uid="{F861F068-66A1-4387-9442-242E7B014556}"/>
    <cellStyle name="Normal 10 4 3 5 2" xfId="496" xr:uid="{95EEDB7C-FFF6-43A4-8E4D-139137B93765}"/>
    <cellStyle name="Normal 10 4 3 5 3" xfId="497" xr:uid="{28C19FA3-0551-4CD2-B080-571FA7D18C23}"/>
    <cellStyle name="Normal 10 4 3 5 4" xfId="498" xr:uid="{E6F3E16B-4973-4A45-B9AA-39F60E3E8C1A}"/>
    <cellStyle name="Normal 10 4 3 6" xfId="499" xr:uid="{2728C6D0-1037-460C-ACF8-2C81677C18C5}"/>
    <cellStyle name="Normal 10 4 3 7" xfId="500" xr:uid="{78A8E102-A930-46BD-A5C4-5D9F5484E854}"/>
    <cellStyle name="Normal 10 4 3 8" xfId="501" xr:uid="{577DB1CA-4C52-46C4-AE7A-38BDFA468730}"/>
    <cellStyle name="Normal 10 4 4" xfId="502" xr:uid="{8DFFE3BC-4E67-439D-853D-F0F421EF5230}"/>
    <cellStyle name="Normal 10 4 4 2" xfId="503" xr:uid="{51B4751E-2FD9-4A75-BB4A-B0B1350D6014}"/>
    <cellStyle name="Normal 10 4 4 2 2" xfId="504" xr:uid="{8E6B74DE-9CF2-4ABF-85F3-40EDE2FBD9ED}"/>
    <cellStyle name="Normal 10 4 4 2 2 2" xfId="505" xr:uid="{A52FDC1B-0D2B-4BE7-AE16-697A297500EB}"/>
    <cellStyle name="Normal 10 4 4 2 2 3" xfId="506" xr:uid="{58A68621-99E4-4296-82A5-D875563207DC}"/>
    <cellStyle name="Normal 10 4 4 2 2 4" xfId="507" xr:uid="{9CA55CAF-6EB2-4921-ADC5-6DFA96FC8FC9}"/>
    <cellStyle name="Normal 10 4 4 2 3" xfId="508" xr:uid="{06CB1BEF-43EA-4F5F-A2C4-6D21C98B2B8F}"/>
    <cellStyle name="Normal 10 4 4 2 4" xfId="509" xr:uid="{F86435D4-1D88-42CD-8137-71041C207EB7}"/>
    <cellStyle name="Normal 10 4 4 2 5" xfId="510" xr:uid="{D0B507F4-B7E3-4BDC-9CC1-BB0D1EBAB2F6}"/>
    <cellStyle name="Normal 10 4 4 3" xfId="511" xr:uid="{AD72B659-DE3F-460D-850B-B688A53FC829}"/>
    <cellStyle name="Normal 10 4 4 3 2" xfId="512" xr:uid="{A731CCB6-52D3-406B-BDDE-ADAC0B5BC4F5}"/>
    <cellStyle name="Normal 10 4 4 3 3" xfId="513" xr:uid="{30299B8F-7CAA-4471-8846-07E490F640AD}"/>
    <cellStyle name="Normal 10 4 4 3 4" xfId="514" xr:uid="{D3184741-8C80-4D9F-913C-03DF8401D986}"/>
    <cellStyle name="Normal 10 4 4 4" xfId="515" xr:uid="{64D6B33A-B1BF-4A13-A3B8-EF4DCD2C5FDC}"/>
    <cellStyle name="Normal 10 4 4 4 2" xfId="516" xr:uid="{9EB99801-FA62-4C2D-96BA-3E405F077435}"/>
    <cellStyle name="Normal 10 4 4 4 3" xfId="517" xr:uid="{CDAE85F1-DECE-4933-9547-837DBFC29978}"/>
    <cellStyle name="Normal 10 4 4 4 4" xfId="518" xr:uid="{C3B6A311-BEB0-450B-B1BB-F1D941AFFF63}"/>
    <cellStyle name="Normal 10 4 4 5" xfId="519" xr:uid="{3E5446F9-A61C-4950-92DF-B694F57B75FB}"/>
    <cellStyle name="Normal 10 4 4 6" xfId="520" xr:uid="{E3C04195-99E7-4EBC-ADD1-7A2AABA11617}"/>
    <cellStyle name="Normal 10 4 4 7" xfId="521" xr:uid="{B8CB3516-3FCE-4964-A538-CF5C742DEEF1}"/>
    <cellStyle name="Normal 10 4 5" xfId="522" xr:uid="{D5443203-CA73-445C-AACB-BDB8A71C6106}"/>
    <cellStyle name="Normal 10 4 5 2" xfId="523" xr:uid="{3E52B13F-BC89-4B15-AC42-2A737F3049EF}"/>
    <cellStyle name="Normal 10 4 5 2 2" xfId="524" xr:uid="{60752940-8822-48D6-BABF-E4E626D9ABA6}"/>
    <cellStyle name="Normal 10 4 5 2 3" xfId="525" xr:uid="{84C3D358-C158-4C22-98CD-7C8509261F73}"/>
    <cellStyle name="Normal 10 4 5 2 4" xfId="526" xr:uid="{C7FF6550-DF72-40D0-8EAE-EF2643D942D9}"/>
    <cellStyle name="Normal 10 4 5 3" xfId="527" xr:uid="{24E555F0-82BE-49BF-9AE0-8549250BF41E}"/>
    <cellStyle name="Normal 10 4 5 3 2" xfId="528" xr:uid="{7003EFAF-E92C-4E46-8BBD-C89EA08F718E}"/>
    <cellStyle name="Normal 10 4 5 3 3" xfId="529" xr:uid="{2F784354-A692-4429-B74A-18E3DC69AA00}"/>
    <cellStyle name="Normal 10 4 5 3 4" xfId="530" xr:uid="{FA38D37B-B3E5-47A0-BFE7-1A999C3E4F60}"/>
    <cellStyle name="Normal 10 4 5 4" xfId="531" xr:uid="{4E4441C6-9F5D-4A18-8D96-EABFA0EEE451}"/>
    <cellStyle name="Normal 10 4 5 5" xfId="532" xr:uid="{8D3082DB-A9E3-43F4-99D0-EB0A4FCBBEC3}"/>
    <cellStyle name="Normal 10 4 5 6" xfId="533" xr:uid="{221FBF23-2CB9-4E87-956E-9FBA9722F328}"/>
    <cellStyle name="Normal 10 4 6" xfId="534" xr:uid="{12D8DD0E-4958-487D-955C-4EF598DA7A61}"/>
    <cellStyle name="Normal 10 4 6 2" xfId="535" xr:uid="{C7001EF3-DFFB-410F-974D-C4411E384BF7}"/>
    <cellStyle name="Normal 10 4 6 2 2" xfId="536" xr:uid="{F6FCA7C2-EC42-470A-973B-2906110C193B}"/>
    <cellStyle name="Normal 10 4 6 2 3" xfId="537" xr:uid="{EE3741BE-8DA7-4D03-9AF8-EEE55C6735A0}"/>
    <cellStyle name="Normal 10 4 6 2 4" xfId="538" xr:uid="{256C07F1-4CAE-4AB4-9600-23724AE51DB6}"/>
    <cellStyle name="Normal 10 4 6 3" xfId="539" xr:uid="{19CD3178-4485-4916-8256-35A04F8DABFA}"/>
    <cellStyle name="Normal 10 4 6 4" xfId="540" xr:uid="{2C210E9B-63F8-4FC6-B9A1-420952291762}"/>
    <cellStyle name="Normal 10 4 6 5" xfId="541" xr:uid="{B32B7D8A-8EB1-414D-B3B5-A160CC5841C0}"/>
    <cellStyle name="Normal 10 4 7" xfId="542" xr:uid="{61E95C36-FC90-4ECA-8AB6-B343CC5E2980}"/>
    <cellStyle name="Normal 10 4 7 2" xfId="543" xr:uid="{5E493588-569E-4E46-80F5-189129F77156}"/>
    <cellStyle name="Normal 10 4 7 3" xfId="544" xr:uid="{715FB04E-40EA-4087-82B3-436A282E24B3}"/>
    <cellStyle name="Normal 10 4 7 4" xfId="545" xr:uid="{A422CBF0-2A02-41F9-9D8C-8E8EF6C49CDD}"/>
    <cellStyle name="Normal 10 4 8" xfId="546" xr:uid="{641D8F12-EF8C-47D0-8BBE-4A0D3AA77011}"/>
    <cellStyle name="Normal 10 4 8 2" xfId="547" xr:uid="{4D342CDC-5BD2-4999-A39F-930E39F49672}"/>
    <cellStyle name="Normal 10 4 8 3" xfId="548" xr:uid="{06EDE0AA-97A6-4294-A6BB-A0AE09A83471}"/>
    <cellStyle name="Normal 10 4 8 4" xfId="549" xr:uid="{384E2913-1321-4C38-9FD4-0CE36784338B}"/>
    <cellStyle name="Normal 10 4 9" xfId="550" xr:uid="{8491230D-DA4F-4CDF-9F45-1EF4CC268841}"/>
    <cellStyle name="Normal 10 5" xfId="551" xr:uid="{8A14252B-93C5-4419-8670-9495562D1ADC}"/>
    <cellStyle name="Normal 10 5 2" xfId="552" xr:uid="{A228FB59-61A9-4DC0-8BBC-259E75BD09B7}"/>
    <cellStyle name="Normal 10 5 2 2" xfId="553" xr:uid="{0FFEBAA2-78FD-4607-A435-014E677F0D3E}"/>
    <cellStyle name="Normal 10 5 2 2 2" xfId="554" xr:uid="{04855AA1-ABC6-4CC0-A617-FDBEBBC536AF}"/>
    <cellStyle name="Normal 10 5 2 2 2 2" xfId="555" xr:uid="{39ED318C-896C-4E04-8D5E-27FFA49A8AB3}"/>
    <cellStyle name="Normal 10 5 2 2 2 3" xfId="556" xr:uid="{1B246858-DABC-43B3-BD1A-2E1C6513BF19}"/>
    <cellStyle name="Normal 10 5 2 2 2 4" xfId="557" xr:uid="{6088FE92-7AD3-4557-9625-4AC29A90295C}"/>
    <cellStyle name="Normal 10 5 2 2 3" xfId="558" xr:uid="{49F52839-CF6E-4688-AFD2-553B75D00E5F}"/>
    <cellStyle name="Normal 10 5 2 2 3 2" xfId="559" xr:uid="{32E0C485-1300-425B-8F4E-6AAAEF3E89C3}"/>
    <cellStyle name="Normal 10 5 2 2 3 3" xfId="560" xr:uid="{47E4A920-52C0-4EBD-868F-227E7B1A911A}"/>
    <cellStyle name="Normal 10 5 2 2 3 4" xfId="561" xr:uid="{3AC762CE-5525-4CF3-AA0E-4E787A46368F}"/>
    <cellStyle name="Normal 10 5 2 2 4" xfId="562" xr:uid="{5B8FB9C0-218A-4378-B7CB-95F2389F7F46}"/>
    <cellStyle name="Normal 10 5 2 2 5" xfId="563" xr:uid="{0480A859-D1AA-493F-94DA-2189FAB7F408}"/>
    <cellStyle name="Normal 10 5 2 2 6" xfId="564" xr:uid="{53FAA1CB-0E32-4CAC-B2E0-C4DAF4D59C78}"/>
    <cellStyle name="Normal 10 5 2 3" xfId="565" xr:uid="{B91A9E8E-21CA-4120-90D6-AE85CED75197}"/>
    <cellStyle name="Normal 10 5 2 3 2" xfId="566" xr:uid="{56B0362A-5F5E-4CAB-807E-681F1202AD5E}"/>
    <cellStyle name="Normal 10 5 2 3 2 2" xfId="567" xr:uid="{9EF8F8B3-AE15-433F-ADBF-18AB441797C7}"/>
    <cellStyle name="Normal 10 5 2 3 2 3" xfId="568" xr:uid="{48EB5D63-E352-44FB-B371-EBB4B702189E}"/>
    <cellStyle name="Normal 10 5 2 3 2 4" xfId="569" xr:uid="{2BE55982-22F5-4CB4-8341-DDCD3C467258}"/>
    <cellStyle name="Normal 10 5 2 3 3" xfId="570" xr:uid="{002D7CB4-40AA-4ABB-B7A1-5F7405EE004B}"/>
    <cellStyle name="Normal 10 5 2 3 4" xfId="571" xr:uid="{B931FD5B-71E2-446E-A0EF-543473761228}"/>
    <cellStyle name="Normal 10 5 2 3 5" xfId="572" xr:uid="{43758F73-6E95-41D7-85DA-1583FB6008E7}"/>
    <cellStyle name="Normal 10 5 2 4" xfId="573" xr:uid="{CF2ED5A4-1C59-442D-86C0-0DE0C007558A}"/>
    <cellStyle name="Normal 10 5 2 4 2" xfId="574" xr:uid="{C803A937-00BA-4D3E-BFF0-206DEB601FE4}"/>
    <cellStyle name="Normal 10 5 2 4 3" xfId="575" xr:uid="{33B32575-D838-4AD9-A79F-8F9772C1D1C9}"/>
    <cellStyle name="Normal 10 5 2 4 4" xfId="576" xr:uid="{F68164B8-2B2B-4C75-9CBE-9600D3F263AC}"/>
    <cellStyle name="Normal 10 5 2 5" xfId="577" xr:uid="{98B0AB1E-D786-4A6F-9446-37C4DE69764D}"/>
    <cellStyle name="Normal 10 5 2 5 2" xfId="578" xr:uid="{F5372343-7D68-405F-88D1-3E862709D9CC}"/>
    <cellStyle name="Normal 10 5 2 5 3" xfId="579" xr:uid="{802C227E-092E-4A63-9098-6D860A0F4992}"/>
    <cellStyle name="Normal 10 5 2 5 4" xfId="580" xr:uid="{C6FCE501-2EBE-4C59-8104-657FAD2C19C0}"/>
    <cellStyle name="Normal 10 5 2 6" xfId="581" xr:uid="{EC27E64C-835B-47CD-93D9-56D2E94549DA}"/>
    <cellStyle name="Normal 10 5 2 7" xfId="582" xr:uid="{7A44E646-0073-439A-A44D-49FE27BEE0DC}"/>
    <cellStyle name="Normal 10 5 2 8" xfId="583" xr:uid="{6960930F-45DC-4091-967A-6A7DA56CF295}"/>
    <cellStyle name="Normal 10 5 3" xfId="584" xr:uid="{832C80BA-6146-4A8E-81C0-6C5269582CE8}"/>
    <cellStyle name="Normal 10 5 3 2" xfId="585" xr:uid="{10E394C9-707B-4B61-942B-DDE10DDA0FFD}"/>
    <cellStyle name="Normal 10 5 3 2 2" xfId="586" xr:uid="{8F35A6AD-72FE-4424-9011-CF07F8E0299E}"/>
    <cellStyle name="Normal 10 5 3 2 3" xfId="587" xr:uid="{32FC21E7-A009-4E65-BC56-D2361DAD045A}"/>
    <cellStyle name="Normal 10 5 3 2 4" xfId="588" xr:uid="{8718DCC5-73B5-473E-8ADF-4AAFC7A034EE}"/>
    <cellStyle name="Normal 10 5 3 3" xfId="589" xr:uid="{A37C1B20-E004-4352-8CEF-75DA89379C27}"/>
    <cellStyle name="Normal 10 5 3 3 2" xfId="590" xr:uid="{5F482629-3D2E-4AAE-A230-3FBD912B30F6}"/>
    <cellStyle name="Normal 10 5 3 3 3" xfId="591" xr:uid="{D39982DE-90A3-40C1-94F6-914FE9D8DF23}"/>
    <cellStyle name="Normal 10 5 3 3 4" xfId="592" xr:uid="{2F746595-2C6D-41CA-BCC6-8E0474841E69}"/>
    <cellStyle name="Normal 10 5 3 4" xfId="593" xr:uid="{7C86AF41-2648-4391-8F68-6076B9934D4B}"/>
    <cellStyle name="Normal 10 5 3 5" xfId="594" xr:uid="{6C3E8FD2-75F2-4F04-95F2-C3BECDA59BB7}"/>
    <cellStyle name="Normal 10 5 3 6" xfId="595" xr:uid="{3C04206E-8D1A-4FE9-90AC-E663CAD1233D}"/>
    <cellStyle name="Normal 10 5 4" xfId="596" xr:uid="{D96519F9-915D-4B76-B2F3-B83E1BBAD279}"/>
    <cellStyle name="Normal 10 5 4 2" xfId="597" xr:uid="{AAD26D02-7865-407E-A151-3A03134BA85A}"/>
    <cellStyle name="Normal 10 5 4 2 2" xfId="598" xr:uid="{809E791F-D618-4FCC-A4C8-88B67FD3C96B}"/>
    <cellStyle name="Normal 10 5 4 2 3" xfId="599" xr:uid="{BFA42407-2908-43C0-9947-9B90A420CBA5}"/>
    <cellStyle name="Normal 10 5 4 2 4" xfId="600" xr:uid="{E8E0D6EB-A263-429F-8D61-C25EBD4003BE}"/>
    <cellStyle name="Normal 10 5 4 3" xfId="601" xr:uid="{75B2E537-77EC-4648-8719-1FB76A6029A5}"/>
    <cellStyle name="Normal 10 5 4 4" xfId="602" xr:uid="{56ED3418-31F6-423A-B89E-06EBA6A042AC}"/>
    <cellStyle name="Normal 10 5 4 5" xfId="603" xr:uid="{4E4CAD36-FCAF-4B3D-A6D4-631A56FCBEB3}"/>
    <cellStyle name="Normal 10 5 5" xfId="604" xr:uid="{8F465036-992D-472D-94F6-76D88D4391CA}"/>
    <cellStyle name="Normal 10 5 5 2" xfId="605" xr:uid="{49027652-6BB9-4337-A110-A62D51AB8C47}"/>
    <cellStyle name="Normal 10 5 5 3" xfId="606" xr:uid="{A76CAF56-CAF7-47CE-B710-085213C9747B}"/>
    <cellStyle name="Normal 10 5 5 4" xfId="607" xr:uid="{F4B9A8C7-4858-45CD-B0F7-B9FD14B1C2EE}"/>
    <cellStyle name="Normal 10 5 6" xfId="608" xr:uid="{1C249C97-5295-4FA0-B082-8F2CEF03263A}"/>
    <cellStyle name="Normal 10 5 6 2" xfId="609" xr:uid="{4186F9E9-ABE6-4824-814F-AA252BF9286F}"/>
    <cellStyle name="Normal 10 5 6 3" xfId="610" xr:uid="{5714D092-9B98-4B31-8C58-7583E3E8CE36}"/>
    <cellStyle name="Normal 10 5 6 4" xfId="611" xr:uid="{4609916A-CC5A-4652-8123-266F00F58619}"/>
    <cellStyle name="Normal 10 5 7" xfId="612" xr:uid="{672A439C-2B92-48DD-BD3B-2573ED5FCF57}"/>
    <cellStyle name="Normal 10 5 8" xfId="613" xr:uid="{8998A819-212D-4F1F-AB34-16C97FB18FFC}"/>
    <cellStyle name="Normal 10 5 9" xfId="614" xr:uid="{E4D4E85B-39C4-4A76-9968-F559727FFEAD}"/>
    <cellStyle name="Normal 10 6" xfId="615" xr:uid="{68F22D0B-9196-4570-907B-244B68B78DA5}"/>
    <cellStyle name="Normal 10 6 2" xfId="616" xr:uid="{C01C108C-E18B-49FE-AA83-29678DCC43F2}"/>
    <cellStyle name="Normal 10 6 2 2" xfId="617" xr:uid="{0B9903EB-A592-47EF-92CB-3CF1D403B77E}"/>
    <cellStyle name="Normal 10 6 2 2 2" xfId="618" xr:uid="{B57EA183-1D3B-4B50-A862-12910D2B88D1}"/>
    <cellStyle name="Normal 10 6 2 2 2 2" xfId="3828" xr:uid="{9BD82C7B-3083-4DB6-8822-7719D24489C5}"/>
    <cellStyle name="Normal 10 6 2 2 3" xfId="619" xr:uid="{F3D5D700-9C0A-4644-BCFC-B99C6C441516}"/>
    <cellStyle name="Normal 10 6 2 2 4" xfId="620" xr:uid="{15B8027D-DA06-4280-853B-EF99F79F516D}"/>
    <cellStyle name="Normal 10 6 2 3" xfId="621" xr:uid="{E2A52046-0012-4630-8CBD-EB942272281B}"/>
    <cellStyle name="Normal 10 6 2 3 2" xfId="622" xr:uid="{1140FC21-5199-47EF-9D95-B4A94A8AAAD0}"/>
    <cellStyle name="Normal 10 6 2 3 3" xfId="623" xr:uid="{7D3AEC69-CAF5-493C-8595-8DBA92AA5667}"/>
    <cellStyle name="Normal 10 6 2 3 4" xfId="624" xr:uid="{41B2F75D-5A7A-4C84-A762-363060261A6E}"/>
    <cellStyle name="Normal 10 6 2 4" xfId="625" xr:uid="{9AD635E0-F545-4F34-9617-5D72851DCF86}"/>
    <cellStyle name="Normal 10 6 2 5" xfId="626" xr:uid="{95D8F49B-15BB-4F22-B379-88D23BFB8FBA}"/>
    <cellStyle name="Normal 10 6 2 6" xfId="627" xr:uid="{2AE6396B-2E25-4C51-A013-AA5D2AEEC692}"/>
    <cellStyle name="Normal 10 6 3" xfId="628" xr:uid="{631BF931-8C71-46C2-A9CB-914E38718759}"/>
    <cellStyle name="Normal 10 6 3 2" xfId="629" xr:uid="{877CC730-B948-4B7F-9D68-77DFC2D6ACBE}"/>
    <cellStyle name="Normal 10 6 3 2 2" xfId="630" xr:uid="{AAAC21C7-6336-49BA-8880-4B40CCFC39B2}"/>
    <cellStyle name="Normal 10 6 3 2 3" xfId="631" xr:uid="{3B570ED0-C4EE-4E8D-B54F-A893C1A4BD70}"/>
    <cellStyle name="Normal 10 6 3 2 4" xfId="632" xr:uid="{15470664-71DE-4745-A922-8713E5DD3A6D}"/>
    <cellStyle name="Normal 10 6 3 3" xfId="633" xr:uid="{772D1DB7-58C3-4381-BA8A-2914BC4AC228}"/>
    <cellStyle name="Normal 10 6 3 4" xfId="634" xr:uid="{63738569-F772-4E0A-A993-C5A7F3855B90}"/>
    <cellStyle name="Normal 10 6 3 5" xfId="635" xr:uid="{84B64DB2-DCB6-4149-B84C-930F95E3FEC3}"/>
    <cellStyle name="Normal 10 6 4" xfId="636" xr:uid="{A29200A7-2CD5-4B2C-B726-2CC6E36D903E}"/>
    <cellStyle name="Normal 10 6 4 2" xfId="637" xr:uid="{064F138C-2F86-4D35-A6DF-50FF620112F4}"/>
    <cellStyle name="Normal 10 6 4 3" xfId="638" xr:uid="{8EEB9418-3445-4A96-93D9-707413989685}"/>
    <cellStyle name="Normal 10 6 4 4" xfId="639" xr:uid="{68D501D3-EBAF-4D3F-A6F4-2B1ACC28E088}"/>
    <cellStyle name="Normal 10 6 5" xfId="640" xr:uid="{9B1A20BC-8166-4901-8426-F2DE6FD60970}"/>
    <cellStyle name="Normal 10 6 5 2" xfId="641" xr:uid="{E394A029-D4CC-496D-9D78-5E45C15E4D41}"/>
    <cellStyle name="Normal 10 6 5 3" xfId="642" xr:uid="{267C6985-1FF7-4A30-B2C6-4F8B08B8010E}"/>
    <cellStyle name="Normal 10 6 5 4" xfId="643" xr:uid="{C9071724-9E79-4A15-9B9F-5458380E556F}"/>
    <cellStyle name="Normal 10 6 6" xfId="644" xr:uid="{999EC069-A2E1-448D-8AAD-B16493B9B1B2}"/>
    <cellStyle name="Normal 10 6 7" xfId="645" xr:uid="{EE470FA8-0006-42A9-B4C1-5ED59A8DBD63}"/>
    <cellStyle name="Normal 10 6 8" xfId="646" xr:uid="{3A8D3ACC-EB95-46C8-8BC3-098F23249930}"/>
    <cellStyle name="Normal 10 7" xfId="647" xr:uid="{8DF50668-73A2-4842-9F37-EF6B29C4A80C}"/>
    <cellStyle name="Normal 10 7 2" xfId="648" xr:uid="{57D7862D-B095-4534-AF17-463FF005187F}"/>
    <cellStyle name="Normal 10 7 2 2" xfId="649" xr:uid="{F167E484-9D3F-4129-B636-074B3F3137FF}"/>
    <cellStyle name="Normal 10 7 2 2 2" xfId="650" xr:uid="{A33EC5B1-B6DD-4154-9122-A04A5D0F2D46}"/>
    <cellStyle name="Normal 10 7 2 2 3" xfId="651" xr:uid="{EACE36AA-2E68-4F5C-8C2C-729BA75788EB}"/>
    <cellStyle name="Normal 10 7 2 2 4" xfId="652" xr:uid="{4CF1D590-8D1E-4D92-9112-CE85CD795404}"/>
    <cellStyle name="Normal 10 7 2 3" xfId="653" xr:uid="{A7747B7B-9DE7-4DAD-A44E-9621D5F9487E}"/>
    <cellStyle name="Normal 10 7 2 4" xfId="654" xr:uid="{A65D7E30-6EE8-41B0-B4CF-E67DCEFC78DF}"/>
    <cellStyle name="Normal 10 7 2 5" xfId="655" xr:uid="{237465F0-A852-429F-87D6-01ABEB523002}"/>
    <cellStyle name="Normal 10 7 3" xfId="656" xr:uid="{BA11B79F-9384-4AEA-B9F2-1B4C43FB989B}"/>
    <cellStyle name="Normal 10 7 3 2" xfId="657" xr:uid="{CF78586B-D236-42C0-B3AF-3131317A77FF}"/>
    <cellStyle name="Normal 10 7 3 3" xfId="658" xr:uid="{688B6EB2-2BF7-4FA0-A23B-E90469A38F93}"/>
    <cellStyle name="Normal 10 7 3 4" xfId="659" xr:uid="{86868B22-6F8E-4A9B-A40A-EACB619C24DC}"/>
    <cellStyle name="Normal 10 7 4" xfId="660" xr:uid="{80CF1E4C-8347-431B-9081-028BC920F3C7}"/>
    <cellStyle name="Normal 10 7 4 2" xfId="661" xr:uid="{62431054-273E-4DA0-B6CB-FAF9146F2A6F}"/>
    <cellStyle name="Normal 10 7 4 3" xfId="662" xr:uid="{4CAAC32D-530C-4A1C-9193-9A3AE8EE0AA4}"/>
    <cellStyle name="Normal 10 7 4 4" xfId="663" xr:uid="{6A757425-CFD3-4D30-90DB-BB71CFE169EB}"/>
    <cellStyle name="Normal 10 7 5" xfId="664" xr:uid="{2CEDF75C-C59E-454A-B977-E61937F289FA}"/>
    <cellStyle name="Normal 10 7 6" xfId="665" xr:uid="{30EA1DBB-0901-41AF-B40F-7AEFA8C108B6}"/>
    <cellStyle name="Normal 10 7 7" xfId="666" xr:uid="{41F1F954-D055-48EC-8132-A4AF0C25C41E}"/>
    <cellStyle name="Normal 10 8" xfId="667" xr:uid="{B0C6C03D-8DDA-46B1-9041-C0BF1D6D32C0}"/>
    <cellStyle name="Normal 10 8 2" xfId="668" xr:uid="{68A12F01-399E-4DBA-913F-0BDE41832A7A}"/>
    <cellStyle name="Normal 10 8 2 2" xfId="669" xr:uid="{FE7321B5-D835-4729-BFB7-34F6DD440238}"/>
    <cellStyle name="Normal 10 8 2 3" xfId="670" xr:uid="{AC46D80A-CAF4-42BC-91A7-439032F486E5}"/>
    <cellStyle name="Normal 10 8 2 4" xfId="671" xr:uid="{5009432F-5202-40A1-82A0-FE252FD0DB82}"/>
    <cellStyle name="Normal 10 8 3" xfId="672" xr:uid="{1B67EEC9-B3BF-420A-A69E-5984390F71CF}"/>
    <cellStyle name="Normal 10 8 3 2" xfId="673" xr:uid="{2E71C8CD-5C74-4E4A-B10B-0AFBFF2B4348}"/>
    <cellStyle name="Normal 10 8 3 3" xfId="674" xr:uid="{E42B82BF-D2FC-469D-814C-20B71CE12403}"/>
    <cellStyle name="Normal 10 8 3 4" xfId="675" xr:uid="{B36375C4-4E06-40C0-8EC9-C167B19B6984}"/>
    <cellStyle name="Normal 10 8 4" xfId="676" xr:uid="{BE09BE02-638C-4EF6-B1AE-7A36B1A10100}"/>
    <cellStyle name="Normal 10 8 5" xfId="677" xr:uid="{3F991072-0DC1-4616-AE9B-4ABFE56C3D26}"/>
    <cellStyle name="Normal 10 8 6" xfId="678" xr:uid="{9396E350-8358-4CAC-A83D-6425175582B9}"/>
    <cellStyle name="Normal 10 9" xfId="679" xr:uid="{7C31C1B8-EA39-49BB-B85B-697167A18AEC}"/>
    <cellStyle name="Normal 10 9 2" xfId="680" xr:uid="{E32BBA38-8821-4543-954B-2055A90A9E75}"/>
    <cellStyle name="Normal 10 9 2 2" xfId="681" xr:uid="{63B02195-7321-482C-9F0A-A49696EFEB87}"/>
    <cellStyle name="Normal 10 9 2 2 2" xfId="4303" xr:uid="{6603FD62-C664-4A9F-B2FF-D6E125736641}"/>
    <cellStyle name="Normal 10 9 2 3" xfId="682" xr:uid="{0C419361-F5FC-4FE0-AC5E-ADA3315174BF}"/>
    <cellStyle name="Normal 10 9 2 4" xfId="683" xr:uid="{06F37BFC-A802-4F27-A080-4BC774652B9F}"/>
    <cellStyle name="Normal 10 9 3" xfId="684" xr:uid="{C1B28DBA-9154-4DAA-825A-7868333AD176}"/>
    <cellStyle name="Normal 10 9 4" xfId="685" xr:uid="{2C8DA520-72BA-4A8A-B7E8-2966F1D0AFBA}"/>
    <cellStyle name="Normal 10 9 5" xfId="686" xr:uid="{1CE0CEA8-B14F-40CA-8C09-7E1F1F92C25B}"/>
    <cellStyle name="Normal 11" xfId="44" xr:uid="{AB9444B8-3933-4AEF-8E45-917B361084F1}"/>
    <cellStyle name="Normal 11 2" xfId="3699" xr:uid="{2D323BFB-37FC-4FFA-A43A-D8E8014280D7}"/>
    <cellStyle name="Normal 11 3" xfId="4308" xr:uid="{95289061-EE77-495E-A128-AE8CC24D630A}"/>
    <cellStyle name="Normal 12" xfId="45" xr:uid="{BABC3BBE-4F70-4323-8674-2D171F6D9684}"/>
    <cellStyle name="Normal 12 2" xfId="3700" xr:uid="{B975005E-DCD7-42B4-B286-B611EFD52ED6}"/>
    <cellStyle name="Normal 13" xfId="46" xr:uid="{01F86CD0-7456-4740-988A-B926053CCB77}"/>
    <cellStyle name="Normal 13 2" xfId="47" xr:uid="{7746C35C-93E6-480A-8C30-9C33ECFC4ED7}"/>
    <cellStyle name="Normal 13 2 2" xfId="3701" xr:uid="{5E4E16F8-AE94-4355-B518-16FF612015C3}"/>
    <cellStyle name="Normal 13 2 3" xfId="4310" xr:uid="{7FC32DC7-1090-4D18-961B-BCF83F7178CA}"/>
    <cellStyle name="Normal 13 3" xfId="3702" xr:uid="{919D1D47-9B02-44FC-8FDA-039440692715}"/>
    <cellStyle name="Normal 13 3 2" xfId="4394" xr:uid="{976FEC1F-2D51-48EC-AA07-B144E8C75AF6}"/>
    <cellStyle name="Normal 13 3 3" xfId="4311" xr:uid="{67D1DA80-C85C-4384-BEBF-969E63FFA531}"/>
    <cellStyle name="Normal 13 4" xfId="4312" xr:uid="{3D9D9509-66E4-437E-90ED-3DF14B7B0801}"/>
    <cellStyle name="Normal 13 5" xfId="4309" xr:uid="{8A4C3881-EA6B-4EC1-A6AE-F8DC16900C4A}"/>
    <cellStyle name="Normal 14" xfId="48" xr:uid="{72239959-BD4E-4548-8C17-214A5DC0D0E6}"/>
    <cellStyle name="Normal 14 18" xfId="4314" xr:uid="{2BFCD9E7-7EC5-424D-BD68-A373924847AB}"/>
    <cellStyle name="Normal 14 2" xfId="82" xr:uid="{DBE22CD0-211A-43B5-B82F-CCE9D82CC5DD}"/>
    <cellStyle name="Normal 14 2 2" xfId="83" xr:uid="{17ED98FD-F346-4F87-925F-FAEECDB2B24D}"/>
    <cellStyle name="Normal 14 2 2 2" xfId="3703" xr:uid="{681DD19F-37EA-48DA-BDA6-562905089E18}"/>
    <cellStyle name="Normal 14 2 3" xfId="3704" xr:uid="{74E1953F-3ECA-4D75-ACA1-17961A562F41}"/>
    <cellStyle name="Normal 14 3" xfId="3705" xr:uid="{201DBADB-1F83-47AB-BAB5-349C1579697C}"/>
    <cellStyle name="Normal 14 4" xfId="4313" xr:uid="{3B219CD5-248D-43DE-97EE-2EF96293DE1E}"/>
    <cellStyle name="Normal 15" xfId="49" xr:uid="{F2E64593-1ADA-4BE5-88F7-FD135956C536}"/>
    <cellStyle name="Normal 15 2" xfId="50" xr:uid="{B9989120-5657-452A-B98D-348B8DDD51D5}"/>
    <cellStyle name="Normal 15 2 2" xfId="3706" xr:uid="{657E92A0-2120-49E4-941F-60FFA805697E}"/>
    <cellStyle name="Normal 15 3" xfId="3707" xr:uid="{2FE25650-4062-477B-889C-8DF34DFB4F0D}"/>
    <cellStyle name="Normal 15 3 2" xfId="4395" xr:uid="{6BB15126-B0B7-4B65-AA43-C0521D549C5E}"/>
    <cellStyle name="Normal 15 3 3" xfId="4316" xr:uid="{05758355-E4CA-4132-BF94-508212192A46}"/>
    <cellStyle name="Normal 15 4" xfId="4315" xr:uid="{8CE4DC52-4434-4346-9D6B-702373A61E04}"/>
    <cellStyle name="Normal 16" xfId="51" xr:uid="{54FBDF28-1D70-42A9-8DCA-92E4119766E8}"/>
    <cellStyle name="Normal 16 2" xfId="3708" xr:uid="{2ED6BEF0-8F61-46E3-A8FB-320FD20624CB}"/>
    <cellStyle name="Normal 16 2 2" xfId="4396" xr:uid="{BCF781B3-BAA1-447F-9A8F-030D382AE805}"/>
    <cellStyle name="Normal 16 2 3" xfId="4317" xr:uid="{31C0B6A7-EAEE-4F3F-A183-959A736ED3BE}"/>
    <cellStyle name="Normal 17" xfId="52" xr:uid="{8C2D5845-8AE2-44B7-819F-26A6AE3F9547}"/>
    <cellStyle name="Normal 17 2" xfId="3709" xr:uid="{A92D6FB1-A182-4789-9DBF-EA35F945FBFB}"/>
    <cellStyle name="Normal 17 2 2" xfId="4397" xr:uid="{1A955AA5-6C2C-48A6-B50B-FB29EA6B3450}"/>
    <cellStyle name="Normal 17 2 3" xfId="4319" xr:uid="{DC451BF3-622B-4C0C-B5C2-B5B7CBFB29B0}"/>
    <cellStyle name="Normal 17 3" xfId="4320" xr:uid="{C0863A5A-2CBE-4C43-89EB-F75CB544DB21}"/>
    <cellStyle name="Normal 17 4" xfId="4318" xr:uid="{CC0FB78F-408A-4803-B51E-B37522AFEB69}"/>
    <cellStyle name="Normal 18" xfId="53" xr:uid="{FDCA67B6-1226-4A79-AD37-13CD0C5605B1}"/>
    <cellStyle name="Normal 18 2" xfId="3710" xr:uid="{F58CF0C6-95B5-47F5-881D-482336C037A9}"/>
    <cellStyle name="Normal 18 3" xfId="4321" xr:uid="{06C0A2BA-2879-4575-B985-D78595E6D442}"/>
    <cellStyle name="Normal 19" xfId="54" xr:uid="{F8612627-C1DE-4F68-B04F-FDB0EFF8B3C6}"/>
    <cellStyle name="Normal 19 2" xfId="55" xr:uid="{1740D9CD-9C37-4046-9E45-F1676896FA8C}"/>
    <cellStyle name="Normal 19 2 2" xfId="3711" xr:uid="{34CAF289-FDA0-481D-B0E0-B77211FC512E}"/>
    <cellStyle name="Normal 19 3" xfId="3712" xr:uid="{57977856-41BE-451B-A5D3-B378ACBE7D30}"/>
    <cellStyle name="Normal 2" xfId="3" xr:uid="{0035700C-F3A5-4A6F-B63A-5CE25669DEE2}"/>
    <cellStyle name="Normal 2 2" xfId="56" xr:uid="{70D0A83E-4250-4AA0-A332-D805EAE6B28F}"/>
    <cellStyle name="Normal 2 2 2" xfId="57" xr:uid="{BA0DCFBA-EEC5-480E-8642-08CF2CC13D22}"/>
    <cellStyle name="Normal 2 2 2 2" xfId="3713" xr:uid="{EAF8F5BD-D1E1-4372-A3BA-46A751E3539C}"/>
    <cellStyle name="Normal 2 2 3" xfId="3714" xr:uid="{DF5176B3-2F7D-41D4-BA8D-8302569BF8A8}"/>
    <cellStyle name="Normal 2 2 4" xfId="4322" xr:uid="{155C16AE-0AC0-4813-90BC-D56C24D3043F}"/>
    <cellStyle name="Normal 2 3" xfId="58" xr:uid="{7CA0EA94-F905-4BA0-8E0A-641C1B5B599E}"/>
    <cellStyle name="Normal 2 3 2" xfId="59" xr:uid="{99FF2A6D-C97A-4945-9648-DCA398D5AF8E}"/>
    <cellStyle name="Normal 2 3 2 2" xfId="3715" xr:uid="{AEA96800-6181-4DD7-AD15-9105889AE367}"/>
    <cellStyle name="Normal 2 3 2 3" xfId="4324" xr:uid="{E1D86F42-BB8B-46B6-A0C9-57AE17DA69E9}"/>
    <cellStyle name="Normal 2 3 3" xfId="60" xr:uid="{8C67323A-615F-46E5-97C3-C23005E289D6}"/>
    <cellStyle name="Normal 2 3 4" xfId="61" xr:uid="{F0338885-9C92-4CD0-A595-3E0E47168682}"/>
    <cellStyle name="Normal 2 3 5" xfId="3716" xr:uid="{265E7D31-155F-4815-86ED-2E46AF7A7BBE}"/>
    <cellStyle name="Normal 2 3 6" xfId="4323" xr:uid="{6EBB57CF-E1BA-43F9-BACF-C50ED41D56AB}"/>
    <cellStyle name="Normal 2 4" xfId="62" xr:uid="{82A56C7F-04C3-46F1-8A46-9819B51222D1}"/>
    <cellStyle name="Normal 2 4 2" xfId="63" xr:uid="{5028252C-5C4F-4903-BA6D-E44ED568B738}"/>
    <cellStyle name="Normal 2 4 3" xfId="3717" xr:uid="{CB92740E-179B-487F-A133-0064CB0A98B1}"/>
    <cellStyle name="Normal 2 5" xfId="3718" xr:uid="{7B6FA299-2041-4C12-A212-737AC17B58CC}"/>
    <cellStyle name="Normal 2 5 2" xfId="3733" xr:uid="{5816D84B-112B-4453-BFA0-19027D3122CE}"/>
    <cellStyle name="Normal 2 6" xfId="3734" xr:uid="{BAD2BAD0-823C-47BD-B9FB-BCC0B5524A9E}"/>
    <cellStyle name="Normal 20" xfId="84" xr:uid="{AED3B116-23D4-4427-B0D4-F6171240F6AD}"/>
    <cellStyle name="Normal 20 2" xfId="3719" xr:uid="{92754456-7AE7-4567-B942-3B932EBB10D9}"/>
    <cellStyle name="Normal 20 2 2" xfId="3720" xr:uid="{B259440E-8126-4943-B45A-49460DAAEB30}"/>
    <cellStyle name="Normal 20 2 2 2" xfId="4398" xr:uid="{D3185985-66A7-4971-9439-DA13149EEABC}"/>
    <cellStyle name="Normal 20 2 2 3" xfId="4390" xr:uid="{F251FC2B-A59B-4783-8161-414DDCACB519}"/>
    <cellStyle name="Normal 20 2 3" xfId="4393" xr:uid="{ED12F30C-0B8C-41B2-ADA0-6AB8DF4D6D43}"/>
    <cellStyle name="Normal 20 2 4" xfId="4389" xr:uid="{F6AE4505-4080-4BEE-8446-FBFA07C7BAB9}"/>
    <cellStyle name="Normal 20 3" xfId="3829" xr:uid="{02814585-2014-46CE-B136-7124821D0E26}"/>
    <cellStyle name="Normal 20 4" xfId="4325" xr:uid="{6205FEAD-1B32-434A-8B85-5AB8546B5ACA}"/>
    <cellStyle name="Normal 20 5" xfId="4406" xr:uid="{45A59111-B0F5-4081-B2B1-8307568FFA5A}"/>
    <cellStyle name="Normal 21" xfId="85" xr:uid="{3483A137-E2AC-4945-A082-08B362A4FBB3}"/>
    <cellStyle name="Normal 21 2" xfId="3721" xr:uid="{CD5274B2-39CA-454E-9F60-5029A23E725C}"/>
    <cellStyle name="Normal 21 2 2" xfId="3722" xr:uid="{7E932E10-997D-47D3-998B-7BA1FF2D27D2}"/>
    <cellStyle name="Normal 21 3" xfId="4326" xr:uid="{ADDC86D7-B60B-4086-9B0C-2A2BB17408BA}"/>
    <cellStyle name="Normal 22" xfId="687" xr:uid="{116C16B8-429E-4039-B5B6-B58A50F98653}"/>
    <cellStyle name="Normal 22 2" xfId="3663" xr:uid="{5EB82C85-6139-4886-B7EF-F43B38F132DD}"/>
    <cellStyle name="Normal 22 3" xfId="3662" xr:uid="{7EFB2F36-5105-4A16-8E5A-A9E3D5967EA7}"/>
    <cellStyle name="Normal 22 3 2" xfId="4327" xr:uid="{A0DBF082-8356-4D6E-98AA-C945D250442D}"/>
    <cellStyle name="Normal 22 4" xfId="3666" xr:uid="{DD9C94EC-8012-42F7-A45C-AC448C39A195}"/>
    <cellStyle name="Normal 22 4 2" xfId="4403" xr:uid="{44DCB8E2-7D8D-4CA8-A9EE-E7D7793CD703}"/>
    <cellStyle name="Normal 22 4 3" xfId="4408" xr:uid="{69AB476E-3DFD-49D3-BEC5-681A7EBA2103}"/>
    <cellStyle name="Normal 22 4 4" xfId="4407" xr:uid="{C738E5BD-BF12-4B08-A3A2-4A6F59CE120A}"/>
    <cellStyle name="Normal 23" xfId="3723" xr:uid="{B3DF7075-AEBA-40DC-946F-F19F3E8D3E20}"/>
    <cellStyle name="Normal 23 2" xfId="4284" xr:uid="{B35E2E43-9FDB-4CC8-9DF8-2BF28C5302FC}"/>
    <cellStyle name="Normal 23 2 2" xfId="4329" xr:uid="{45087243-2DDF-49EF-B9CC-BC30F1814A95}"/>
    <cellStyle name="Normal 23 3" xfId="4399" xr:uid="{1DA33590-426E-4DB2-A68E-6C24916CD293}"/>
    <cellStyle name="Normal 23 4" xfId="4328" xr:uid="{BFB2B894-A5D0-4597-8CDA-3B7DC7BFFCE2}"/>
    <cellStyle name="Normal 24" xfId="3724" xr:uid="{DAF77137-22FC-48BD-B477-D150263B0CC3}"/>
    <cellStyle name="Normal 24 2" xfId="3725" xr:uid="{FA9B793A-0064-4468-AABD-1658B1A583D3}"/>
    <cellStyle name="Normal 24 2 2" xfId="4401" xr:uid="{63D8D707-8954-49BF-9921-57F7F596C549}"/>
    <cellStyle name="Normal 24 2 3" xfId="4331" xr:uid="{A356E4ED-D0B1-48B5-9461-9F4B03091CAF}"/>
    <cellStyle name="Normal 24 3" xfId="4400" xr:uid="{851B80F9-3AC0-4626-94B8-F5CC1CFAE5E1}"/>
    <cellStyle name="Normal 24 4" xfId="4330" xr:uid="{6F56A0AB-7E2D-4F71-BF7E-BBF3B089286D}"/>
    <cellStyle name="Normal 25" xfId="3732" xr:uid="{959670CC-D87B-4E86-BF39-D123148CB19D}"/>
    <cellStyle name="Normal 25 2" xfId="4333" xr:uid="{DA159316-849C-4E7F-B23A-F05E010BBBF9}"/>
    <cellStyle name="Normal 25 3" xfId="4402" xr:uid="{320B3139-85EB-4D43-850C-EC133351C6D1}"/>
    <cellStyle name="Normal 25 4" xfId="4332" xr:uid="{C5FA8F3E-D21B-4EA7-8501-03B93D92972B}"/>
    <cellStyle name="Normal 26" xfId="4282" xr:uid="{C03117C6-BEBF-40A2-9787-A631B124DAF8}"/>
    <cellStyle name="Normal 26 2" xfId="4283" xr:uid="{DB48A291-EFEE-4CF9-AC38-ACEA00004BB5}"/>
    <cellStyle name="Normal 26 2 2" xfId="4335" xr:uid="{521E9D42-D0A8-4B47-A94A-DCCD16D1F36C}"/>
    <cellStyle name="Normal 26 3" xfId="4334" xr:uid="{9EB2D042-909E-42D8-BE8A-8CB21D40C054}"/>
    <cellStyle name="Normal 27" xfId="4336" xr:uid="{A33A0D30-5E71-4543-A403-4AC8B4A905CA}"/>
    <cellStyle name="Normal 27 2" xfId="4337" xr:uid="{40417A47-9ED7-49A2-A489-236B61FDF482}"/>
    <cellStyle name="Normal 28" xfId="4338" xr:uid="{9AC5D2E6-13F1-4112-AEA7-DF930C1D2434}"/>
    <cellStyle name="Normal 28 2" xfId="4339" xr:uid="{50189A3E-78F5-4055-9D13-D125B877A686}"/>
    <cellStyle name="Normal 28 3" xfId="4340" xr:uid="{59DC51AC-DD4B-4A37-9B69-F40D89AAD9DA}"/>
    <cellStyle name="Normal 29" xfId="4341" xr:uid="{E96D2043-CAB2-4F63-9DF1-BF6535CF0D16}"/>
    <cellStyle name="Normal 29 2" xfId="4342" xr:uid="{B7CD8F94-716C-4F1D-8F6D-0A61F74E485D}"/>
    <cellStyle name="Normal 3" xfId="2" xr:uid="{665067A7-73F8-4B7E-BFD2-7BB3B9468366}"/>
    <cellStyle name="Normal 3 2" xfId="64" xr:uid="{80AFF9BB-6C0A-425B-B984-E53BBAFD3413}"/>
    <cellStyle name="Normal 3 2 2" xfId="65" xr:uid="{9FEB908B-EDA9-47AD-871C-E0B96D7EE9B3}"/>
    <cellStyle name="Normal 3 2 2 2" xfId="3726" xr:uid="{78B7525D-A598-43CC-919C-58DB4AF1083E}"/>
    <cellStyle name="Normal 3 2 3" xfId="66" xr:uid="{713E9B3E-726E-4EC9-B0FD-0AE35FF3F733}"/>
    <cellStyle name="Normal 3 2 4" xfId="3727" xr:uid="{CA9AF3AC-112E-4AAA-AEC7-06D619E7E1FD}"/>
    <cellStyle name="Normal 3 3" xfId="67" xr:uid="{547022A2-62D5-4A64-AF18-F37EE964A7E0}"/>
    <cellStyle name="Normal 3 3 2" xfId="3728" xr:uid="{5969A851-5B8F-4921-98F7-1AAB38242677}"/>
    <cellStyle name="Normal 3 4" xfId="3735" xr:uid="{8D353DC8-2AB0-46D9-8F6D-5495CA2E21D6}"/>
    <cellStyle name="Normal 3 4 2" xfId="4286" xr:uid="{304624A0-DAA4-436A-8D96-96F0BD7CED01}"/>
    <cellStyle name="Normal 3 5" xfId="4285" xr:uid="{9B4FC36A-B125-4FDD-BD7F-81B717E645C4}"/>
    <cellStyle name="Normal 30" xfId="4343" xr:uid="{42D5ED19-DA73-4DCF-BF59-AE8822499467}"/>
    <cellStyle name="Normal 30 2" xfId="4344" xr:uid="{9D3E3342-958F-4C06-A096-C1C24FB97D3D}"/>
    <cellStyle name="Normal 31" xfId="4345" xr:uid="{60AF8510-9B3B-4880-8DA6-7E1B0CF331FF}"/>
    <cellStyle name="Normal 31 2" xfId="4346" xr:uid="{399AB453-8055-4037-A33B-6A4DAC0FF22C}"/>
    <cellStyle name="Normal 32" xfId="4347" xr:uid="{D6391BEA-A5C6-49B8-ABB1-C9A7FC9A032C}"/>
    <cellStyle name="Normal 33" xfId="4348" xr:uid="{8F1BB3FE-A0AB-4BDF-B967-E19EB5750795}"/>
    <cellStyle name="Normal 33 2" xfId="4349" xr:uid="{E7F89BAF-E6B5-4551-9BED-E9B63D308BA0}"/>
    <cellStyle name="Normal 34" xfId="4350" xr:uid="{545F4325-1244-4217-BCD5-73095A374286}"/>
    <cellStyle name="Normal 34 2" xfId="4351" xr:uid="{CCC562F6-A87D-42F8-B30D-D1CF191406D9}"/>
    <cellStyle name="Normal 35" xfId="4352" xr:uid="{9088AE14-59CA-4E8D-9E77-0802184B0BD4}"/>
    <cellStyle name="Normal 35 2" xfId="4353" xr:uid="{FF27A18E-AD2E-408C-8FF6-23F20FF32AD9}"/>
    <cellStyle name="Normal 36" xfId="4354" xr:uid="{C432AC82-A3F9-4E79-8514-BA697862F8CA}"/>
    <cellStyle name="Normal 36 2" xfId="4355" xr:uid="{81919A02-3C0C-44F8-883F-AD636F691F07}"/>
    <cellStyle name="Normal 37" xfId="4356" xr:uid="{2562A6C5-4EB3-4DB7-A8D3-F85D36635C8B}"/>
    <cellStyle name="Normal 37 2" xfId="4357" xr:uid="{D95A5F87-5C8A-4D14-9E64-B7025994401D}"/>
    <cellStyle name="Normal 38" xfId="4358" xr:uid="{9091136C-6262-4E58-85FF-09E7380C29B6}"/>
    <cellStyle name="Normal 38 2" xfId="4359" xr:uid="{40511FA3-827A-40EC-A072-73046C46B3E0}"/>
    <cellStyle name="Normal 39" xfId="4360" xr:uid="{927ABED3-11D7-4E03-9FCE-15766E540E23}"/>
    <cellStyle name="Normal 39 2" xfId="4361" xr:uid="{1A435CFD-7E5C-4A65-9603-4D95FBCDCF46}"/>
    <cellStyle name="Normal 39 2 2" xfId="4362" xr:uid="{E9F750B0-F2EF-4739-B5D6-1ED74CE9C104}"/>
    <cellStyle name="Normal 39 3" xfId="4363" xr:uid="{C7B8FF5F-4DA7-48EB-A8F4-B9FEF6974449}"/>
    <cellStyle name="Normal 4" xfId="68" xr:uid="{26B23FEA-C4D2-4035-BD52-91454D4E16A1}"/>
    <cellStyle name="Normal 4 2" xfId="69" xr:uid="{A0DEA976-DA01-4092-ACAB-8F1C594C4F8F}"/>
    <cellStyle name="Normal 4 2 2" xfId="688" xr:uid="{C18AAFBC-03A3-465D-AED1-99DD169EA212}"/>
    <cellStyle name="Normal 4 2 2 2" xfId="689" xr:uid="{0454D340-1896-46A2-944B-531A38E8373F}"/>
    <cellStyle name="Normal 4 2 2 3" xfId="690" xr:uid="{C1904BA9-9528-40FD-BE7E-6A97223A89D1}"/>
    <cellStyle name="Normal 4 2 2 4" xfId="691" xr:uid="{7B3B0338-E7CC-4118-B561-0D7EAD798C68}"/>
    <cellStyle name="Normal 4 2 2 4 2" xfId="692" xr:uid="{EC6230AF-C50D-424E-B5B4-9328D534AF36}"/>
    <cellStyle name="Normal 4 2 2 4 3" xfId="693" xr:uid="{5C40FD00-B239-4B6D-B55C-A77716CD47E9}"/>
    <cellStyle name="Normal 4 2 2 4 3 2" xfId="694" xr:uid="{1AB9E4BC-DC6B-43F9-B630-11F5A98E569F}"/>
    <cellStyle name="Normal 4 2 2 4 3 3" xfId="3665" xr:uid="{33B3174E-F39B-4BEB-9203-DF737F22E6F0}"/>
    <cellStyle name="Normal 4 2 3" xfId="4277" xr:uid="{0BEDE932-8012-4071-B64B-F0894EC0FD04}"/>
    <cellStyle name="Normal 4 2 3 2" xfId="4288" xr:uid="{5F4D16C4-0A5F-48E6-BC74-1843782EE296}"/>
    <cellStyle name="Normal 4 2 4" xfId="4278" xr:uid="{940074F9-1290-4CC7-9010-04B04034F49E}"/>
    <cellStyle name="Normal 4 2 4 2" xfId="4365" xr:uid="{0F443805-5176-48B9-94AA-E07DA6192481}"/>
    <cellStyle name="Normal 4 2 5" xfId="3830" xr:uid="{7A61CE26-ED0D-4085-A13B-6B730D23FC9A}"/>
    <cellStyle name="Normal 4 2 6" xfId="87" xr:uid="{A5123C57-CBE9-4159-9563-F7456B2AB604}"/>
    <cellStyle name="Normal 4 3" xfId="88" xr:uid="{D734D56C-6E0F-4B17-BF2C-2F6FFB5D7143}"/>
    <cellStyle name="Normal 4 3 2" xfId="89" xr:uid="{9EA22D55-8761-4856-889A-7B61E278AE9B}"/>
    <cellStyle name="Normal 4 3 2 2" xfId="695" xr:uid="{9697ADFD-DF46-4C29-A252-1AABF16BE1AE}"/>
    <cellStyle name="Normal 4 3 2 3" xfId="3831" xr:uid="{DF39AB3C-0BBD-44D5-9D6C-17D89EF1F272}"/>
    <cellStyle name="Normal 4 3 3" xfId="696" xr:uid="{811C1377-206C-48C6-8299-830D7287EDED}"/>
    <cellStyle name="Normal 4 3 4" xfId="697" xr:uid="{DFA36C07-6767-41E8-89A1-F078245CA4C2}"/>
    <cellStyle name="Normal 4 3 5" xfId="698" xr:uid="{B46C7778-8F8A-4823-BBE8-F827051A3341}"/>
    <cellStyle name="Normal 4 3 5 2" xfId="699" xr:uid="{9AE3B58F-2A12-4D75-BDDD-B9A64E52A9CE}"/>
    <cellStyle name="Normal 4 3 5 3" xfId="700" xr:uid="{B30A2000-D013-4D6C-ADF8-A66179C0BDBF}"/>
    <cellStyle name="Normal 4 3 5 3 2" xfId="701" xr:uid="{F6AEAF0E-6228-4323-A8BF-11B9C2991443}"/>
    <cellStyle name="Normal 4 3 5 3 3" xfId="3664" xr:uid="{0C31F0FF-5E04-4B5C-948B-246832B5C472}"/>
    <cellStyle name="Normal 4 3 6" xfId="3737" xr:uid="{793B4821-97BE-4E26-A904-65672DB5D968}"/>
    <cellStyle name="Normal 4 4" xfId="3736" xr:uid="{2AD8A1CC-BE34-4104-8EA0-9DFEA9D1D1BF}"/>
    <cellStyle name="Normal 4 4 2" xfId="4279" xr:uid="{7C804311-3B41-4C03-A0FA-525B3898A552}"/>
    <cellStyle name="Normal 4 4 3" xfId="4287" xr:uid="{5224577B-848F-4CF3-8335-3CBF0B7D3794}"/>
    <cellStyle name="Normal 4 4 3 2" xfId="4290" xr:uid="{30B9790D-9887-48A5-8DCD-3ACE398E4335}"/>
    <cellStyle name="Normal 4 4 3 3" xfId="4289" xr:uid="{D3362AE4-68EC-4A64-8F30-B39F32752A2E}"/>
    <cellStyle name="Normal 4 5" xfId="4280" xr:uid="{89EADAC4-4A46-4A56-8199-F682FEB38F95}"/>
    <cellStyle name="Normal 4 5 2" xfId="4364" xr:uid="{1A0B1DA9-7F86-45DB-BFC7-4F8A3CC296B2}"/>
    <cellStyle name="Normal 4 6" xfId="4281" xr:uid="{B0DF3224-32C0-4F13-965D-8D6AA7B9D923}"/>
    <cellStyle name="Normal 4 7" xfId="3739" xr:uid="{E67948D9-B7BB-4E0D-94AA-63825662EE1E}"/>
    <cellStyle name="Normal 4 8" xfId="86" xr:uid="{D10C3591-ED7C-4A10-828F-AEB966783294}"/>
    <cellStyle name="Normal 40" xfId="4366" xr:uid="{4773DBA0-8B99-4BDD-AE2C-DEA129D94664}"/>
    <cellStyle name="Normal 40 2" xfId="4367" xr:uid="{126128AF-789A-4EB6-9820-0B316B8BA0A2}"/>
    <cellStyle name="Normal 40 2 2" xfId="4368" xr:uid="{438D92BD-17DF-4769-9848-1F037992E818}"/>
    <cellStyle name="Normal 40 3" xfId="4369" xr:uid="{3B4A1778-11E2-41AE-8EC8-F1E6E2B50348}"/>
    <cellStyle name="Normal 41" xfId="4370" xr:uid="{5A3DD13F-64E3-4233-B764-50CEBD3DF2D5}"/>
    <cellStyle name="Normal 41 2" xfId="4371" xr:uid="{0F2A7E57-6BF6-4759-93A7-25A1E229DC40}"/>
    <cellStyle name="Normal 42" xfId="4372" xr:uid="{D56EBBF2-459D-4142-A916-E2AC42E3CAF1}"/>
    <cellStyle name="Normal 42 2" xfId="4373" xr:uid="{4F581B98-2991-459E-B081-A337CDBDE995}"/>
    <cellStyle name="Normal 43" xfId="4374" xr:uid="{D87690CC-8B33-4800-9C37-99D6F1C0AE12}"/>
    <cellStyle name="Normal 43 2" xfId="4375" xr:uid="{866A40CF-EBC2-4CF2-85EB-7D4F7A7B6D3F}"/>
    <cellStyle name="Normal 44" xfId="4385" xr:uid="{410F81E5-8D2E-46CE-9F03-2FEC42ED19B2}"/>
    <cellStyle name="Normal 44 2" xfId="4386" xr:uid="{5F939DD9-42A8-454F-8F88-2600FF5828CF}"/>
    <cellStyle name="Normal 5" xfId="70" xr:uid="{62EB7980-9162-477C-9956-62FE58D87812}"/>
    <cellStyle name="Normal 5 10" xfId="702" xr:uid="{339080D4-026E-4903-8ACC-BA578D1A304D}"/>
    <cellStyle name="Normal 5 10 2" xfId="703" xr:uid="{130E522C-5FBD-468A-9A14-5DA7C79B2A80}"/>
    <cellStyle name="Normal 5 10 2 2" xfId="704" xr:uid="{C740A181-8211-4CE7-A288-245CCC4BD399}"/>
    <cellStyle name="Normal 5 10 2 3" xfId="705" xr:uid="{3C74CF09-540D-46E8-9765-24840A992863}"/>
    <cellStyle name="Normal 5 10 2 4" xfId="706" xr:uid="{EB64AAB0-F7B6-4FCC-A490-EFDCDB32CA6F}"/>
    <cellStyle name="Normal 5 10 3" xfId="707" xr:uid="{C7A369F6-518E-479D-A9F5-7C2424A2EC85}"/>
    <cellStyle name="Normal 5 10 3 2" xfId="708" xr:uid="{6DC36968-9D43-4FD8-9E6B-CC52EE6036A3}"/>
    <cellStyle name="Normal 5 10 3 3" xfId="709" xr:uid="{036D4C56-928B-4275-A594-2B274BDA6EC7}"/>
    <cellStyle name="Normal 5 10 3 4" xfId="710" xr:uid="{DE730977-D5B3-4A09-BED5-01BB71FDCFFD}"/>
    <cellStyle name="Normal 5 10 4" xfId="711" xr:uid="{05004A11-E728-4A1C-A269-39057AB6589B}"/>
    <cellStyle name="Normal 5 10 5" xfId="712" xr:uid="{2B159D27-DC5E-4428-8BD7-80F5571DDB00}"/>
    <cellStyle name="Normal 5 10 6" xfId="713" xr:uid="{CFFBBB22-01C6-4732-9118-6948CB300329}"/>
    <cellStyle name="Normal 5 11" xfId="714" xr:uid="{797DB248-7EA1-4A6F-8A11-D4ADFFEAE948}"/>
    <cellStyle name="Normal 5 11 2" xfId="715" xr:uid="{8637C429-A5A9-426B-98E9-591FFE4B5E82}"/>
    <cellStyle name="Normal 5 11 2 2" xfId="716" xr:uid="{4E025CC4-0DBA-45E7-AF57-72DEEE548647}"/>
    <cellStyle name="Normal 5 11 2 2 2" xfId="4376" xr:uid="{96E6855B-5734-4F71-ADFF-1F5A473186EC}"/>
    <cellStyle name="Normal 5 11 2 3" xfId="717" xr:uid="{0747FAA5-E255-4F14-8429-7EE0E84D7395}"/>
    <cellStyle name="Normal 5 11 2 4" xfId="718" xr:uid="{6C302BAB-3220-42E6-82BC-6BA1957D9D1B}"/>
    <cellStyle name="Normal 5 11 3" xfId="719" xr:uid="{6CE0A7C2-52F9-42E7-8FCD-96148EB37D8F}"/>
    <cellStyle name="Normal 5 11 4" xfId="720" xr:uid="{1D4C6B9A-C29B-4C83-94AD-8AF4E8F5DCAF}"/>
    <cellStyle name="Normal 5 11 5" xfId="721" xr:uid="{10FD6B59-A29E-4C48-A080-7C6D530D97E0}"/>
    <cellStyle name="Normal 5 12" xfId="722" xr:uid="{989E158C-D461-4841-948F-E05B6424A255}"/>
    <cellStyle name="Normal 5 12 2" xfId="723" xr:uid="{D25B1C6D-BE79-4E78-B33E-045AF577AA7D}"/>
    <cellStyle name="Normal 5 12 3" xfId="724" xr:uid="{8475A205-45D9-4375-9461-656342B31ED7}"/>
    <cellStyle name="Normal 5 12 4" xfId="725" xr:uid="{C087341E-8C1D-41F8-8204-B65A134ACC7D}"/>
    <cellStyle name="Normal 5 13" xfId="726" xr:uid="{B691F2B8-033B-4E35-B7D9-AC7E552DDC9D}"/>
    <cellStyle name="Normal 5 13 2" xfId="727" xr:uid="{CBB11C1E-D338-4D62-BC7A-439CF78B6D27}"/>
    <cellStyle name="Normal 5 13 3" xfId="728" xr:uid="{9315765C-53CF-4058-8C35-428054A375E7}"/>
    <cellStyle name="Normal 5 13 4" xfId="729" xr:uid="{D24DFA8E-DA73-4DB1-9ACD-E481336C5498}"/>
    <cellStyle name="Normal 5 14" xfId="730" xr:uid="{9D37A677-9AC8-4988-8579-DFFB28CC26C9}"/>
    <cellStyle name="Normal 5 14 2" xfId="731" xr:uid="{3AB3AEA2-CF4F-48FE-A572-FF6F8600893C}"/>
    <cellStyle name="Normal 5 15" xfId="732" xr:uid="{290BFA22-2C40-443A-9A72-A561340D5B21}"/>
    <cellStyle name="Normal 5 16" xfId="733" xr:uid="{B2AF3CBA-963D-48AA-9C03-9DF8F9722409}"/>
    <cellStyle name="Normal 5 17" xfId="734" xr:uid="{0D0B927A-56CB-40D5-8F7F-60BDC9ED2FCD}"/>
    <cellStyle name="Normal 5 2" xfId="71" xr:uid="{7AE8B096-9A11-47A3-8520-FDCB578F568B}"/>
    <cellStyle name="Normal 5 2 2" xfId="3729" xr:uid="{665F7548-92F1-4C96-B541-88F29AAFCFD6}"/>
    <cellStyle name="Normal 5 2 3" xfId="4377" xr:uid="{2ABB2864-C531-4977-AED9-15AFA8C20C57}"/>
    <cellStyle name="Normal 5 3" xfId="72" xr:uid="{955EF2B9-2991-424A-AC87-B7AE6D04E70D}"/>
    <cellStyle name="Normal 5 3 2" xfId="4379" xr:uid="{39EAF65E-C735-4643-AC0E-B3EDB15D3CC3}"/>
    <cellStyle name="Normal 5 3 3" xfId="4378" xr:uid="{0AAF1AE9-2EF2-45FE-88BC-04AEA798D4F4}"/>
    <cellStyle name="Normal 5 4" xfId="90" xr:uid="{AD3138DF-2482-40D7-A8CE-FD130D11024F}"/>
    <cellStyle name="Normal 5 4 10" xfId="735" xr:uid="{D5C1B076-E024-431D-8AD7-6CE0127FF892}"/>
    <cellStyle name="Normal 5 4 11" xfId="736" xr:uid="{A1256A34-6FCE-4C08-B95C-BEF08B248943}"/>
    <cellStyle name="Normal 5 4 2" xfId="737" xr:uid="{1953B7B6-1536-4D72-8A55-21FBA5509238}"/>
    <cellStyle name="Normal 5 4 2 2" xfId="738" xr:uid="{A49603FC-2709-427B-BA36-09CEEB06B5F9}"/>
    <cellStyle name="Normal 5 4 2 2 2" xfId="739" xr:uid="{602ABC97-1A20-404A-A235-2E7999ABDCCA}"/>
    <cellStyle name="Normal 5 4 2 2 2 2" xfId="740" xr:uid="{CE50830D-8F71-47B6-9541-2EF824562625}"/>
    <cellStyle name="Normal 5 4 2 2 2 2 2" xfId="741" xr:uid="{97345C44-5BC2-4A89-A521-82B2401820EE}"/>
    <cellStyle name="Normal 5 4 2 2 2 2 2 2" xfId="3832" xr:uid="{E4D4F808-576E-4EBE-9D3F-71A84A3F012F}"/>
    <cellStyle name="Normal 5 4 2 2 2 2 2 2 2" xfId="3833" xr:uid="{FBD6B2E5-CF47-4663-B234-2166ABA44167}"/>
    <cellStyle name="Normal 5 4 2 2 2 2 2 3" xfId="3834" xr:uid="{A29AAE78-4371-47CF-889B-C576FF382944}"/>
    <cellStyle name="Normal 5 4 2 2 2 2 3" xfId="742" xr:uid="{DA59DCBF-56EC-4DC7-BCE6-A06042659050}"/>
    <cellStyle name="Normal 5 4 2 2 2 2 3 2" xfId="3835" xr:uid="{AE941D44-48C5-486D-9936-17A3BA7483FC}"/>
    <cellStyle name="Normal 5 4 2 2 2 2 4" xfId="743" xr:uid="{E91A258C-7C5F-4231-AD94-F8FF472C941E}"/>
    <cellStyle name="Normal 5 4 2 2 2 3" xfId="744" xr:uid="{995EEB9C-F775-43D3-AEB5-46EB329BC253}"/>
    <cellStyle name="Normal 5 4 2 2 2 3 2" xfId="745" xr:uid="{1E6E481B-3AF5-4EFC-BFD3-94CAD43061BB}"/>
    <cellStyle name="Normal 5 4 2 2 2 3 2 2" xfId="3836" xr:uid="{B2C6C706-810B-43B9-A99F-8EFED11F245A}"/>
    <cellStyle name="Normal 5 4 2 2 2 3 3" xfId="746" xr:uid="{685E5E17-EEC5-4FE2-8D72-3ACEAFCE4E4C}"/>
    <cellStyle name="Normal 5 4 2 2 2 3 4" xfId="747" xr:uid="{B0F73759-374B-417A-AA1D-11CE7D2C23B2}"/>
    <cellStyle name="Normal 5 4 2 2 2 4" xfId="748" xr:uid="{C82387FD-2893-4D87-8B3E-55CF7057795D}"/>
    <cellStyle name="Normal 5 4 2 2 2 4 2" xfId="3837" xr:uid="{2BA7D52A-F4EF-44A2-9222-5E5B4C2A8DCF}"/>
    <cellStyle name="Normal 5 4 2 2 2 5" xfId="749" xr:uid="{806913DA-F33E-48AE-876A-DE48582E317C}"/>
    <cellStyle name="Normal 5 4 2 2 2 6" xfId="750" xr:uid="{C515E5D0-3EE5-4368-9661-25A94823EE08}"/>
    <cellStyle name="Normal 5 4 2 2 3" xfId="751" xr:uid="{5BE58397-F773-4897-8336-548AEF740D92}"/>
    <cellStyle name="Normal 5 4 2 2 3 2" xfId="752" xr:uid="{2008227E-C999-403E-961F-63C8EAA7633B}"/>
    <cellStyle name="Normal 5 4 2 2 3 2 2" xfId="753" xr:uid="{E5A1E7F2-F061-4863-9228-E9B7D6DAA2BB}"/>
    <cellStyle name="Normal 5 4 2 2 3 2 2 2" xfId="3838" xr:uid="{64D666AC-57FF-4D4C-AB5B-50F03B6A0A69}"/>
    <cellStyle name="Normal 5 4 2 2 3 2 2 2 2" xfId="3839" xr:uid="{FACECA0E-7D6C-45EC-AEC9-ABEDB913E78C}"/>
    <cellStyle name="Normal 5 4 2 2 3 2 2 3" xfId="3840" xr:uid="{04DC6617-141C-4788-938D-F94A2CF02C35}"/>
    <cellStyle name="Normal 5 4 2 2 3 2 3" xfId="754" xr:uid="{5D974809-47AD-40B8-9EFC-979C0E103DE8}"/>
    <cellStyle name="Normal 5 4 2 2 3 2 3 2" xfId="3841" xr:uid="{8FC597E6-2EEB-481C-A192-949933EA0C2C}"/>
    <cellStyle name="Normal 5 4 2 2 3 2 4" xfId="755" xr:uid="{662E5C36-D598-4241-A2B3-742E1EFE0C2A}"/>
    <cellStyle name="Normal 5 4 2 2 3 3" xfId="756" xr:uid="{CB7632A0-EE32-4ADC-A59F-2D6042C89F25}"/>
    <cellStyle name="Normal 5 4 2 2 3 3 2" xfId="3842" xr:uid="{4C9259FB-C27A-48A9-B588-62A5329D8641}"/>
    <cellStyle name="Normal 5 4 2 2 3 3 2 2" xfId="3843" xr:uid="{13312E28-6061-48DF-A570-CA073E2CCEB5}"/>
    <cellStyle name="Normal 5 4 2 2 3 3 3" xfId="3844" xr:uid="{75B44B38-9828-4E34-BAC3-9EA9E7FF3FFE}"/>
    <cellStyle name="Normal 5 4 2 2 3 4" xfId="757" xr:uid="{9A5CFA30-AFAD-4C4B-8EC4-C221047C0A45}"/>
    <cellStyle name="Normal 5 4 2 2 3 4 2" xfId="3845" xr:uid="{685E2F34-4728-45E6-ABA8-BDF06E50DBBF}"/>
    <cellStyle name="Normal 5 4 2 2 3 5" xfId="758" xr:uid="{CA3F4B93-272E-402A-BCE2-6DB4C11C179E}"/>
    <cellStyle name="Normal 5 4 2 2 4" xfId="759" xr:uid="{06D75440-22BB-4061-8D61-09A53790C27E}"/>
    <cellStyle name="Normal 5 4 2 2 4 2" xfId="760" xr:uid="{DBCDCF09-6453-45B6-9EF0-EE71A83CC584}"/>
    <cellStyle name="Normal 5 4 2 2 4 2 2" xfId="3846" xr:uid="{84506BAE-FBB3-4C1D-AE0F-E5AB830B5ED0}"/>
    <cellStyle name="Normal 5 4 2 2 4 2 2 2" xfId="3847" xr:uid="{D198E2ED-CBCC-41D0-B38A-E205DF8BA292}"/>
    <cellStyle name="Normal 5 4 2 2 4 2 3" xfId="3848" xr:uid="{022CA899-2464-4D25-A6C2-051004C663CE}"/>
    <cellStyle name="Normal 5 4 2 2 4 3" xfId="761" xr:uid="{611BD799-7DA3-4AC6-8A74-92BF87E6F261}"/>
    <cellStyle name="Normal 5 4 2 2 4 3 2" xfId="3849" xr:uid="{F7EEAC2C-DB4C-43C5-B96D-B98A4F38E493}"/>
    <cellStyle name="Normal 5 4 2 2 4 4" xfId="762" xr:uid="{1AC97E5F-57A5-482F-ADB1-2C25C141E519}"/>
    <cellStyle name="Normal 5 4 2 2 5" xfId="763" xr:uid="{300FA708-74C4-430E-A552-4D6780655F16}"/>
    <cellStyle name="Normal 5 4 2 2 5 2" xfId="764" xr:uid="{69363B10-0D37-4C24-B196-FCB622CD10EB}"/>
    <cellStyle name="Normal 5 4 2 2 5 2 2" xfId="3850" xr:uid="{164674E0-4EC2-4050-ACCE-6910FCCE79C3}"/>
    <cellStyle name="Normal 5 4 2 2 5 3" xfId="765" xr:uid="{2614BDCC-6DFA-477C-BBFC-21E4D20ACCD9}"/>
    <cellStyle name="Normal 5 4 2 2 5 4" xfId="766" xr:uid="{D196B96C-F340-4250-AEFF-89E785A21126}"/>
    <cellStyle name="Normal 5 4 2 2 6" xfId="767" xr:uid="{592AADD7-FA70-4775-A1DC-363B7B219957}"/>
    <cellStyle name="Normal 5 4 2 2 6 2" xfId="3851" xr:uid="{A78A2AF0-7A5C-4A64-AB0B-1CA832A6E171}"/>
    <cellStyle name="Normal 5 4 2 2 7" xfId="768" xr:uid="{8E5BDD9C-982C-4F71-89F5-463E03F3D117}"/>
    <cellStyle name="Normal 5 4 2 2 8" xfId="769" xr:uid="{ED4FA77B-0148-4BA2-9C3C-D3094DB0B343}"/>
    <cellStyle name="Normal 5 4 2 3" xfId="770" xr:uid="{0CD34EFA-62E5-43A2-BDAE-3CFC0B134FCA}"/>
    <cellStyle name="Normal 5 4 2 3 2" xfId="771" xr:uid="{0FADC265-E0B6-4DEE-A85D-D428E33CCCF2}"/>
    <cellStyle name="Normal 5 4 2 3 2 2" xfId="772" xr:uid="{E88532DC-2C52-4A10-9B7B-8AB1E0906510}"/>
    <cellStyle name="Normal 5 4 2 3 2 2 2" xfId="3852" xr:uid="{55DE8ADB-234E-4F9D-989A-21A638F06FAC}"/>
    <cellStyle name="Normal 5 4 2 3 2 2 2 2" xfId="3853" xr:uid="{3155CF1B-4E7F-422E-868E-181B5544737B}"/>
    <cellStyle name="Normal 5 4 2 3 2 2 3" xfId="3854" xr:uid="{F9773A97-D7A0-4197-B64E-9A82573A123D}"/>
    <cellStyle name="Normal 5 4 2 3 2 3" xfId="773" xr:uid="{E4C4FF9C-E069-4B26-B6B7-2B5296B1B7C3}"/>
    <cellStyle name="Normal 5 4 2 3 2 3 2" xfId="3855" xr:uid="{B818DE32-B354-4B7E-902A-EDF531096E38}"/>
    <cellStyle name="Normal 5 4 2 3 2 4" xfId="774" xr:uid="{F33C2C1E-A46E-4532-9542-82BDD47B4821}"/>
    <cellStyle name="Normal 5 4 2 3 3" xfId="775" xr:uid="{ECAD41D3-643C-495A-8514-62197EE2EA62}"/>
    <cellStyle name="Normal 5 4 2 3 3 2" xfId="776" xr:uid="{9F1D7AA4-A65B-48AD-99D4-E55A2C168FB1}"/>
    <cellStyle name="Normal 5 4 2 3 3 2 2" xfId="3856" xr:uid="{88EB784E-A8D0-4A82-ADE7-178D052E32F8}"/>
    <cellStyle name="Normal 5 4 2 3 3 3" xfId="777" xr:uid="{AF22DA09-E371-4E07-B943-8E1C253346E8}"/>
    <cellStyle name="Normal 5 4 2 3 3 4" xfId="778" xr:uid="{3B2FA7AB-D12B-4ABC-8AB2-89D0E2CD29C1}"/>
    <cellStyle name="Normal 5 4 2 3 4" xfId="779" xr:uid="{9553B652-6495-4ABB-BBC3-BD17C20AC0D0}"/>
    <cellStyle name="Normal 5 4 2 3 4 2" xfId="3857" xr:uid="{095454B8-4189-41EE-8E4E-A3617D15672C}"/>
    <cellStyle name="Normal 5 4 2 3 5" xfId="780" xr:uid="{C0F2B725-FFE2-4B89-9ECF-AA7FB3EA423B}"/>
    <cellStyle name="Normal 5 4 2 3 6" xfId="781" xr:uid="{3F82CFBD-1283-4660-B879-2F4BDC851181}"/>
    <cellStyle name="Normal 5 4 2 4" xfId="782" xr:uid="{8F6FBCC7-66F5-40AA-906B-A6B3AAA82CAC}"/>
    <cellStyle name="Normal 5 4 2 4 2" xfId="783" xr:uid="{5CE0F5F6-D439-4C43-AB0C-FA13C3FCAB6C}"/>
    <cellStyle name="Normal 5 4 2 4 2 2" xfId="784" xr:uid="{4B76FCB8-FF0A-4660-9865-4F8DE502B028}"/>
    <cellStyle name="Normal 5 4 2 4 2 2 2" xfId="3858" xr:uid="{706A72DF-3FC0-456C-9F44-DE76319DA692}"/>
    <cellStyle name="Normal 5 4 2 4 2 2 2 2" xfId="3859" xr:uid="{A94AEE5F-531F-4BB5-ABC0-3701FE8BF068}"/>
    <cellStyle name="Normal 5 4 2 4 2 2 3" xfId="3860" xr:uid="{1041573B-16AD-496E-BC6B-A2C6FD1FF02D}"/>
    <cellStyle name="Normal 5 4 2 4 2 3" xfId="785" xr:uid="{9C8DF50F-A3BC-463E-8886-67B1A5EA1D63}"/>
    <cellStyle name="Normal 5 4 2 4 2 3 2" xfId="3861" xr:uid="{540221C4-5FF7-4911-8CF7-5E20203A1022}"/>
    <cellStyle name="Normal 5 4 2 4 2 4" xfId="786" xr:uid="{8831C78E-F2D1-4334-996C-59DF29414A9D}"/>
    <cellStyle name="Normal 5 4 2 4 3" xfId="787" xr:uid="{661DC021-E7F7-436E-9D39-2FA1534526AA}"/>
    <cellStyle name="Normal 5 4 2 4 3 2" xfId="3862" xr:uid="{9BFA1973-5F8C-4FCD-A841-84B763EA9AFC}"/>
    <cellStyle name="Normal 5 4 2 4 3 2 2" xfId="3863" xr:uid="{72C50736-8AF2-42D5-A72E-05F67AC84F81}"/>
    <cellStyle name="Normal 5 4 2 4 3 3" xfId="3864" xr:uid="{1CA352F2-0DC5-4392-8EDB-4251C1B027CF}"/>
    <cellStyle name="Normal 5 4 2 4 4" xfId="788" xr:uid="{8D502B45-E4F7-4511-979A-722123B72750}"/>
    <cellStyle name="Normal 5 4 2 4 4 2" xfId="3865" xr:uid="{CBA7FB35-7775-4F04-BDF1-D62C1DD83E77}"/>
    <cellStyle name="Normal 5 4 2 4 5" xfId="789" xr:uid="{87F77ACD-636B-467E-9974-7D5DFE86F8DD}"/>
    <cellStyle name="Normal 5 4 2 5" xfId="790" xr:uid="{E1C8A514-6F64-4831-A842-6B86820F99C6}"/>
    <cellStyle name="Normal 5 4 2 5 2" xfId="791" xr:uid="{CEA71A2D-4D57-43D8-9240-D4312BA6315F}"/>
    <cellStyle name="Normal 5 4 2 5 2 2" xfId="3866" xr:uid="{F2EC3F7A-B7CB-41CF-B79C-C8D549B6DA5D}"/>
    <cellStyle name="Normal 5 4 2 5 2 2 2" xfId="3867" xr:uid="{0356A2B3-8CC9-4E40-AF49-A2AAE9373DB9}"/>
    <cellStyle name="Normal 5 4 2 5 2 3" xfId="3868" xr:uid="{7AD470F7-2459-42F3-85AD-29FF8181182B}"/>
    <cellStyle name="Normal 5 4 2 5 3" xfId="792" xr:uid="{DFCB36D3-A88A-4B6E-89C5-ED55A24AE2F0}"/>
    <cellStyle name="Normal 5 4 2 5 3 2" xfId="3869" xr:uid="{D154D463-662B-4EEA-A73D-F46A38471ADB}"/>
    <cellStyle name="Normal 5 4 2 5 4" xfId="793" xr:uid="{71FCCF5A-42E7-4F62-822A-D719C9770A4D}"/>
    <cellStyle name="Normal 5 4 2 6" xfId="794" xr:uid="{D400139B-907C-49F0-9049-780CE682760F}"/>
    <cellStyle name="Normal 5 4 2 6 2" xfId="795" xr:uid="{07EDA4C7-DB5B-4325-A0EF-AFD119140A8D}"/>
    <cellStyle name="Normal 5 4 2 6 2 2" xfId="3870" xr:uid="{92450164-E5B2-49A5-9FF5-F5B6851B71BD}"/>
    <cellStyle name="Normal 5 4 2 6 2 3" xfId="4392" xr:uid="{1F033DBD-D31D-4270-8E45-A921515FCAAC}"/>
    <cellStyle name="Normal 5 4 2 6 3" xfId="796" xr:uid="{FDB3F11D-5B24-4B19-AC1D-A8EEBB62DE81}"/>
    <cellStyle name="Normal 5 4 2 6 4" xfId="797" xr:uid="{D1392B41-E4AB-4354-9730-97F6F80C4F1F}"/>
    <cellStyle name="Normal 5 4 2 7" xfId="798" xr:uid="{CCF69C02-0B61-4D72-B86A-DFDE2B95DE75}"/>
    <cellStyle name="Normal 5 4 2 7 2" xfId="3871" xr:uid="{25A00331-BF60-4E7C-87CE-6FFE5EC10A61}"/>
    <cellStyle name="Normal 5 4 2 8" xfId="799" xr:uid="{6934B652-4AFB-4AE4-B9D8-10CABABBE032}"/>
    <cellStyle name="Normal 5 4 2 9" xfId="800" xr:uid="{663ADD0B-7F5E-4108-ACD9-527D39533DBB}"/>
    <cellStyle name="Normal 5 4 3" xfId="801" xr:uid="{0D1C368B-FA24-4BA5-93F3-269D25548502}"/>
    <cellStyle name="Normal 5 4 3 2" xfId="802" xr:uid="{3DF93DE3-4175-4C84-94CC-7749CF3858EE}"/>
    <cellStyle name="Normal 5 4 3 2 2" xfId="803" xr:uid="{075F44C8-3D92-4F35-8020-8628704475B6}"/>
    <cellStyle name="Normal 5 4 3 2 2 2" xfId="804" xr:uid="{74CD5108-9271-4BD2-9FAC-A82D04837B44}"/>
    <cellStyle name="Normal 5 4 3 2 2 2 2" xfId="3872" xr:uid="{9D2FB6CE-3832-46DC-8F8B-7394B9D9AB14}"/>
    <cellStyle name="Normal 5 4 3 2 2 2 2 2" xfId="3873" xr:uid="{4A028207-B40F-4732-8EE1-7860C36D97B2}"/>
    <cellStyle name="Normal 5 4 3 2 2 2 3" xfId="3874" xr:uid="{FC693F12-7611-4708-90EC-E03A269134AD}"/>
    <cellStyle name="Normal 5 4 3 2 2 3" xfId="805" xr:uid="{E4D5C103-4E03-4928-A8B2-ECD7B62FF67B}"/>
    <cellStyle name="Normal 5 4 3 2 2 3 2" xfId="3875" xr:uid="{1D98FC99-9559-4202-99A8-2491121630E3}"/>
    <cellStyle name="Normal 5 4 3 2 2 4" xfId="806" xr:uid="{6668D4A8-0B03-461E-8F09-7924569CCA76}"/>
    <cellStyle name="Normal 5 4 3 2 3" xfId="807" xr:uid="{32CB27D7-E3E2-4E30-8587-ECFC1C328A5E}"/>
    <cellStyle name="Normal 5 4 3 2 3 2" xfId="808" xr:uid="{B314247A-82D1-4CC0-BE05-5BF037D90D6E}"/>
    <cellStyle name="Normal 5 4 3 2 3 2 2" xfId="3876" xr:uid="{2A41A4DF-50BE-4ED6-9908-9E1239A4E6CA}"/>
    <cellStyle name="Normal 5 4 3 2 3 3" xfId="809" xr:uid="{A867520D-12D8-44C8-A2C7-306B8B279159}"/>
    <cellStyle name="Normal 5 4 3 2 3 4" xfId="810" xr:uid="{DE38914B-CE6A-4BA6-B350-36427E698C47}"/>
    <cellStyle name="Normal 5 4 3 2 4" xfId="811" xr:uid="{59210AD1-2215-4B8A-952D-4B1B39D157D9}"/>
    <cellStyle name="Normal 5 4 3 2 4 2" xfId="3877" xr:uid="{CA0F30E3-763F-401A-B8F0-7C3BB52542DC}"/>
    <cellStyle name="Normal 5 4 3 2 5" xfId="812" xr:uid="{A01EF95A-5D41-4C09-8F42-E1431DD36C0B}"/>
    <cellStyle name="Normal 5 4 3 2 6" xfId="813" xr:uid="{674220D3-D7E1-4E5E-BDEB-4BA4FC53BCD0}"/>
    <cellStyle name="Normal 5 4 3 3" xfId="814" xr:uid="{F1716840-8416-4729-9224-48B7A54FFE01}"/>
    <cellStyle name="Normal 5 4 3 3 2" xfId="815" xr:uid="{6166C1A9-C315-4AAD-9678-701986E482A5}"/>
    <cellStyle name="Normal 5 4 3 3 2 2" xfId="816" xr:uid="{987B792B-5966-4DFB-9AA3-24F7C62FBCB0}"/>
    <cellStyle name="Normal 5 4 3 3 2 2 2" xfId="3878" xr:uid="{190AAABD-4CE7-424F-BCCA-A63C2729D54C}"/>
    <cellStyle name="Normal 5 4 3 3 2 2 2 2" xfId="3879" xr:uid="{E4AE2719-089C-4423-BB17-B44E7A054DD5}"/>
    <cellStyle name="Normal 5 4 3 3 2 2 3" xfId="3880" xr:uid="{E104C557-5C9F-4934-A618-C44C2710507F}"/>
    <cellStyle name="Normal 5 4 3 3 2 3" xfId="817" xr:uid="{44BC5F4A-46AF-4FF5-945D-47FC8C4C667C}"/>
    <cellStyle name="Normal 5 4 3 3 2 3 2" xfId="3881" xr:uid="{24176A63-C09A-48F8-8CD9-D694B14B4BA2}"/>
    <cellStyle name="Normal 5 4 3 3 2 4" xfId="818" xr:uid="{086D2741-863D-4FEE-B290-D39356E2D422}"/>
    <cellStyle name="Normal 5 4 3 3 3" xfId="819" xr:uid="{5F24F786-FB75-4EAC-BC52-49C54B0D35DA}"/>
    <cellStyle name="Normal 5 4 3 3 3 2" xfId="3882" xr:uid="{BD9CBE74-3D03-428C-B8C7-62281FB7BFD2}"/>
    <cellStyle name="Normal 5 4 3 3 3 2 2" xfId="3883" xr:uid="{29350128-69E5-4367-B48C-D09EDEDC8281}"/>
    <cellStyle name="Normal 5 4 3 3 3 3" xfId="3884" xr:uid="{ED61863A-BA72-4DCA-B472-E7A1A2FAAF28}"/>
    <cellStyle name="Normal 5 4 3 3 4" xfId="820" xr:uid="{2466AAEC-9BC0-42C8-AE3C-73A69D47A701}"/>
    <cellStyle name="Normal 5 4 3 3 4 2" xfId="3885" xr:uid="{FA053FE8-B1AF-4E14-8E71-30CF5B1E0BAB}"/>
    <cellStyle name="Normal 5 4 3 3 5" xfId="821" xr:uid="{631F83D2-47CF-4B54-8143-3A870298915B}"/>
    <cellStyle name="Normal 5 4 3 4" xfId="822" xr:uid="{572EB415-0735-4A1A-9FE8-FAF8D3856550}"/>
    <cellStyle name="Normal 5 4 3 4 2" xfId="823" xr:uid="{6614F8EA-1DD7-420C-B3F6-FF71DC7C6D09}"/>
    <cellStyle name="Normal 5 4 3 4 2 2" xfId="3886" xr:uid="{75D53469-61AA-45D9-8280-CCADFA537AA4}"/>
    <cellStyle name="Normal 5 4 3 4 2 2 2" xfId="3887" xr:uid="{82C04710-08CB-49CA-AAC2-730DE14F102B}"/>
    <cellStyle name="Normal 5 4 3 4 2 3" xfId="3888" xr:uid="{44AF6C3C-BACD-4FA4-A4BA-398BBFB47C29}"/>
    <cellStyle name="Normal 5 4 3 4 3" xfId="824" xr:uid="{BCEB77A4-E5AA-4C1D-B04D-779FA98B0C07}"/>
    <cellStyle name="Normal 5 4 3 4 3 2" xfId="3889" xr:uid="{A8286F90-29D3-4395-92C1-FE71889B565F}"/>
    <cellStyle name="Normal 5 4 3 4 4" xfId="825" xr:uid="{4E27BFC7-574C-4FF7-BA6A-51B1CDA73F8D}"/>
    <cellStyle name="Normal 5 4 3 5" xfId="826" xr:uid="{89CBBB98-BDC2-4708-8437-D2070FF8F514}"/>
    <cellStyle name="Normal 5 4 3 5 2" xfId="827" xr:uid="{53273735-775F-4DC9-B990-D4B476EFD869}"/>
    <cellStyle name="Normal 5 4 3 5 2 2" xfId="3890" xr:uid="{ABAF2402-8F02-44A4-BD78-EB81E4D9DCCB}"/>
    <cellStyle name="Normal 5 4 3 5 3" xfId="828" xr:uid="{9CC078B9-9C5A-417F-8FD0-03E5A631FA4B}"/>
    <cellStyle name="Normal 5 4 3 5 4" xfId="829" xr:uid="{659F5229-56D7-4E50-A9F3-C0F6055A5CF3}"/>
    <cellStyle name="Normal 5 4 3 6" xfId="830" xr:uid="{126537EE-EE31-4F88-8D93-2EC803B94100}"/>
    <cellStyle name="Normal 5 4 3 6 2" xfId="3891" xr:uid="{25F8F7D2-7CB0-4F6E-907B-644AB78957A1}"/>
    <cellStyle name="Normal 5 4 3 7" xfId="831" xr:uid="{3F78C96E-8020-43CD-A285-CBE317C99E8D}"/>
    <cellStyle name="Normal 5 4 3 8" xfId="832" xr:uid="{C71FF92F-EFE1-4369-BEAF-34328370BE06}"/>
    <cellStyle name="Normal 5 4 4" xfId="833" xr:uid="{CEBFCAA3-1CC4-4451-BC5F-4A29BA506B65}"/>
    <cellStyle name="Normal 5 4 4 2" xfId="834" xr:uid="{46C65617-6E8B-46D4-A28D-838F7C03FE72}"/>
    <cellStyle name="Normal 5 4 4 2 2" xfId="835" xr:uid="{A683F14C-37E3-4819-9EB3-EA165194C1C6}"/>
    <cellStyle name="Normal 5 4 4 2 2 2" xfId="836" xr:uid="{96584751-2CBB-4E2D-A8E5-C82D47788985}"/>
    <cellStyle name="Normal 5 4 4 2 2 2 2" xfId="3892" xr:uid="{8B475C29-4C03-45AF-9397-C0654E2DB129}"/>
    <cellStyle name="Normal 5 4 4 2 2 3" xfId="837" xr:uid="{0764C48E-5255-4FC3-A4F9-597B0AC8A1D9}"/>
    <cellStyle name="Normal 5 4 4 2 2 4" xfId="838" xr:uid="{734A7ABB-436D-4433-B50A-2C43559238A9}"/>
    <cellStyle name="Normal 5 4 4 2 3" xfId="839" xr:uid="{A183F185-CDB7-4045-8B56-7517F03FB781}"/>
    <cellStyle name="Normal 5 4 4 2 3 2" xfId="3893" xr:uid="{7B6366EC-0910-411B-BA87-01BDF624A1CF}"/>
    <cellStyle name="Normal 5 4 4 2 4" xfId="840" xr:uid="{8328D36D-79AA-4016-8AA7-555EECBA5A6B}"/>
    <cellStyle name="Normal 5 4 4 2 5" xfId="841" xr:uid="{D0A6CD09-5470-4E7B-A8B1-F56A92A2A950}"/>
    <cellStyle name="Normal 5 4 4 3" xfId="842" xr:uid="{DFED1BA0-0EE3-45E3-A087-7BB7203D6F96}"/>
    <cellStyle name="Normal 5 4 4 3 2" xfId="843" xr:uid="{7B4808A5-C45C-431B-B1B5-9D6F9A41FB3F}"/>
    <cellStyle name="Normal 5 4 4 3 2 2" xfId="3894" xr:uid="{187441CA-25DD-4DB4-A038-0719BBF4BA4E}"/>
    <cellStyle name="Normal 5 4 4 3 3" xfId="844" xr:uid="{5117C463-3E41-4E9E-9C2B-48AC6D31CCD9}"/>
    <cellStyle name="Normal 5 4 4 3 4" xfId="845" xr:uid="{00000AEF-8072-4ECF-AEDA-83B3D32E24B4}"/>
    <cellStyle name="Normal 5 4 4 4" xfId="846" xr:uid="{BFFEF2CF-6F19-49EF-BC1F-8F8130EC7E6B}"/>
    <cellStyle name="Normal 5 4 4 4 2" xfId="847" xr:uid="{711B4035-26F7-49E0-B921-E016C5F93DAB}"/>
    <cellStyle name="Normal 5 4 4 4 3" xfId="848" xr:uid="{6A785F47-8C98-4816-8E02-74589A8760F8}"/>
    <cellStyle name="Normal 5 4 4 4 4" xfId="849" xr:uid="{A0B34712-1738-4856-9340-1A422A0E39AE}"/>
    <cellStyle name="Normal 5 4 4 5" xfId="850" xr:uid="{BE01EC19-FE99-46D4-BAD7-8CB3C3883BE6}"/>
    <cellStyle name="Normal 5 4 4 6" xfId="851" xr:uid="{DEEF15A5-A6A4-4B04-9A8C-CEE91E4FF23D}"/>
    <cellStyle name="Normal 5 4 4 7" xfId="852" xr:uid="{EC34940F-59C9-4F0E-9394-C9B965247D1E}"/>
    <cellStyle name="Normal 5 4 5" xfId="853" xr:uid="{6E21E6A4-C4D7-4C60-9E7D-B7AC78117348}"/>
    <cellStyle name="Normal 5 4 5 2" xfId="854" xr:uid="{9826E0AE-86AC-4163-BCDE-3B19DD7E2AA5}"/>
    <cellStyle name="Normal 5 4 5 2 2" xfId="855" xr:uid="{D5343D7E-B9BE-448E-973A-286C5A661CCF}"/>
    <cellStyle name="Normal 5 4 5 2 2 2" xfId="3895" xr:uid="{3B24A7DD-8315-477B-9C7A-3E96D1FDAAD5}"/>
    <cellStyle name="Normal 5 4 5 2 2 2 2" xfId="3896" xr:uid="{896DF823-1953-4785-925A-9C0926E8882D}"/>
    <cellStyle name="Normal 5 4 5 2 2 3" xfId="3897" xr:uid="{D89204D3-FBD1-4772-9430-1F2B04DABD12}"/>
    <cellStyle name="Normal 5 4 5 2 3" xfId="856" xr:uid="{5B65AB4D-E947-42F3-8E10-0C2239373BD0}"/>
    <cellStyle name="Normal 5 4 5 2 3 2" xfId="3898" xr:uid="{4E6A10C8-3FA9-46DD-8394-FFC36883FB93}"/>
    <cellStyle name="Normal 5 4 5 2 4" xfId="857" xr:uid="{CCF96BC8-9DBF-4E60-9F73-F59DA3EEE2FE}"/>
    <cellStyle name="Normal 5 4 5 3" xfId="858" xr:uid="{0122D406-C4FE-4B5A-AC6E-F39A38DB8A08}"/>
    <cellStyle name="Normal 5 4 5 3 2" xfId="859" xr:uid="{D27C02E8-6154-4BF1-964A-B7FB1E994937}"/>
    <cellStyle name="Normal 5 4 5 3 2 2" xfId="3899" xr:uid="{88BAB58B-CBAE-4657-A9B8-A3A59DDF907F}"/>
    <cellStyle name="Normal 5 4 5 3 3" xfId="860" xr:uid="{AC9C621C-EA84-4B3A-94F1-133BCA631711}"/>
    <cellStyle name="Normal 5 4 5 3 4" xfId="861" xr:uid="{5AB2E148-41C1-4A87-9F5D-A4BECA863765}"/>
    <cellStyle name="Normal 5 4 5 4" xfId="862" xr:uid="{665015C9-0FE2-46E3-9777-9C4A1C323758}"/>
    <cellStyle name="Normal 5 4 5 4 2" xfId="3900" xr:uid="{7644AB7C-C5DA-4879-9F26-9BD1785DFD60}"/>
    <cellStyle name="Normal 5 4 5 5" xfId="863" xr:uid="{F191B95C-764B-42F4-9F0F-59527685F50B}"/>
    <cellStyle name="Normal 5 4 5 6" xfId="864" xr:uid="{6BC6A1A8-CAA3-4C16-9359-91BB67AA4FCC}"/>
    <cellStyle name="Normal 5 4 6" xfId="865" xr:uid="{43F47520-AA1C-4D5B-9D89-71395BEF5473}"/>
    <cellStyle name="Normal 5 4 6 2" xfId="866" xr:uid="{987BC354-5EF2-49D8-8DFD-B22146BB01E4}"/>
    <cellStyle name="Normal 5 4 6 2 2" xfId="867" xr:uid="{4AC01200-8522-4B85-9AC8-3C2076AADCB2}"/>
    <cellStyle name="Normal 5 4 6 2 2 2" xfId="3901" xr:uid="{DC439253-46BA-4F52-94F5-CD7C3B274799}"/>
    <cellStyle name="Normal 5 4 6 2 3" xfId="868" xr:uid="{BE105103-87B2-4D9F-A07B-DD359DC10D71}"/>
    <cellStyle name="Normal 5 4 6 2 4" xfId="869" xr:uid="{9A4CE1BC-363B-46BB-9703-2DAAC03296D0}"/>
    <cellStyle name="Normal 5 4 6 3" xfId="870" xr:uid="{9AC6AB32-514F-4D0E-A05F-AA2AF367FC55}"/>
    <cellStyle name="Normal 5 4 6 3 2" xfId="3902" xr:uid="{648F1180-99EE-49D5-8756-1BC395B02321}"/>
    <cellStyle name="Normal 5 4 6 4" xfId="871" xr:uid="{7FDD2569-690C-4290-B66E-6E14F60D3A94}"/>
    <cellStyle name="Normal 5 4 6 5" xfId="872" xr:uid="{D9A1F2C0-5FB2-4325-A85E-EB6F1A81EB33}"/>
    <cellStyle name="Normal 5 4 7" xfId="873" xr:uid="{421D8916-424D-4BF1-895F-75A1AE05C10E}"/>
    <cellStyle name="Normal 5 4 7 2" xfId="874" xr:uid="{B7E1ECC2-6C54-436B-905A-42AC22390F36}"/>
    <cellStyle name="Normal 5 4 7 2 2" xfId="3903" xr:uid="{57526431-5FB2-4AB3-9ED9-B2910E1025C0}"/>
    <cellStyle name="Normal 5 4 7 2 3" xfId="4391" xr:uid="{06093782-7391-4663-B3CD-D4DB277618B6}"/>
    <cellStyle name="Normal 5 4 7 3" xfId="875" xr:uid="{5A4F0951-68F8-4D8E-A042-4511BB892506}"/>
    <cellStyle name="Normal 5 4 7 4" xfId="876" xr:uid="{2345CF2D-298A-491D-BD47-D8702F376307}"/>
    <cellStyle name="Normal 5 4 8" xfId="877" xr:uid="{650737D6-846A-466A-AB94-4D0561D4D24E}"/>
    <cellStyle name="Normal 5 4 8 2" xfId="878" xr:uid="{78A2B384-CC01-4737-86A5-A815AA37EDA2}"/>
    <cellStyle name="Normal 5 4 8 3" xfId="879" xr:uid="{0B3CD58D-2ACA-4CA0-86B2-161473755FBF}"/>
    <cellStyle name="Normal 5 4 8 4" xfId="880" xr:uid="{304453B9-2AE4-4770-B9E3-096AE630459C}"/>
    <cellStyle name="Normal 5 4 9" xfId="881" xr:uid="{C37D360F-B585-4D7A-BE91-CDA39FC5D223}"/>
    <cellStyle name="Normal 5 5" xfId="882" xr:uid="{682D59AB-A0FA-46B6-94A5-64E51AACE035}"/>
    <cellStyle name="Normal 5 5 10" xfId="883" xr:uid="{0394D0E7-E076-492E-8B16-9EA55BE2C35B}"/>
    <cellStyle name="Normal 5 5 11" xfId="884" xr:uid="{C63F8482-E0A3-4875-9352-36160404C7BC}"/>
    <cellStyle name="Normal 5 5 2" xfId="885" xr:uid="{5C64C7CB-145B-49A6-9424-49F0BEC29E4B}"/>
    <cellStyle name="Normal 5 5 2 2" xfId="886" xr:uid="{400369E3-3A71-42BE-A11D-10E0DCF62A61}"/>
    <cellStyle name="Normal 5 5 2 2 2" xfId="887" xr:uid="{C85B5737-2B0C-4CA1-9344-3916930696EB}"/>
    <cellStyle name="Normal 5 5 2 2 2 2" xfId="888" xr:uid="{B4D37134-9EAA-4C39-9878-78CC101BA3CF}"/>
    <cellStyle name="Normal 5 5 2 2 2 2 2" xfId="889" xr:uid="{92DBB8BC-7A4D-4C6D-B718-5D098A7EDE7F}"/>
    <cellStyle name="Normal 5 5 2 2 2 2 2 2" xfId="3904" xr:uid="{D47C4E52-2493-4BBC-9A43-324A544DFEAB}"/>
    <cellStyle name="Normal 5 5 2 2 2 2 3" xfId="890" xr:uid="{46C31AF1-EDE3-4A98-9DF1-493402A4740E}"/>
    <cellStyle name="Normal 5 5 2 2 2 2 4" xfId="891" xr:uid="{0E28A372-9432-4422-96C7-B153A89652A8}"/>
    <cellStyle name="Normal 5 5 2 2 2 3" xfId="892" xr:uid="{1D7562EC-3D01-4E38-A115-B3BF683B2EC3}"/>
    <cellStyle name="Normal 5 5 2 2 2 3 2" xfId="893" xr:uid="{3153E4A6-17B0-4ABE-AB75-DFEBAE213178}"/>
    <cellStyle name="Normal 5 5 2 2 2 3 3" xfId="894" xr:uid="{FB2D9C0F-046F-4181-9F5B-62DEBB314324}"/>
    <cellStyle name="Normal 5 5 2 2 2 3 4" xfId="895" xr:uid="{67E896FE-4DED-45D5-9C3E-913C93F91632}"/>
    <cellStyle name="Normal 5 5 2 2 2 4" xfId="896" xr:uid="{78A92152-E0D7-4435-A062-8B87C9A59808}"/>
    <cellStyle name="Normal 5 5 2 2 2 5" xfId="897" xr:uid="{DAA51E15-FEF3-49A4-8C49-CB72550166B6}"/>
    <cellStyle name="Normal 5 5 2 2 2 6" xfId="898" xr:uid="{C801AB58-19F4-4AD4-8042-0668BCF1A33E}"/>
    <cellStyle name="Normal 5 5 2 2 3" xfId="899" xr:uid="{FDD8A9B2-42CE-4C46-B2F0-9397037462E3}"/>
    <cellStyle name="Normal 5 5 2 2 3 2" xfId="900" xr:uid="{B8D74157-D225-4A6E-A676-69DACC77CD00}"/>
    <cellStyle name="Normal 5 5 2 2 3 2 2" xfId="901" xr:uid="{743DC382-C002-4F2B-83C9-CA183ABEC5F1}"/>
    <cellStyle name="Normal 5 5 2 2 3 2 3" xfId="902" xr:uid="{9DB1BD5D-5812-43AA-A14F-1D6633D49860}"/>
    <cellStyle name="Normal 5 5 2 2 3 2 4" xfId="903" xr:uid="{65D2E5C4-741D-4B9B-ADF7-6C4D6E514B89}"/>
    <cellStyle name="Normal 5 5 2 2 3 3" xfId="904" xr:uid="{26BE1C60-A90A-4215-8506-5EA3BBB707EF}"/>
    <cellStyle name="Normal 5 5 2 2 3 4" xfId="905" xr:uid="{3C155544-484B-4DC3-8CCC-A877416C14B8}"/>
    <cellStyle name="Normal 5 5 2 2 3 5" xfId="906" xr:uid="{5B31360E-F513-4EDB-B6FA-F196399CD723}"/>
    <cellStyle name="Normal 5 5 2 2 4" xfId="907" xr:uid="{139479AB-4459-4832-A651-D1FFCC0FEF95}"/>
    <cellStyle name="Normal 5 5 2 2 4 2" xfId="908" xr:uid="{1D7CD198-0C17-4E04-926C-AAC320433748}"/>
    <cellStyle name="Normal 5 5 2 2 4 3" xfId="909" xr:uid="{47A3F6A9-A9A3-4574-ACF9-5F263061F8A3}"/>
    <cellStyle name="Normal 5 5 2 2 4 4" xfId="910" xr:uid="{28F090AD-B315-4A30-849C-C52A762F6FFA}"/>
    <cellStyle name="Normal 5 5 2 2 5" xfId="911" xr:uid="{ABBEF31E-302C-4547-8D60-D6BBFAF43912}"/>
    <cellStyle name="Normal 5 5 2 2 5 2" xfId="912" xr:uid="{069475D8-DD86-423B-AE19-E92C16956EDF}"/>
    <cellStyle name="Normal 5 5 2 2 5 3" xfId="913" xr:uid="{32085D21-5F7C-4F5F-89D1-97D28A03F75A}"/>
    <cellStyle name="Normal 5 5 2 2 5 4" xfId="914" xr:uid="{D3C03DA6-46A6-4490-BB10-497B45DB6B63}"/>
    <cellStyle name="Normal 5 5 2 2 6" xfId="915" xr:uid="{87747C55-5D17-42A4-98FE-6D2F29C839EE}"/>
    <cellStyle name="Normal 5 5 2 2 7" xfId="916" xr:uid="{8FAF4510-1287-46C6-AEDE-EFC72EEA21B0}"/>
    <cellStyle name="Normal 5 5 2 2 8" xfId="917" xr:uid="{C1C6F17C-B46A-45EB-A30A-3CABF595F0AD}"/>
    <cellStyle name="Normal 5 5 2 3" xfId="918" xr:uid="{18E7C02B-8A6E-42E3-B6A7-511F14563C8C}"/>
    <cellStyle name="Normal 5 5 2 3 2" xfId="919" xr:uid="{51EDCC48-B553-47A4-B5A0-5A61A90F7FC7}"/>
    <cellStyle name="Normal 5 5 2 3 2 2" xfId="920" xr:uid="{B9E3410E-CFDE-46FB-9436-24C4D400C7D0}"/>
    <cellStyle name="Normal 5 5 2 3 2 2 2" xfId="3905" xr:uid="{00D9D771-960C-434D-A7E1-EBA357DB0078}"/>
    <cellStyle name="Normal 5 5 2 3 2 2 2 2" xfId="3906" xr:uid="{B09A7F09-D0B6-45DA-B05E-B5E6325538A0}"/>
    <cellStyle name="Normal 5 5 2 3 2 2 3" xfId="3907" xr:uid="{E670395A-77C9-4D0D-BC7F-C5874680454B}"/>
    <cellStyle name="Normal 5 5 2 3 2 3" xfId="921" xr:uid="{5184031C-832A-479E-84E9-32BD468921A1}"/>
    <cellStyle name="Normal 5 5 2 3 2 3 2" xfId="3908" xr:uid="{147CA4E2-2E46-4F03-90C3-92F48ED8A28B}"/>
    <cellStyle name="Normal 5 5 2 3 2 4" xfId="922" xr:uid="{4F037BDD-5F20-4F0F-BE29-0B186DB6A00B}"/>
    <cellStyle name="Normal 5 5 2 3 3" xfId="923" xr:uid="{0C18CA54-C454-471C-BD3D-8EF80B861182}"/>
    <cellStyle name="Normal 5 5 2 3 3 2" xfId="924" xr:uid="{AFEEC576-D3DC-4516-991E-863DA83D913D}"/>
    <cellStyle name="Normal 5 5 2 3 3 2 2" xfId="3909" xr:uid="{6BF35B2C-8295-43D6-BFF6-031FCBA0BCDD}"/>
    <cellStyle name="Normal 5 5 2 3 3 3" xfId="925" xr:uid="{ED379BEB-090C-4A82-916B-F7757C2D8ADE}"/>
    <cellStyle name="Normal 5 5 2 3 3 4" xfId="926" xr:uid="{28F3B249-434A-4A5C-8DD9-00C3EDCF7B22}"/>
    <cellStyle name="Normal 5 5 2 3 4" xfId="927" xr:uid="{FF7CAB81-F56F-4137-9705-C4AA9388FD26}"/>
    <cellStyle name="Normal 5 5 2 3 4 2" xfId="3910" xr:uid="{1FF9CD5D-2CF4-493C-B1A6-59C4FC19724D}"/>
    <cellStyle name="Normal 5 5 2 3 5" xfId="928" xr:uid="{B6C39D39-BD73-46DA-B9D0-C0C4C4632516}"/>
    <cellStyle name="Normal 5 5 2 3 6" xfId="929" xr:uid="{4D5E75DA-B01A-49F9-8FE5-5B1B6C587C4B}"/>
    <cellStyle name="Normal 5 5 2 4" xfId="930" xr:uid="{6F5B62FE-0152-4F23-82C4-198879FF29AC}"/>
    <cellStyle name="Normal 5 5 2 4 2" xfId="931" xr:uid="{CEB53335-05D8-4811-BD63-48411D9B831F}"/>
    <cellStyle name="Normal 5 5 2 4 2 2" xfId="932" xr:uid="{D8629CD4-9A76-4620-B2EF-5184E4A6BC7F}"/>
    <cellStyle name="Normal 5 5 2 4 2 2 2" xfId="3911" xr:uid="{15434CF6-C9E0-41FA-8A9A-795698D6DF10}"/>
    <cellStyle name="Normal 5 5 2 4 2 3" xfId="933" xr:uid="{AC4FBABF-3998-449C-A268-D126EF8E8193}"/>
    <cellStyle name="Normal 5 5 2 4 2 4" xfId="934" xr:uid="{6EBE9520-3265-4ACC-8D0F-7643BEBBED6F}"/>
    <cellStyle name="Normal 5 5 2 4 3" xfId="935" xr:uid="{C24967B3-6E56-49AF-BF79-4D94EA89982F}"/>
    <cellStyle name="Normal 5 5 2 4 3 2" xfId="3912" xr:uid="{A834A1AE-D76B-4CB8-9169-E935647FA47E}"/>
    <cellStyle name="Normal 5 5 2 4 4" xfId="936" xr:uid="{D201C821-38AB-412E-9A20-213572275A13}"/>
    <cellStyle name="Normal 5 5 2 4 5" xfId="937" xr:uid="{FFC7F87E-3275-4102-BA7B-5A08DA4F54EB}"/>
    <cellStyle name="Normal 5 5 2 5" xfId="938" xr:uid="{AEE12479-F02B-41A3-86E6-92B1C25DFD70}"/>
    <cellStyle name="Normal 5 5 2 5 2" xfId="939" xr:uid="{0E45B7B5-2603-4413-ADEA-37E58FA040AA}"/>
    <cellStyle name="Normal 5 5 2 5 2 2" xfId="3913" xr:uid="{63EB0450-FB3E-4379-8CCC-0E42ACE3B633}"/>
    <cellStyle name="Normal 5 5 2 5 3" xfId="940" xr:uid="{541A7DC3-9AEA-47C0-A2C2-3F8F0455AEBB}"/>
    <cellStyle name="Normal 5 5 2 5 4" xfId="941" xr:uid="{956FCDA7-4310-4B76-809A-8DB64906B167}"/>
    <cellStyle name="Normal 5 5 2 6" xfId="942" xr:uid="{F55CA1D3-95AB-480C-8092-4F629149EED2}"/>
    <cellStyle name="Normal 5 5 2 6 2" xfId="943" xr:uid="{D3776D25-90BF-4682-B64D-577C6708F516}"/>
    <cellStyle name="Normal 5 5 2 6 3" xfId="944" xr:uid="{35DB14FB-EB89-4A44-9BBB-9DAD4BB65F72}"/>
    <cellStyle name="Normal 5 5 2 6 4" xfId="945" xr:uid="{8409290C-7415-4CA5-949D-7C6FA0F49B71}"/>
    <cellStyle name="Normal 5 5 2 7" xfId="946" xr:uid="{A94779E9-6180-4565-BBAC-DA472BABABA5}"/>
    <cellStyle name="Normal 5 5 2 8" xfId="947" xr:uid="{223FBDBA-882A-4082-9661-8F11F60777A5}"/>
    <cellStyle name="Normal 5 5 2 9" xfId="948" xr:uid="{3BDFE4A2-9FED-40FE-8465-8E7733DC881D}"/>
    <cellStyle name="Normal 5 5 3" xfId="949" xr:uid="{94EACECB-41A4-4002-99A8-7CC341F93B0D}"/>
    <cellStyle name="Normal 5 5 3 2" xfId="950" xr:uid="{C565C197-59BE-4E14-B952-CD6BE74B2610}"/>
    <cellStyle name="Normal 5 5 3 2 2" xfId="951" xr:uid="{A4D03A62-B25B-4078-BAD0-41430F8A9828}"/>
    <cellStyle name="Normal 5 5 3 2 2 2" xfId="952" xr:uid="{2F03BB75-66EC-4365-8B87-EB9F97F0FFEB}"/>
    <cellStyle name="Normal 5 5 3 2 2 2 2" xfId="3914" xr:uid="{39A977DE-E8F4-44EC-8DE6-B8A5C982E147}"/>
    <cellStyle name="Normal 5 5 3 2 2 3" xfId="953" xr:uid="{CDD6BFFD-CD80-425F-8E9F-65DB6C0137BF}"/>
    <cellStyle name="Normal 5 5 3 2 2 4" xfId="954" xr:uid="{203F0A51-7D13-4FB7-A106-0EF0423853A3}"/>
    <cellStyle name="Normal 5 5 3 2 3" xfId="955" xr:uid="{A039D305-2B9E-4F78-8199-8C01510A6FF7}"/>
    <cellStyle name="Normal 5 5 3 2 3 2" xfId="956" xr:uid="{FFA182AE-5E61-4A06-86C9-48FA13D82414}"/>
    <cellStyle name="Normal 5 5 3 2 3 3" xfId="957" xr:uid="{B9E2A4E5-4BD4-4301-8B7A-C8BFC9F88BB6}"/>
    <cellStyle name="Normal 5 5 3 2 3 4" xfId="958" xr:uid="{D7F057C4-5E6F-47BE-988C-E8BFAA6C6D1B}"/>
    <cellStyle name="Normal 5 5 3 2 4" xfId="959" xr:uid="{BE174D52-F1CA-4717-8AEC-DC717CED51EB}"/>
    <cellStyle name="Normal 5 5 3 2 5" xfId="960" xr:uid="{2913C338-9ED3-4F95-869A-9001EBD78587}"/>
    <cellStyle name="Normal 5 5 3 2 6" xfId="961" xr:uid="{445B9587-21DB-482F-A7FD-D142807CAB05}"/>
    <cellStyle name="Normal 5 5 3 3" xfId="962" xr:uid="{548755A5-4094-4C42-95F7-66D01CC18275}"/>
    <cellStyle name="Normal 5 5 3 3 2" xfId="963" xr:uid="{FE3ABA5D-8D57-4A14-9691-7C75665AAA03}"/>
    <cellStyle name="Normal 5 5 3 3 2 2" xfId="964" xr:uid="{712A78D6-6CC3-4CA3-A200-8D5D03A7503A}"/>
    <cellStyle name="Normal 5 5 3 3 2 3" xfId="965" xr:uid="{644758F7-7006-4967-ADD7-B3996ADC1EF5}"/>
    <cellStyle name="Normal 5 5 3 3 2 4" xfId="966" xr:uid="{ACFA1FB1-A6FD-4061-8E85-61D79D638000}"/>
    <cellStyle name="Normal 5 5 3 3 3" xfId="967" xr:uid="{F73A0756-D6C3-43DF-A516-5910A5A49C5D}"/>
    <cellStyle name="Normal 5 5 3 3 4" xfId="968" xr:uid="{DEEF9DE6-89CC-440F-BEEA-3777F035AA01}"/>
    <cellStyle name="Normal 5 5 3 3 5" xfId="969" xr:uid="{3014E8CB-D8CF-4AFA-AFEF-3643AD7A0341}"/>
    <cellStyle name="Normal 5 5 3 4" xfId="970" xr:uid="{7BA084D6-AC0B-4363-BE8E-265AD37E9A8B}"/>
    <cellStyle name="Normal 5 5 3 4 2" xfId="971" xr:uid="{D7113EBB-EAED-48C1-B64D-39FB66DBC624}"/>
    <cellStyle name="Normal 5 5 3 4 3" xfId="972" xr:uid="{CAA7CE33-CC4A-4894-A507-87D2557DE014}"/>
    <cellStyle name="Normal 5 5 3 4 4" xfId="973" xr:uid="{9C9EFF67-5240-4B46-8E03-AEFA0AD1B5E8}"/>
    <cellStyle name="Normal 5 5 3 5" xfId="974" xr:uid="{CC41760B-6637-4935-9010-A422E02A9ADB}"/>
    <cellStyle name="Normal 5 5 3 5 2" xfId="975" xr:uid="{15679075-A089-4E07-91E3-8B28269F5848}"/>
    <cellStyle name="Normal 5 5 3 5 3" xfId="976" xr:uid="{013DBF95-9EC6-4E01-BB94-A7E3B48F6BE5}"/>
    <cellStyle name="Normal 5 5 3 5 4" xfId="977" xr:uid="{621790A6-4C57-4500-B3D0-0E6738D181BB}"/>
    <cellStyle name="Normal 5 5 3 6" xfId="978" xr:uid="{DBE9AB81-98C0-4B08-84F8-7962A0A1BCCE}"/>
    <cellStyle name="Normal 5 5 3 7" xfId="979" xr:uid="{5A6C5E4A-154C-402E-9533-8A83762899F8}"/>
    <cellStyle name="Normal 5 5 3 8" xfId="980" xr:uid="{DDD0FA00-9550-461C-B855-D131D6FD8201}"/>
    <cellStyle name="Normal 5 5 4" xfId="981" xr:uid="{D074E824-833C-47A3-8C39-55FAA263BEE5}"/>
    <cellStyle name="Normal 5 5 4 2" xfId="982" xr:uid="{16C6647F-956F-4A8A-8267-7625ADFC7426}"/>
    <cellStyle name="Normal 5 5 4 2 2" xfId="983" xr:uid="{0645DC2D-D357-4BC2-ABC9-582C17F6BA86}"/>
    <cellStyle name="Normal 5 5 4 2 2 2" xfId="984" xr:uid="{32B32956-7D3B-4755-BF02-23C1844EE893}"/>
    <cellStyle name="Normal 5 5 4 2 2 2 2" xfId="3915" xr:uid="{F33EE56E-4BF4-496C-AE1C-BEEF96449921}"/>
    <cellStyle name="Normal 5 5 4 2 2 3" xfId="985" xr:uid="{0F7AE9D1-B713-41C1-AED0-DA675987D51E}"/>
    <cellStyle name="Normal 5 5 4 2 2 4" xfId="986" xr:uid="{6B8A9385-B83F-4CA9-815F-734A383CD9BD}"/>
    <cellStyle name="Normal 5 5 4 2 3" xfId="987" xr:uid="{EB4C3B6C-E596-41AA-93D3-678B7FCDDC95}"/>
    <cellStyle name="Normal 5 5 4 2 3 2" xfId="3916" xr:uid="{72F91050-E1BC-4AE6-A8E7-97B05ACA813E}"/>
    <cellStyle name="Normal 5 5 4 2 4" xfId="988" xr:uid="{B772693C-518E-4417-AF0D-5AA9496DCA0D}"/>
    <cellStyle name="Normal 5 5 4 2 5" xfId="989" xr:uid="{4F0B0E55-FEF0-4EB2-9C61-0A4C2C6DBB18}"/>
    <cellStyle name="Normal 5 5 4 3" xfId="990" xr:uid="{E9739C45-D706-49FB-B741-CEFA605EEEEE}"/>
    <cellStyle name="Normal 5 5 4 3 2" xfId="991" xr:uid="{3F8E76D3-F28A-441F-88AF-8BC9768387EC}"/>
    <cellStyle name="Normal 5 5 4 3 2 2" xfId="3917" xr:uid="{17A559D6-B386-4D98-A305-067C7A6B2D24}"/>
    <cellStyle name="Normal 5 5 4 3 3" xfId="992" xr:uid="{C275FA46-BA92-4D7F-8BF3-FB4CCBDFE656}"/>
    <cellStyle name="Normal 5 5 4 3 4" xfId="993" xr:uid="{1994AE97-6ADC-4D4D-9B5E-7533F2BA271F}"/>
    <cellStyle name="Normal 5 5 4 4" xfId="994" xr:uid="{46F4B11A-5765-4D02-A713-67680E99A696}"/>
    <cellStyle name="Normal 5 5 4 4 2" xfId="995" xr:uid="{26C596E4-BFAD-42C5-B502-6C5221F8CAA9}"/>
    <cellStyle name="Normal 5 5 4 4 3" xfId="996" xr:uid="{0877E958-9C60-4454-8395-898956C2797C}"/>
    <cellStyle name="Normal 5 5 4 4 4" xfId="997" xr:uid="{C52509D9-7B1E-47D5-98B7-F8BDBF6AF96B}"/>
    <cellStyle name="Normal 5 5 4 5" xfId="998" xr:uid="{E2040240-1871-4165-95BB-DB6265993ACB}"/>
    <cellStyle name="Normal 5 5 4 6" xfId="999" xr:uid="{E299AE60-7873-4282-81AF-4118C50E52CE}"/>
    <cellStyle name="Normal 5 5 4 7" xfId="1000" xr:uid="{05CF4E31-4D5D-422D-8F29-63469B9AB5C5}"/>
    <cellStyle name="Normal 5 5 5" xfId="1001" xr:uid="{B8C8A19C-1E18-4A1B-B6C1-F9E680F495EE}"/>
    <cellStyle name="Normal 5 5 5 2" xfId="1002" xr:uid="{84ADD98C-53AC-4857-A275-509D585686ED}"/>
    <cellStyle name="Normal 5 5 5 2 2" xfId="1003" xr:uid="{3BEDC4EF-75E9-4EB0-8A17-CCC191A5340C}"/>
    <cellStyle name="Normal 5 5 5 2 2 2" xfId="3918" xr:uid="{78A5D583-E681-48F4-954C-21208C6119B8}"/>
    <cellStyle name="Normal 5 5 5 2 3" xfId="1004" xr:uid="{27B1A9D7-0AAD-433A-858B-C83EE9298B6E}"/>
    <cellStyle name="Normal 5 5 5 2 4" xfId="1005" xr:uid="{4CC3ED83-BA4E-4C9B-BF4E-BC0880B8FEBF}"/>
    <cellStyle name="Normal 5 5 5 3" xfId="1006" xr:uid="{F952E649-8C6D-4018-92D2-6ECD7E2BF0E6}"/>
    <cellStyle name="Normal 5 5 5 3 2" xfId="1007" xr:uid="{34857DAD-68D9-4345-BF29-A39C06E9B28F}"/>
    <cellStyle name="Normal 5 5 5 3 3" xfId="1008" xr:uid="{FD65EF03-C152-4F62-8870-2437CEBDB9E5}"/>
    <cellStyle name="Normal 5 5 5 3 4" xfId="1009" xr:uid="{56F1C601-FC20-419F-AAEA-009C9024ADAA}"/>
    <cellStyle name="Normal 5 5 5 4" xfId="1010" xr:uid="{9D95F89A-40EB-4954-AFBF-29ED7CB3033E}"/>
    <cellStyle name="Normal 5 5 5 5" xfId="1011" xr:uid="{09F7B99B-68F9-48F6-AA92-9E417918E13F}"/>
    <cellStyle name="Normal 5 5 5 6" xfId="1012" xr:uid="{1C30ADF0-AF67-4714-A3DD-913878FABA49}"/>
    <cellStyle name="Normal 5 5 6" xfId="1013" xr:uid="{BBDA727C-FFF1-44CB-B09F-2592A4484C0D}"/>
    <cellStyle name="Normal 5 5 6 2" xfId="1014" xr:uid="{F8EDF1E2-0766-4158-9309-32E83CEDA5E6}"/>
    <cellStyle name="Normal 5 5 6 2 2" xfId="1015" xr:uid="{78739426-0915-45EC-8F45-F783778EBC58}"/>
    <cellStyle name="Normal 5 5 6 2 3" xfId="1016" xr:uid="{D176A22F-72AC-466E-9FAB-B6A217B8D51C}"/>
    <cellStyle name="Normal 5 5 6 2 4" xfId="1017" xr:uid="{3C33B1CB-873A-458D-B2E0-39484102468B}"/>
    <cellStyle name="Normal 5 5 6 3" xfId="1018" xr:uid="{05A1C4CA-B820-48CB-A35E-2692541847BA}"/>
    <cellStyle name="Normal 5 5 6 4" xfId="1019" xr:uid="{0C47B144-A2F2-4A89-8E30-C53FE7F14F7A}"/>
    <cellStyle name="Normal 5 5 6 5" xfId="1020" xr:uid="{9AAC40F4-D333-42A2-8AEA-064BE00BDD2B}"/>
    <cellStyle name="Normal 5 5 7" xfId="1021" xr:uid="{2D38EC91-58CC-4635-B772-E1121CA1C3A2}"/>
    <cellStyle name="Normal 5 5 7 2" xfId="1022" xr:uid="{1D226D09-F2CD-49A6-804D-1A9BE139E505}"/>
    <cellStyle name="Normal 5 5 7 3" xfId="1023" xr:uid="{69FF6359-EA29-4E62-B1EF-E4F455C7F170}"/>
    <cellStyle name="Normal 5 5 7 4" xfId="1024" xr:uid="{EBD2112C-3C98-4B8E-8A6B-73D88F54F3C7}"/>
    <cellStyle name="Normal 5 5 8" xfId="1025" xr:uid="{E331AA63-04EE-44DE-A98E-8F3842651346}"/>
    <cellStyle name="Normal 5 5 8 2" xfId="1026" xr:uid="{DF9927F9-1BFD-4B42-B207-BF0BA895157B}"/>
    <cellStyle name="Normal 5 5 8 3" xfId="1027" xr:uid="{AABD82AA-AEFA-441A-9BDD-1BB6B54E5EB1}"/>
    <cellStyle name="Normal 5 5 8 4" xfId="1028" xr:uid="{B58AEFAB-49F9-46CB-BD75-48CA5BC3D3F9}"/>
    <cellStyle name="Normal 5 5 9" xfId="1029" xr:uid="{4ECAC3D2-6428-40FF-94A6-7EA33B509093}"/>
    <cellStyle name="Normal 5 6" xfId="1030" xr:uid="{E06A2A44-A4B3-47C0-880D-6E7E9CC2F1BA}"/>
    <cellStyle name="Normal 5 6 10" xfId="1031" xr:uid="{53271977-9F4D-413E-A270-5BA16697869E}"/>
    <cellStyle name="Normal 5 6 11" xfId="1032" xr:uid="{97128515-4514-4877-9F3E-DB94C11D98A0}"/>
    <cellStyle name="Normal 5 6 2" xfId="1033" xr:uid="{3ADF6575-9169-4883-A58A-4314C71FB5B5}"/>
    <cellStyle name="Normal 5 6 2 2" xfId="1034" xr:uid="{34AE8157-FA2A-4EE9-80C0-2D21F6BA03DD}"/>
    <cellStyle name="Normal 5 6 2 2 2" xfId="1035" xr:uid="{D5916C14-3EDC-4CE8-9DC1-7348B0162349}"/>
    <cellStyle name="Normal 5 6 2 2 2 2" xfId="1036" xr:uid="{B78B87DB-F481-4ABC-BD0B-E023ED574436}"/>
    <cellStyle name="Normal 5 6 2 2 2 2 2" xfId="1037" xr:uid="{5030BD7F-B422-42E7-ADA5-1BE39FAB858B}"/>
    <cellStyle name="Normal 5 6 2 2 2 2 3" xfId="1038" xr:uid="{8FE5F59A-1701-45FE-AB41-DF5201EF859E}"/>
    <cellStyle name="Normal 5 6 2 2 2 2 4" xfId="1039" xr:uid="{D4BE609E-303F-47F1-B8C6-FE32C629BF1A}"/>
    <cellStyle name="Normal 5 6 2 2 2 3" xfId="1040" xr:uid="{17FC2F49-348B-4142-91C6-9445B8F0D61A}"/>
    <cellStyle name="Normal 5 6 2 2 2 3 2" xfId="1041" xr:uid="{3680A444-5213-4089-87D4-CBDECBFA4E60}"/>
    <cellStyle name="Normal 5 6 2 2 2 3 3" xfId="1042" xr:uid="{23CBB95A-81E1-47C8-82A8-7A194170CDD9}"/>
    <cellStyle name="Normal 5 6 2 2 2 3 4" xfId="1043" xr:uid="{7C91CE64-E534-4B32-BB27-C17F6CC2F9E4}"/>
    <cellStyle name="Normal 5 6 2 2 2 4" xfId="1044" xr:uid="{D25CF54B-19AE-4F45-9367-D861A6D55484}"/>
    <cellStyle name="Normal 5 6 2 2 2 5" xfId="1045" xr:uid="{FEAA696E-04AD-40FF-8D17-814755FBBBB0}"/>
    <cellStyle name="Normal 5 6 2 2 2 6" xfId="1046" xr:uid="{5A1D4AA0-A809-4658-8259-9514319CB695}"/>
    <cellStyle name="Normal 5 6 2 2 3" xfId="1047" xr:uid="{03317D11-BC42-4533-BBE2-94076AEED145}"/>
    <cellStyle name="Normal 5 6 2 2 3 2" xfId="1048" xr:uid="{E647C0CB-F186-4342-8A68-D8D64F3AE69A}"/>
    <cellStyle name="Normal 5 6 2 2 3 2 2" xfId="1049" xr:uid="{9317066E-82FD-4BDD-9422-9F165C2B2297}"/>
    <cellStyle name="Normal 5 6 2 2 3 2 3" xfId="1050" xr:uid="{F87E582B-C9EC-4197-91C8-473470E462F2}"/>
    <cellStyle name="Normal 5 6 2 2 3 2 4" xfId="1051" xr:uid="{9E08154B-8096-4956-A27E-F1DD1AAC5791}"/>
    <cellStyle name="Normal 5 6 2 2 3 3" xfId="1052" xr:uid="{201DC3D4-C144-4B1F-88AF-BED679A8D3ED}"/>
    <cellStyle name="Normal 5 6 2 2 3 4" xfId="1053" xr:uid="{4EC99A7B-DC18-4883-BCB9-5FDC16AE8A31}"/>
    <cellStyle name="Normal 5 6 2 2 3 5" xfId="1054" xr:uid="{B47E47F6-6E76-4038-9A00-5DBBBD95DB4F}"/>
    <cellStyle name="Normal 5 6 2 2 4" xfId="1055" xr:uid="{1B7C1C0D-241E-4DBC-B970-090D72FCEA6A}"/>
    <cellStyle name="Normal 5 6 2 2 4 2" xfId="1056" xr:uid="{8CD977F9-999A-493E-81B5-00CCDD33C259}"/>
    <cellStyle name="Normal 5 6 2 2 4 3" xfId="1057" xr:uid="{59968F4B-CE4C-4E6D-82C9-86BDAE29AB9F}"/>
    <cellStyle name="Normal 5 6 2 2 4 4" xfId="1058" xr:uid="{C13EA7E2-F8A9-411D-9ACB-571F11E0CFD7}"/>
    <cellStyle name="Normal 5 6 2 2 5" xfId="1059" xr:uid="{CE84A52E-E690-48E2-BA91-FC65A8A01918}"/>
    <cellStyle name="Normal 5 6 2 2 5 2" xfId="1060" xr:uid="{27B61F46-593F-4441-86AB-793BCC901EE9}"/>
    <cellStyle name="Normal 5 6 2 2 5 3" xfId="1061" xr:uid="{6795F526-C747-45F9-BD80-A6690618566B}"/>
    <cellStyle name="Normal 5 6 2 2 5 4" xfId="1062" xr:uid="{643AC84D-D67D-470A-A155-770994301286}"/>
    <cellStyle name="Normal 5 6 2 2 6" xfId="1063" xr:uid="{83CEDDF1-3939-4CE6-9629-F33102455D63}"/>
    <cellStyle name="Normal 5 6 2 2 7" xfId="1064" xr:uid="{E44A1B1F-6A9A-4E92-8E59-691501BA3EA8}"/>
    <cellStyle name="Normal 5 6 2 2 8" xfId="1065" xr:uid="{CAA90EDE-AD03-4E39-A602-168A9CA40D95}"/>
    <cellStyle name="Normal 5 6 2 3" xfId="1066" xr:uid="{0766E52E-8027-4604-908C-45F172F0FE0E}"/>
    <cellStyle name="Normal 5 6 2 3 2" xfId="1067" xr:uid="{A7E0FF8E-76D1-444B-A995-01AD9CCC4C20}"/>
    <cellStyle name="Normal 5 6 2 3 2 2" xfId="1068" xr:uid="{F0D6DBE5-8D1F-4AD4-8FAA-3E705D4D6C79}"/>
    <cellStyle name="Normal 5 6 2 3 2 3" xfId="1069" xr:uid="{E081B91E-31EA-4106-9A3E-F1A731D5F550}"/>
    <cellStyle name="Normal 5 6 2 3 2 4" xfId="1070" xr:uid="{1097626D-1BDA-4FD2-9548-5164E2560D35}"/>
    <cellStyle name="Normal 5 6 2 3 3" xfId="1071" xr:uid="{2B346558-58E4-41F6-BF58-9314CDBAEF12}"/>
    <cellStyle name="Normal 5 6 2 3 3 2" xfId="1072" xr:uid="{6F8A2B28-779F-42B2-929D-6DD584F70983}"/>
    <cellStyle name="Normal 5 6 2 3 3 3" xfId="1073" xr:uid="{4C3829D3-F4E1-42F7-B754-7F4C5CBB3E1D}"/>
    <cellStyle name="Normal 5 6 2 3 3 4" xfId="1074" xr:uid="{617114CF-0E85-4D22-B077-70ECFBD2AD8B}"/>
    <cellStyle name="Normal 5 6 2 3 4" xfId="1075" xr:uid="{D23AA42A-9BB8-457C-9FB8-EE5F098E5CA6}"/>
    <cellStyle name="Normal 5 6 2 3 5" xfId="1076" xr:uid="{2EA7D678-88C5-41B8-AA5C-4FCEE1569700}"/>
    <cellStyle name="Normal 5 6 2 3 6" xfId="1077" xr:uid="{2F6E3492-3717-4E76-A2F6-FA14C6FEF4C3}"/>
    <cellStyle name="Normal 5 6 2 4" xfId="1078" xr:uid="{3C49D765-F0B7-46A9-8488-87ED5E4ED7A1}"/>
    <cellStyle name="Normal 5 6 2 4 2" xfId="1079" xr:uid="{9E15AB20-DA8D-42E6-91EF-E38F33177F14}"/>
    <cellStyle name="Normal 5 6 2 4 2 2" xfId="1080" xr:uid="{C9698300-82C1-4758-9751-91D9D763B84F}"/>
    <cellStyle name="Normal 5 6 2 4 2 3" xfId="1081" xr:uid="{BEFF6F62-23A2-4A50-A157-86397CA7FAB4}"/>
    <cellStyle name="Normal 5 6 2 4 2 4" xfId="1082" xr:uid="{FCE3AD94-53E2-463C-AEA6-E113FBCFFE71}"/>
    <cellStyle name="Normal 5 6 2 4 3" xfId="1083" xr:uid="{D567A479-602C-4878-AA53-452746ACE668}"/>
    <cellStyle name="Normal 5 6 2 4 4" xfId="1084" xr:uid="{EF8C4147-3C3E-4E73-B748-6AF62288E296}"/>
    <cellStyle name="Normal 5 6 2 4 5" xfId="1085" xr:uid="{AC4F0833-F2B3-4475-9ED5-91C9B222E0D9}"/>
    <cellStyle name="Normal 5 6 2 5" xfId="1086" xr:uid="{3DF24951-A2B0-4595-8B34-801CB3B85DAB}"/>
    <cellStyle name="Normal 5 6 2 5 2" xfId="1087" xr:uid="{7D069CED-4079-4C66-B725-37667810AC49}"/>
    <cellStyle name="Normal 5 6 2 5 3" xfId="1088" xr:uid="{600511E8-77D7-4D09-8044-1C53BB082C37}"/>
    <cellStyle name="Normal 5 6 2 5 4" xfId="1089" xr:uid="{AF990798-23B2-4390-8895-BDAD944BE574}"/>
    <cellStyle name="Normal 5 6 2 6" xfId="1090" xr:uid="{3DF95231-D31C-498C-B1B1-4E5F1DC6DFC2}"/>
    <cellStyle name="Normal 5 6 2 6 2" xfId="1091" xr:uid="{201E1724-A468-4DFF-A7A3-0417DB1CCFB5}"/>
    <cellStyle name="Normal 5 6 2 6 3" xfId="1092" xr:uid="{7D4DA1DF-0796-4B5B-8036-DEFE6304134D}"/>
    <cellStyle name="Normal 5 6 2 6 4" xfId="1093" xr:uid="{4AD40573-F196-4DBB-A955-056981F82B1D}"/>
    <cellStyle name="Normal 5 6 2 7" xfId="1094" xr:uid="{85E4B408-1EBE-4B35-85E7-4722B2A17DC2}"/>
    <cellStyle name="Normal 5 6 2 8" xfId="1095" xr:uid="{3DBF1E58-4AD0-4C99-ADA6-95B281A4E1EC}"/>
    <cellStyle name="Normal 5 6 2 9" xfId="1096" xr:uid="{5A375A25-3B1F-438F-98AE-F567FC4B4364}"/>
    <cellStyle name="Normal 5 6 3" xfId="1097" xr:uid="{32542ED5-D7D9-4A1F-9D4E-0FF9853E0504}"/>
    <cellStyle name="Normal 5 6 3 2" xfId="1098" xr:uid="{CEF47155-CCCD-48C4-94E4-613CBE109DA1}"/>
    <cellStyle name="Normal 5 6 3 2 2" xfId="1099" xr:uid="{6323C203-566D-4FB2-896D-58C56A4F6603}"/>
    <cellStyle name="Normal 5 6 3 2 2 2" xfId="1100" xr:uid="{C4B543BF-5FD2-46E9-A968-FF65F3E8CFDA}"/>
    <cellStyle name="Normal 5 6 3 2 2 2 2" xfId="3919" xr:uid="{9FA69C06-2B62-4590-A2AB-B125703DADF7}"/>
    <cellStyle name="Normal 5 6 3 2 2 3" xfId="1101" xr:uid="{13E4E5A0-7823-44A0-B55A-6626F59AC043}"/>
    <cellStyle name="Normal 5 6 3 2 2 4" xfId="1102" xr:uid="{F67F0E4C-765C-4C74-8EF3-23F59FF3B741}"/>
    <cellStyle name="Normal 5 6 3 2 3" xfId="1103" xr:uid="{9D31E519-1EE7-416A-B602-EC41BFCBE38D}"/>
    <cellStyle name="Normal 5 6 3 2 3 2" xfId="1104" xr:uid="{D8BF9A3F-0AA4-48F2-8D23-8ED5BB721E53}"/>
    <cellStyle name="Normal 5 6 3 2 3 3" xfId="1105" xr:uid="{6F64F593-5CD9-48F4-82AD-797E976B5216}"/>
    <cellStyle name="Normal 5 6 3 2 3 4" xfId="1106" xr:uid="{DC1B5DF5-EEAF-4B5A-B429-1B80212A8D9C}"/>
    <cellStyle name="Normal 5 6 3 2 4" xfId="1107" xr:uid="{2BF516E6-2247-489E-9086-F676EFAF3B93}"/>
    <cellStyle name="Normal 5 6 3 2 5" xfId="1108" xr:uid="{366CA16B-02AD-4839-AEA1-2DDA709C7C7C}"/>
    <cellStyle name="Normal 5 6 3 2 6" xfId="1109" xr:uid="{AD8C0AD9-7CD0-4161-8FEE-37EFEFD36365}"/>
    <cellStyle name="Normal 5 6 3 3" xfId="1110" xr:uid="{8577A61A-361A-4666-9FE2-0463664193B0}"/>
    <cellStyle name="Normal 5 6 3 3 2" xfId="1111" xr:uid="{E5D31E59-39F0-4E32-A1BA-497CF60E5426}"/>
    <cellStyle name="Normal 5 6 3 3 2 2" xfId="1112" xr:uid="{A469AE9A-1830-4892-B557-EACFF8CDDD29}"/>
    <cellStyle name="Normal 5 6 3 3 2 3" xfId="1113" xr:uid="{3AFD077D-5AD1-4691-B820-2F3275CBAEA7}"/>
    <cellStyle name="Normal 5 6 3 3 2 4" xfId="1114" xr:uid="{6B79AD28-FCF2-4F3E-BA07-5C8E23F99851}"/>
    <cellStyle name="Normal 5 6 3 3 3" xfId="1115" xr:uid="{1588E4C1-FE63-4A57-B6C9-CA3BB2CA750B}"/>
    <cellStyle name="Normal 5 6 3 3 4" xfId="1116" xr:uid="{BFDD3248-7611-45D3-A04B-00DC0F63594A}"/>
    <cellStyle name="Normal 5 6 3 3 5" xfId="1117" xr:uid="{F7B8AE47-A319-4DB4-B943-49FF2B0D00C3}"/>
    <cellStyle name="Normal 5 6 3 4" xfId="1118" xr:uid="{754CBF75-B59A-4B20-9C05-3D64D7003B59}"/>
    <cellStyle name="Normal 5 6 3 4 2" xfId="1119" xr:uid="{BB2854F0-4923-484E-8551-B9C93ACD8FB4}"/>
    <cellStyle name="Normal 5 6 3 4 3" xfId="1120" xr:uid="{C1A20E20-DAB3-42FA-86F5-4487F4607C0E}"/>
    <cellStyle name="Normal 5 6 3 4 4" xfId="1121" xr:uid="{B7DE425D-06B4-4C0C-9CD6-939DB4B9F75B}"/>
    <cellStyle name="Normal 5 6 3 5" xfId="1122" xr:uid="{069FF88D-976D-4A49-AC3A-E9C890DB6C34}"/>
    <cellStyle name="Normal 5 6 3 5 2" xfId="1123" xr:uid="{5C33E74D-5CAA-45C1-892F-E0B7A2C1DB80}"/>
    <cellStyle name="Normal 5 6 3 5 3" xfId="1124" xr:uid="{11479EDE-1FCA-47D2-8FE7-670E8D0A6A6C}"/>
    <cellStyle name="Normal 5 6 3 5 4" xfId="1125" xr:uid="{B9BBF5BE-B273-4832-837B-B9E27D1FB706}"/>
    <cellStyle name="Normal 5 6 3 6" xfId="1126" xr:uid="{F1FFEDB8-AA1C-4547-877D-D0F2E4A89764}"/>
    <cellStyle name="Normal 5 6 3 7" xfId="1127" xr:uid="{2F7A6A21-922C-4436-B80A-50584787F73D}"/>
    <cellStyle name="Normal 5 6 3 8" xfId="1128" xr:uid="{5557D3E6-AA1A-4B75-97FD-4BE27DE16E30}"/>
    <cellStyle name="Normal 5 6 4" xfId="1129" xr:uid="{7D8F5BCD-5B01-4934-9793-F3EA264C448E}"/>
    <cellStyle name="Normal 5 6 4 2" xfId="1130" xr:uid="{BC2F69A1-588A-4D5F-AE9C-01EF534E5AD2}"/>
    <cellStyle name="Normal 5 6 4 2 2" xfId="1131" xr:uid="{B06FBB42-7EF3-46AA-B3CE-2882F0969DCA}"/>
    <cellStyle name="Normal 5 6 4 2 2 2" xfId="1132" xr:uid="{E119599B-FC10-4605-826E-DD32DD7765CC}"/>
    <cellStyle name="Normal 5 6 4 2 2 3" xfId="1133" xr:uid="{60DA85F6-16AC-44D1-A15B-44DCADFFCBD6}"/>
    <cellStyle name="Normal 5 6 4 2 2 4" xfId="1134" xr:uid="{80C73278-47E2-47BB-9AF1-BB740E97AED8}"/>
    <cellStyle name="Normal 5 6 4 2 3" xfId="1135" xr:uid="{36FD6BEF-C905-49C0-AE0A-771D328803BE}"/>
    <cellStyle name="Normal 5 6 4 2 4" xfId="1136" xr:uid="{A4A9720D-0A59-4312-AD87-07231301704C}"/>
    <cellStyle name="Normal 5 6 4 2 5" xfId="1137" xr:uid="{142F685A-1B85-4E7A-99DE-8F2B10451427}"/>
    <cellStyle name="Normal 5 6 4 3" xfId="1138" xr:uid="{1C9B53B8-6970-43C0-8D63-505D113D9FB6}"/>
    <cellStyle name="Normal 5 6 4 3 2" xfId="1139" xr:uid="{EBA00EE0-1C58-4224-92B6-D152DEE540D0}"/>
    <cellStyle name="Normal 5 6 4 3 3" xfId="1140" xr:uid="{726BE0F4-D46F-48DD-BA96-B062B64F08F2}"/>
    <cellStyle name="Normal 5 6 4 3 4" xfId="1141" xr:uid="{99497E72-F956-483A-994B-31F0E27AAE06}"/>
    <cellStyle name="Normal 5 6 4 4" xfId="1142" xr:uid="{2689850F-25C0-4AE9-8058-05D3A449A573}"/>
    <cellStyle name="Normal 5 6 4 4 2" xfId="1143" xr:uid="{0A772297-C9AC-4EFA-8B4A-835C5F4BF825}"/>
    <cellStyle name="Normal 5 6 4 4 3" xfId="1144" xr:uid="{622A37C3-4421-4DBB-B151-E05B715F8E33}"/>
    <cellStyle name="Normal 5 6 4 4 4" xfId="1145" xr:uid="{5563C0EE-8593-4342-82D5-6B4E6176A935}"/>
    <cellStyle name="Normal 5 6 4 5" xfId="1146" xr:uid="{F4501A36-3B1C-473C-BDFA-66F00D01AAD3}"/>
    <cellStyle name="Normal 5 6 4 6" xfId="1147" xr:uid="{57905A82-C42A-4F93-86EF-484C0FC26F97}"/>
    <cellStyle name="Normal 5 6 4 7" xfId="1148" xr:uid="{45DC8BAD-9208-4384-ACDD-EDDFD785FA68}"/>
    <cellStyle name="Normal 5 6 5" xfId="1149" xr:uid="{D8A2FD7B-BEFA-4847-9FCA-31DDC7652F5E}"/>
    <cellStyle name="Normal 5 6 5 2" xfId="1150" xr:uid="{D7118CED-73FF-4928-944A-67225F82D56F}"/>
    <cellStyle name="Normal 5 6 5 2 2" xfId="1151" xr:uid="{BA05D4C2-98AD-44EA-81AC-D60212418D80}"/>
    <cellStyle name="Normal 5 6 5 2 3" xfId="1152" xr:uid="{CA1C84D5-DE6F-4F61-82AF-CB98A8C362B5}"/>
    <cellStyle name="Normal 5 6 5 2 4" xfId="1153" xr:uid="{45B2836A-A12C-4E74-88B6-E51A6176C282}"/>
    <cellStyle name="Normal 5 6 5 3" xfId="1154" xr:uid="{81F8CDA0-1E19-45E7-AB0F-D50CB2C5C49C}"/>
    <cellStyle name="Normal 5 6 5 3 2" xfId="1155" xr:uid="{0DA4820D-1905-4A2E-9D08-4261378B8DE4}"/>
    <cellStyle name="Normal 5 6 5 3 3" xfId="1156" xr:uid="{3BB0CEB3-885D-442A-A74A-63A25BAAC43B}"/>
    <cellStyle name="Normal 5 6 5 3 4" xfId="1157" xr:uid="{451ABB49-066E-493E-A9D9-88BFC1863B56}"/>
    <cellStyle name="Normal 5 6 5 4" xfId="1158" xr:uid="{0B501A1C-636C-451D-8235-6C5D0BD447A0}"/>
    <cellStyle name="Normal 5 6 5 5" xfId="1159" xr:uid="{7227AC96-09B5-44EF-913B-B810F02E14EC}"/>
    <cellStyle name="Normal 5 6 5 6" xfId="1160" xr:uid="{EA24F677-354B-46DA-8409-269600117241}"/>
    <cellStyle name="Normal 5 6 6" xfId="1161" xr:uid="{F6D1EF60-2ABD-4663-BCC1-79D20A2DEEA8}"/>
    <cellStyle name="Normal 5 6 6 2" xfId="1162" xr:uid="{A443CD16-FA0D-441C-9F41-33942CFDC175}"/>
    <cellStyle name="Normal 5 6 6 2 2" xfId="1163" xr:uid="{D5B0EC5C-12B2-4E9C-BDD7-C53122C2B584}"/>
    <cellStyle name="Normal 5 6 6 2 3" xfId="1164" xr:uid="{59F4A7FA-FBA8-45F0-B0E1-B34B5BA828A7}"/>
    <cellStyle name="Normal 5 6 6 2 4" xfId="1165" xr:uid="{85ADE4BB-FB6C-493F-815E-F82C2A0AC9C8}"/>
    <cellStyle name="Normal 5 6 6 3" xfId="1166" xr:uid="{87C68C92-731B-4F51-8C16-0335F4607551}"/>
    <cellStyle name="Normal 5 6 6 4" xfId="1167" xr:uid="{0220CB0C-1B44-45FA-93D7-F3FF849A51DB}"/>
    <cellStyle name="Normal 5 6 6 5" xfId="1168" xr:uid="{145AF280-B966-4695-8554-F8D9CF80FA7A}"/>
    <cellStyle name="Normal 5 6 7" xfId="1169" xr:uid="{2F7D61D1-A868-45C3-8128-BBAC0C5F38A4}"/>
    <cellStyle name="Normal 5 6 7 2" xfId="1170" xr:uid="{258EF469-53B4-4B0B-966A-75B1FF4D4F13}"/>
    <cellStyle name="Normal 5 6 7 3" xfId="1171" xr:uid="{D7F0E165-EB7A-4368-BB78-47A72F1245B7}"/>
    <cellStyle name="Normal 5 6 7 4" xfId="1172" xr:uid="{755DC45C-B45E-4F69-BBA5-4F485E1789C5}"/>
    <cellStyle name="Normal 5 6 8" xfId="1173" xr:uid="{B072EDA3-6003-4F0F-B597-DDB61CFF4D47}"/>
    <cellStyle name="Normal 5 6 8 2" xfId="1174" xr:uid="{3E2438E2-1DFC-4D46-8AF3-E55A375E4BD5}"/>
    <cellStyle name="Normal 5 6 8 3" xfId="1175" xr:uid="{A0D7A211-F864-4996-A424-336662026AB8}"/>
    <cellStyle name="Normal 5 6 8 4" xfId="1176" xr:uid="{E74E280A-EB55-4240-B814-0F6CFA1F2D4C}"/>
    <cellStyle name="Normal 5 6 9" xfId="1177" xr:uid="{05D933EF-873A-40F9-AC96-752FB4F0BEE7}"/>
    <cellStyle name="Normal 5 7" xfId="1178" xr:uid="{BCF20558-E9FF-4538-8BF3-2910A09F1EAE}"/>
    <cellStyle name="Normal 5 7 2" xfId="1179" xr:uid="{567A3301-7723-4B87-8EA3-E33BBA052A7A}"/>
    <cellStyle name="Normal 5 7 2 2" xfId="1180" xr:uid="{3D96C2D4-A01F-4068-8224-DCDC5F28809A}"/>
    <cellStyle name="Normal 5 7 2 2 2" xfId="1181" xr:uid="{05F57EB5-74A9-430B-9EDB-46BB4C1AB912}"/>
    <cellStyle name="Normal 5 7 2 2 2 2" xfId="1182" xr:uid="{7815464B-8AF7-4578-BD2D-4AACFC7DBD69}"/>
    <cellStyle name="Normal 5 7 2 2 2 3" xfId="1183" xr:uid="{A67D8F93-C3D3-4159-9900-55EE719BF2CB}"/>
    <cellStyle name="Normal 5 7 2 2 2 4" xfId="1184" xr:uid="{B06EDDFC-86FC-4AC6-8342-FE4C17296F92}"/>
    <cellStyle name="Normal 5 7 2 2 3" xfId="1185" xr:uid="{D10DFF5F-0718-4124-B879-3D93A36BDBE2}"/>
    <cellStyle name="Normal 5 7 2 2 3 2" xfId="1186" xr:uid="{BAB3534E-3010-44AF-BC40-7946A8FF5993}"/>
    <cellStyle name="Normal 5 7 2 2 3 3" xfId="1187" xr:uid="{38D8808D-0488-4362-BED6-EB2373EA5F4C}"/>
    <cellStyle name="Normal 5 7 2 2 3 4" xfId="1188" xr:uid="{30C8FF81-68E7-45D3-AA4F-A88C5D46FFAE}"/>
    <cellStyle name="Normal 5 7 2 2 4" xfId="1189" xr:uid="{7FB4DE5A-67BE-451A-A8C9-2F7F8E76FE8E}"/>
    <cellStyle name="Normal 5 7 2 2 5" xfId="1190" xr:uid="{053D9A61-A597-4BFA-A83D-BA1EAE451F66}"/>
    <cellStyle name="Normal 5 7 2 2 6" xfId="1191" xr:uid="{77ABC24D-424B-4D7B-B3EF-D5A294790A87}"/>
    <cellStyle name="Normal 5 7 2 3" xfId="1192" xr:uid="{013E166F-777C-4153-933B-657DD68B30B5}"/>
    <cellStyle name="Normal 5 7 2 3 2" xfId="1193" xr:uid="{CFA7C964-CD6B-4180-AB23-8A772CD9D8D4}"/>
    <cellStyle name="Normal 5 7 2 3 2 2" xfId="1194" xr:uid="{8B430EBA-B661-4F99-8F4E-80E117F31488}"/>
    <cellStyle name="Normal 5 7 2 3 2 3" xfId="1195" xr:uid="{87552DB2-96FB-4DBC-A0B4-9496C3E447A8}"/>
    <cellStyle name="Normal 5 7 2 3 2 4" xfId="1196" xr:uid="{C699F11C-9B85-4946-BEB3-5A25878C7336}"/>
    <cellStyle name="Normal 5 7 2 3 3" xfId="1197" xr:uid="{F84164E9-B9F7-4FEF-AD34-EB56D85971B3}"/>
    <cellStyle name="Normal 5 7 2 3 4" xfId="1198" xr:uid="{347849A1-08FB-485C-A0AF-3518FC5CF4B3}"/>
    <cellStyle name="Normal 5 7 2 3 5" xfId="1199" xr:uid="{87F9232D-5479-4F69-AD75-BD305B3CECA3}"/>
    <cellStyle name="Normal 5 7 2 4" xfId="1200" xr:uid="{8B7F4253-2707-4E63-AA85-F9344C71BA4E}"/>
    <cellStyle name="Normal 5 7 2 4 2" xfId="1201" xr:uid="{3FF96D1F-7CCB-4C44-A280-3A2E97CF5AC1}"/>
    <cellStyle name="Normal 5 7 2 4 3" xfId="1202" xr:uid="{028C1D1B-F253-4BF0-B409-349BC68132E2}"/>
    <cellStyle name="Normal 5 7 2 4 4" xfId="1203" xr:uid="{C99538F3-42EE-42A3-99FD-67ECBCD363B4}"/>
    <cellStyle name="Normal 5 7 2 5" xfId="1204" xr:uid="{952EB902-CF2D-4B4D-A327-A3295AA664D9}"/>
    <cellStyle name="Normal 5 7 2 5 2" xfId="1205" xr:uid="{E8DD141E-7C4A-4B2E-9C1D-911EDA35DBB4}"/>
    <cellStyle name="Normal 5 7 2 5 3" xfId="1206" xr:uid="{721DBCE1-E0DC-4784-81B0-8AD9ABAA9224}"/>
    <cellStyle name="Normal 5 7 2 5 4" xfId="1207" xr:uid="{FE9192A5-E648-48CE-A091-7C23BE0583EA}"/>
    <cellStyle name="Normal 5 7 2 6" xfId="1208" xr:uid="{DF1C85E3-865D-4FAF-B6E2-379D1A037549}"/>
    <cellStyle name="Normal 5 7 2 7" xfId="1209" xr:uid="{E17A6ADF-0209-4016-8F02-55D24A37B486}"/>
    <cellStyle name="Normal 5 7 2 8" xfId="1210" xr:uid="{18365CD8-E12A-4E59-9594-A425CB73B7A1}"/>
    <cellStyle name="Normal 5 7 3" xfId="1211" xr:uid="{74E1776D-4384-44B3-8E63-123DBE5E6E72}"/>
    <cellStyle name="Normal 5 7 3 2" xfId="1212" xr:uid="{7B557D1A-07A1-4AA7-BFB5-4A2404D5708B}"/>
    <cellStyle name="Normal 5 7 3 2 2" xfId="1213" xr:uid="{8C386C7F-0987-4DC2-A45A-FC71C7001109}"/>
    <cellStyle name="Normal 5 7 3 2 3" xfId="1214" xr:uid="{8E31FBEB-65C7-4253-AADC-4A09A2D40102}"/>
    <cellStyle name="Normal 5 7 3 2 4" xfId="1215" xr:uid="{7409DC5A-F43B-4B19-840C-89F6748A584A}"/>
    <cellStyle name="Normal 5 7 3 3" xfId="1216" xr:uid="{C3A08787-ADF1-4EE9-BA80-0CD51FB25546}"/>
    <cellStyle name="Normal 5 7 3 3 2" xfId="1217" xr:uid="{2E4F76A0-8300-49D1-A01B-AC4E6A98B6C5}"/>
    <cellStyle name="Normal 5 7 3 3 3" xfId="1218" xr:uid="{AD397FC8-7AB6-42AD-96EE-8D794F4AD0F8}"/>
    <cellStyle name="Normal 5 7 3 3 4" xfId="1219" xr:uid="{0B4B50A5-CCDE-43A1-B4FD-814EB68A70D8}"/>
    <cellStyle name="Normal 5 7 3 4" xfId="1220" xr:uid="{37F37E80-A362-4B6C-8852-54165F481DD3}"/>
    <cellStyle name="Normal 5 7 3 5" xfId="1221" xr:uid="{3B3C9331-C806-493C-A284-DC819556771D}"/>
    <cellStyle name="Normal 5 7 3 6" xfId="1222" xr:uid="{3DB7866B-9521-49FD-B76D-DB71311D51A7}"/>
    <cellStyle name="Normal 5 7 4" xfId="1223" xr:uid="{55D56ECB-CDB7-4B3C-B599-45E3295E1092}"/>
    <cellStyle name="Normal 5 7 4 2" xfId="1224" xr:uid="{6C03F80B-4B70-4F5F-96DE-F7933286F902}"/>
    <cellStyle name="Normal 5 7 4 2 2" xfId="1225" xr:uid="{CD61BA7B-EE9E-42B8-A90B-5128557E7427}"/>
    <cellStyle name="Normal 5 7 4 2 3" xfId="1226" xr:uid="{AE25BA36-8A30-4FEB-9653-6BC06E5FD0D0}"/>
    <cellStyle name="Normal 5 7 4 2 4" xfId="1227" xr:uid="{3E7223F7-E614-4368-A5F0-8D99282DCB0F}"/>
    <cellStyle name="Normal 5 7 4 3" xfId="1228" xr:uid="{7C41910A-C42B-4183-A92C-F7DFD9C076F5}"/>
    <cellStyle name="Normal 5 7 4 4" xfId="1229" xr:uid="{76BC44AA-26F3-4027-9042-C2EAA9D4CAB9}"/>
    <cellStyle name="Normal 5 7 4 5" xfId="1230" xr:uid="{FE17511C-F32F-4614-87D6-3322BACBBCAF}"/>
    <cellStyle name="Normal 5 7 5" xfId="1231" xr:uid="{CD60D01A-3153-447E-8B19-8CEDCE773AE2}"/>
    <cellStyle name="Normal 5 7 5 2" xfId="1232" xr:uid="{DECB9335-6A49-47D1-B37D-79A64708583C}"/>
    <cellStyle name="Normal 5 7 5 3" xfId="1233" xr:uid="{8AEC7817-89F8-456A-B5FB-38B4D453DE11}"/>
    <cellStyle name="Normal 5 7 5 4" xfId="1234" xr:uid="{DAC55E49-B063-4B95-8358-44FA48FE2D2D}"/>
    <cellStyle name="Normal 5 7 6" xfId="1235" xr:uid="{D2C29A2A-DB2B-4B36-8165-5ECD37B0D929}"/>
    <cellStyle name="Normal 5 7 6 2" xfId="1236" xr:uid="{A76DD6AC-BB00-4832-9E48-53D089C8FD75}"/>
    <cellStyle name="Normal 5 7 6 3" xfId="1237" xr:uid="{32BDF5BE-6A4F-4095-8433-DBB277570749}"/>
    <cellStyle name="Normal 5 7 6 4" xfId="1238" xr:uid="{A3573ECC-3A80-4873-8C00-510294685C6F}"/>
    <cellStyle name="Normal 5 7 7" xfId="1239" xr:uid="{0F1F00D1-102B-4C87-8ADC-F0E19A877BAB}"/>
    <cellStyle name="Normal 5 7 8" xfId="1240" xr:uid="{D3FC9741-86D8-461B-8567-DF65560D6D30}"/>
    <cellStyle name="Normal 5 7 9" xfId="1241" xr:uid="{76E06AA9-3215-4DC6-97F8-A041EE59B0C0}"/>
    <cellStyle name="Normal 5 8" xfId="1242" xr:uid="{80FA7D55-402D-457E-B987-BA2F3EC14483}"/>
    <cellStyle name="Normal 5 8 2" xfId="1243" xr:uid="{51C73AAA-2C46-4A54-8840-3DB2317A4A2B}"/>
    <cellStyle name="Normal 5 8 2 2" xfId="1244" xr:uid="{046AE819-4DC3-4004-B48B-9B19715C4167}"/>
    <cellStyle name="Normal 5 8 2 2 2" xfId="1245" xr:uid="{730B7C17-E305-429F-9484-83279CE8FDC6}"/>
    <cellStyle name="Normal 5 8 2 2 2 2" xfId="3920" xr:uid="{77207410-880A-4E7C-812F-072073978EF4}"/>
    <cellStyle name="Normal 5 8 2 2 3" xfId="1246" xr:uid="{E4A6129F-562C-491D-AEDC-44541DE5A1D4}"/>
    <cellStyle name="Normal 5 8 2 2 4" xfId="1247" xr:uid="{E239179C-B423-479F-A02B-D0E3399AEA40}"/>
    <cellStyle name="Normal 5 8 2 3" xfId="1248" xr:uid="{4BF8ED99-CCA9-4773-832A-1F2267485B16}"/>
    <cellStyle name="Normal 5 8 2 3 2" xfId="1249" xr:uid="{4BC00F20-71DA-4997-BB19-004DDDD92D80}"/>
    <cellStyle name="Normal 5 8 2 3 3" xfId="1250" xr:uid="{1B2BDB1C-7E02-4FEC-B404-8FFC59CA5FB2}"/>
    <cellStyle name="Normal 5 8 2 3 4" xfId="1251" xr:uid="{CC50F17D-6EAF-4675-BE04-F42F644DE547}"/>
    <cellStyle name="Normal 5 8 2 4" xfId="1252" xr:uid="{0A2BE08A-8A56-4887-8D15-35051C5BD82F}"/>
    <cellStyle name="Normal 5 8 2 5" xfId="1253" xr:uid="{88982EC0-BAAF-4F38-BF1B-A5E7FE2D9449}"/>
    <cellStyle name="Normal 5 8 2 6" xfId="1254" xr:uid="{13A53BC6-ED92-49E2-8091-CCFC17175D4A}"/>
    <cellStyle name="Normal 5 8 3" xfId="1255" xr:uid="{B6A10E0F-9E04-4784-9179-8E30B0EDDB19}"/>
    <cellStyle name="Normal 5 8 3 2" xfId="1256" xr:uid="{5B90CD6E-13B9-4770-AD19-E1AB56E833D6}"/>
    <cellStyle name="Normal 5 8 3 2 2" xfId="1257" xr:uid="{7D5B8AC1-A123-44AD-8720-771DFE9551E3}"/>
    <cellStyle name="Normal 5 8 3 2 3" xfId="1258" xr:uid="{5B37C54F-418C-40F7-87CC-78ADEF703B7D}"/>
    <cellStyle name="Normal 5 8 3 2 4" xfId="1259" xr:uid="{2AA3716D-2C71-40A8-92E2-356E5981A49C}"/>
    <cellStyle name="Normal 5 8 3 3" xfId="1260" xr:uid="{87163F0D-4AC5-4B25-B6CE-FABD115B99F8}"/>
    <cellStyle name="Normal 5 8 3 4" xfId="1261" xr:uid="{3ADB5B3B-4468-4A18-A0CF-E33766B89AC7}"/>
    <cellStyle name="Normal 5 8 3 5" xfId="1262" xr:uid="{46173602-4F34-4361-B790-8AD26A33FC73}"/>
    <cellStyle name="Normal 5 8 4" xfId="1263" xr:uid="{DCF2335F-F87B-44FE-9888-B0B2ADFB36B0}"/>
    <cellStyle name="Normal 5 8 4 2" xfId="1264" xr:uid="{4A982D40-C6F4-42C6-BE72-7678C6F58D71}"/>
    <cellStyle name="Normal 5 8 4 3" xfId="1265" xr:uid="{5D4D2066-EBF8-4C62-9B93-A678A1984904}"/>
    <cellStyle name="Normal 5 8 4 4" xfId="1266" xr:uid="{FD42200F-A832-43B6-8650-657344077EB7}"/>
    <cellStyle name="Normal 5 8 5" xfId="1267" xr:uid="{8A5971B5-EFFF-4788-8261-AACAED2FEE97}"/>
    <cellStyle name="Normal 5 8 5 2" xfId="1268" xr:uid="{2E61F282-13C9-45F7-A6F2-37B2C5CDB5AD}"/>
    <cellStyle name="Normal 5 8 5 3" xfId="1269" xr:uid="{B7CDA833-91A6-4565-AA12-9AF59F7A30CE}"/>
    <cellStyle name="Normal 5 8 5 4" xfId="1270" xr:uid="{9212904F-995C-4E71-96C8-8FEC64A8E67D}"/>
    <cellStyle name="Normal 5 8 6" xfId="1271" xr:uid="{72EDF7EC-4F2B-4B77-A3F0-DCDA8406B051}"/>
    <cellStyle name="Normal 5 8 7" xfId="1272" xr:uid="{7547CF1E-1B68-4E9B-82B7-DFBEA2F90ACE}"/>
    <cellStyle name="Normal 5 8 8" xfId="1273" xr:uid="{A2ED01F3-5B26-4782-8ED2-B99ED7FDAF02}"/>
    <cellStyle name="Normal 5 9" xfId="1274" xr:uid="{5CA11FC1-31B6-4A33-BABB-EBCC1DF39F5C}"/>
    <cellStyle name="Normal 5 9 2" xfId="1275" xr:uid="{888A0219-FB0D-4BB7-9FBF-70B6EB60C83D}"/>
    <cellStyle name="Normal 5 9 2 2" xfId="1276" xr:uid="{2F0B03F9-2886-4D9E-8537-C73EBB8343FA}"/>
    <cellStyle name="Normal 5 9 2 2 2" xfId="1277" xr:uid="{A19275E6-6AC9-497E-A776-1A953F0008CD}"/>
    <cellStyle name="Normal 5 9 2 2 3" xfId="1278" xr:uid="{5A9DBBD2-AA3F-4A37-9EFB-A711AC4C03E3}"/>
    <cellStyle name="Normal 5 9 2 2 4" xfId="1279" xr:uid="{64DB2B2F-C2DA-4142-9E51-8415CAA180E7}"/>
    <cellStyle name="Normal 5 9 2 3" xfId="1280" xr:uid="{8FFA5A93-C65B-4F85-8509-033E0F262120}"/>
    <cellStyle name="Normal 5 9 2 4" xfId="1281" xr:uid="{28AF227E-0439-42A7-B43E-C284EB427C2F}"/>
    <cellStyle name="Normal 5 9 2 5" xfId="1282" xr:uid="{A78CB93B-6A6A-4C0B-B5F9-3B8370D20CAC}"/>
    <cellStyle name="Normal 5 9 3" xfId="1283" xr:uid="{A3A0DF61-A130-4AEF-81C9-0C66DCB6FB5D}"/>
    <cellStyle name="Normal 5 9 3 2" xfId="1284" xr:uid="{32E5B47C-9662-4A12-A2BD-4C77E2A2D206}"/>
    <cellStyle name="Normal 5 9 3 3" xfId="1285" xr:uid="{39970CE5-ECF0-4BA5-B57E-AE89EE1A3A9C}"/>
    <cellStyle name="Normal 5 9 3 4" xfId="1286" xr:uid="{5BED5E76-A14C-486D-B8EE-2D2314955926}"/>
    <cellStyle name="Normal 5 9 4" xfId="1287" xr:uid="{4E5A6B86-0B87-43CD-86D3-43C6F9A2F394}"/>
    <cellStyle name="Normal 5 9 4 2" xfId="1288" xr:uid="{7D431556-1CB7-41D9-BE59-754EB3F8B94E}"/>
    <cellStyle name="Normal 5 9 4 3" xfId="1289" xr:uid="{5816DEDA-2BA7-43E4-9245-C3A2E96BCA37}"/>
    <cellStyle name="Normal 5 9 4 4" xfId="1290" xr:uid="{4C167875-7F40-4474-94E1-C2989D588046}"/>
    <cellStyle name="Normal 5 9 5" xfId="1291" xr:uid="{2FF56E79-C1AC-4211-AC24-B4459C08275F}"/>
    <cellStyle name="Normal 5 9 6" xfId="1292" xr:uid="{13BAF030-B394-4F43-A9E2-324B2A8739D3}"/>
    <cellStyle name="Normal 5 9 7" xfId="1293" xr:uid="{65E3AFFA-446F-4E18-931E-9699D8B38473}"/>
    <cellStyle name="Normal 6" xfId="73" xr:uid="{078DFE84-7A82-4240-9231-0BB42D53F223}"/>
    <cellStyle name="Normal 6 10" xfId="1294" xr:uid="{025B50CA-A5BE-47E1-816A-818ACCCBA962}"/>
    <cellStyle name="Normal 6 10 2" xfId="1295" xr:uid="{965E7C75-E597-4144-BA66-3BBFB6914354}"/>
    <cellStyle name="Normal 6 10 2 2" xfId="1296" xr:uid="{ABAA4A56-5741-4CB6-A91C-406D35A20714}"/>
    <cellStyle name="Normal 6 10 2 3" xfId="1297" xr:uid="{41D5DC11-1AA6-45B9-B836-1454ADF14404}"/>
    <cellStyle name="Normal 6 10 2 4" xfId="1298" xr:uid="{04FE8BB2-EE86-4F36-9EA2-7E9A073FBD1F}"/>
    <cellStyle name="Normal 6 10 3" xfId="1299" xr:uid="{A30FBF6B-B70C-428A-93D5-1D746CB1C08C}"/>
    <cellStyle name="Normal 6 10 4" xfId="1300" xr:uid="{370EFA4E-342D-43E9-BD8F-24DFCC2B95BC}"/>
    <cellStyle name="Normal 6 10 5" xfId="1301" xr:uid="{C51DAAE1-ED6F-40CA-821A-46B902162B32}"/>
    <cellStyle name="Normal 6 11" xfId="1302" xr:uid="{FC2C8575-CFDE-4138-BD00-448A71AE5CF9}"/>
    <cellStyle name="Normal 6 11 2" xfId="1303" xr:uid="{432DEB18-A88B-425C-AB25-E01A7762A5F8}"/>
    <cellStyle name="Normal 6 11 3" xfId="1304" xr:uid="{4E85E026-F5C1-43F0-BE47-324433AD477C}"/>
    <cellStyle name="Normal 6 11 4" xfId="1305" xr:uid="{01DA809D-AF39-42D4-BA3D-9AF1639A9968}"/>
    <cellStyle name="Normal 6 12" xfId="1306" xr:uid="{2028D85C-8BF9-44DE-AEEA-350351E0816C}"/>
    <cellStyle name="Normal 6 12 2" xfId="1307" xr:uid="{3D73F28D-17D8-4EA7-8F2E-3DF4897CF717}"/>
    <cellStyle name="Normal 6 12 3" xfId="1308" xr:uid="{D951680A-835C-41E7-8D11-AA2FE8C80914}"/>
    <cellStyle name="Normal 6 12 4" xfId="1309" xr:uid="{485868A3-B529-4CAA-BE96-908EC4614A70}"/>
    <cellStyle name="Normal 6 13" xfId="1310" xr:uid="{0A3A2FD7-BA50-4269-9B5D-0BFAA9BA1AFB}"/>
    <cellStyle name="Normal 6 13 2" xfId="1311" xr:uid="{8A74CDDD-126D-4811-ABAA-A9B873695234}"/>
    <cellStyle name="Normal 6 13 3" xfId="3738" xr:uid="{3EB57065-B4CE-462C-B39C-F8EA780E2A11}"/>
    <cellStyle name="Normal 6 14" xfId="1312" xr:uid="{63C5061D-EC25-4F82-A6C3-4E6B0798EF64}"/>
    <cellStyle name="Normal 6 15" xfId="1313" xr:uid="{889FB8EB-A386-46D9-8A6D-E3BBF1CBDF11}"/>
    <cellStyle name="Normal 6 16" xfId="1314" xr:uid="{4E504ADA-0D9D-448E-A71A-275D454B7BD8}"/>
    <cellStyle name="Normal 6 2" xfId="74" xr:uid="{88C54FFC-C735-4BA0-98E0-D65665B35ABB}"/>
    <cellStyle name="Normal 6 2 2" xfId="3730" xr:uid="{99721C86-F71F-4DA6-AECC-CA10423525F1}"/>
    <cellStyle name="Normal 6 3" xfId="91" xr:uid="{B124BD27-979B-4B17-BFD7-C94113852BE8}"/>
    <cellStyle name="Normal 6 3 10" xfId="1315" xr:uid="{7E70E452-9F31-420F-BDB5-FE776C5DAD43}"/>
    <cellStyle name="Normal 6 3 11" xfId="1316" xr:uid="{4522C799-760E-4859-BB56-2891515C7249}"/>
    <cellStyle name="Normal 6 3 2" xfId="1317" xr:uid="{3D57A44E-48AA-46B6-8C66-CE2799647146}"/>
    <cellStyle name="Normal 6 3 2 2" xfId="1318" xr:uid="{51CE4C0C-CF71-4C8A-BB94-67FC23836A55}"/>
    <cellStyle name="Normal 6 3 2 2 2" xfId="1319" xr:uid="{DE83449C-8ED0-424D-A18A-74C50D473C41}"/>
    <cellStyle name="Normal 6 3 2 2 2 2" xfId="1320" xr:uid="{60DB0E41-58E9-4ECF-BC38-F26159291DE4}"/>
    <cellStyle name="Normal 6 3 2 2 2 2 2" xfId="1321" xr:uid="{85C2702F-0329-4B21-B9A7-4C448E084F18}"/>
    <cellStyle name="Normal 6 3 2 2 2 2 2 2" xfId="3921" xr:uid="{B2F6CF23-9235-4B0F-ACA5-184A65017110}"/>
    <cellStyle name="Normal 6 3 2 2 2 2 2 2 2" xfId="3922" xr:uid="{A7B8ACFD-4FA7-4305-8F97-463578356384}"/>
    <cellStyle name="Normal 6 3 2 2 2 2 2 3" xfId="3923" xr:uid="{24D53630-3F3C-4640-A2FF-A3800891175B}"/>
    <cellStyle name="Normal 6 3 2 2 2 2 3" xfId="1322" xr:uid="{16CC85C0-3689-49EC-9947-AAE5CF21A985}"/>
    <cellStyle name="Normal 6 3 2 2 2 2 3 2" xfId="3924" xr:uid="{C21DC1C0-FA4E-4B0D-91DF-77F650D9396E}"/>
    <cellStyle name="Normal 6 3 2 2 2 2 4" xfId="1323" xr:uid="{596493A2-3191-45C3-927D-8F507B95BDC3}"/>
    <cellStyle name="Normal 6 3 2 2 2 3" xfId="1324" xr:uid="{091F03BC-56BB-452F-980A-DF6F7791FCAC}"/>
    <cellStyle name="Normal 6 3 2 2 2 3 2" xfId="1325" xr:uid="{0A2CC9EC-1D93-45A2-A062-26248491C2D3}"/>
    <cellStyle name="Normal 6 3 2 2 2 3 2 2" xfId="3925" xr:uid="{B32D4BF4-E690-445E-A432-3E91AA4DCF07}"/>
    <cellStyle name="Normal 6 3 2 2 2 3 3" xfId="1326" xr:uid="{2A788121-286C-410B-A8CC-9434B0356CC4}"/>
    <cellStyle name="Normal 6 3 2 2 2 3 4" xfId="1327" xr:uid="{DD983CF0-FDA4-4A1E-820C-D55FA08E8D40}"/>
    <cellStyle name="Normal 6 3 2 2 2 4" xfId="1328" xr:uid="{36AF8AFA-8E02-410F-8564-8583F315D0A5}"/>
    <cellStyle name="Normal 6 3 2 2 2 4 2" xfId="3926" xr:uid="{8152FC6A-C512-4313-864C-77D3B4F35790}"/>
    <cellStyle name="Normal 6 3 2 2 2 5" xfId="1329" xr:uid="{AD8F194D-74EC-4076-9ED9-FEDCB9AA1189}"/>
    <cellStyle name="Normal 6 3 2 2 2 6" xfId="1330" xr:uid="{CB78A80F-348D-4419-962F-F520004442DA}"/>
    <cellStyle name="Normal 6 3 2 2 3" xfId="1331" xr:uid="{316E73E7-C76D-4C9B-AC19-5B241FF91439}"/>
    <cellStyle name="Normal 6 3 2 2 3 2" xfId="1332" xr:uid="{8705E190-90F9-4B1C-9D14-45CC19CA6191}"/>
    <cellStyle name="Normal 6 3 2 2 3 2 2" xfId="1333" xr:uid="{CF45C341-30DA-425E-9730-DFFB26CEF359}"/>
    <cellStyle name="Normal 6 3 2 2 3 2 2 2" xfId="3927" xr:uid="{97C8B587-5476-4C1A-A919-AAD4311E48D8}"/>
    <cellStyle name="Normal 6 3 2 2 3 2 2 2 2" xfId="3928" xr:uid="{F904B6B7-F256-443F-8579-A13A57BF32E2}"/>
    <cellStyle name="Normal 6 3 2 2 3 2 2 3" xfId="3929" xr:uid="{3B839ED6-524A-48E3-800B-ECE3F1CBA019}"/>
    <cellStyle name="Normal 6 3 2 2 3 2 3" xfId="1334" xr:uid="{3CB933C5-91DF-4D67-B8FD-3315E0839E2A}"/>
    <cellStyle name="Normal 6 3 2 2 3 2 3 2" xfId="3930" xr:uid="{D06D4E42-FFA3-48B1-9186-6A0DC5834445}"/>
    <cellStyle name="Normal 6 3 2 2 3 2 4" xfId="1335" xr:uid="{C86A1D4E-CA08-4B6D-A277-1F5DB37A9C48}"/>
    <cellStyle name="Normal 6 3 2 2 3 3" xfId="1336" xr:uid="{61ABC07D-57EB-4DBE-86BA-5A6D21F7FA74}"/>
    <cellStyle name="Normal 6 3 2 2 3 3 2" xfId="3931" xr:uid="{6F65FE9D-F716-477E-86FB-4AEF4EE5B36D}"/>
    <cellStyle name="Normal 6 3 2 2 3 3 2 2" xfId="3932" xr:uid="{35D2099D-508C-451A-933D-85CB1D0C4A7A}"/>
    <cellStyle name="Normal 6 3 2 2 3 3 3" xfId="3933" xr:uid="{AC8B7DBD-0926-48DB-82D4-2CED1B6127FD}"/>
    <cellStyle name="Normal 6 3 2 2 3 4" xfId="1337" xr:uid="{8274E126-8BA9-477A-995F-DC10181EEFA5}"/>
    <cellStyle name="Normal 6 3 2 2 3 4 2" xfId="3934" xr:uid="{9CF9AF39-0322-4C7A-8E14-AA9B0C38BFA5}"/>
    <cellStyle name="Normal 6 3 2 2 3 5" xfId="1338" xr:uid="{50FA4542-48D4-4321-A9F8-F5C1D980F5FC}"/>
    <cellStyle name="Normal 6 3 2 2 4" xfId="1339" xr:uid="{21DBCE0C-FD59-433F-A45F-DF6A8EFA3779}"/>
    <cellStyle name="Normal 6 3 2 2 4 2" xfId="1340" xr:uid="{134E5C8F-1029-4999-885C-1908F892D137}"/>
    <cellStyle name="Normal 6 3 2 2 4 2 2" xfId="3935" xr:uid="{7AEA3A23-A537-4FC7-8797-6732020E5455}"/>
    <cellStyle name="Normal 6 3 2 2 4 2 2 2" xfId="3936" xr:uid="{516CFAED-02CF-4302-840C-6AAF6C9E86B8}"/>
    <cellStyle name="Normal 6 3 2 2 4 2 3" xfId="3937" xr:uid="{DD8ADC48-A867-4BD6-874A-4501632352B7}"/>
    <cellStyle name="Normal 6 3 2 2 4 3" xfId="1341" xr:uid="{B4E65015-4A25-4AA5-BD5B-E392E4EB0FE1}"/>
    <cellStyle name="Normal 6 3 2 2 4 3 2" xfId="3938" xr:uid="{D84A2DFC-AE39-4C76-AFD0-FE85B3329A3C}"/>
    <cellStyle name="Normal 6 3 2 2 4 4" xfId="1342" xr:uid="{812E8002-119E-4541-B4B5-751BC794E3FA}"/>
    <cellStyle name="Normal 6 3 2 2 5" xfId="1343" xr:uid="{71D19286-6406-4257-B278-D82B3BF14A8A}"/>
    <cellStyle name="Normal 6 3 2 2 5 2" xfId="1344" xr:uid="{C73B490E-DF9A-40F5-AC3C-DF47699E7093}"/>
    <cellStyle name="Normal 6 3 2 2 5 2 2" xfId="3939" xr:uid="{96FC5374-EFBC-46E7-A077-EB40C76C0802}"/>
    <cellStyle name="Normal 6 3 2 2 5 3" xfId="1345" xr:uid="{417752EF-683D-41F2-AA90-7C52F17BEF22}"/>
    <cellStyle name="Normal 6 3 2 2 5 4" xfId="1346" xr:uid="{0A666CEA-7E98-4C5E-90A6-0C939E3FF848}"/>
    <cellStyle name="Normal 6 3 2 2 6" xfId="1347" xr:uid="{3C710CCB-7E25-4D91-8CD4-007B3A8BAAAD}"/>
    <cellStyle name="Normal 6 3 2 2 6 2" xfId="3940" xr:uid="{8FB8C48D-627D-4E56-A3D3-F0F00391B60C}"/>
    <cellStyle name="Normal 6 3 2 2 7" xfId="1348" xr:uid="{FB1E6E8D-EEBD-490C-9F33-0CC23FD09413}"/>
    <cellStyle name="Normal 6 3 2 2 8" xfId="1349" xr:uid="{81EE135B-FF50-4E2F-9D63-61748C55884C}"/>
    <cellStyle name="Normal 6 3 2 3" xfId="1350" xr:uid="{0A335507-5F98-4C74-8928-92205BC2AB35}"/>
    <cellStyle name="Normal 6 3 2 3 2" xfId="1351" xr:uid="{6C83B1FB-D1D7-489F-849C-DC9E06F734B0}"/>
    <cellStyle name="Normal 6 3 2 3 2 2" xfId="1352" xr:uid="{E303DE7D-F815-4C3A-A3FA-A709EB697A2C}"/>
    <cellStyle name="Normal 6 3 2 3 2 2 2" xfId="3941" xr:uid="{BD2B3E18-CFC6-4309-98B6-EAB56F241BFB}"/>
    <cellStyle name="Normal 6 3 2 3 2 2 2 2" xfId="3942" xr:uid="{599DB3D5-6029-43CC-97C6-87AB451DB523}"/>
    <cellStyle name="Normal 6 3 2 3 2 2 3" xfId="3943" xr:uid="{4E1DEE29-960A-4C45-A039-3E849BA5BDDB}"/>
    <cellStyle name="Normal 6 3 2 3 2 3" xfId="1353" xr:uid="{FB3855C2-41B3-4E90-8208-50FACB83200F}"/>
    <cellStyle name="Normal 6 3 2 3 2 3 2" xfId="3944" xr:uid="{0FC4BA3E-A73E-48B7-BAB0-A3FFF0865A17}"/>
    <cellStyle name="Normal 6 3 2 3 2 4" xfId="1354" xr:uid="{A0CAE3B0-F4A5-4B34-8251-506EAA207199}"/>
    <cellStyle name="Normal 6 3 2 3 3" xfId="1355" xr:uid="{15BE87C4-C61E-4F72-9963-302A85B70038}"/>
    <cellStyle name="Normal 6 3 2 3 3 2" xfId="1356" xr:uid="{AC9782E7-57D8-4251-838F-D9E83004D1F7}"/>
    <cellStyle name="Normal 6 3 2 3 3 2 2" xfId="3945" xr:uid="{74D2FABB-A7BF-4C4E-B6C5-ECD34232FF15}"/>
    <cellStyle name="Normal 6 3 2 3 3 3" xfId="1357" xr:uid="{62D07A2E-CB9B-44C5-B885-B92BF0F459E9}"/>
    <cellStyle name="Normal 6 3 2 3 3 4" xfId="1358" xr:uid="{904E1889-4601-48C4-90E0-8D5E1FB39889}"/>
    <cellStyle name="Normal 6 3 2 3 4" xfId="1359" xr:uid="{B00F6838-8E25-46C3-A3FF-7079340F8C02}"/>
    <cellStyle name="Normal 6 3 2 3 4 2" xfId="3946" xr:uid="{7EC530CB-CFF9-402A-A659-9730589B9BEE}"/>
    <cellStyle name="Normal 6 3 2 3 5" xfId="1360" xr:uid="{A21EA106-869F-4518-BEEE-4C666E2BFF63}"/>
    <cellStyle name="Normal 6 3 2 3 6" xfId="1361" xr:uid="{1885A4F7-AE3A-4BE5-8444-F7D1BD2837EB}"/>
    <cellStyle name="Normal 6 3 2 4" xfId="1362" xr:uid="{082AA0AA-8616-45AE-AB52-454C3ED2A6A2}"/>
    <cellStyle name="Normal 6 3 2 4 2" xfId="1363" xr:uid="{FD393DCB-DED4-48E1-A807-7B0969E6C753}"/>
    <cellStyle name="Normal 6 3 2 4 2 2" xfId="1364" xr:uid="{A46F78C8-0764-4EE9-8F1F-FC180C257416}"/>
    <cellStyle name="Normal 6 3 2 4 2 2 2" xfId="3947" xr:uid="{4FD3E5E9-CB11-4394-98ED-98CE858D7170}"/>
    <cellStyle name="Normal 6 3 2 4 2 2 2 2" xfId="3948" xr:uid="{746CD2C6-5A54-486B-9C86-33A2CC5414D7}"/>
    <cellStyle name="Normal 6 3 2 4 2 2 3" xfId="3949" xr:uid="{7641A762-58FF-4854-BED4-0BFFE82E71ED}"/>
    <cellStyle name="Normal 6 3 2 4 2 3" xfId="1365" xr:uid="{331029E2-42A0-4178-AFE6-A19C6BCF48CF}"/>
    <cellStyle name="Normal 6 3 2 4 2 3 2" xfId="3950" xr:uid="{15627263-2EAB-4138-A4CE-4B636A9B3E77}"/>
    <cellStyle name="Normal 6 3 2 4 2 4" xfId="1366" xr:uid="{E5E50CD8-BD0A-4201-A23B-DCF7CE86AFD9}"/>
    <cellStyle name="Normal 6 3 2 4 3" xfId="1367" xr:uid="{12ACC3FD-E9AC-473F-A322-44F9D195B1F7}"/>
    <cellStyle name="Normal 6 3 2 4 3 2" xfId="3951" xr:uid="{F2263245-512D-462C-916D-A878D851B8FD}"/>
    <cellStyle name="Normal 6 3 2 4 3 2 2" xfId="3952" xr:uid="{1450F315-FA01-4211-9F8C-8AFDEC255539}"/>
    <cellStyle name="Normal 6 3 2 4 3 3" xfId="3953" xr:uid="{FD73E0A3-0693-4C1B-AC5F-0532C53F5912}"/>
    <cellStyle name="Normal 6 3 2 4 4" xfId="1368" xr:uid="{D42438E5-EE42-45C1-BD15-F7B3BE2F1C4F}"/>
    <cellStyle name="Normal 6 3 2 4 4 2" xfId="3954" xr:uid="{5CDBDFDE-3A0D-45AC-8C95-4F0AE8455945}"/>
    <cellStyle name="Normal 6 3 2 4 5" xfId="1369" xr:uid="{DBAA9396-0165-4FB4-8EA2-9D55A2368105}"/>
    <cellStyle name="Normal 6 3 2 5" xfId="1370" xr:uid="{E6C1162D-4A6E-4E4B-9A60-89AF9C0DF7E1}"/>
    <cellStyle name="Normal 6 3 2 5 2" xfId="1371" xr:uid="{C6020D8B-56E5-4E86-AE2A-13CF4B065854}"/>
    <cellStyle name="Normal 6 3 2 5 2 2" xfId="3955" xr:uid="{791F27A5-538E-4385-A2DB-951C5607BE5F}"/>
    <cellStyle name="Normal 6 3 2 5 2 2 2" xfId="3956" xr:uid="{C9CC29E5-E050-4650-9FBD-74610A1764C9}"/>
    <cellStyle name="Normal 6 3 2 5 2 3" xfId="3957" xr:uid="{FA2F9BAA-BF3E-4E92-9073-CF006DA1C3E3}"/>
    <cellStyle name="Normal 6 3 2 5 3" xfId="1372" xr:uid="{43A5B617-88F4-4D45-8539-02A6CCB591A9}"/>
    <cellStyle name="Normal 6 3 2 5 3 2" xfId="3958" xr:uid="{4C00D1AF-03AC-4A8F-A2D0-008B3FEA5FDB}"/>
    <cellStyle name="Normal 6 3 2 5 4" xfId="1373" xr:uid="{FA32ADF0-D699-4AD6-A5CF-CA7959AC9CCE}"/>
    <cellStyle name="Normal 6 3 2 6" xfId="1374" xr:uid="{F16C7B40-0674-456B-8ECB-7383A6DE09B2}"/>
    <cellStyle name="Normal 6 3 2 6 2" xfId="1375" xr:uid="{D90477DD-F1F6-4384-A5B1-F684F790CD25}"/>
    <cellStyle name="Normal 6 3 2 6 2 2" xfId="3959" xr:uid="{FE7ECCB3-66A1-4523-B3F8-D475C51368B1}"/>
    <cellStyle name="Normal 6 3 2 6 3" xfId="1376" xr:uid="{DDCB5649-9576-45B0-899A-063AAEFBF9D7}"/>
    <cellStyle name="Normal 6 3 2 6 4" xfId="1377" xr:uid="{2C39A1CD-1925-4C70-8D3B-47AC492905EC}"/>
    <cellStyle name="Normal 6 3 2 7" xfId="1378" xr:uid="{CE40639B-3AAD-4100-9D94-44558783A325}"/>
    <cellStyle name="Normal 6 3 2 7 2" xfId="3960" xr:uid="{2A40269B-BFFD-4ADA-83C7-E62C407D3C66}"/>
    <cellStyle name="Normal 6 3 2 8" xfId="1379" xr:uid="{FB9A188E-55E7-404E-99D5-3435279CDBB4}"/>
    <cellStyle name="Normal 6 3 2 9" xfId="1380" xr:uid="{CDE91CCD-57C6-4AA4-A939-61F90F9DA22C}"/>
    <cellStyle name="Normal 6 3 3" xfId="1381" xr:uid="{EB9E1CAF-CA5F-4A4A-A989-3C4D8807A6EF}"/>
    <cellStyle name="Normal 6 3 3 2" xfId="1382" xr:uid="{8A387D7C-21EA-4010-87B1-90411E783645}"/>
    <cellStyle name="Normal 6 3 3 2 2" xfId="1383" xr:uid="{1B943248-0788-4BA4-83B7-2F4F613B7005}"/>
    <cellStyle name="Normal 6 3 3 2 2 2" xfId="1384" xr:uid="{5CA1D05F-BE44-43FD-9161-AFA2ACFE6238}"/>
    <cellStyle name="Normal 6 3 3 2 2 2 2" xfId="3961" xr:uid="{7EE9922D-055E-457C-BF93-E691DD824A5A}"/>
    <cellStyle name="Normal 6 3 3 2 2 2 2 2" xfId="3962" xr:uid="{662737D8-39D0-4B33-8543-7CE5F1C922D2}"/>
    <cellStyle name="Normal 6 3 3 2 2 2 3" xfId="3963" xr:uid="{C4B7BC47-CA0A-4A07-B19C-5ABC8F1125C3}"/>
    <cellStyle name="Normal 6 3 3 2 2 3" xfId="1385" xr:uid="{05CD421F-2D46-4F55-ABEF-B4F272493231}"/>
    <cellStyle name="Normal 6 3 3 2 2 3 2" xfId="3964" xr:uid="{59B0880E-7EC4-449A-AA79-DC83AFEA8527}"/>
    <cellStyle name="Normal 6 3 3 2 2 4" xfId="1386" xr:uid="{870AB855-3AEE-4A1C-8254-EBB5E7680AAC}"/>
    <cellStyle name="Normal 6 3 3 2 3" xfId="1387" xr:uid="{13D1C744-F8CD-4309-9A71-E6CEC2DE6912}"/>
    <cellStyle name="Normal 6 3 3 2 3 2" xfId="1388" xr:uid="{1F6B7A89-49C5-4E54-A973-EB34F2D8FD57}"/>
    <cellStyle name="Normal 6 3 3 2 3 2 2" xfId="3965" xr:uid="{1B16F879-1BE5-4033-A4CA-85340CC82116}"/>
    <cellStyle name="Normal 6 3 3 2 3 3" xfId="1389" xr:uid="{8B31E0DA-94A3-494E-8EE7-608169F2B01E}"/>
    <cellStyle name="Normal 6 3 3 2 3 4" xfId="1390" xr:uid="{04166D86-E981-4EC9-8D94-CF2B5B1CB0BF}"/>
    <cellStyle name="Normal 6 3 3 2 4" xfId="1391" xr:uid="{1DA86451-9183-4BD1-A833-275784F1C1C8}"/>
    <cellStyle name="Normal 6 3 3 2 4 2" xfId="3966" xr:uid="{4E75FBF4-BC4C-4CD1-8A3E-E946BE604DD3}"/>
    <cellStyle name="Normal 6 3 3 2 5" xfId="1392" xr:uid="{4CB0FAF6-3248-49AE-B329-46B6D821CCC7}"/>
    <cellStyle name="Normal 6 3 3 2 6" xfId="1393" xr:uid="{366C8FCE-8630-4150-A3BB-3DE82F7D5C91}"/>
    <cellStyle name="Normal 6 3 3 3" xfId="1394" xr:uid="{46407EE5-997C-417F-9E8F-82D59A4DD158}"/>
    <cellStyle name="Normal 6 3 3 3 2" xfId="1395" xr:uid="{27AE3D3C-A878-4588-8D87-FC3B06D58006}"/>
    <cellStyle name="Normal 6 3 3 3 2 2" xfId="1396" xr:uid="{B5B5EEAC-501A-4245-85F4-0AD611A32563}"/>
    <cellStyle name="Normal 6 3 3 3 2 2 2" xfId="3967" xr:uid="{157A4FAA-03E3-4196-AC93-2C12CB988477}"/>
    <cellStyle name="Normal 6 3 3 3 2 2 2 2" xfId="3968" xr:uid="{38221DBF-94EE-4EF2-90D6-F0722D397B9D}"/>
    <cellStyle name="Normal 6 3 3 3 2 2 3" xfId="3969" xr:uid="{104D5E5C-4B36-413B-A3EB-765328B98000}"/>
    <cellStyle name="Normal 6 3 3 3 2 3" xfId="1397" xr:uid="{686C9F7C-3FBB-423F-AD9C-9E67E8434F50}"/>
    <cellStyle name="Normal 6 3 3 3 2 3 2" xfId="3970" xr:uid="{EBE8914D-84AD-4A80-954E-0FF3CA1FC49B}"/>
    <cellStyle name="Normal 6 3 3 3 2 4" xfId="1398" xr:uid="{09187CAF-B0E0-4E01-8947-B2ECBE0D612F}"/>
    <cellStyle name="Normal 6 3 3 3 3" xfId="1399" xr:uid="{4D1915E6-ECDE-4917-ADA2-09F1EA046C77}"/>
    <cellStyle name="Normal 6 3 3 3 3 2" xfId="3971" xr:uid="{024F1662-004C-44B5-8A72-FDB57B95670B}"/>
    <cellStyle name="Normal 6 3 3 3 3 2 2" xfId="3972" xr:uid="{FD4EFB3B-2295-49B7-8150-BB81A62F9FDE}"/>
    <cellStyle name="Normal 6 3 3 3 3 3" xfId="3973" xr:uid="{8C899B7D-160A-4C99-B65F-D5E98E4A0E8F}"/>
    <cellStyle name="Normal 6 3 3 3 4" xfId="1400" xr:uid="{8564F7C8-D642-4883-9C1D-32DD20503884}"/>
    <cellStyle name="Normal 6 3 3 3 4 2" xfId="3974" xr:uid="{AF0EC3A8-A0A9-44CE-914A-44A8AD5C121E}"/>
    <cellStyle name="Normal 6 3 3 3 5" xfId="1401" xr:uid="{814DE341-78C9-47CE-B914-EFA54FBE46D0}"/>
    <cellStyle name="Normal 6 3 3 4" xfId="1402" xr:uid="{9E2F65A0-E8E7-41C4-8E6B-2135E6D0C0F2}"/>
    <cellStyle name="Normal 6 3 3 4 2" xfId="1403" xr:uid="{433AB7BD-7A74-4201-AAB8-FDB1786C3A12}"/>
    <cellStyle name="Normal 6 3 3 4 2 2" xfId="3975" xr:uid="{D8CC0A91-86F0-4895-AEAA-6C9F36873D2F}"/>
    <cellStyle name="Normal 6 3 3 4 2 2 2" xfId="3976" xr:uid="{1287161B-C47F-42F8-B4FC-26A219690478}"/>
    <cellStyle name="Normal 6 3 3 4 2 3" xfId="3977" xr:uid="{DB08379E-650F-4911-BB71-B76D15707993}"/>
    <cellStyle name="Normal 6 3 3 4 3" xfId="1404" xr:uid="{5234EAAA-43EE-4E8B-B8E3-F24DADD22949}"/>
    <cellStyle name="Normal 6 3 3 4 3 2" xfId="3978" xr:uid="{891E4F87-390A-4482-A9DE-7962F329FC62}"/>
    <cellStyle name="Normal 6 3 3 4 4" xfId="1405" xr:uid="{2ADCC47A-0A71-4B71-B115-5463912E2032}"/>
    <cellStyle name="Normal 6 3 3 5" xfId="1406" xr:uid="{DE003654-51D3-4E0B-AE49-8A0D5B8EBC95}"/>
    <cellStyle name="Normal 6 3 3 5 2" xfId="1407" xr:uid="{14FE10D8-E907-4EF8-AD65-5086B1093F1F}"/>
    <cellStyle name="Normal 6 3 3 5 2 2" xfId="3979" xr:uid="{2E4349B3-8A80-4C88-B9FA-B71C58D4E181}"/>
    <cellStyle name="Normal 6 3 3 5 3" xfId="1408" xr:uid="{93293B5C-0230-4E5F-84C2-495AC75AE4D7}"/>
    <cellStyle name="Normal 6 3 3 5 4" xfId="1409" xr:uid="{2C5F5689-1914-4086-B82A-6F8C13CE0451}"/>
    <cellStyle name="Normal 6 3 3 6" xfId="1410" xr:uid="{F925B461-90A9-4EF4-8117-06DE2C8F4862}"/>
    <cellStyle name="Normal 6 3 3 6 2" xfId="3980" xr:uid="{9C6DAFD3-97C8-4811-8503-D76C8D190F91}"/>
    <cellStyle name="Normal 6 3 3 7" xfId="1411" xr:uid="{D2243A8A-B3F7-4AB5-AE81-4A4CDF5AC95C}"/>
    <cellStyle name="Normal 6 3 3 8" xfId="1412" xr:uid="{F7EFC9F5-0B84-4E6E-B4D1-BFD80957EB80}"/>
    <cellStyle name="Normal 6 3 4" xfId="1413" xr:uid="{F42B4BC9-EA16-474A-859E-883545CBD04B}"/>
    <cellStyle name="Normal 6 3 4 2" xfId="1414" xr:uid="{3E837375-ADBE-485D-A209-28E446D7B59B}"/>
    <cellStyle name="Normal 6 3 4 2 2" xfId="1415" xr:uid="{9401F787-5781-4D0D-922E-2F35FF5A1E7B}"/>
    <cellStyle name="Normal 6 3 4 2 2 2" xfId="1416" xr:uid="{35308A93-B653-4511-B07C-39866F36140E}"/>
    <cellStyle name="Normal 6 3 4 2 2 2 2" xfId="3981" xr:uid="{193970D4-0A64-429F-8933-CE1F83E76DA7}"/>
    <cellStyle name="Normal 6 3 4 2 2 3" xfId="1417" xr:uid="{3D584493-017A-4804-808F-A8047BFB5FFD}"/>
    <cellStyle name="Normal 6 3 4 2 2 4" xfId="1418" xr:uid="{24164687-6F6F-4865-99AF-A6C09E54F542}"/>
    <cellStyle name="Normal 6 3 4 2 3" xfId="1419" xr:uid="{4E6CAB67-A144-42C3-8BFB-721FA0023D4D}"/>
    <cellStyle name="Normal 6 3 4 2 3 2" xfId="3982" xr:uid="{0F95176B-E01A-4DFE-A4A1-0B5EE095F99D}"/>
    <cellStyle name="Normal 6 3 4 2 4" xfId="1420" xr:uid="{DC336E8C-EE3B-44AA-9D89-1EB2BAE29193}"/>
    <cellStyle name="Normal 6 3 4 2 5" xfId="1421" xr:uid="{EEAE8814-B204-4532-B2C8-2AD802891601}"/>
    <cellStyle name="Normal 6 3 4 3" xfId="1422" xr:uid="{6756BC81-34E0-4642-98E9-F7797BA61200}"/>
    <cellStyle name="Normal 6 3 4 3 2" xfId="1423" xr:uid="{0E5090CE-83EE-44C8-A18B-951933616902}"/>
    <cellStyle name="Normal 6 3 4 3 2 2" xfId="3983" xr:uid="{DB484459-9496-436D-A2B3-5A0EA05EDDC3}"/>
    <cellStyle name="Normal 6 3 4 3 3" xfId="1424" xr:uid="{3119F1B7-098A-4A55-96FD-A91410669E36}"/>
    <cellStyle name="Normal 6 3 4 3 4" xfId="1425" xr:uid="{478E8B21-9547-4FB9-AFFE-628A8E2B8C8B}"/>
    <cellStyle name="Normal 6 3 4 4" xfId="1426" xr:uid="{7C0C0064-BFBB-4841-BFFC-B1671341310A}"/>
    <cellStyle name="Normal 6 3 4 4 2" xfId="1427" xr:uid="{3D581D65-F77D-4D40-9340-A5D3315C2281}"/>
    <cellStyle name="Normal 6 3 4 4 3" xfId="1428" xr:uid="{0961E26F-5AA2-4996-A4C3-E0F213588B46}"/>
    <cellStyle name="Normal 6 3 4 4 4" xfId="1429" xr:uid="{8BC35245-276A-4450-81BC-4A5CAACC501E}"/>
    <cellStyle name="Normal 6 3 4 5" xfId="1430" xr:uid="{BF9AB325-CB6E-4982-B32C-698098E68EF3}"/>
    <cellStyle name="Normal 6 3 4 6" xfId="1431" xr:uid="{109C19CB-A873-486A-A5B0-B25DCE31A835}"/>
    <cellStyle name="Normal 6 3 4 7" xfId="1432" xr:uid="{C773FED9-A662-4CE3-BA8C-5445C5B8F6E3}"/>
    <cellStyle name="Normal 6 3 5" xfId="1433" xr:uid="{09945070-ECBB-463F-85DF-418926522E58}"/>
    <cellStyle name="Normal 6 3 5 2" xfId="1434" xr:uid="{8E6342E9-4F2D-47B9-8C89-10182E6F80F3}"/>
    <cellStyle name="Normal 6 3 5 2 2" xfId="1435" xr:uid="{2D5DEBF3-0433-4385-B709-102590E844C5}"/>
    <cellStyle name="Normal 6 3 5 2 2 2" xfId="3984" xr:uid="{B5AAE7AF-494F-4404-9F2E-D021E9873E02}"/>
    <cellStyle name="Normal 6 3 5 2 2 2 2" xfId="3985" xr:uid="{58BA54CE-518C-4F9D-8A37-F293B8A09057}"/>
    <cellStyle name="Normal 6 3 5 2 2 3" xfId="3986" xr:uid="{ECA3A25D-B67E-484F-98C0-0821E6335C40}"/>
    <cellStyle name="Normal 6 3 5 2 3" xfId="1436" xr:uid="{731FBB3B-6359-400A-8606-E631B5241816}"/>
    <cellStyle name="Normal 6 3 5 2 3 2" xfId="3987" xr:uid="{AF231734-40FB-4A4B-9DBB-698C975AFF6B}"/>
    <cellStyle name="Normal 6 3 5 2 4" xfId="1437" xr:uid="{2E9FA040-D687-45EC-9D96-FECB13D70821}"/>
    <cellStyle name="Normal 6 3 5 3" xfId="1438" xr:uid="{9F150569-0351-44A3-BDE6-9A0DD8C31FDA}"/>
    <cellStyle name="Normal 6 3 5 3 2" xfId="1439" xr:uid="{86167104-DF0A-4EF4-91E7-0098DFCC4237}"/>
    <cellStyle name="Normal 6 3 5 3 2 2" xfId="3988" xr:uid="{F4C3245B-52C6-4B77-A0E0-F0392155541E}"/>
    <cellStyle name="Normal 6 3 5 3 3" xfId="1440" xr:uid="{B08AE282-092C-430D-89BD-64A69DAB82D4}"/>
    <cellStyle name="Normal 6 3 5 3 4" xfId="1441" xr:uid="{0D732D12-6CF2-4DC5-81C0-5A16380942BF}"/>
    <cellStyle name="Normal 6 3 5 4" xfId="1442" xr:uid="{19CA10C4-8D56-4926-BFEE-0D4DADE3C00D}"/>
    <cellStyle name="Normal 6 3 5 4 2" xfId="3989" xr:uid="{64298A27-46E8-4385-98A2-4A2A631CB950}"/>
    <cellStyle name="Normal 6 3 5 5" xfId="1443" xr:uid="{D1B29BB2-8743-43D9-A512-88EE09D59299}"/>
    <cellStyle name="Normal 6 3 5 6" xfId="1444" xr:uid="{58DA8F9A-551C-4A6F-960E-3AC8B2977B8E}"/>
    <cellStyle name="Normal 6 3 6" xfId="1445" xr:uid="{9B8898D6-7D24-4E22-9096-8C2319FD227E}"/>
    <cellStyle name="Normal 6 3 6 2" xfId="1446" xr:uid="{4FE3BD53-A0A4-4087-984A-43B933B67077}"/>
    <cellStyle name="Normal 6 3 6 2 2" xfId="1447" xr:uid="{C0E9F296-6D85-4C6B-8EC5-F2A83AAA18A4}"/>
    <cellStyle name="Normal 6 3 6 2 2 2" xfId="3990" xr:uid="{C29019EB-B47D-4377-86B3-9E208785A476}"/>
    <cellStyle name="Normal 6 3 6 2 3" xfId="1448" xr:uid="{01D67D5F-AF06-488C-91A2-AB32C821D27F}"/>
    <cellStyle name="Normal 6 3 6 2 4" xfId="1449" xr:uid="{D97C72F4-48FC-4480-9ADB-090BF61CC0DE}"/>
    <cellStyle name="Normal 6 3 6 3" xfId="1450" xr:uid="{C10ABB8E-D1F7-409A-AB84-B9D526D7CF8A}"/>
    <cellStyle name="Normal 6 3 6 3 2" xfId="3991" xr:uid="{FE69A846-AD61-405F-8F74-0724282A2AB1}"/>
    <cellStyle name="Normal 6 3 6 4" xfId="1451" xr:uid="{F64FC28A-1558-4537-8CB5-E7B7399CBF42}"/>
    <cellStyle name="Normal 6 3 6 5" xfId="1452" xr:uid="{AB7459E6-D318-493C-8606-3BAE628FAEB0}"/>
    <cellStyle name="Normal 6 3 7" xfId="1453" xr:uid="{7BB2F1EF-3936-47C3-8264-AF8BD64EEDD9}"/>
    <cellStyle name="Normal 6 3 7 2" xfId="1454" xr:uid="{4F6C4690-C3B8-4E8C-9DB6-49FB4F3E1275}"/>
    <cellStyle name="Normal 6 3 7 2 2" xfId="3992" xr:uid="{2F399AFC-EB76-44AE-8B46-F3D90E784F57}"/>
    <cellStyle name="Normal 6 3 7 3" xfId="1455" xr:uid="{15898E62-86BA-41F9-8FFC-0B88984E654F}"/>
    <cellStyle name="Normal 6 3 7 4" xfId="1456" xr:uid="{B2EAFC74-A27C-4B68-AAE8-72A69EE81550}"/>
    <cellStyle name="Normal 6 3 8" xfId="1457" xr:uid="{D9BC1F29-9522-46FC-B4A8-31366C04FEBA}"/>
    <cellStyle name="Normal 6 3 8 2" xfId="1458" xr:uid="{19FC9044-1CB4-4A05-BE72-C674EC0EE2D4}"/>
    <cellStyle name="Normal 6 3 8 3" xfId="1459" xr:uid="{04E24AB1-FD9A-4A39-A5E3-CAA37E432F52}"/>
    <cellStyle name="Normal 6 3 8 4" xfId="1460" xr:uid="{E00852AA-CBBE-407D-A783-3B31DC8E3AC5}"/>
    <cellStyle name="Normal 6 3 9" xfId="1461" xr:uid="{A3DCC7EA-18A7-4770-978D-6224E1A71463}"/>
    <cellStyle name="Normal 6 4" xfId="1462" xr:uid="{4DEDEF74-6C1C-4998-BBB2-803BFB385E12}"/>
    <cellStyle name="Normal 6 4 10" xfId="1463" xr:uid="{8123BE12-BD02-4F4C-8AE8-191784F2EA0C}"/>
    <cellStyle name="Normal 6 4 11" xfId="1464" xr:uid="{BAF3A825-623A-4C9F-95B6-5965A73C77EF}"/>
    <cellStyle name="Normal 6 4 2" xfId="1465" xr:uid="{0E6FBEF6-8F88-456F-9871-A6A8C31F6D37}"/>
    <cellStyle name="Normal 6 4 2 2" xfId="1466" xr:uid="{63DDDB68-F325-4A7B-A9C5-28D753A1149F}"/>
    <cellStyle name="Normal 6 4 2 2 2" xfId="1467" xr:uid="{655395BD-416B-420F-B77E-9A7FDE2DB5C4}"/>
    <cellStyle name="Normal 6 4 2 2 2 2" xfId="1468" xr:uid="{0F67A96A-4A22-4302-9D2D-E8B35C4ED8DB}"/>
    <cellStyle name="Normal 6 4 2 2 2 2 2" xfId="1469" xr:uid="{D108834F-A274-423F-A396-2A10547C6176}"/>
    <cellStyle name="Normal 6 4 2 2 2 2 2 2" xfId="3993" xr:uid="{6796E3CD-476C-4493-8522-2FBBA31996FA}"/>
    <cellStyle name="Normal 6 4 2 2 2 2 3" xfId="1470" xr:uid="{DE066810-8334-43DB-A0A0-8031B65CEB6C}"/>
    <cellStyle name="Normal 6 4 2 2 2 2 4" xfId="1471" xr:uid="{A31BA59B-F1F7-401D-B7E9-F31A3AB490F2}"/>
    <cellStyle name="Normal 6 4 2 2 2 3" xfId="1472" xr:uid="{5EC922C2-2B19-4965-B970-F480DD0FF4B6}"/>
    <cellStyle name="Normal 6 4 2 2 2 3 2" xfId="1473" xr:uid="{01DCEF40-E6B4-4721-A8DC-5C9ED4D4834E}"/>
    <cellStyle name="Normal 6 4 2 2 2 3 3" xfId="1474" xr:uid="{C3E6BDC0-393A-4719-AB21-D44EBD77DD59}"/>
    <cellStyle name="Normal 6 4 2 2 2 3 4" xfId="1475" xr:uid="{9B855930-E387-47B2-96DA-3AB317EAB63A}"/>
    <cellStyle name="Normal 6 4 2 2 2 4" xfId="1476" xr:uid="{7F7950D8-B7F1-4909-AE12-4A6E6DBD05B6}"/>
    <cellStyle name="Normal 6 4 2 2 2 5" xfId="1477" xr:uid="{7D0DEAD9-9FE7-4206-A7C1-E13201A6707A}"/>
    <cellStyle name="Normal 6 4 2 2 2 6" xfId="1478" xr:uid="{190F1721-6C36-409E-BB41-B07C387924BA}"/>
    <cellStyle name="Normal 6 4 2 2 3" xfId="1479" xr:uid="{ECAB26B6-3697-4066-B105-1523A2B7CF94}"/>
    <cellStyle name="Normal 6 4 2 2 3 2" xfId="1480" xr:uid="{D56D89CA-B044-40AF-81B6-466FCCF7A08E}"/>
    <cellStyle name="Normal 6 4 2 2 3 2 2" xfId="1481" xr:uid="{9E1A29CB-31F6-4C24-87C7-6585CE944A96}"/>
    <cellStyle name="Normal 6 4 2 2 3 2 3" xfId="1482" xr:uid="{5EF693EA-C60A-4BF9-98A5-19CBA7F0D52F}"/>
    <cellStyle name="Normal 6 4 2 2 3 2 4" xfId="1483" xr:uid="{AB26DEFB-70FA-43FF-9257-94D641F2D479}"/>
    <cellStyle name="Normal 6 4 2 2 3 3" xfId="1484" xr:uid="{E139AB46-77EA-44CC-AA9E-427D29925F3B}"/>
    <cellStyle name="Normal 6 4 2 2 3 4" xfId="1485" xr:uid="{1ED06061-524F-492B-B7C3-26F32CD97183}"/>
    <cellStyle name="Normal 6 4 2 2 3 5" xfId="1486" xr:uid="{923906F0-D721-4FC5-9AA0-9AF6726A488F}"/>
    <cellStyle name="Normal 6 4 2 2 4" xfId="1487" xr:uid="{44C1F499-AF1A-4F23-8C3F-7D18288B36E9}"/>
    <cellStyle name="Normal 6 4 2 2 4 2" xfId="1488" xr:uid="{FD1AA010-3D93-4E42-A53D-5DA3DF4EF650}"/>
    <cellStyle name="Normal 6 4 2 2 4 3" xfId="1489" xr:uid="{4EE8EA0A-51A3-47DD-B117-F4F0B7C66690}"/>
    <cellStyle name="Normal 6 4 2 2 4 4" xfId="1490" xr:uid="{DC270BEB-67DB-48AE-A225-90D218F88549}"/>
    <cellStyle name="Normal 6 4 2 2 5" xfId="1491" xr:uid="{1310AB58-ADC7-47D5-9E5B-71BD77794F5F}"/>
    <cellStyle name="Normal 6 4 2 2 5 2" xfId="1492" xr:uid="{72850A0D-8DFA-4E81-858D-A7D1F2D98540}"/>
    <cellStyle name="Normal 6 4 2 2 5 3" xfId="1493" xr:uid="{C0E4A452-86B7-4124-A253-D488226C04DD}"/>
    <cellStyle name="Normal 6 4 2 2 5 4" xfId="1494" xr:uid="{7E8E9DF5-EE4F-4FA5-B13C-726AD3479F35}"/>
    <cellStyle name="Normal 6 4 2 2 6" xfId="1495" xr:uid="{1098F08B-DBF5-48E2-8D96-D2318AC6ABD8}"/>
    <cellStyle name="Normal 6 4 2 2 7" xfId="1496" xr:uid="{290D5BAA-4D01-4474-AD40-58BE34748480}"/>
    <cellStyle name="Normal 6 4 2 2 8" xfId="1497" xr:uid="{76C64947-5D47-4EE1-BAC3-6013F6803A0E}"/>
    <cellStyle name="Normal 6 4 2 3" xfId="1498" xr:uid="{3071FCD2-0B5D-42C4-A330-EBC3911E630D}"/>
    <cellStyle name="Normal 6 4 2 3 2" xfId="1499" xr:uid="{55616DD4-08A1-468E-8BC8-2B7F19B69DCE}"/>
    <cellStyle name="Normal 6 4 2 3 2 2" xfId="1500" xr:uid="{CC60D7FE-DFC9-4A45-B48E-BE6E4860940B}"/>
    <cellStyle name="Normal 6 4 2 3 2 2 2" xfId="3994" xr:uid="{E73C3F39-2464-4441-BEDB-2D9C99979AF8}"/>
    <cellStyle name="Normal 6 4 2 3 2 2 2 2" xfId="3995" xr:uid="{A3365474-7357-4C96-B3FB-64D2C701D7B8}"/>
    <cellStyle name="Normal 6 4 2 3 2 2 3" xfId="3996" xr:uid="{121AD7BA-E525-4913-A278-5BDE30E21AF6}"/>
    <cellStyle name="Normal 6 4 2 3 2 3" xfId="1501" xr:uid="{2B5FEE64-ED9D-4471-A3C8-752213AAE6BA}"/>
    <cellStyle name="Normal 6 4 2 3 2 3 2" xfId="3997" xr:uid="{2427AB0A-74B8-4319-B644-B1D4A3D24873}"/>
    <cellStyle name="Normal 6 4 2 3 2 4" xfId="1502" xr:uid="{2015E919-C4DF-461F-868A-8F071D88DAC9}"/>
    <cellStyle name="Normal 6 4 2 3 3" xfId="1503" xr:uid="{EBAAFA4A-F089-43B1-9C06-C16EC3780CD1}"/>
    <cellStyle name="Normal 6 4 2 3 3 2" xfId="1504" xr:uid="{879F3933-B765-4BE3-80BE-CE3CA4E0E0D7}"/>
    <cellStyle name="Normal 6 4 2 3 3 2 2" xfId="3998" xr:uid="{3042AB2C-887B-4E92-A894-A2C3D3007417}"/>
    <cellStyle name="Normal 6 4 2 3 3 3" xfId="1505" xr:uid="{E0EF678B-648E-4FB2-AE42-8F1EFD4E2338}"/>
    <cellStyle name="Normal 6 4 2 3 3 4" xfId="1506" xr:uid="{3A7C56CE-E59A-4C11-BA60-F2050C05177C}"/>
    <cellStyle name="Normal 6 4 2 3 4" xfId="1507" xr:uid="{8899CED2-90D4-4FE6-B616-AC8F88771A09}"/>
    <cellStyle name="Normal 6 4 2 3 4 2" xfId="3999" xr:uid="{450836E6-D9CE-4308-9A6E-7DF338800A55}"/>
    <cellStyle name="Normal 6 4 2 3 5" xfId="1508" xr:uid="{E5E7AA7F-E76D-4050-A13A-2B78AEAF954E}"/>
    <cellStyle name="Normal 6 4 2 3 6" xfId="1509" xr:uid="{03150062-0528-44AC-8FB7-96B3C66C4E96}"/>
    <cellStyle name="Normal 6 4 2 4" xfId="1510" xr:uid="{0773A7CA-4FE1-42C2-A0D5-E2872A7850DD}"/>
    <cellStyle name="Normal 6 4 2 4 2" xfId="1511" xr:uid="{1A6BEDBC-7E59-41DD-A0F1-A06920E4544E}"/>
    <cellStyle name="Normal 6 4 2 4 2 2" xfId="1512" xr:uid="{305B5351-25B5-48BA-B016-E05372BA6A78}"/>
    <cellStyle name="Normal 6 4 2 4 2 2 2" xfId="4000" xr:uid="{D64D2EBA-E7DF-406C-9C89-AD0FE3C3411F}"/>
    <cellStyle name="Normal 6 4 2 4 2 3" xfId="1513" xr:uid="{C3C2A0B1-0306-4E3A-B17B-383BAD8C6E8B}"/>
    <cellStyle name="Normal 6 4 2 4 2 4" xfId="1514" xr:uid="{EF837B27-2ECE-44BC-B825-6083506DE0B7}"/>
    <cellStyle name="Normal 6 4 2 4 3" xfId="1515" xr:uid="{62915559-2833-4449-8B1F-D296D0AEAEB8}"/>
    <cellStyle name="Normal 6 4 2 4 3 2" xfId="4001" xr:uid="{69ECBA90-5C2F-49EC-9EFA-5B214636083E}"/>
    <cellStyle name="Normal 6 4 2 4 4" xfId="1516" xr:uid="{05996F3E-8742-4AE2-8C62-26698ADAD35B}"/>
    <cellStyle name="Normal 6 4 2 4 5" xfId="1517" xr:uid="{D91F5117-55AC-4A12-8219-99004CAC1539}"/>
    <cellStyle name="Normal 6 4 2 5" xfId="1518" xr:uid="{9E8270BA-3AFD-47A8-BDE3-8BCA4D5E2C3C}"/>
    <cellStyle name="Normal 6 4 2 5 2" xfId="1519" xr:uid="{4DA37C70-BA3A-4D53-90A4-7B2B2D586D2D}"/>
    <cellStyle name="Normal 6 4 2 5 2 2" xfId="4002" xr:uid="{A67A8A48-081D-4AD6-B222-49C342C743A8}"/>
    <cellStyle name="Normal 6 4 2 5 3" xfId="1520" xr:uid="{18DF7FEA-4797-497B-A722-0BC035E5D4BE}"/>
    <cellStyle name="Normal 6 4 2 5 4" xfId="1521" xr:uid="{51D7CF9B-DC37-4487-863C-531A03F4A399}"/>
    <cellStyle name="Normal 6 4 2 6" xfId="1522" xr:uid="{214576B4-2C22-454A-B890-11927E188603}"/>
    <cellStyle name="Normal 6 4 2 6 2" xfId="1523" xr:uid="{F2A506C2-B71A-4C46-AB2B-AE6AC78BCC35}"/>
    <cellStyle name="Normal 6 4 2 6 3" xfId="1524" xr:uid="{1988DBB8-4E13-4D09-9078-74445C359D7E}"/>
    <cellStyle name="Normal 6 4 2 6 4" xfId="1525" xr:uid="{04AEF10B-1743-40C1-90D3-A92116D28C41}"/>
    <cellStyle name="Normal 6 4 2 7" xfId="1526" xr:uid="{863A530A-2617-4A64-BB9B-D6ACF00EF89B}"/>
    <cellStyle name="Normal 6 4 2 8" xfId="1527" xr:uid="{0FA74218-59B6-4645-B4D9-9CCE70F0EAC7}"/>
    <cellStyle name="Normal 6 4 2 9" xfId="1528" xr:uid="{7F8F921C-98FB-41C4-80C5-39BF78EC9474}"/>
    <cellStyle name="Normal 6 4 3" xfId="1529" xr:uid="{FEA8158D-0390-49D9-B281-B177C29B98E5}"/>
    <cellStyle name="Normal 6 4 3 2" xfId="1530" xr:uid="{8800E657-73D4-4C72-9589-D98B44B6F948}"/>
    <cellStyle name="Normal 6 4 3 2 2" xfId="1531" xr:uid="{4B04213D-7656-47F8-A0EA-36B414EC0453}"/>
    <cellStyle name="Normal 6 4 3 2 2 2" xfId="1532" xr:uid="{F90DC689-D704-4B92-98FC-3123BF5E950B}"/>
    <cellStyle name="Normal 6 4 3 2 2 2 2" xfId="4003" xr:uid="{4ABD6326-36D8-45DE-9D07-DC3EA32EABF2}"/>
    <cellStyle name="Normal 6 4 3 2 2 3" xfId="1533" xr:uid="{CA6467C1-CFEA-462F-8F48-7A4CB3177B4F}"/>
    <cellStyle name="Normal 6 4 3 2 2 4" xfId="1534" xr:uid="{01F21CA8-E468-4243-B52D-2533F01EBFE6}"/>
    <cellStyle name="Normal 6 4 3 2 3" xfId="1535" xr:uid="{CB997872-4F8D-44AA-80DD-9B4ADA4E7389}"/>
    <cellStyle name="Normal 6 4 3 2 3 2" xfId="1536" xr:uid="{0C002A02-656A-4AAB-A415-6141D45CC975}"/>
    <cellStyle name="Normal 6 4 3 2 3 3" xfId="1537" xr:uid="{2FCF28CB-0540-456D-A668-11AC67ECDF01}"/>
    <cellStyle name="Normal 6 4 3 2 3 4" xfId="1538" xr:uid="{65379B3A-1FFA-41AD-90EC-B598230F625A}"/>
    <cellStyle name="Normal 6 4 3 2 4" xfId="1539" xr:uid="{678C8FC0-54D3-4B35-AA4A-A8313CDBF18A}"/>
    <cellStyle name="Normal 6 4 3 2 5" xfId="1540" xr:uid="{CD913E9C-FBC1-4818-8B7D-ED00CC5D5477}"/>
    <cellStyle name="Normal 6 4 3 2 6" xfId="1541" xr:uid="{0B8F958A-D019-4CAE-9F04-B2B2BB5774AC}"/>
    <cellStyle name="Normal 6 4 3 3" xfId="1542" xr:uid="{A12EE5D9-CA17-4F40-998A-861093C9B14F}"/>
    <cellStyle name="Normal 6 4 3 3 2" xfId="1543" xr:uid="{F8F8DA5F-6B72-4427-8977-D464FC098A1C}"/>
    <cellStyle name="Normal 6 4 3 3 2 2" xfId="1544" xr:uid="{095B4874-4C4E-46E6-9789-C8797FBDCB60}"/>
    <cellStyle name="Normal 6 4 3 3 2 3" xfId="1545" xr:uid="{B59F3152-BDA0-4613-B5CA-2149F0FE1E30}"/>
    <cellStyle name="Normal 6 4 3 3 2 4" xfId="1546" xr:uid="{A05C26F8-3045-465F-B8B5-0F932F45EC51}"/>
    <cellStyle name="Normal 6 4 3 3 3" xfId="1547" xr:uid="{BFB67D8E-D126-4D5D-AEBC-1262F5F75484}"/>
    <cellStyle name="Normal 6 4 3 3 4" xfId="1548" xr:uid="{276BA134-9C01-4FC7-9DA3-56201BACA21F}"/>
    <cellStyle name="Normal 6 4 3 3 5" xfId="1549" xr:uid="{8DB02B60-DCF5-4FF5-9762-19F1C31CD0B8}"/>
    <cellStyle name="Normal 6 4 3 4" xfId="1550" xr:uid="{C2A191B7-6165-4F4F-AFEB-40B38FA34198}"/>
    <cellStyle name="Normal 6 4 3 4 2" xfId="1551" xr:uid="{CDB267EE-30D7-4505-8FAF-4E0E7DB2E6A9}"/>
    <cellStyle name="Normal 6 4 3 4 3" xfId="1552" xr:uid="{95F05751-2FB1-4774-A839-E69CBE67906B}"/>
    <cellStyle name="Normal 6 4 3 4 4" xfId="1553" xr:uid="{C696FEEC-2D76-4549-A5A5-3267A63ED4AE}"/>
    <cellStyle name="Normal 6 4 3 5" xfId="1554" xr:uid="{D079EFAA-6663-4B4F-9267-38929CDBC489}"/>
    <cellStyle name="Normal 6 4 3 5 2" xfId="1555" xr:uid="{FD588414-FB95-4553-AD21-F91AB785B53A}"/>
    <cellStyle name="Normal 6 4 3 5 3" xfId="1556" xr:uid="{7E7589BA-24FD-421B-826F-ADF05F9EA57A}"/>
    <cellStyle name="Normal 6 4 3 5 4" xfId="1557" xr:uid="{20F28E92-EC85-4DFA-B5AC-D2E0F7EFEC88}"/>
    <cellStyle name="Normal 6 4 3 6" xfId="1558" xr:uid="{39F80B1A-44FD-474F-9886-419C8D5B143B}"/>
    <cellStyle name="Normal 6 4 3 7" xfId="1559" xr:uid="{2259437F-BA35-4198-A32B-D1A0CEC51A5B}"/>
    <cellStyle name="Normal 6 4 3 8" xfId="1560" xr:uid="{EA3BD54F-03A7-432F-8BA2-45C58F973F57}"/>
    <cellStyle name="Normal 6 4 4" xfId="1561" xr:uid="{05635CFC-DC0B-4C46-8826-51DED67813AE}"/>
    <cellStyle name="Normal 6 4 4 2" xfId="1562" xr:uid="{4AB4E65B-1C0A-40D1-8578-1583421E04E1}"/>
    <cellStyle name="Normal 6 4 4 2 2" xfId="1563" xr:uid="{011BF96E-8E28-4CFC-B7D2-3AB5F0C65FAD}"/>
    <cellStyle name="Normal 6 4 4 2 2 2" xfId="1564" xr:uid="{5586667B-734A-41BD-9FA6-69B918610D73}"/>
    <cellStyle name="Normal 6 4 4 2 2 2 2" xfId="4004" xr:uid="{B9D31E30-A70A-4073-8DE3-D4015081E97C}"/>
    <cellStyle name="Normal 6 4 4 2 2 3" xfId="1565" xr:uid="{0578116D-4190-421D-96EA-79BDB8C6B087}"/>
    <cellStyle name="Normal 6 4 4 2 2 4" xfId="1566" xr:uid="{DA47F22F-6879-407A-A8A9-E330ECCB9D7A}"/>
    <cellStyle name="Normal 6 4 4 2 3" xfId="1567" xr:uid="{4A12493C-B464-45FA-B57A-C329B616C9EC}"/>
    <cellStyle name="Normal 6 4 4 2 3 2" xfId="4005" xr:uid="{86C606A9-FC2E-4FB1-9330-6875FB1BFAE8}"/>
    <cellStyle name="Normal 6 4 4 2 4" xfId="1568" xr:uid="{DA4F1CDB-CE95-4E9F-B77D-1B65159E5636}"/>
    <cellStyle name="Normal 6 4 4 2 5" xfId="1569" xr:uid="{9EBA1A8A-FB42-4021-8394-7D402972E405}"/>
    <cellStyle name="Normal 6 4 4 3" xfId="1570" xr:uid="{E946190A-2C1A-4CDF-8DF4-BD54B7E0CC50}"/>
    <cellStyle name="Normal 6 4 4 3 2" xfId="1571" xr:uid="{C5EFF620-1285-49CA-B306-862B79C46C40}"/>
    <cellStyle name="Normal 6 4 4 3 2 2" xfId="4006" xr:uid="{71C0025B-34C6-4389-95AF-91E9B30EE752}"/>
    <cellStyle name="Normal 6 4 4 3 3" xfId="1572" xr:uid="{73CACA2A-B019-4DD1-96FA-5A066E18BD54}"/>
    <cellStyle name="Normal 6 4 4 3 4" xfId="1573" xr:uid="{61B419C8-851C-417E-94C2-482A1B981008}"/>
    <cellStyle name="Normal 6 4 4 4" xfId="1574" xr:uid="{50913E6E-42B5-4DE2-83F2-335AFDCBA3DD}"/>
    <cellStyle name="Normal 6 4 4 4 2" xfId="1575" xr:uid="{05D1C03B-3790-4678-AF4B-4241827F7008}"/>
    <cellStyle name="Normal 6 4 4 4 3" xfId="1576" xr:uid="{66F64EA8-7B28-4470-8D21-F1FFE44CB580}"/>
    <cellStyle name="Normal 6 4 4 4 4" xfId="1577" xr:uid="{69C251E8-4AEB-4A12-9ABF-EC7B1CB74325}"/>
    <cellStyle name="Normal 6 4 4 5" xfId="1578" xr:uid="{49233FC0-EBAC-4597-87C7-F977D8676A5D}"/>
    <cellStyle name="Normal 6 4 4 6" xfId="1579" xr:uid="{379391F1-E1C8-404D-9170-723EC85F2EF0}"/>
    <cellStyle name="Normal 6 4 4 7" xfId="1580" xr:uid="{2A80997A-D206-4AE7-98DC-E8E2B98D55BF}"/>
    <cellStyle name="Normal 6 4 5" xfId="1581" xr:uid="{236DD186-F5A7-4750-9C25-48DD0BC06333}"/>
    <cellStyle name="Normal 6 4 5 2" xfId="1582" xr:uid="{999AB00E-EAD0-475D-AA9B-A927BB1A91D7}"/>
    <cellStyle name="Normal 6 4 5 2 2" xfId="1583" xr:uid="{5D8C02E9-EF4C-4680-98A8-A54D13A3A187}"/>
    <cellStyle name="Normal 6 4 5 2 2 2" xfId="4007" xr:uid="{EACD7F9E-65D9-46E9-B1C3-68CD286C7356}"/>
    <cellStyle name="Normal 6 4 5 2 3" xfId="1584" xr:uid="{3FA32BEF-F0FF-47C8-81BD-BB431C68BA0B}"/>
    <cellStyle name="Normal 6 4 5 2 4" xfId="1585" xr:uid="{B83C3383-77A6-4ED0-A398-66E24920A923}"/>
    <cellStyle name="Normal 6 4 5 3" xfId="1586" xr:uid="{53572BD6-0779-4216-ACB9-1DA086348E07}"/>
    <cellStyle name="Normal 6 4 5 3 2" xfId="1587" xr:uid="{0DE3DE96-4E27-4659-92B4-B19175BEED69}"/>
    <cellStyle name="Normal 6 4 5 3 3" xfId="1588" xr:uid="{6A31AFE9-AC51-41A7-A18A-6BF58F1539F7}"/>
    <cellStyle name="Normal 6 4 5 3 4" xfId="1589" xr:uid="{6209C747-7485-45B6-9A51-45AB65825333}"/>
    <cellStyle name="Normal 6 4 5 4" xfId="1590" xr:uid="{80466F07-553C-49C5-A8EB-A7647BA51F9A}"/>
    <cellStyle name="Normal 6 4 5 5" xfId="1591" xr:uid="{CFC75BDD-9671-4A35-9DCD-8129D789045A}"/>
    <cellStyle name="Normal 6 4 5 6" xfId="1592" xr:uid="{60416CBC-EC04-4037-A262-B6861282EF70}"/>
    <cellStyle name="Normal 6 4 6" xfId="1593" xr:uid="{D6FF3FA2-768C-4B35-BD90-A12D0A5F01F8}"/>
    <cellStyle name="Normal 6 4 6 2" xfId="1594" xr:uid="{F92B012B-7BFF-474B-83F1-FDF3318A463D}"/>
    <cellStyle name="Normal 6 4 6 2 2" xfId="1595" xr:uid="{768F215C-316D-4B43-8B6F-A67F8CE943D8}"/>
    <cellStyle name="Normal 6 4 6 2 3" xfId="1596" xr:uid="{3925E47D-96EA-4378-A94F-4860695AE574}"/>
    <cellStyle name="Normal 6 4 6 2 4" xfId="1597" xr:uid="{86EF5ECD-6A1A-4C7C-895E-B990B862FE52}"/>
    <cellStyle name="Normal 6 4 6 3" xfId="1598" xr:uid="{DFE95D6C-FCF0-4BD3-B43D-C8BDB58762B8}"/>
    <cellStyle name="Normal 6 4 6 4" xfId="1599" xr:uid="{86E3AA8C-431E-4951-B769-B8690621E83D}"/>
    <cellStyle name="Normal 6 4 6 5" xfId="1600" xr:uid="{98E98B93-35E7-435D-B920-837C467CAABE}"/>
    <cellStyle name="Normal 6 4 7" xfId="1601" xr:uid="{549C7DFA-59AA-4365-9DEB-F46417D74910}"/>
    <cellStyle name="Normal 6 4 7 2" xfId="1602" xr:uid="{B9B483E6-72B8-4DB1-826C-962873EF5248}"/>
    <cellStyle name="Normal 6 4 7 3" xfId="1603" xr:uid="{436A8768-A59B-46D9-BFE7-784C50B7BEE9}"/>
    <cellStyle name="Normal 6 4 7 3 2" xfId="4380" xr:uid="{09048541-8D10-4DB9-A164-5DEDF271DDC5}"/>
    <cellStyle name="Normal 6 4 7 4" xfId="1604" xr:uid="{A6D19D09-9F94-40B9-BEEA-A3B10AC1CE18}"/>
    <cellStyle name="Normal 6 4 8" xfId="1605" xr:uid="{EF3A4EC5-F018-4D7E-B5C9-97366A8D067D}"/>
    <cellStyle name="Normal 6 4 8 2" xfId="1606" xr:uid="{19D67438-F214-4F43-8831-A3267E2BD896}"/>
    <cellStyle name="Normal 6 4 8 3" xfId="1607" xr:uid="{42254A2F-B9D6-42F9-B68B-E905AAA0B0CF}"/>
    <cellStyle name="Normal 6 4 8 4" xfId="1608" xr:uid="{F63DD311-4270-40C5-B989-28977FAE5902}"/>
    <cellStyle name="Normal 6 4 9" xfId="1609" xr:uid="{8A6C8D09-5FA2-46E0-A75B-C3584294F32C}"/>
    <cellStyle name="Normal 6 5" xfId="1610" xr:uid="{7F479FC4-55DE-4F7F-9B3A-71B1FA72AA86}"/>
    <cellStyle name="Normal 6 5 10" xfId="1611" xr:uid="{039401AF-DA5B-4C6A-A63E-BEE22C077D34}"/>
    <cellStyle name="Normal 6 5 11" xfId="1612" xr:uid="{E3B9AB31-6E69-40F0-BE55-610A50184C01}"/>
    <cellStyle name="Normal 6 5 2" xfId="1613" xr:uid="{D6E01F4F-4DD1-4F21-8943-AC191A80DCBD}"/>
    <cellStyle name="Normal 6 5 2 2" xfId="1614" xr:uid="{3C0B300D-62D1-4951-810F-E320BFB4106C}"/>
    <cellStyle name="Normal 6 5 2 2 2" xfId="1615" xr:uid="{38CBC5C8-85AA-47AA-AF05-DA11100B1A14}"/>
    <cellStyle name="Normal 6 5 2 2 2 2" xfId="1616" xr:uid="{7108A23F-F179-4CEF-8E66-E708CB85174A}"/>
    <cellStyle name="Normal 6 5 2 2 2 2 2" xfId="1617" xr:uid="{D39603BB-C842-4DD0-97B4-E00941BF0F1F}"/>
    <cellStyle name="Normal 6 5 2 2 2 2 3" xfId="1618" xr:uid="{1F8201D6-0BA4-4825-8DC4-97B34735EDCA}"/>
    <cellStyle name="Normal 6 5 2 2 2 2 4" xfId="1619" xr:uid="{F982AE2C-EC9D-4779-80E3-CB85CF44337B}"/>
    <cellStyle name="Normal 6 5 2 2 2 3" xfId="1620" xr:uid="{E19C8AAD-1EE3-47C2-8124-80A14E446A4C}"/>
    <cellStyle name="Normal 6 5 2 2 2 3 2" xfId="1621" xr:uid="{D0BECA5A-1DA3-404A-9EE7-99EE59F474A4}"/>
    <cellStyle name="Normal 6 5 2 2 2 3 3" xfId="1622" xr:uid="{9CEB68C8-18AF-45C1-8DB0-B4F47B66BFF9}"/>
    <cellStyle name="Normal 6 5 2 2 2 3 4" xfId="1623" xr:uid="{4BAD777C-B93E-4213-BD84-744BE60A034E}"/>
    <cellStyle name="Normal 6 5 2 2 2 4" xfId="1624" xr:uid="{D98F8512-BBE0-47F5-B3CF-40DBC0D47BAA}"/>
    <cellStyle name="Normal 6 5 2 2 2 5" xfId="1625" xr:uid="{2FE21464-A4BE-415E-A5DD-B12582E45A83}"/>
    <cellStyle name="Normal 6 5 2 2 2 6" xfId="1626" xr:uid="{906E7555-5EC3-4E37-AEFB-E517A22106AB}"/>
    <cellStyle name="Normal 6 5 2 2 3" xfId="1627" xr:uid="{E6D49D95-BC0E-4D33-B7AD-DADD348FE2F5}"/>
    <cellStyle name="Normal 6 5 2 2 3 2" xfId="1628" xr:uid="{CCBA0C80-A762-4A18-9019-5B1B6B3CEBE0}"/>
    <cellStyle name="Normal 6 5 2 2 3 2 2" xfId="1629" xr:uid="{A9F6BFB8-D286-4137-93CB-85EA0811ED52}"/>
    <cellStyle name="Normal 6 5 2 2 3 2 3" xfId="1630" xr:uid="{E8106C51-8B7F-4F60-8F1C-6C9087290C42}"/>
    <cellStyle name="Normal 6 5 2 2 3 2 4" xfId="1631" xr:uid="{B4D33EAE-8CC4-4D81-9C27-87C5EA3C6C8C}"/>
    <cellStyle name="Normal 6 5 2 2 3 3" xfId="1632" xr:uid="{B455509A-964C-47AB-8719-E5A126E4CBED}"/>
    <cellStyle name="Normal 6 5 2 2 3 4" xfId="1633" xr:uid="{2950EE38-5A0A-4A53-810B-5BAE918D05F3}"/>
    <cellStyle name="Normal 6 5 2 2 3 5" xfId="1634" xr:uid="{C4AA209B-B3E2-4D07-9E8A-39CB9AC61C6C}"/>
    <cellStyle name="Normal 6 5 2 2 4" xfId="1635" xr:uid="{CD1648F2-C68C-47F2-95E7-73DAFF6018D6}"/>
    <cellStyle name="Normal 6 5 2 2 4 2" xfId="1636" xr:uid="{EFCF65F4-9415-4C2E-B23A-D4268374B9BA}"/>
    <cellStyle name="Normal 6 5 2 2 4 3" xfId="1637" xr:uid="{F0182807-909D-44FF-BE82-6E794B0C3758}"/>
    <cellStyle name="Normal 6 5 2 2 4 4" xfId="1638" xr:uid="{CEE983CD-8E9E-44C7-B2F1-9928AB016F89}"/>
    <cellStyle name="Normal 6 5 2 2 5" xfId="1639" xr:uid="{5DD5710A-6BD1-483B-B077-8C069E56401E}"/>
    <cellStyle name="Normal 6 5 2 2 5 2" xfId="1640" xr:uid="{86045B2E-9C5C-4C12-B7EA-773EB7E853A3}"/>
    <cellStyle name="Normal 6 5 2 2 5 3" xfId="1641" xr:uid="{F12DD35E-DD16-4943-845D-29F0F223167B}"/>
    <cellStyle name="Normal 6 5 2 2 5 4" xfId="1642" xr:uid="{F089A523-4B37-4857-BE3B-5C6A3EE02367}"/>
    <cellStyle name="Normal 6 5 2 2 6" xfId="1643" xr:uid="{CE9A4015-DEF9-4C43-BC86-A4842D6B35CA}"/>
    <cellStyle name="Normal 6 5 2 2 7" xfId="1644" xr:uid="{528CECAD-D55B-4ED2-A09A-C4533FF00992}"/>
    <cellStyle name="Normal 6 5 2 2 8" xfId="1645" xr:uid="{B1258471-0E11-41F4-8991-CDCB7651839D}"/>
    <cellStyle name="Normal 6 5 2 3" xfId="1646" xr:uid="{32AB3D37-118E-4B72-BA63-096A58E6B190}"/>
    <cellStyle name="Normal 6 5 2 3 2" xfId="1647" xr:uid="{11771CF8-2817-4BE5-8B3B-6AE311F6219D}"/>
    <cellStyle name="Normal 6 5 2 3 2 2" xfId="1648" xr:uid="{2A413100-0C61-4A1B-A4B3-99C85BB0AEB0}"/>
    <cellStyle name="Normal 6 5 2 3 2 3" xfId="1649" xr:uid="{3DCA629D-AD74-43FA-BBB2-C2AF24717519}"/>
    <cellStyle name="Normal 6 5 2 3 2 4" xfId="1650" xr:uid="{097035D4-C231-41EF-B588-FBFAE7825518}"/>
    <cellStyle name="Normal 6 5 2 3 3" xfId="1651" xr:uid="{101369F1-88E1-4E78-A1E4-3DFB9F5C1A2A}"/>
    <cellStyle name="Normal 6 5 2 3 3 2" xfId="1652" xr:uid="{FBC1FC48-102D-4832-831D-451177C3161F}"/>
    <cellStyle name="Normal 6 5 2 3 3 3" xfId="1653" xr:uid="{E02BC9CD-245C-498E-9F54-C95FB229BEF9}"/>
    <cellStyle name="Normal 6 5 2 3 3 4" xfId="1654" xr:uid="{A785770B-E37D-4553-8FB7-E7EAF8F4C526}"/>
    <cellStyle name="Normal 6 5 2 3 4" xfId="1655" xr:uid="{F630C8ED-B2D1-490B-88B1-3F4DF0BFDF07}"/>
    <cellStyle name="Normal 6 5 2 3 5" xfId="1656" xr:uid="{DA9015CB-CBBF-4EFA-AB2E-FAB3DD9A5D1A}"/>
    <cellStyle name="Normal 6 5 2 3 6" xfId="1657" xr:uid="{C045A0B5-0417-49D1-AE58-5BC28A240DE9}"/>
    <cellStyle name="Normal 6 5 2 4" xfId="1658" xr:uid="{1226F7D1-1DE9-41D9-87DB-1A28ABD16745}"/>
    <cellStyle name="Normal 6 5 2 4 2" xfId="1659" xr:uid="{61FB56ED-708C-4579-AB0E-F6DE3903104E}"/>
    <cellStyle name="Normal 6 5 2 4 2 2" xfId="1660" xr:uid="{2B738A92-E669-439C-9785-0D4DACC9A230}"/>
    <cellStyle name="Normal 6 5 2 4 2 3" xfId="1661" xr:uid="{F705094C-C5B0-4724-9BD0-3992194C6014}"/>
    <cellStyle name="Normal 6 5 2 4 2 4" xfId="1662" xr:uid="{9372AFE0-70A7-4B99-BE60-6F02793EB1CE}"/>
    <cellStyle name="Normal 6 5 2 4 3" xfId="1663" xr:uid="{DF56D66E-D142-48A4-8757-5A0AC8F7C6FA}"/>
    <cellStyle name="Normal 6 5 2 4 4" xfId="1664" xr:uid="{EBE2B0C5-461B-4A06-88FD-6FE5F4DA9655}"/>
    <cellStyle name="Normal 6 5 2 4 5" xfId="1665" xr:uid="{E2D11705-6864-43DD-94A9-8C7FDF34160F}"/>
    <cellStyle name="Normal 6 5 2 5" xfId="1666" xr:uid="{E3D212EC-6B0F-4827-8F73-086DDA8FE011}"/>
    <cellStyle name="Normal 6 5 2 5 2" xfId="1667" xr:uid="{FE93D4DA-40D3-4D62-B0AB-E041EE5DA330}"/>
    <cellStyle name="Normal 6 5 2 5 3" xfId="1668" xr:uid="{8B8A0940-10E4-4AF8-966D-411BDEE5B0ED}"/>
    <cellStyle name="Normal 6 5 2 5 4" xfId="1669" xr:uid="{6D5E9280-DF11-4C72-BCD6-1EDA7C5949FD}"/>
    <cellStyle name="Normal 6 5 2 6" xfId="1670" xr:uid="{1D6BC81E-F597-4491-A6AA-5BEC105467D5}"/>
    <cellStyle name="Normal 6 5 2 6 2" xfId="1671" xr:uid="{D595B64D-3CE9-428C-99B1-BFD194BE2752}"/>
    <cellStyle name="Normal 6 5 2 6 3" xfId="1672" xr:uid="{BCF55847-B740-4ADD-9D81-2FFB019F0A90}"/>
    <cellStyle name="Normal 6 5 2 6 4" xfId="1673" xr:uid="{DA664E5C-93EB-41DF-85E1-2A0C3FF582CA}"/>
    <cellStyle name="Normal 6 5 2 7" xfId="1674" xr:uid="{83F2D8F4-0DAC-4D1E-868E-6362F3EFEBA8}"/>
    <cellStyle name="Normal 6 5 2 8" xfId="1675" xr:uid="{2C627852-8B1B-4AAE-B697-B779DB867BF3}"/>
    <cellStyle name="Normal 6 5 2 9" xfId="1676" xr:uid="{A436EB47-D33A-4AD5-90ED-23B48F5A59B9}"/>
    <cellStyle name="Normal 6 5 3" xfId="1677" xr:uid="{0433A8CB-5347-43AF-B806-22806673B0F3}"/>
    <cellStyle name="Normal 6 5 3 2" xfId="1678" xr:uid="{9B944630-BAC9-4DA9-9297-E746B7A95308}"/>
    <cellStyle name="Normal 6 5 3 2 2" xfId="1679" xr:uid="{60B6B0E5-28F6-4982-8D35-C5A9747357FA}"/>
    <cellStyle name="Normal 6 5 3 2 2 2" xfId="1680" xr:uid="{49A707F7-8A34-4321-B985-1FB7D05AC71B}"/>
    <cellStyle name="Normal 6 5 3 2 2 2 2" xfId="4008" xr:uid="{164D748F-5D98-4AFC-ABE7-3DE69188E80C}"/>
    <cellStyle name="Normal 6 5 3 2 2 3" xfId="1681" xr:uid="{5FA86D29-22B2-4CCA-A62B-CEC4399F9A5B}"/>
    <cellStyle name="Normal 6 5 3 2 2 4" xfId="1682" xr:uid="{4C418760-5E99-484E-B774-C9D520551112}"/>
    <cellStyle name="Normal 6 5 3 2 3" xfId="1683" xr:uid="{1875D712-8A14-4ECC-A4A8-83115D4D9473}"/>
    <cellStyle name="Normal 6 5 3 2 3 2" xfId="1684" xr:uid="{E21737EF-CBFF-4EEF-8591-AB3FE3E67701}"/>
    <cellStyle name="Normal 6 5 3 2 3 3" xfId="1685" xr:uid="{7EB052FA-43F9-46F0-B03B-66D9053D0DA5}"/>
    <cellStyle name="Normal 6 5 3 2 3 4" xfId="1686" xr:uid="{3D8A757F-AF1E-4326-BC9E-9530D849AB96}"/>
    <cellStyle name="Normal 6 5 3 2 4" xfId="1687" xr:uid="{A6D5D0A5-E8F8-4C7F-9C41-ACCC57109A63}"/>
    <cellStyle name="Normal 6 5 3 2 5" xfId="1688" xr:uid="{0314675D-4263-4E7C-9460-4EF9A8C00808}"/>
    <cellStyle name="Normal 6 5 3 2 6" xfId="1689" xr:uid="{F912A5C1-18E0-4F5A-A759-7E10782AF870}"/>
    <cellStyle name="Normal 6 5 3 3" xfId="1690" xr:uid="{DC2FEB7B-4662-4BD6-ADDD-DC4A5B74F422}"/>
    <cellStyle name="Normal 6 5 3 3 2" xfId="1691" xr:uid="{E194CAC3-E7D8-4AC6-9D21-EE3987F7FBE9}"/>
    <cellStyle name="Normal 6 5 3 3 2 2" xfId="1692" xr:uid="{DBE283E4-9DB4-4F40-A003-4B0C8273CC9F}"/>
    <cellStyle name="Normal 6 5 3 3 2 3" xfId="1693" xr:uid="{36D61869-FE1F-4D65-8C0B-36370100B53F}"/>
    <cellStyle name="Normal 6 5 3 3 2 4" xfId="1694" xr:uid="{E15B0C7A-F9E3-4CA2-848F-EF6F7A4E860A}"/>
    <cellStyle name="Normal 6 5 3 3 3" xfId="1695" xr:uid="{A055C0A9-5686-465E-A017-8C540C0C5632}"/>
    <cellStyle name="Normal 6 5 3 3 4" xfId="1696" xr:uid="{0FA79A1D-D6F1-4E8A-9F9E-D550F5ACD0A8}"/>
    <cellStyle name="Normal 6 5 3 3 5" xfId="1697" xr:uid="{5E4D808A-E2C7-4754-AB5F-521D8075D649}"/>
    <cellStyle name="Normal 6 5 3 4" xfId="1698" xr:uid="{629B0C31-4C54-4DE8-9282-CF692893D7DE}"/>
    <cellStyle name="Normal 6 5 3 4 2" xfId="1699" xr:uid="{18839A7C-0589-43D0-875C-8DFACA9AD0BE}"/>
    <cellStyle name="Normal 6 5 3 4 3" xfId="1700" xr:uid="{3857BEF1-CBA2-4898-86E4-E1238E429D34}"/>
    <cellStyle name="Normal 6 5 3 4 4" xfId="1701" xr:uid="{72CC7AF2-F42F-4929-AA09-FABD288A7DFA}"/>
    <cellStyle name="Normal 6 5 3 5" xfId="1702" xr:uid="{091FBA46-DF6B-4B5E-B3B0-BBC6F7D109ED}"/>
    <cellStyle name="Normal 6 5 3 5 2" xfId="1703" xr:uid="{8BD9C22B-5740-41DF-B0E1-F1A8C1DDDCF0}"/>
    <cellStyle name="Normal 6 5 3 5 3" xfId="1704" xr:uid="{FB92E9A9-1CEF-4EC7-9BC9-09AB0A62E455}"/>
    <cellStyle name="Normal 6 5 3 5 4" xfId="1705" xr:uid="{F61A60A6-F9AA-4561-9402-D20FD4AA9046}"/>
    <cellStyle name="Normal 6 5 3 6" xfId="1706" xr:uid="{73967CED-B98B-44B9-A75D-F51545F7C818}"/>
    <cellStyle name="Normal 6 5 3 7" xfId="1707" xr:uid="{FE677F48-01FD-4BEF-96E6-625C7F468CB0}"/>
    <cellStyle name="Normal 6 5 3 8" xfId="1708" xr:uid="{6A5A45E6-A598-47CC-B30A-F43373B05CFF}"/>
    <cellStyle name="Normal 6 5 4" xfId="1709" xr:uid="{0C9D9106-0928-44A6-9CC8-3BA741B90787}"/>
    <cellStyle name="Normal 6 5 4 2" xfId="1710" xr:uid="{AB45ED12-136A-428E-9C20-1E1D8722A10E}"/>
    <cellStyle name="Normal 6 5 4 2 2" xfId="1711" xr:uid="{BF85B059-A323-482C-B337-2A158D828F48}"/>
    <cellStyle name="Normal 6 5 4 2 2 2" xfId="1712" xr:uid="{313FCE1A-509B-4904-846F-0A7984CB595C}"/>
    <cellStyle name="Normal 6 5 4 2 2 3" xfId="1713" xr:uid="{FE7FEDAA-BAA0-403E-A3B2-F71BB8EEF27B}"/>
    <cellStyle name="Normal 6 5 4 2 2 4" xfId="1714" xr:uid="{A992BBCB-4FF2-45A1-BB42-5F4886A5AC85}"/>
    <cellStyle name="Normal 6 5 4 2 3" xfId="1715" xr:uid="{FED0096F-2D94-4229-BF9E-27B39C4DCEB2}"/>
    <cellStyle name="Normal 6 5 4 2 4" xfId="1716" xr:uid="{320974D0-9FC0-4297-9136-A4B1235E9F87}"/>
    <cellStyle name="Normal 6 5 4 2 5" xfId="1717" xr:uid="{8E9EC19C-953D-4B60-9081-B322E493D5A9}"/>
    <cellStyle name="Normal 6 5 4 3" xfId="1718" xr:uid="{D5C12364-D5CD-4E58-A297-554CFCA474BE}"/>
    <cellStyle name="Normal 6 5 4 3 2" xfId="1719" xr:uid="{7500DB24-AF2E-4BC8-A6E8-A1ADC4583D18}"/>
    <cellStyle name="Normal 6 5 4 3 3" xfId="1720" xr:uid="{AD5D1563-A948-48C9-96F6-218B156C4485}"/>
    <cellStyle name="Normal 6 5 4 3 4" xfId="1721" xr:uid="{7FB28F06-03E1-46FD-95C0-D2F5FDDCE5D1}"/>
    <cellStyle name="Normal 6 5 4 4" xfId="1722" xr:uid="{300CCBAB-83AD-4D46-8A82-C52C88EF04E7}"/>
    <cellStyle name="Normal 6 5 4 4 2" xfId="1723" xr:uid="{4E21CB2B-6A77-4D04-AB2B-06A4ABE2E030}"/>
    <cellStyle name="Normal 6 5 4 4 3" xfId="1724" xr:uid="{5BBA2A3C-3D62-4212-9274-4647F7834769}"/>
    <cellStyle name="Normal 6 5 4 4 4" xfId="1725" xr:uid="{58D7094F-F717-4348-9D53-2E49D3B1D318}"/>
    <cellStyle name="Normal 6 5 4 5" xfId="1726" xr:uid="{F104D398-1A80-48F4-ADC4-D466D7B7AAB8}"/>
    <cellStyle name="Normal 6 5 4 6" xfId="1727" xr:uid="{CE878A65-A0CC-46DC-8246-1C52B75ABAB9}"/>
    <cellStyle name="Normal 6 5 4 7" xfId="1728" xr:uid="{5408DA5A-F5DB-439B-8AB2-CEA6662085BC}"/>
    <cellStyle name="Normal 6 5 5" xfId="1729" xr:uid="{E73A4EDC-2503-4B05-8B3A-E6730146EA99}"/>
    <cellStyle name="Normal 6 5 5 2" xfId="1730" xr:uid="{CDAD5A38-D627-4D74-AB60-BB67C6879993}"/>
    <cellStyle name="Normal 6 5 5 2 2" xfId="1731" xr:uid="{1628340A-ED0E-4D3A-A3C0-422AD77994BE}"/>
    <cellStyle name="Normal 6 5 5 2 3" xfId="1732" xr:uid="{43C72CAB-51B4-4359-8C22-6961E1232D57}"/>
    <cellStyle name="Normal 6 5 5 2 4" xfId="1733" xr:uid="{FCE43246-6AD0-4BF0-B055-1B851080E438}"/>
    <cellStyle name="Normal 6 5 5 3" xfId="1734" xr:uid="{4FA83903-627B-4B81-98DD-CD86C6F1A67A}"/>
    <cellStyle name="Normal 6 5 5 3 2" xfId="1735" xr:uid="{6DA620A8-3188-4F45-8C74-75E8E2CD7E58}"/>
    <cellStyle name="Normal 6 5 5 3 3" xfId="1736" xr:uid="{ECB5CF78-3290-4677-9436-E0E99F6D7DFF}"/>
    <cellStyle name="Normal 6 5 5 3 4" xfId="1737" xr:uid="{B5E87B09-3197-4979-B002-805B5F1F426B}"/>
    <cellStyle name="Normal 6 5 5 4" xfId="1738" xr:uid="{902AD5B7-1D54-4BE1-AD8C-59776667989A}"/>
    <cellStyle name="Normal 6 5 5 5" xfId="1739" xr:uid="{F66A1E86-1586-4BD8-8BFA-C8692FB361C5}"/>
    <cellStyle name="Normal 6 5 5 6" xfId="1740" xr:uid="{9A936DD3-7781-4033-AE1F-D751BB745805}"/>
    <cellStyle name="Normal 6 5 6" xfId="1741" xr:uid="{9902300D-F138-446A-90C7-AA25FCC3716D}"/>
    <cellStyle name="Normal 6 5 6 2" xfId="1742" xr:uid="{A9F80480-397D-4303-AA22-148A0EC8F804}"/>
    <cellStyle name="Normal 6 5 6 2 2" xfId="1743" xr:uid="{BB4BD43F-7598-4DAD-81ED-904DB7EF46DA}"/>
    <cellStyle name="Normal 6 5 6 2 3" xfId="1744" xr:uid="{3EC1FEE7-C1F1-4640-91D4-7315410A7C82}"/>
    <cellStyle name="Normal 6 5 6 2 4" xfId="1745" xr:uid="{CE74EA3C-0034-4FAD-8C46-DE6B63C45305}"/>
    <cellStyle name="Normal 6 5 6 3" xfId="1746" xr:uid="{B4CCBA2C-7EC5-4B35-A457-F3DF1C0CA10C}"/>
    <cellStyle name="Normal 6 5 6 4" xfId="1747" xr:uid="{40AA0E16-F08E-4EE0-8E55-7E8E90F29A8E}"/>
    <cellStyle name="Normal 6 5 6 5" xfId="1748" xr:uid="{57D404A5-A7BC-4E4F-9C7F-D564473B101E}"/>
    <cellStyle name="Normal 6 5 7" xfId="1749" xr:uid="{76068CC2-2736-4042-B21A-7A6FBF6647B9}"/>
    <cellStyle name="Normal 6 5 7 2" xfId="1750" xr:uid="{D13F4994-79E3-4829-8A36-14AAC58F739D}"/>
    <cellStyle name="Normal 6 5 7 3" xfId="1751" xr:uid="{444AD937-D89A-4CA2-B299-3B31E39443E8}"/>
    <cellStyle name="Normal 6 5 7 4" xfId="1752" xr:uid="{8105298E-8F4F-46E2-AC4A-142550686A09}"/>
    <cellStyle name="Normal 6 5 8" xfId="1753" xr:uid="{7F12698C-8632-4BA0-A9D2-E23CD3CB7568}"/>
    <cellStyle name="Normal 6 5 8 2" xfId="1754" xr:uid="{BE022CF8-16B8-46DC-BB03-42877360AD96}"/>
    <cellStyle name="Normal 6 5 8 3" xfId="1755" xr:uid="{B6CC303D-58D2-489C-AFAB-B445E684E8C0}"/>
    <cellStyle name="Normal 6 5 8 4" xfId="1756" xr:uid="{7A3479E5-9D69-4ED8-B89E-919E19D7FFCC}"/>
    <cellStyle name="Normal 6 5 9" xfId="1757" xr:uid="{EF1595FB-3CAE-4558-93E8-D8627E727009}"/>
    <cellStyle name="Normal 6 6" xfId="1758" xr:uid="{1F371355-8419-4ABE-BF85-D16D9806CE26}"/>
    <cellStyle name="Normal 6 6 2" xfId="1759" xr:uid="{3898BFA4-DFFD-4683-916E-8C65F32EC4C3}"/>
    <cellStyle name="Normal 6 6 2 2" xfId="1760" xr:uid="{212F328D-EB10-4791-B350-BB969C7F5C4A}"/>
    <cellStyle name="Normal 6 6 2 2 2" xfId="1761" xr:uid="{2009471E-23E3-4F99-B0AD-57081ADFECFA}"/>
    <cellStyle name="Normal 6 6 2 2 2 2" xfId="1762" xr:uid="{B48C956B-E5D3-4D72-8837-9E921B8CA8B4}"/>
    <cellStyle name="Normal 6 6 2 2 2 3" xfId="1763" xr:uid="{CD6700E2-D45C-4ABC-BD2F-98F6F335FBB7}"/>
    <cellStyle name="Normal 6 6 2 2 2 4" xfId="1764" xr:uid="{A96AE470-A459-446A-A270-D643DD6B2E4B}"/>
    <cellStyle name="Normal 6 6 2 2 3" xfId="1765" xr:uid="{DC41A764-2119-4579-B14D-7226BEA81EEB}"/>
    <cellStyle name="Normal 6 6 2 2 3 2" xfId="1766" xr:uid="{80D01565-D0F2-42D7-9597-AD1480D880EF}"/>
    <cellStyle name="Normal 6 6 2 2 3 3" xfId="1767" xr:uid="{12A5EBDD-D24A-4F16-8AA4-19606F9C5ED1}"/>
    <cellStyle name="Normal 6 6 2 2 3 4" xfId="1768" xr:uid="{DBD989D1-A9B1-4BBE-9EDC-F88023D8902B}"/>
    <cellStyle name="Normal 6 6 2 2 4" xfId="1769" xr:uid="{B52EB770-21C8-4B6D-A162-CF174E12DF7A}"/>
    <cellStyle name="Normal 6 6 2 2 5" xfId="1770" xr:uid="{05920F5D-CDA7-46B4-9362-B9B47CD82467}"/>
    <cellStyle name="Normal 6 6 2 2 6" xfId="1771" xr:uid="{D9409F75-C38D-4BA8-9BA6-57A6FC7439C5}"/>
    <cellStyle name="Normal 6 6 2 3" xfId="1772" xr:uid="{E444F792-352E-4059-8756-D2BAAB7ED77A}"/>
    <cellStyle name="Normal 6 6 2 3 2" xfId="1773" xr:uid="{B4507E9E-976B-4241-8C82-ED2BAF84663C}"/>
    <cellStyle name="Normal 6 6 2 3 2 2" xfId="1774" xr:uid="{CDCD7F29-4F3D-4912-BB29-A8C61C64F483}"/>
    <cellStyle name="Normal 6 6 2 3 2 3" xfId="1775" xr:uid="{206EC2F9-3B9D-4A35-AC3C-AE83E7D9BD86}"/>
    <cellStyle name="Normal 6 6 2 3 2 4" xfId="1776" xr:uid="{1F5CC51A-1E20-4C79-96B6-735EB9DA2C9C}"/>
    <cellStyle name="Normal 6 6 2 3 3" xfId="1777" xr:uid="{B2D555FA-3097-428B-B590-436E676ED75A}"/>
    <cellStyle name="Normal 6 6 2 3 4" xfId="1778" xr:uid="{7BDADAF1-E18A-401D-B741-1CBC65FA836C}"/>
    <cellStyle name="Normal 6 6 2 3 5" xfId="1779" xr:uid="{C7D5092A-73DA-4C61-B40B-369C58FDB435}"/>
    <cellStyle name="Normal 6 6 2 4" xfId="1780" xr:uid="{CDBA984C-17CF-4162-9857-2BC3844EA91C}"/>
    <cellStyle name="Normal 6 6 2 4 2" xfId="1781" xr:uid="{EB7333D8-6171-4F45-B6C0-9C04FCCB07F6}"/>
    <cellStyle name="Normal 6 6 2 4 3" xfId="1782" xr:uid="{46F8C23A-4806-4111-A00C-46BFF91B7E66}"/>
    <cellStyle name="Normal 6 6 2 4 4" xfId="1783" xr:uid="{59C7B4C5-ADC6-4A95-8157-A02865A6BDD5}"/>
    <cellStyle name="Normal 6 6 2 5" xfId="1784" xr:uid="{752F91F0-378E-4957-B08B-C2827FF8C264}"/>
    <cellStyle name="Normal 6 6 2 5 2" xfId="1785" xr:uid="{623994A3-7657-458F-9B21-EC4216865C50}"/>
    <cellStyle name="Normal 6 6 2 5 3" xfId="1786" xr:uid="{6E02219C-2D5F-4219-9A98-517C09F98314}"/>
    <cellStyle name="Normal 6 6 2 5 4" xfId="1787" xr:uid="{037EADE3-05B5-415B-B7A1-823B5C7C5482}"/>
    <cellStyle name="Normal 6 6 2 6" xfId="1788" xr:uid="{7584CA3A-987D-4D68-870C-BC2AC686E945}"/>
    <cellStyle name="Normal 6 6 2 7" xfId="1789" xr:uid="{E67A24E2-EE20-4675-A4D4-64FA1FD734D9}"/>
    <cellStyle name="Normal 6 6 2 8" xfId="1790" xr:uid="{0DEE2053-D23F-4364-88B1-5212B4D6F147}"/>
    <cellStyle name="Normal 6 6 3" xfId="1791" xr:uid="{36F8FAD0-2AD1-4016-941F-2319986C411E}"/>
    <cellStyle name="Normal 6 6 3 2" xfId="1792" xr:uid="{8EB34816-41A9-4435-B4B1-6D77609A0D9A}"/>
    <cellStyle name="Normal 6 6 3 2 2" xfId="1793" xr:uid="{3AD59BAC-D4B8-4CF5-B1C6-75AECCFFA850}"/>
    <cellStyle name="Normal 6 6 3 2 3" xfId="1794" xr:uid="{24E3A0D2-4FC5-4E12-84DF-2A234DBF3C9E}"/>
    <cellStyle name="Normal 6 6 3 2 4" xfId="1795" xr:uid="{0D178D01-443B-4E56-9917-230E7E88584A}"/>
    <cellStyle name="Normal 6 6 3 3" xfId="1796" xr:uid="{B48B43D8-A135-4DA2-B179-F7B6CB737F4E}"/>
    <cellStyle name="Normal 6 6 3 3 2" xfId="1797" xr:uid="{5639D44F-94AD-4263-A2DD-8AB6FC465D41}"/>
    <cellStyle name="Normal 6 6 3 3 3" xfId="1798" xr:uid="{EC9F7B4D-A2DF-43E4-9E4A-9797390A4DD6}"/>
    <cellStyle name="Normal 6 6 3 3 4" xfId="1799" xr:uid="{C00E994C-ED40-42C9-ADE7-21BE6E650996}"/>
    <cellStyle name="Normal 6 6 3 4" xfId="1800" xr:uid="{12D6593E-01B4-4B66-9968-74D394E0B983}"/>
    <cellStyle name="Normal 6 6 3 5" xfId="1801" xr:uid="{D41F07E6-F654-49E7-9E2D-219F3A182C5E}"/>
    <cellStyle name="Normal 6 6 3 6" xfId="1802" xr:uid="{7831B718-8ACC-4659-8E1E-8C8E86AB2061}"/>
    <cellStyle name="Normal 6 6 4" xfId="1803" xr:uid="{CE8EF015-23AE-4865-AC10-EFABC584A925}"/>
    <cellStyle name="Normal 6 6 4 2" xfId="1804" xr:uid="{CFC2482D-9A68-42AF-A22F-1F495C382D1B}"/>
    <cellStyle name="Normal 6 6 4 2 2" xfId="1805" xr:uid="{671B68DE-1E8D-4699-80A9-027C0B8435C4}"/>
    <cellStyle name="Normal 6 6 4 2 3" xfId="1806" xr:uid="{963456F7-7D3B-48E2-ACD2-9ACAC7075627}"/>
    <cellStyle name="Normal 6 6 4 2 4" xfId="1807" xr:uid="{5D606768-825D-4E20-8BFD-927C9B49A1E6}"/>
    <cellStyle name="Normal 6 6 4 3" xfId="1808" xr:uid="{1DBFB9D7-AC11-4EF1-9DB6-4C6BB0A743D2}"/>
    <cellStyle name="Normal 6 6 4 4" xfId="1809" xr:uid="{010A5BEA-DE28-4B55-8D83-55B0111AB896}"/>
    <cellStyle name="Normal 6 6 4 5" xfId="1810" xr:uid="{9A78DDAF-2BEC-468B-BD32-3769F0CE0B3B}"/>
    <cellStyle name="Normal 6 6 5" xfId="1811" xr:uid="{6772323D-BDAB-4494-90C3-ACBDB3039736}"/>
    <cellStyle name="Normal 6 6 5 2" xfId="1812" xr:uid="{B1873EE3-A9AB-4E96-8722-2EA52861B924}"/>
    <cellStyle name="Normal 6 6 5 3" xfId="1813" xr:uid="{9E8DD591-6B00-488C-AE6F-452F224307B6}"/>
    <cellStyle name="Normal 6 6 5 4" xfId="1814" xr:uid="{2A194F71-728A-416E-87A2-20A187C7CFE9}"/>
    <cellStyle name="Normal 6 6 6" xfId="1815" xr:uid="{5BA5DA16-8024-48DE-B972-02F20D29757C}"/>
    <cellStyle name="Normal 6 6 6 2" xfId="1816" xr:uid="{B65797DB-9528-45BF-9834-669EEFFE427A}"/>
    <cellStyle name="Normal 6 6 6 3" xfId="1817" xr:uid="{CBAFD483-325C-4970-B235-3DD30C1B0B7D}"/>
    <cellStyle name="Normal 6 6 6 4" xfId="1818" xr:uid="{BCEC5C43-0A68-47F2-830C-5E3EADA89D7B}"/>
    <cellStyle name="Normal 6 6 7" xfId="1819" xr:uid="{A508F3F6-EE4B-4E04-BA92-98F93C21D62A}"/>
    <cellStyle name="Normal 6 6 8" xfId="1820" xr:uid="{802F3F73-EBAD-45C6-AD5F-EBDBBA9FA35D}"/>
    <cellStyle name="Normal 6 6 9" xfId="1821" xr:uid="{4F1EDDFC-34A7-488B-98E1-B6202D35079F}"/>
    <cellStyle name="Normal 6 7" xfId="1822" xr:uid="{0CE48172-08C2-4E93-8338-F7E18889F4D3}"/>
    <cellStyle name="Normal 6 7 2" xfId="1823" xr:uid="{74021387-4984-445D-ADD7-0474FFAE1328}"/>
    <cellStyle name="Normal 6 7 2 2" xfId="1824" xr:uid="{AF9B6D6B-2080-4B03-91BC-134956251F36}"/>
    <cellStyle name="Normal 6 7 2 2 2" xfId="1825" xr:uid="{639A6D4A-63E2-41FA-B4B7-B6D581D84A56}"/>
    <cellStyle name="Normal 6 7 2 2 2 2" xfId="4009" xr:uid="{82E0D41D-4C82-431D-BEB1-8DFE9D6946B3}"/>
    <cellStyle name="Normal 6 7 2 2 3" xfId="1826" xr:uid="{F447C921-283D-4539-9C64-08B13D2D4CED}"/>
    <cellStyle name="Normal 6 7 2 2 4" xfId="1827" xr:uid="{38C9B62A-94FE-43C2-AC1E-0C3B0BDBE253}"/>
    <cellStyle name="Normal 6 7 2 3" xfId="1828" xr:uid="{4AFB01F0-B7B3-4823-A418-E435D669D80D}"/>
    <cellStyle name="Normal 6 7 2 3 2" xfId="1829" xr:uid="{B27C1E3E-8F61-45EC-B137-7E44C64A85BC}"/>
    <cellStyle name="Normal 6 7 2 3 3" xfId="1830" xr:uid="{84C9A281-BA02-4F08-B4B0-5288897B92D6}"/>
    <cellStyle name="Normal 6 7 2 3 4" xfId="1831" xr:uid="{4A36D49A-40C8-42C3-B4A7-7BED8AC61FD9}"/>
    <cellStyle name="Normal 6 7 2 4" xfId="1832" xr:uid="{9AD4CC5C-5030-458E-B030-E46B3B9138C4}"/>
    <cellStyle name="Normal 6 7 2 5" xfId="1833" xr:uid="{CC85F090-D455-42E3-85EB-F53E7737755A}"/>
    <cellStyle name="Normal 6 7 2 6" xfId="1834" xr:uid="{B1E65C1D-FCC2-4D05-A75E-6CED335BE209}"/>
    <cellStyle name="Normal 6 7 3" xfId="1835" xr:uid="{9D3F144A-61CF-4501-AB8B-EE0804888394}"/>
    <cellStyle name="Normal 6 7 3 2" xfId="1836" xr:uid="{1D573C48-EAF7-4F70-89E4-1833131A8B70}"/>
    <cellStyle name="Normal 6 7 3 2 2" xfId="1837" xr:uid="{F83391A7-87AB-4E0E-A6E9-5FF35499A3F6}"/>
    <cellStyle name="Normal 6 7 3 2 3" xfId="1838" xr:uid="{570A07C8-2B44-41A7-9004-6F3D95883CA7}"/>
    <cellStyle name="Normal 6 7 3 2 4" xfId="1839" xr:uid="{8CFD651B-5B46-4B65-A28A-881A3AE3D01D}"/>
    <cellStyle name="Normal 6 7 3 3" xfId="1840" xr:uid="{26CBA32D-332D-4D2E-8E1F-7048FBB50284}"/>
    <cellStyle name="Normal 6 7 3 4" xfId="1841" xr:uid="{844C3518-761C-4739-BF54-AA046B85FEA6}"/>
    <cellStyle name="Normal 6 7 3 5" xfId="1842" xr:uid="{C50513DE-249E-44B5-ACA7-AB2862120BE9}"/>
    <cellStyle name="Normal 6 7 4" xfId="1843" xr:uid="{424CC322-AD89-4E19-8483-F93AC1CE5E51}"/>
    <cellStyle name="Normal 6 7 4 2" xfId="1844" xr:uid="{E4ED2139-E200-469B-A064-803D8402D1B8}"/>
    <cellStyle name="Normal 6 7 4 3" xfId="1845" xr:uid="{5D3A8FBB-B590-4F10-86C2-517D23B658B1}"/>
    <cellStyle name="Normal 6 7 4 4" xfId="1846" xr:uid="{7C5A35BA-4C6C-4EA7-AA4C-93CCC31A7E62}"/>
    <cellStyle name="Normal 6 7 5" xfId="1847" xr:uid="{68B3DE7E-4793-4C23-87A9-8AD3C2483BED}"/>
    <cellStyle name="Normal 6 7 5 2" xfId="1848" xr:uid="{2AAF0C64-0551-4729-9AF3-1370DB281D44}"/>
    <cellStyle name="Normal 6 7 5 3" xfId="1849" xr:uid="{8D40EE0E-C0CC-44C0-934F-442C075D9EA3}"/>
    <cellStyle name="Normal 6 7 5 4" xfId="1850" xr:uid="{FF4320EF-1CA1-40BF-A33C-3E1BE2E57A8B}"/>
    <cellStyle name="Normal 6 7 6" xfId="1851" xr:uid="{CC03D23B-F3E8-4462-B97A-323F9590CE17}"/>
    <cellStyle name="Normal 6 7 7" xfId="1852" xr:uid="{730C5DA0-CDEF-42B1-99B3-AC53C4CC1353}"/>
    <cellStyle name="Normal 6 7 8" xfId="1853" xr:uid="{BE75055D-F951-4184-92F7-2D5060D37A75}"/>
    <cellStyle name="Normal 6 8" xfId="1854" xr:uid="{E56FF621-2E60-4C09-B233-6ABAA74E1FFE}"/>
    <cellStyle name="Normal 6 8 2" xfId="1855" xr:uid="{D71557A6-68A8-4E72-87A7-C0891D091A79}"/>
    <cellStyle name="Normal 6 8 2 2" xfId="1856" xr:uid="{35180B65-AABF-4179-89D9-B7BE5DB12A60}"/>
    <cellStyle name="Normal 6 8 2 2 2" xfId="1857" xr:uid="{5D57ADAD-1F73-4483-BE7D-B5639AE08B0F}"/>
    <cellStyle name="Normal 6 8 2 2 3" xfId="1858" xr:uid="{97A08046-0443-4EEE-8C4E-ADDB511E0DBD}"/>
    <cellStyle name="Normal 6 8 2 2 4" xfId="1859" xr:uid="{6EC2C308-7E4D-43B0-9170-BC1754FB867A}"/>
    <cellStyle name="Normal 6 8 2 3" xfId="1860" xr:uid="{4E2CDBBA-CC43-498C-B48F-49A112C522DB}"/>
    <cellStyle name="Normal 6 8 2 4" xfId="1861" xr:uid="{9A927726-B961-458A-A61B-1F9EF45F7F4F}"/>
    <cellStyle name="Normal 6 8 2 5" xfId="1862" xr:uid="{F0042090-8B0E-40D0-8D4A-FF9AD541487C}"/>
    <cellStyle name="Normal 6 8 3" xfId="1863" xr:uid="{6F2EF698-1597-4EE1-BCDF-E6F1F12E60E1}"/>
    <cellStyle name="Normal 6 8 3 2" xfId="1864" xr:uid="{5EB138A3-1C84-40F1-8006-4B50698ED0D8}"/>
    <cellStyle name="Normal 6 8 3 3" xfId="1865" xr:uid="{307008FA-2E89-4FF9-8B05-CC1B1F764302}"/>
    <cellStyle name="Normal 6 8 3 4" xfId="1866" xr:uid="{EE3DE11A-2627-4E8D-BB46-2C9F3188BC98}"/>
    <cellStyle name="Normal 6 8 4" xfId="1867" xr:uid="{8245629A-685B-4E00-8723-9712B58D3371}"/>
    <cellStyle name="Normal 6 8 4 2" xfId="1868" xr:uid="{1074EC03-491D-4ECC-92CE-6E6F7DFC24C5}"/>
    <cellStyle name="Normal 6 8 4 3" xfId="1869" xr:uid="{F453115B-78ED-46EF-BDAD-A040034B6216}"/>
    <cellStyle name="Normal 6 8 4 4" xfId="1870" xr:uid="{F107CDD2-E386-48B3-9A24-676756B2305A}"/>
    <cellStyle name="Normal 6 8 5" xfId="1871" xr:uid="{1CB2A6C2-F4EE-4458-97DC-393F4ACDC455}"/>
    <cellStyle name="Normal 6 8 6" xfId="1872" xr:uid="{41A4AFE7-9D8F-4FC0-AD9A-8D922C713521}"/>
    <cellStyle name="Normal 6 8 7" xfId="1873" xr:uid="{4A51A94D-68B0-4E8D-8CDD-A46681EF91B5}"/>
    <cellStyle name="Normal 6 9" xfId="1874" xr:uid="{35F88FDF-7A6A-4188-BE4C-70ECD1E112F3}"/>
    <cellStyle name="Normal 6 9 2" xfId="1875" xr:uid="{C3C50CD7-A6A1-4AAB-8881-2B953EECC0D7}"/>
    <cellStyle name="Normal 6 9 2 2" xfId="1876" xr:uid="{6B8750C3-E44D-410A-9936-0409FC4B5AE3}"/>
    <cellStyle name="Normal 6 9 2 3" xfId="1877" xr:uid="{8BC89720-04FE-4226-B1B2-14E3CDB40E8F}"/>
    <cellStyle name="Normal 6 9 2 4" xfId="1878" xr:uid="{86B243CB-54CA-471A-830E-55EE1D3B7C0E}"/>
    <cellStyle name="Normal 6 9 3" xfId="1879" xr:uid="{75566A96-739A-4F60-865D-183011C489B0}"/>
    <cellStyle name="Normal 6 9 3 2" xfId="1880" xr:uid="{0F6AC09C-093B-4276-9FDC-5257945767B7}"/>
    <cellStyle name="Normal 6 9 3 3" xfId="1881" xr:uid="{55DB8D82-DA12-4027-8076-ACB027549A4C}"/>
    <cellStyle name="Normal 6 9 3 4" xfId="1882" xr:uid="{A4ECCF22-8EBC-4CCD-A8E3-7C6C69230E34}"/>
    <cellStyle name="Normal 6 9 4" xfId="1883" xr:uid="{EAEE0589-8AEB-4010-8A53-D4006A730C68}"/>
    <cellStyle name="Normal 6 9 5" xfId="1884" xr:uid="{97257716-2764-4422-A405-C4585A6552D9}"/>
    <cellStyle name="Normal 6 9 6" xfId="1885" xr:uid="{48083E0A-F706-450D-967A-655448DD67E9}"/>
    <cellStyle name="Normal 7" xfId="75" xr:uid="{97840D29-2318-4341-8078-FC87F68E3E54}"/>
    <cellStyle name="Normal 7 10" xfId="1886" xr:uid="{584EC576-AE7F-448B-9639-0C3E68D2FFA7}"/>
    <cellStyle name="Normal 7 10 2" xfId="1887" xr:uid="{EA3E4321-E6BF-4E52-82CA-416A71F1E790}"/>
    <cellStyle name="Normal 7 10 3" xfId="1888" xr:uid="{38D37866-EDD5-4024-A0B5-F97E78A39DA2}"/>
    <cellStyle name="Normal 7 10 4" xfId="1889" xr:uid="{D7ACA8A3-A254-4B9A-816D-B9DE4C29CEF0}"/>
    <cellStyle name="Normal 7 11" xfId="1890" xr:uid="{E3E0695A-E93C-4D49-BE12-D0CD2E77FCEA}"/>
    <cellStyle name="Normal 7 11 2" xfId="1891" xr:uid="{AE171704-5454-4FDD-8A9F-21F26E83FB93}"/>
    <cellStyle name="Normal 7 11 3" xfId="1892" xr:uid="{E5B5D032-8FF4-497A-AD40-70BB5BC7F0A2}"/>
    <cellStyle name="Normal 7 11 4" xfId="1893" xr:uid="{AFE3A255-780E-41BA-9457-64446BE6880D}"/>
    <cellStyle name="Normal 7 12" xfId="1894" xr:uid="{828A816D-F744-44BE-A697-298A24A8DC24}"/>
    <cellStyle name="Normal 7 12 2" xfId="1895" xr:uid="{39622969-B8DB-41C2-90AA-FEA66387A3C1}"/>
    <cellStyle name="Normal 7 13" xfId="1896" xr:uid="{94F03365-AC4B-430B-9A53-935E1BFDF74D}"/>
    <cellStyle name="Normal 7 14" xfId="1897" xr:uid="{ECB4FDAE-9601-46E0-A3D8-123BA1811F60}"/>
    <cellStyle name="Normal 7 15" xfId="1898" xr:uid="{6346CF52-F901-42EB-826D-24193D92E37F}"/>
    <cellStyle name="Normal 7 2" xfId="92" xr:uid="{B8DBE447-E2A9-4D73-8353-C6AA066AB599}"/>
    <cellStyle name="Normal 7 2 10" xfId="1899" xr:uid="{36DEF97A-28CD-4656-BB5C-B368F8069C98}"/>
    <cellStyle name="Normal 7 2 11" xfId="1900" xr:uid="{719F3792-FAF7-4C2C-AEAE-7974CA027451}"/>
    <cellStyle name="Normal 7 2 2" xfId="1901" xr:uid="{EDA9D7D2-658C-4BFA-AB26-8C9E0643AE9B}"/>
    <cellStyle name="Normal 7 2 2 2" xfId="1902" xr:uid="{A2885437-DD44-491C-BB1D-8EAA8450DE73}"/>
    <cellStyle name="Normal 7 2 2 2 2" xfId="1903" xr:uid="{A1654CE9-8ED3-487A-8739-5E235E682F5B}"/>
    <cellStyle name="Normal 7 2 2 2 2 2" xfId="1904" xr:uid="{38B1CAF7-4CBC-42C6-B06A-C2FE4A06B39E}"/>
    <cellStyle name="Normal 7 2 2 2 2 2 2" xfId="1905" xr:uid="{E221FB3D-10A9-4C30-B02C-498C9E831E5E}"/>
    <cellStyle name="Normal 7 2 2 2 2 2 2 2" xfId="4010" xr:uid="{A7ED3694-50D2-42C7-9BF5-4DBAA2BEE14F}"/>
    <cellStyle name="Normal 7 2 2 2 2 2 2 2 2" xfId="4011" xr:uid="{EE5C27E4-77F3-4597-813A-EA4A35C8DA91}"/>
    <cellStyle name="Normal 7 2 2 2 2 2 2 3" xfId="4012" xr:uid="{60D6F910-6F56-4469-AE54-70BB1A9A2F88}"/>
    <cellStyle name="Normal 7 2 2 2 2 2 3" xfId="1906" xr:uid="{F9189A2F-2BCF-4943-98DA-308BA22A3F8B}"/>
    <cellStyle name="Normal 7 2 2 2 2 2 3 2" xfId="4013" xr:uid="{6AE6878F-A80D-498C-BF04-4C387442B915}"/>
    <cellStyle name="Normal 7 2 2 2 2 2 4" xfId="1907" xr:uid="{B2EDC60C-76B2-4BC1-AC14-DE13447BB747}"/>
    <cellStyle name="Normal 7 2 2 2 2 3" xfId="1908" xr:uid="{68D10E2F-52D0-4655-AA9A-596CC3C8BDDB}"/>
    <cellStyle name="Normal 7 2 2 2 2 3 2" xfId="1909" xr:uid="{97BBBA86-66AA-44F4-AA6C-D41460F77711}"/>
    <cellStyle name="Normal 7 2 2 2 2 3 2 2" xfId="4014" xr:uid="{70257263-3D65-4A1C-8B61-D74516CA8BEF}"/>
    <cellStyle name="Normal 7 2 2 2 2 3 3" xfId="1910" xr:uid="{F8EB7D86-BDDA-41AE-A775-188DF7ADEB4D}"/>
    <cellStyle name="Normal 7 2 2 2 2 3 4" xfId="1911" xr:uid="{3740E02F-6135-4123-AD09-1754499FDD50}"/>
    <cellStyle name="Normal 7 2 2 2 2 4" xfId="1912" xr:uid="{B7F33BAE-4C57-4C02-921C-49B00127D627}"/>
    <cellStyle name="Normal 7 2 2 2 2 4 2" xfId="4015" xr:uid="{1CF7D109-7665-4577-B28A-4F15CDCEEC6F}"/>
    <cellStyle name="Normal 7 2 2 2 2 5" xfId="1913" xr:uid="{788B1BCE-60D2-4BAE-8E75-F77A57E90668}"/>
    <cellStyle name="Normal 7 2 2 2 2 6" xfId="1914" xr:uid="{F7CF82E1-976A-42F8-AB03-C39B1265B935}"/>
    <cellStyle name="Normal 7 2 2 2 3" xfId="1915" xr:uid="{CF7A03EE-9475-4A51-BFFC-8002E54FB298}"/>
    <cellStyle name="Normal 7 2 2 2 3 2" xfId="1916" xr:uid="{A81AD12B-A496-4641-A876-2B00206091FA}"/>
    <cellStyle name="Normal 7 2 2 2 3 2 2" xfId="1917" xr:uid="{76412E96-834C-4A13-AD31-EDF3E2BA7AAD}"/>
    <cellStyle name="Normal 7 2 2 2 3 2 2 2" xfId="4016" xr:uid="{35701FD7-79FC-4A82-BB2F-10554AD618BF}"/>
    <cellStyle name="Normal 7 2 2 2 3 2 2 2 2" xfId="4017" xr:uid="{D456BBEF-8BFE-4605-9C22-7632D9EE067E}"/>
    <cellStyle name="Normal 7 2 2 2 3 2 2 3" xfId="4018" xr:uid="{514E9334-9CA5-4E9E-89AC-1F157D1301BF}"/>
    <cellStyle name="Normal 7 2 2 2 3 2 3" xfId="1918" xr:uid="{E997A288-D6F3-484B-AD84-39401AB1CDF7}"/>
    <cellStyle name="Normal 7 2 2 2 3 2 3 2" xfId="4019" xr:uid="{87CD007B-A0E8-4DB4-A310-1ECCE6708A23}"/>
    <cellStyle name="Normal 7 2 2 2 3 2 4" xfId="1919" xr:uid="{52B6D931-801B-4055-A93D-5D5F123E9CA0}"/>
    <cellStyle name="Normal 7 2 2 2 3 3" xfId="1920" xr:uid="{C8A03B9A-2843-4F6E-A1E3-0940122452B2}"/>
    <cellStyle name="Normal 7 2 2 2 3 3 2" xfId="4020" xr:uid="{D85B328D-4433-46B7-A47A-2C1250E7D4E3}"/>
    <cellStyle name="Normal 7 2 2 2 3 3 2 2" xfId="4021" xr:uid="{B538BB2B-FF53-41D7-BBC1-75654D88EEBE}"/>
    <cellStyle name="Normal 7 2 2 2 3 3 3" xfId="4022" xr:uid="{255A6693-8548-481D-9012-9CB7A0031B01}"/>
    <cellStyle name="Normal 7 2 2 2 3 4" xfId="1921" xr:uid="{97CE1456-D034-437B-926D-E5AECB7414EE}"/>
    <cellStyle name="Normal 7 2 2 2 3 4 2" xfId="4023" xr:uid="{5913944F-0AED-4382-BE61-9014172AE403}"/>
    <cellStyle name="Normal 7 2 2 2 3 5" xfId="1922" xr:uid="{4503A660-42DC-4648-9AF4-BF0DE07C34E0}"/>
    <cellStyle name="Normal 7 2 2 2 4" xfId="1923" xr:uid="{BC705842-DEE1-4443-B526-DFF51CE7D237}"/>
    <cellStyle name="Normal 7 2 2 2 4 2" xfId="1924" xr:uid="{C2892840-FE0B-4417-B22F-D8C39C54F5F6}"/>
    <cellStyle name="Normal 7 2 2 2 4 2 2" xfId="4024" xr:uid="{80B8ED1E-87CA-4A1F-84F9-D85769689270}"/>
    <cellStyle name="Normal 7 2 2 2 4 2 2 2" xfId="4025" xr:uid="{0BC75422-D910-48D5-AF90-AFA7EFCA724F}"/>
    <cellStyle name="Normal 7 2 2 2 4 2 3" xfId="4026" xr:uid="{455B9F63-C039-458E-9BE8-D058BCFBBD71}"/>
    <cellStyle name="Normal 7 2 2 2 4 3" xfId="1925" xr:uid="{9EE9BF45-5FE0-48A7-8600-B1A2B59C683B}"/>
    <cellStyle name="Normal 7 2 2 2 4 3 2" xfId="4027" xr:uid="{E399F03B-31E8-4009-9F19-7E2793F24B92}"/>
    <cellStyle name="Normal 7 2 2 2 4 4" xfId="1926" xr:uid="{A7116718-53F9-457D-97B7-B47B9247C15B}"/>
    <cellStyle name="Normal 7 2 2 2 5" xfId="1927" xr:uid="{366F5E3D-A412-400D-B903-121ED3082F39}"/>
    <cellStyle name="Normal 7 2 2 2 5 2" xfId="1928" xr:uid="{33A1946F-8882-45C4-B029-D4D81EE29D3F}"/>
    <cellStyle name="Normal 7 2 2 2 5 2 2" xfId="4028" xr:uid="{CE07CA9C-1C86-41A9-8AAF-23863A9368BF}"/>
    <cellStyle name="Normal 7 2 2 2 5 3" xfId="1929" xr:uid="{299402EC-E572-4DD9-97AA-4E5B558BC0E7}"/>
    <cellStyle name="Normal 7 2 2 2 5 4" xfId="1930" xr:uid="{3C015A6F-6826-48B2-963E-4FDDFA02ECE6}"/>
    <cellStyle name="Normal 7 2 2 2 6" xfId="1931" xr:uid="{605A2126-2CD4-4487-B6A0-838C052F909F}"/>
    <cellStyle name="Normal 7 2 2 2 6 2" xfId="4029" xr:uid="{BE51FAD6-2A76-4279-B028-EC316592B297}"/>
    <cellStyle name="Normal 7 2 2 2 7" xfId="1932" xr:uid="{647B376C-9ABD-4E7E-AF11-E6964AF1B66A}"/>
    <cellStyle name="Normal 7 2 2 2 8" xfId="1933" xr:uid="{517CFFC8-115B-4A92-B7ED-697E8C6567FF}"/>
    <cellStyle name="Normal 7 2 2 3" xfId="1934" xr:uid="{BC42D9C7-BA4B-4262-9072-2F835E51E472}"/>
    <cellStyle name="Normal 7 2 2 3 2" xfId="1935" xr:uid="{39F6B094-A8BA-41E2-8EBA-46E0C04CD830}"/>
    <cellStyle name="Normal 7 2 2 3 2 2" xfId="1936" xr:uid="{72E208E3-B082-49A5-9218-9989B3F1D9FC}"/>
    <cellStyle name="Normal 7 2 2 3 2 2 2" xfId="4030" xr:uid="{C73DE10A-10AF-4A28-84DA-D1C77C2574A5}"/>
    <cellStyle name="Normal 7 2 2 3 2 2 2 2" xfId="4031" xr:uid="{736D12FA-903F-49B4-AE72-C7C4AB512436}"/>
    <cellStyle name="Normal 7 2 2 3 2 2 3" xfId="4032" xr:uid="{BF60607B-95DB-4223-A435-C1347D9A3FDF}"/>
    <cellStyle name="Normal 7 2 2 3 2 3" xfId="1937" xr:uid="{2ACE73CE-F300-405A-8D6D-60CC9A7F85AB}"/>
    <cellStyle name="Normal 7 2 2 3 2 3 2" xfId="4033" xr:uid="{C4FBF143-BD46-48E5-8E65-EFD845AAE4E0}"/>
    <cellStyle name="Normal 7 2 2 3 2 4" xfId="1938" xr:uid="{65EF7288-56D3-45BA-9211-57F227CAD879}"/>
    <cellStyle name="Normal 7 2 2 3 3" xfId="1939" xr:uid="{D0267A33-4029-4A9F-BD6F-A84D0FCDB6F6}"/>
    <cellStyle name="Normal 7 2 2 3 3 2" xfId="1940" xr:uid="{12A6A31A-027F-414C-8165-4BF3FB66B8C6}"/>
    <cellStyle name="Normal 7 2 2 3 3 2 2" xfId="4034" xr:uid="{00F02817-1A08-4AD1-92F9-0DA69A156753}"/>
    <cellStyle name="Normal 7 2 2 3 3 3" xfId="1941" xr:uid="{2D8019EB-20AF-4804-ADC6-6230E5FEF713}"/>
    <cellStyle name="Normal 7 2 2 3 3 4" xfId="1942" xr:uid="{D95622FD-C366-47FA-808A-C741C0C3C730}"/>
    <cellStyle name="Normal 7 2 2 3 4" xfId="1943" xr:uid="{F614DFD9-FC26-4527-B9EA-2C1A40A80595}"/>
    <cellStyle name="Normal 7 2 2 3 4 2" xfId="4035" xr:uid="{9DFD2757-2B6D-4D64-A127-C41177E64A70}"/>
    <cellStyle name="Normal 7 2 2 3 5" xfId="1944" xr:uid="{3E91D186-FD1B-4153-9664-BB5F2CA90C2B}"/>
    <cellStyle name="Normal 7 2 2 3 6" xfId="1945" xr:uid="{B1925004-6B15-46BC-893D-AC35FB005B3E}"/>
    <cellStyle name="Normal 7 2 2 4" xfId="1946" xr:uid="{93F253A5-4E40-4729-8893-97744D0E4398}"/>
    <cellStyle name="Normal 7 2 2 4 2" xfId="1947" xr:uid="{37E4CBD8-7B3B-4DE7-A518-8A6F00946DF2}"/>
    <cellStyle name="Normal 7 2 2 4 2 2" xfId="1948" xr:uid="{FDB91360-D55E-49D1-89C1-8FBD16B52360}"/>
    <cellStyle name="Normal 7 2 2 4 2 2 2" xfId="4036" xr:uid="{1877677E-7920-418F-BB3A-A871CF7F3B5A}"/>
    <cellStyle name="Normal 7 2 2 4 2 2 2 2" xfId="4037" xr:uid="{7FDE32B6-0D2A-4A0F-ADEE-F01DEB94D314}"/>
    <cellStyle name="Normal 7 2 2 4 2 2 3" xfId="4038" xr:uid="{34C9D6AC-F627-4E53-BE84-36AF35B240C0}"/>
    <cellStyle name="Normal 7 2 2 4 2 3" xfId="1949" xr:uid="{50F264FC-984B-47C8-A07D-46243C7DAFDC}"/>
    <cellStyle name="Normal 7 2 2 4 2 3 2" xfId="4039" xr:uid="{67164D70-601E-4E59-8E26-9F5DF9A31C27}"/>
    <cellStyle name="Normal 7 2 2 4 2 4" xfId="1950" xr:uid="{6CE88963-B879-4319-92E0-88A83C8D4AD9}"/>
    <cellStyle name="Normal 7 2 2 4 3" xfId="1951" xr:uid="{2FE71C63-EC6C-45A2-9F76-59FB518025B8}"/>
    <cellStyle name="Normal 7 2 2 4 3 2" xfId="4040" xr:uid="{C8D4A24E-BCFB-4236-95DE-50C59B718AEE}"/>
    <cellStyle name="Normal 7 2 2 4 3 2 2" xfId="4041" xr:uid="{F2B1AD70-3BEE-45D3-B468-A066ED0BDDD5}"/>
    <cellStyle name="Normal 7 2 2 4 3 3" xfId="4042" xr:uid="{5F432BD0-3B7A-432D-8B34-D62A35A07744}"/>
    <cellStyle name="Normal 7 2 2 4 4" xfId="1952" xr:uid="{1F86D92C-A8FE-4C69-87EA-2C672B4F67E9}"/>
    <cellStyle name="Normal 7 2 2 4 4 2" xfId="4043" xr:uid="{E649EC95-5D64-4187-B34A-449943B77085}"/>
    <cellStyle name="Normal 7 2 2 4 5" xfId="1953" xr:uid="{1DDCF1D5-5A10-480E-971B-B51F958667B2}"/>
    <cellStyle name="Normal 7 2 2 5" xfId="1954" xr:uid="{7D990573-5FE9-4C00-B343-0D847740C888}"/>
    <cellStyle name="Normal 7 2 2 5 2" xfId="1955" xr:uid="{1831D38E-4E94-4669-AA55-1A82A2A025C4}"/>
    <cellStyle name="Normal 7 2 2 5 2 2" xfId="4044" xr:uid="{C999EBB5-422B-42FD-864F-50F0D6B99EB8}"/>
    <cellStyle name="Normal 7 2 2 5 2 2 2" xfId="4045" xr:uid="{766C9951-1878-47BB-8ABC-2B3CDC448269}"/>
    <cellStyle name="Normal 7 2 2 5 2 3" xfId="4046" xr:uid="{7F90E28B-9C01-41B8-B336-07A9CA8C2245}"/>
    <cellStyle name="Normal 7 2 2 5 3" xfId="1956" xr:uid="{4DB2624F-A3ED-4C32-9965-C3F77861C67E}"/>
    <cellStyle name="Normal 7 2 2 5 3 2" xfId="4047" xr:uid="{3E6EAF8E-2610-4369-934E-3A2B064F7D5E}"/>
    <cellStyle name="Normal 7 2 2 5 4" xfId="1957" xr:uid="{BB1278D1-5B85-42DC-B297-DDF012032B17}"/>
    <cellStyle name="Normal 7 2 2 6" xfId="1958" xr:uid="{08803CC4-FBA9-49BA-9998-D88BE2E0635C}"/>
    <cellStyle name="Normal 7 2 2 6 2" xfId="1959" xr:uid="{A64DC8EB-BD37-43DB-A9FD-BA19AC53692C}"/>
    <cellStyle name="Normal 7 2 2 6 2 2" xfId="4048" xr:uid="{A2A679A0-8E6B-4DE8-8AE1-2F632581EDDC}"/>
    <cellStyle name="Normal 7 2 2 6 3" xfId="1960" xr:uid="{38CC25D9-74A0-4ADB-80BA-ED26271E488D}"/>
    <cellStyle name="Normal 7 2 2 6 4" xfId="1961" xr:uid="{CBE2D239-F331-4F18-8FD2-9D100E5DDA2E}"/>
    <cellStyle name="Normal 7 2 2 7" xfId="1962" xr:uid="{FFE33A92-2470-490F-9FC8-80319F040DCA}"/>
    <cellStyle name="Normal 7 2 2 7 2" xfId="4049" xr:uid="{995727A6-02AB-4F74-96E9-2CCD1FF56D0C}"/>
    <cellStyle name="Normal 7 2 2 8" xfId="1963" xr:uid="{3AB76CB4-4376-4F35-818C-2C9C0F8362FD}"/>
    <cellStyle name="Normal 7 2 2 9" xfId="1964" xr:uid="{10E1A2AF-A6B5-4CAF-A5DB-FC7FD51260D8}"/>
    <cellStyle name="Normal 7 2 3" xfId="1965" xr:uid="{0D91DC26-E74B-48BC-9D0B-F25C7CEA2F17}"/>
    <cellStyle name="Normal 7 2 3 2" xfId="1966" xr:uid="{E1227CC6-D066-4FE3-99D0-2FBAD17EE9E4}"/>
    <cellStyle name="Normal 7 2 3 2 2" xfId="1967" xr:uid="{01412CB8-0860-4422-BA39-8725563E6147}"/>
    <cellStyle name="Normal 7 2 3 2 2 2" xfId="1968" xr:uid="{1ABCED89-9C30-4476-A934-65182268C847}"/>
    <cellStyle name="Normal 7 2 3 2 2 2 2" xfId="4050" xr:uid="{A0624804-FF1D-42C3-AC67-8661C76E4A4B}"/>
    <cellStyle name="Normal 7 2 3 2 2 2 2 2" xfId="4051" xr:uid="{6371ACB8-4D16-4A9C-950E-A3F57405109B}"/>
    <cellStyle name="Normal 7 2 3 2 2 2 3" xfId="4052" xr:uid="{B6FFA05F-3F36-4D1D-B413-CB9D27AB04BA}"/>
    <cellStyle name="Normal 7 2 3 2 2 3" xfId="1969" xr:uid="{BADD7C30-6E9F-4104-AE4B-4CFAF355ED72}"/>
    <cellStyle name="Normal 7 2 3 2 2 3 2" xfId="4053" xr:uid="{93401809-6ACA-45D2-8CCB-93F0E652E0F6}"/>
    <cellStyle name="Normal 7 2 3 2 2 4" xfId="1970" xr:uid="{0221D3D1-5C4A-4A59-9E9D-B9AFBA098762}"/>
    <cellStyle name="Normal 7 2 3 2 3" xfId="1971" xr:uid="{2398DE0B-81D8-4300-AB88-2B03C6EEA9F7}"/>
    <cellStyle name="Normal 7 2 3 2 3 2" xfId="1972" xr:uid="{9F8E4E84-F55E-442A-9F95-260CDB59BF21}"/>
    <cellStyle name="Normal 7 2 3 2 3 2 2" xfId="4054" xr:uid="{ED7E4760-8C17-4CD6-BD27-081800489CF5}"/>
    <cellStyle name="Normal 7 2 3 2 3 3" xfId="1973" xr:uid="{5BC91232-BD99-4932-9D79-8C1DA8BA9299}"/>
    <cellStyle name="Normal 7 2 3 2 3 4" xfId="1974" xr:uid="{F65AA96A-843D-462C-9A69-F7AF9291E9BA}"/>
    <cellStyle name="Normal 7 2 3 2 4" xfId="1975" xr:uid="{3E1ADB11-AD58-49E4-B9C3-9FFEAECBAD2D}"/>
    <cellStyle name="Normal 7 2 3 2 4 2" xfId="4055" xr:uid="{7CE805D5-5589-47F1-85C2-F221535F8818}"/>
    <cellStyle name="Normal 7 2 3 2 5" xfId="1976" xr:uid="{D38E70DD-A00E-4737-BEB8-8B61DC8ADDC5}"/>
    <cellStyle name="Normal 7 2 3 2 6" xfId="1977" xr:uid="{2ED7A950-479F-4BDD-A586-243B327B127A}"/>
    <cellStyle name="Normal 7 2 3 3" xfId="1978" xr:uid="{6A75831C-B437-43F1-9C3D-D7253A49BA18}"/>
    <cellStyle name="Normal 7 2 3 3 2" xfId="1979" xr:uid="{6B61B569-966F-46BC-8229-A95AC1DFB7EB}"/>
    <cellStyle name="Normal 7 2 3 3 2 2" xfId="1980" xr:uid="{74E4ABB2-A07B-4D1B-9785-35756942DC77}"/>
    <cellStyle name="Normal 7 2 3 3 2 2 2" xfId="4056" xr:uid="{CA3FE1A7-D57C-44B6-B67A-CB16B1E39D9F}"/>
    <cellStyle name="Normal 7 2 3 3 2 2 2 2" xfId="4057" xr:uid="{A51113D2-AFDB-40C1-9BD2-AE5CE79E50C7}"/>
    <cellStyle name="Normal 7 2 3 3 2 2 3" xfId="4058" xr:uid="{57B7099D-718F-43E2-8FD7-36B03CDAE2FF}"/>
    <cellStyle name="Normal 7 2 3 3 2 3" xfId="1981" xr:uid="{C3233A36-B903-4AEC-8BE7-B637A772D123}"/>
    <cellStyle name="Normal 7 2 3 3 2 3 2" xfId="4059" xr:uid="{EF98BF52-535D-4255-9753-5310D58E7E98}"/>
    <cellStyle name="Normal 7 2 3 3 2 4" xfId="1982" xr:uid="{5071C09D-F11C-438D-83FA-95DCE6694546}"/>
    <cellStyle name="Normal 7 2 3 3 3" xfId="1983" xr:uid="{51EFA211-3EE6-458F-BFBD-22BEBA91CB44}"/>
    <cellStyle name="Normal 7 2 3 3 3 2" xfId="4060" xr:uid="{1F68EFFA-A3C8-4AE2-A569-6976C61592E4}"/>
    <cellStyle name="Normal 7 2 3 3 3 2 2" xfId="4061" xr:uid="{27023E8B-28D1-4FDC-B02E-57EE74417746}"/>
    <cellStyle name="Normal 7 2 3 3 3 3" xfId="4062" xr:uid="{61366F44-1FC3-4F14-AE7D-A9927A06A364}"/>
    <cellStyle name="Normal 7 2 3 3 4" xfId="1984" xr:uid="{BC9842F5-E277-4880-ABE4-EE137E69E838}"/>
    <cellStyle name="Normal 7 2 3 3 4 2" xfId="4063" xr:uid="{42851981-F427-4581-85C4-18DC4BCD981E}"/>
    <cellStyle name="Normal 7 2 3 3 5" xfId="1985" xr:uid="{BDECB329-127A-4493-B82C-F62FB7C2A55B}"/>
    <cellStyle name="Normal 7 2 3 4" xfId="1986" xr:uid="{7A56FBDB-A594-4BDC-A66A-5BCE2F0463FE}"/>
    <cellStyle name="Normal 7 2 3 4 2" xfId="1987" xr:uid="{898D6F20-E09F-49A6-ABB0-1E60696B51AF}"/>
    <cellStyle name="Normal 7 2 3 4 2 2" xfId="4064" xr:uid="{31762F19-8BEF-4D88-A9C7-BA1BDD019732}"/>
    <cellStyle name="Normal 7 2 3 4 2 2 2" xfId="4065" xr:uid="{A515739B-3741-4259-82B5-80D306BB03B2}"/>
    <cellStyle name="Normal 7 2 3 4 2 3" xfId="4066" xr:uid="{7A0E1383-0C05-4BC2-AF0F-519D9C4AD75F}"/>
    <cellStyle name="Normal 7 2 3 4 3" xfId="1988" xr:uid="{9E00D895-CB3C-4B7B-AD18-A4C76C2E02CE}"/>
    <cellStyle name="Normal 7 2 3 4 3 2" xfId="4067" xr:uid="{F447F2F1-C69E-44D9-A98E-3655B4C26F44}"/>
    <cellStyle name="Normal 7 2 3 4 4" xfId="1989" xr:uid="{E89925BF-3A14-4142-B904-4B5B9E9FF427}"/>
    <cellStyle name="Normal 7 2 3 5" xfId="1990" xr:uid="{1EE99D99-9011-4E77-814C-C751C587B107}"/>
    <cellStyle name="Normal 7 2 3 5 2" xfId="1991" xr:uid="{D0005C62-EAA1-4FCC-B337-90737E1EBEB9}"/>
    <cellStyle name="Normal 7 2 3 5 2 2" xfId="4068" xr:uid="{E4880878-728A-4D61-92DC-B27E03D2AC46}"/>
    <cellStyle name="Normal 7 2 3 5 3" xfId="1992" xr:uid="{F6FCB1FC-464B-4FAA-9B50-9DA8E05DB411}"/>
    <cellStyle name="Normal 7 2 3 5 4" xfId="1993" xr:uid="{E2FD1DC4-E03E-4DC2-ACCE-479C04226A87}"/>
    <cellStyle name="Normal 7 2 3 6" xfId="1994" xr:uid="{9F93B178-1F9E-4FC2-AC64-4F62F2F1449C}"/>
    <cellStyle name="Normal 7 2 3 6 2" xfId="4069" xr:uid="{0777445B-1A1D-4737-8641-6707C556CB1B}"/>
    <cellStyle name="Normal 7 2 3 7" xfId="1995" xr:uid="{D1685A34-6430-4C3A-AD2E-D89CA150C021}"/>
    <cellStyle name="Normal 7 2 3 8" xfId="1996" xr:uid="{FA3F7559-3947-4FFE-A603-B45A0EFD14B2}"/>
    <cellStyle name="Normal 7 2 4" xfId="1997" xr:uid="{DB15475B-93CF-4070-BB6D-F52472169878}"/>
    <cellStyle name="Normal 7 2 4 2" xfId="1998" xr:uid="{87108A0F-3055-4C87-8264-804F56D78A45}"/>
    <cellStyle name="Normal 7 2 4 2 2" xfId="1999" xr:uid="{EF5C742F-A50C-487F-BA29-6FABD74ECB35}"/>
    <cellStyle name="Normal 7 2 4 2 2 2" xfId="2000" xr:uid="{AF0F6DCD-E498-4E46-BB42-A7958E0322E6}"/>
    <cellStyle name="Normal 7 2 4 2 2 2 2" xfId="4070" xr:uid="{9A6E6B5B-21AE-4CEC-86CA-CD7473F283DE}"/>
    <cellStyle name="Normal 7 2 4 2 2 3" xfId="2001" xr:uid="{088EF2A5-36D3-4736-8FF1-0F3986286E16}"/>
    <cellStyle name="Normal 7 2 4 2 2 4" xfId="2002" xr:uid="{FF7FAD6F-E514-41F0-849E-F730695D036D}"/>
    <cellStyle name="Normal 7 2 4 2 3" xfId="2003" xr:uid="{8DF3E406-EF72-4132-A967-54D7935AB299}"/>
    <cellStyle name="Normal 7 2 4 2 3 2" xfId="4071" xr:uid="{DEE6E286-729F-4532-B61F-B98A8CEF25A1}"/>
    <cellStyle name="Normal 7 2 4 2 4" xfId="2004" xr:uid="{931C7471-42EF-439B-B27B-B1945ACE2FE1}"/>
    <cellStyle name="Normal 7 2 4 2 5" xfId="2005" xr:uid="{28042E46-651A-4E2A-8052-88E5B4277D1B}"/>
    <cellStyle name="Normal 7 2 4 3" xfId="2006" xr:uid="{3D1D2524-7375-493C-9481-3BACFC210284}"/>
    <cellStyle name="Normal 7 2 4 3 2" xfId="2007" xr:uid="{E9138B0E-B6D9-4C76-8D4F-7158090EB013}"/>
    <cellStyle name="Normal 7 2 4 3 2 2" xfId="4072" xr:uid="{76D4E092-9FFA-4958-9DB6-791DE0AC7054}"/>
    <cellStyle name="Normal 7 2 4 3 3" xfId="2008" xr:uid="{5EEE2644-C99B-4A7A-8F90-51DCCB934EA4}"/>
    <cellStyle name="Normal 7 2 4 3 4" xfId="2009" xr:uid="{8E7EF985-3D66-48BA-A5C2-D4FF691001F2}"/>
    <cellStyle name="Normal 7 2 4 4" xfId="2010" xr:uid="{D824A8E9-08D6-4DAE-BC3E-9929F918D0FC}"/>
    <cellStyle name="Normal 7 2 4 4 2" xfId="2011" xr:uid="{3538A237-8C88-43EB-9565-1DA05B3D3808}"/>
    <cellStyle name="Normal 7 2 4 4 3" xfId="2012" xr:uid="{908B195F-FE75-4E15-97D2-5EA5E4064727}"/>
    <cellStyle name="Normal 7 2 4 4 4" xfId="2013" xr:uid="{315529FB-17C2-48C6-9310-107807F3E80C}"/>
    <cellStyle name="Normal 7 2 4 5" xfId="2014" xr:uid="{E685A0B9-12DB-4CFB-A870-C9B24DDC84EB}"/>
    <cellStyle name="Normal 7 2 4 6" xfId="2015" xr:uid="{148CEF1C-9710-4D22-9879-1E6DFB948D05}"/>
    <cellStyle name="Normal 7 2 4 7" xfId="2016" xr:uid="{B29C403E-5F6E-4B60-9480-0472BCA2FF4E}"/>
    <cellStyle name="Normal 7 2 5" xfId="2017" xr:uid="{5D87D87E-0DC0-462C-9998-4298FB84FDD0}"/>
    <cellStyle name="Normal 7 2 5 2" xfId="2018" xr:uid="{C992AF88-21B7-44F4-8530-8A5658351898}"/>
    <cellStyle name="Normal 7 2 5 2 2" xfId="2019" xr:uid="{7CBA6360-C092-4D1B-A800-6886673BF208}"/>
    <cellStyle name="Normal 7 2 5 2 2 2" xfId="4073" xr:uid="{AB1FFF4D-B4C2-465E-9745-E04069E778D5}"/>
    <cellStyle name="Normal 7 2 5 2 2 2 2" xfId="4074" xr:uid="{DD3532D5-6685-4748-90ED-8F23D3A1EAEA}"/>
    <cellStyle name="Normal 7 2 5 2 2 3" xfId="4075" xr:uid="{8C1B1D4F-FB74-4F12-A9F4-94CC57F082BC}"/>
    <cellStyle name="Normal 7 2 5 2 3" xfId="2020" xr:uid="{7709FAB5-9044-4E14-9722-8F34FE86510F}"/>
    <cellStyle name="Normal 7 2 5 2 3 2" xfId="4076" xr:uid="{3AF5D3CC-4296-46AC-A685-7B7462CE39C7}"/>
    <cellStyle name="Normal 7 2 5 2 4" xfId="2021" xr:uid="{9806F7D1-3F01-4FF1-9506-F17002C12B48}"/>
    <cellStyle name="Normal 7 2 5 3" xfId="2022" xr:uid="{F7F5467D-CED3-4D2F-8B25-A0AF95A20187}"/>
    <cellStyle name="Normal 7 2 5 3 2" xfId="2023" xr:uid="{D03054B2-087B-41A8-99BB-AED3E0CA07BE}"/>
    <cellStyle name="Normal 7 2 5 3 2 2" xfId="4077" xr:uid="{6C6ADE1B-7B0D-4945-BCEC-26A40849F44C}"/>
    <cellStyle name="Normal 7 2 5 3 3" xfId="2024" xr:uid="{A257074F-001F-4AF6-91D5-A83ACD02D02D}"/>
    <cellStyle name="Normal 7 2 5 3 4" xfId="2025" xr:uid="{1F1B88F7-4D8D-4584-B457-0BB3D2F841F0}"/>
    <cellStyle name="Normal 7 2 5 4" xfId="2026" xr:uid="{40786FFA-E30A-477A-B0AD-42E0BABB47C5}"/>
    <cellStyle name="Normal 7 2 5 4 2" xfId="4078" xr:uid="{C1330C19-E020-4C93-BCF2-317C7B63C657}"/>
    <cellStyle name="Normal 7 2 5 5" xfId="2027" xr:uid="{CE5EB11F-EC42-436B-8EC9-B6B0255F7ECB}"/>
    <cellStyle name="Normal 7 2 5 6" xfId="2028" xr:uid="{445CADC1-D7AC-437B-A86E-916DBD82EFA9}"/>
    <cellStyle name="Normal 7 2 6" xfId="2029" xr:uid="{80EE7924-23CB-4EEC-807B-27B642B82C9A}"/>
    <cellStyle name="Normal 7 2 6 2" xfId="2030" xr:uid="{41B0B899-88CE-42A1-B102-C392443BD228}"/>
    <cellStyle name="Normal 7 2 6 2 2" xfId="2031" xr:uid="{1605B890-AE30-4E75-9FEA-86FA41929D06}"/>
    <cellStyle name="Normal 7 2 6 2 2 2" xfId="4079" xr:uid="{1F5F9B85-02CC-476D-B3E7-725CB333942F}"/>
    <cellStyle name="Normal 7 2 6 2 3" xfId="2032" xr:uid="{9508DF3C-A0E7-4A26-960F-D254A25A4018}"/>
    <cellStyle name="Normal 7 2 6 2 4" xfId="2033" xr:uid="{22246C4C-5DCA-4D39-A2D5-5CE39010C30C}"/>
    <cellStyle name="Normal 7 2 6 3" xfId="2034" xr:uid="{B1AD9111-5C94-48B1-B47C-3DCB22A5ECA2}"/>
    <cellStyle name="Normal 7 2 6 3 2" xfId="4080" xr:uid="{EA328BF9-754F-4C2B-BC09-6C32504A1A24}"/>
    <cellStyle name="Normal 7 2 6 4" xfId="2035" xr:uid="{A3A2AEDE-D892-4B8A-AD2E-D61E8A9CB99B}"/>
    <cellStyle name="Normal 7 2 6 5" xfId="2036" xr:uid="{005961DA-A1FD-4AA7-9ECD-53BF786A04EC}"/>
    <cellStyle name="Normal 7 2 7" xfId="2037" xr:uid="{46AD9F30-309E-4027-AEF4-4E7994E1B29E}"/>
    <cellStyle name="Normal 7 2 7 2" xfId="2038" xr:uid="{5377C600-3D25-4008-94C8-12820D5E9808}"/>
    <cellStyle name="Normal 7 2 7 2 2" xfId="4081" xr:uid="{F24D8A03-B857-4D10-A78F-E350D2E93817}"/>
    <cellStyle name="Normal 7 2 7 2 3" xfId="4382" xr:uid="{B064CB5C-1538-473B-B85D-6A1D1BD48528}"/>
    <cellStyle name="Normal 7 2 7 3" xfId="2039" xr:uid="{3F5ECFA5-CDF6-47EC-86B0-1D6250B86738}"/>
    <cellStyle name="Normal 7 2 7 4" xfId="2040" xr:uid="{B558F932-DA1C-4F54-BBC4-935ABAD24A59}"/>
    <cellStyle name="Normal 7 2 8" xfId="2041" xr:uid="{FDB3F3E6-4B59-4DBA-91CD-866D6B481AC6}"/>
    <cellStyle name="Normal 7 2 8 2" xfId="2042" xr:uid="{A25250F9-A280-4316-8254-1D032896C639}"/>
    <cellStyle name="Normal 7 2 8 3" xfId="2043" xr:uid="{1713C5B9-EF40-4966-8214-8F74DA0ACB8F}"/>
    <cellStyle name="Normal 7 2 8 4" xfId="2044" xr:uid="{B0D03054-8E58-4174-8EC9-BA3D6DC888A2}"/>
    <cellStyle name="Normal 7 2 9" xfId="2045" xr:uid="{33621FA4-7ED6-401D-8F48-2B0C1236E856}"/>
    <cellStyle name="Normal 7 3" xfId="2046" xr:uid="{D4813E99-AA98-4F92-BB0D-D5408624D073}"/>
    <cellStyle name="Normal 7 3 10" xfId="2047" xr:uid="{96A322B3-8E96-4E0F-B8E7-11BB6090ED80}"/>
    <cellStyle name="Normal 7 3 11" xfId="2048" xr:uid="{E558CCEF-1E7C-4E74-BF96-4CDB023633A0}"/>
    <cellStyle name="Normal 7 3 2" xfId="2049" xr:uid="{BFF53010-70D6-4858-9D05-093FC0EF4D15}"/>
    <cellStyle name="Normal 7 3 2 2" xfId="2050" xr:uid="{94D9D297-524E-4ABA-AFA0-5E9223E65ECA}"/>
    <cellStyle name="Normal 7 3 2 2 2" xfId="2051" xr:uid="{AF061B1C-12F8-4C17-B65A-751761923167}"/>
    <cellStyle name="Normal 7 3 2 2 2 2" xfId="2052" xr:uid="{D49EC52E-BDA7-45FC-BE0C-DE04381BD3CA}"/>
    <cellStyle name="Normal 7 3 2 2 2 2 2" xfId="2053" xr:uid="{B18D1C0E-F3D0-4FEC-9DE4-00BEDB2C18D9}"/>
    <cellStyle name="Normal 7 3 2 2 2 2 2 2" xfId="4082" xr:uid="{F037F718-917F-46DE-AA54-5BC03C20E190}"/>
    <cellStyle name="Normal 7 3 2 2 2 2 3" xfId="2054" xr:uid="{7810E0CB-6A6F-4A6A-B06F-CEE8A75A34E3}"/>
    <cellStyle name="Normal 7 3 2 2 2 2 4" xfId="2055" xr:uid="{A8B05529-438F-410B-9FCD-E3896CE9C054}"/>
    <cellStyle name="Normal 7 3 2 2 2 3" xfId="2056" xr:uid="{3A57AD91-1D89-4AC6-A240-41F4D52D33BC}"/>
    <cellStyle name="Normal 7 3 2 2 2 3 2" xfId="2057" xr:uid="{5F132247-0092-49DA-B3C3-3C746C5FBE95}"/>
    <cellStyle name="Normal 7 3 2 2 2 3 3" xfId="2058" xr:uid="{D9C30FD6-36EE-4131-A39C-7AF137498EF1}"/>
    <cellStyle name="Normal 7 3 2 2 2 3 4" xfId="2059" xr:uid="{8FAB8158-C8B1-483E-B93D-A77A2A9121F2}"/>
    <cellStyle name="Normal 7 3 2 2 2 4" xfId="2060" xr:uid="{F53B5289-159B-4244-889A-C3F5C1822035}"/>
    <cellStyle name="Normal 7 3 2 2 2 5" xfId="2061" xr:uid="{2423609A-5A5E-40E1-872B-053EBA112B4B}"/>
    <cellStyle name="Normal 7 3 2 2 2 6" xfId="2062" xr:uid="{67173324-679F-4EEB-A6E7-95D441B93722}"/>
    <cellStyle name="Normal 7 3 2 2 3" xfId="2063" xr:uid="{70062E34-222B-4022-8086-E3317A9181E2}"/>
    <cellStyle name="Normal 7 3 2 2 3 2" xfId="2064" xr:uid="{23C4341A-84C5-475F-BB37-2F95307F4026}"/>
    <cellStyle name="Normal 7 3 2 2 3 2 2" xfId="2065" xr:uid="{F5478C11-0080-4FBE-800A-E292065B356E}"/>
    <cellStyle name="Normal 7 3 2 2 3 2 3" xfId="2066" xr:uid="{8BAD852F-6819-416A-9A7D-6F4E188239E9}"/>
    <cellStyle name="Normal 7 3 2 2 3 2 4" xfId="2067" xr:uid="{817A2741-8FA5-419D-A55B-10A003D381BE}"/>
    <cellStyle name="Normal 7 3 2 2 3 3" xfId="2068" xr:uid="{81C71B3F-B88B-4C61-B63D-3B0F3B137014}"/>
    <cellStyle name="Normal 7 3 2 2 3 4" xfId="2069" xr:uid="{61B780EF-0D55-4929-B9D7-7A3B3194B9D2}"/>
    <cellStyle name="Normal 7 3 2 2 3 5" xfId="2070" xr:uid="{F3D3B7E2-9225-4DF0-B863-80C262DE6032}"/>
    <cellStyle name="Normal 7 3 2 2 4" xfId="2071" xr:uid="{BA686B30-989C-44A2-84A4-A0ABC92D47D5}"/>
    <cellStyle name="Normal 7 3 2 2 4 2" xfId="2072" xr:uid="{FB8788FE-D11D-44EC-9AA1-2D4304FD6A53}"/>
    <cellStyle name="Normal 7 3 2 2 4 3" xfId="2073" xr:uid="{84B14AD5-B75D-40BF-9AA8-D38178DF122B}"/>
    <cellStyle name="Normal 7 3 2 2 4 4" xfId="2074" xr:uid="{1969A2C5-FD0B-40D5-B29E-9F7099814D38}"/>
    <cellStyle name="Normal 7 3 2 2 5" xfId="2075" xr:uid="{13E2E21A-F1A1-45BE-A403-238F7AE0EE88}"/>
    <cellStyle name="Normal 7 3 2 2 5 2" xfId="2076" xr:uid="{BA7E31A7-14AF-4C11-903C-39A8F59B786C}"/>
    <cellStyle name="Normal 7 3 2 2 5 3" xfId="2077" xr:uid="{AA9217A6-47D5-4E95-9EFF-2D626000DE4A}"/>
    <cellStyle name="Normal 7 3 2 2 5 4" xfId="2078" xr:uid="{3D1DA6A1-5FA8-4204-9226-9C2AC609B2F3}"/>
    <cellStyle name="Normal 7 3 2 2 6" xfId="2079" xr:uid="{BC8C08C1-B0E6-4F25-9D25-77CFED9C9B75}"/>
    <cellStyle name="Normal 7 3 2 2 7" xfId="2080" xr:uid="{9E49B7E3-7591-463E-9BC3-E56A76750DD7}"/>
    <cellStyle name="Normal 7 3 2 2 8" xfId="2081" xr:uid="{4631C9FB-26CC-4EA9-A4E1-AF5411A4DF3E}"/>
    <cellStyle name="Normal 7 3 2 3" xfId="2082" xr:uid="{077FBC19-F852-4F8C-8AB3-4BF0C1FBA925}"/>
    <cellStyle name="Normal 7 3 2 3 2" xfId="2083" xr:uid="{974D679E-B9EA-4A6B-A1D1-D841A9FB8613}"/>
    <cellStyle name="Normal 7 3 2 3 2 2" xfId="2084" xr:uid="{E8243500-AE6F-4C0A-9A03-AC13F569E15F}"/>
    <cellStyle name="Normal 7 3 2 3 2 2 2" xfId="4083" xr:uid="{EE647CF7-0809-4165-800D-3A472111D3DF}"/>
    <cellStyle name="Normal 7 3 2 3 2 2 2 2" xfId="4084" xr:uid="{EB7EC482-31B2-4CF9-A86E-8A60E4985D80}"/>
    <cellStyle name="Normal 7 3 2 3 2 2 3" xfId="4085" xr:uid="{729C0DD2-CF76-40A2-9C02-249DA580339F}"/>
    <cellStyle name="Normal 7 3 2 3 2 3" xfId="2085" xr:uid="{2589AD1C-E11D-46A6-837A-CA485F1B0227}"/>
    <cellStyle name="Normal 7 3 2 3 2 3 2" xfId="4086" xr:uid="{04EB589E-BF41-4C42-B62D-471721D6C11F}"/>
    <cellStyle name="Normal 7 3 2 3 2 4" xfId="2086" xr:uid="{6DFD5FB2-6AFE-493B-B0E1-68F83D3E3FF9}"/>
    <cellStyle name="Normal 7 3 2 3 3" xfId="2087" xr:uid="{1AD9C6D9-5393-488A-B731-340F3356D302}"/>
    <cellStyle name="Normal 7 3 2 3 3 2" xfId="2088" xr:uid="{11B719D7-277A-43E8-B8C3-99589C971495}"/>
    <cellStyle name="Normal 7 3 2 3 3 2 2" xfId="4087" xr:uid="{5F29DE31-C41F-428B-B880-66DB5747D2D2}"/>
    <cellStyle name="Normal 7 3 2 3 3 3" xfId="2089" xr:uid="{6D8B83C5-D786-4469-B99D-88F0D4E73A2D}"/>
    <cellStyle name="Normal 7 3 2 3 3 4" xfId="2090" xr:uid="{DEFACD73-CFD1-4FB8-800E-7CFBB4870DC2}"/>
    <cellStyle name="Normal 7 3 2 3 4" xfId="2091" xr:uid="{DC12C886-36AD-4DFD-B97C-53E230FDCD39}"/>
    <cellStyle name="Normal 7 3 2 3 4 2" xfId="4088" xr:uid="{4AFC8214-350D-45FB-8C19-3EA31067E035}"/>
    <cellStyle name="Normal 7 3 2 3 5" xfId="2092" xr:uid="{043E323D-CC4D-4B2B-A0FA-FC518793E99C}"/>
    <cellStyle name="Normal 7 3 2 3 6" xfId="2093" xr:uid="{56792C49-2B60-44AE-92E0-5BF6787B143F}"/>
    <cellStyle name="Normal 7 3 2 4" xfId="2094" xr:uid="{C92A94A6-94E4-49C7-8046-3AB930EAB042}"/>
    <cellStyle name="Normal 7 3 2 4 2" xfId="2095" xr:uid="{41B061EB-9035-4175-9B05-BE80FE4E6954}"/>
    <cellStyle name="Normal 7 3 2 4 2 2" xfId="2096" xr:uid="{3E14CDAA-4F82-4A38-9C79-2C29099F6DCF}"/>
    <cellStyle name="Normal 7 3 2 4 2 2 2" xfId="4089" xr:uid="{2C076296-B186-4D33-A34E-B06C28E0141B}"/>
    <cellStyle name="Normal 7 3 2 4 2 3" xfId="2097" xr:uid="{80C6B232-0EA8-449B-A3CD-6F78172420C1}"/>
    <cellStyle name="Normal 7 3 2 4 2 4" xfId="2098" xr:uid="{AE4C1341-6745-4CF0-A8D9-ECE6B9087A20}"/>
    <cellStyle name="Normal 7 3 2 4 3" xfId="2099" xr:uid="{5DE65F87-CB06-4C3A-A348-4B10DBB5B06F}"/>
    <cellStyle name="Normal 7 3 2 4 3 2" xfId="4090" xr:uid="{16976E23-CCA2-48E4-A2F8-E922ABD6D704}"/>
    <cellStyle name="Normal 7 3 2 4 4" xfId="2100" xr:uid="{1C0C25F6-D351-481F-BB24-5D1B661162C2}"/>
    <cellStyle name="Normal 7 3 2 4 5" xfId="2101" xr:uid="{21B34E14-0B96-45C2-BB27-B46A8D3479E6}"/>
    <cellStyle name="Normal 7 3 2 5" xfId="2102" xr:uid="{5933691D-36CD-451D-A6FB-68E41995F5B9}"/>
    <cellStyle name="Normal 7 3 2 5 2" xfId="2103" xr:uid="{398C8D49-2CBE-42BB-8BB2-83C683931139}"/>
    <cellStyle name="Normal 7 3 2 5 2 2" xfId="4091" xr:uid="{57A48488-9A94-4860-93F1-1238A8328EF9}"/>
    <cellStyle name="Normal 7 3 2 5 3" xfId="2104" xr:uid="{4E24B3F0-3A35-44B2-A913-A3E4197C0E28}"/>
    <cellStyle name="Normal 7 3 2 5 4" xfId="2105" xr:uid="{6B96337B-AB27-4679-AA0A-5AB6B1821CA2}"/>
    <cellStyle name="Normal 7 3 2 6" xfId="2106" xr:uid="{2671EC4E-4933-48FA-ADD5-D1C75C3875D0}"/>
    <cellStyle name="Normal 7 3 2 6 2" xfId="2107" xr:uid="{C79F0EE7-C9A9-466D-BFFD-4CC01F9CAB04}"/>
    <cellStyle name="Normal 7 3 2 6 3" xfId="2108" xr:uid="{1DCABADA-1322-4693-94E1-0E03E17CC5A0}"/>
    <cellStyle name="Normal 7 3 2 6 4" xfId="2109" xr:uid="{B4506C21-8B73-4B83-9AEE-20062EEC2A14}"/>
    <cellStyle name="Normal 7 3 2 7" xfId="2110" xr:uid="{CD405EE0-69BB-492E-98CB-34EBF46888F1}"/>
    <cellStyle name="Normal 7 3 2 8" xfId="2111" xr:uid="{619D0CA6-B473-4A30-B374-D1CBC0546FB0}"/>
    <cellStyle name="Normal 7 3 2 9" xfId="2112" xr:uid="{7321779F-6E5E-4CA9-BF33-ECB20B441C18}"/>
    <cellStyle name="Normal 7 3 3" xfId="2113" xr:uid="{C2592824-184D-4F2B-B3A5-3393ED5A2EF2}"/>
    <cellStyle name="Normal 7 3 3 2" xfId="2114" xr:uid="{5CF1D5F7-6100-46CE-BDC7-AF255216440F}"/>
    <cellStyle name="Normal 7 3 3 2 2" xfId="2115" xr:uid="{A8397541-18DB-4BE6-9A96-5A6C34D1F27F}"/>
    <cellStyle name="Normal 7 3 3 2 2 2" xfId="2116" xr:uid="{50D95C3C-A314-4B31-BDEC-A41A560D2EEA}"/>
    <cellStyle name="Normal 7 3 3 2 2 2 2" xfId="4092" xr:uid="{2F85D311-3300-4EE4-B1DD-A6FB40AF0F97}"/>
    <cellStyle name="Normal 7 3 3 2 2 3" xfId="2117" xr:uid="{08A2DF6B-09D6-4BB6-B858-7CDD56E4B4D0}"/>
    <cellStyle name="Normal 7 3 3 2 2 4" xfId="2118" xr:uid="{FFDFDB53-EC0E-46A1-B1EB-D5360A1C4700}"/>
    <cellStyle name="Normal 7 3 3 2 3" xfId="2119" xr:uid="{FD49AABE-7762-4A66-9063-F54408626D41}"/>
    <cellStyle name="Normal 7 3 3 2 3 2" xfId="2120" xr:uid="{A4520A62-E053-4F17-96C2-0F92E313931C}"/>
    <cellStyle name="Normal 7 3 3 2 3 3" xfId="2121" xr:uid="{72B1E43B-BFF1-4725-99AF-61FD782FA05F}"/>
    <cellStyle name="Normal 7 3 3 2 3 4" xfId="2122" xr:uid="{62FF095B-50C5-41DD-94E6-60DBB713F7A9}"/>
    <cellStyle name="Normal 7 3 3 2 4" xfId="2123" xr:uid="{37C02DA7-04E3-4805-BB38-0E9519A366DF}"/>
    <cellStyle name="Normal 7 3 3 2 5" xfId="2124" xr:uid="{D386B64E-2053-46F4-886A-1522A492FBDD}"/>
    <cellStyle name="Normal 7 3 3 2 6" xfId="2125" xr:uid="{6189323A-D86D-44D8-9AD2-ED3ACBD42D8B}"/>
    <cellStyle name="Normal 7 3 3 3" xfId="2126" xr:uid="{777F1CC8-2D53-4665-8034-73167BFA3A8D}"/>
    <cellStyle name="Normal 7 3 3 3 2" xfId="2127" xr:uid="{E30D6049-D6AE-4245-A13D-BA7BEBB37159}"/>
    <cellStyle name="Normal 7 3 3 3 2 2" xfId="2128" xr:uid="{2D59D850-FDC1-4E54-8813-077722E1B5AB}"/>
    <cellStyle name="Normal 7 3 3 3 2 3" xfId="2129" xr:uid="{F8F7CEDF-1DCC-429A-9D1A-A2246B0A47B7}"/>
    <cellStyle name="Normal 7 3 3 3 2 4" xfId="2130" xr:uid="{D182FFD3-1E9B-40FA-AE53-2733A96EAD61}"/>
    <cellStyle name="Normal 7 3 3 3 3" xfId="2131" xr:uid="{D95DD0B9-A1E2-4DA0-828D-94006CAE5516}"/>
    <cellStyle name="Normal 7 3 3 3 4" xfId="2132" xr:uid="{AA469A6F-880D-46E7-86C6-440DD7C3B260}"/>
    <cellStyle name="Normal 7 3 3 3 5" xfId="2133" xr:uid="{E5E200EE-C4CF-468B-B8D1-B4BCDA62E16A}"/>
    <cellStyle name="Normal 7 3 3 4" xfId="2134" xr:uid="{44E5B2E4-A54B-4936-9FF1-26F9CCEE969A}"/>
    <cellStyle name="Normal 7 3 3 4 2" xfId="2135" xr:uid="{90E02CBF-6846-4C58-B4BD-B30F8C72C043}"/>
    <cellStyle name="Normal 7 3 3 4 3" xfId="2136" xr:uid="{B0A99B80-56D6-410E-A6BC-C615A8FA6835}"/>
    <cellStyle name="Normal 7 3 3 4 4" xfId="2137" xr:uid="{620441BC-AB60-4A21-ABF2-D2594E14F2EE}"/>
    <cellStyle name="Normal 7 3 3 5" xfId="2138" xr:uid="{32FF83E3-8225-4063-ADA9-C351FDDE221E}"/>
    <cellStyle name="Normal 7 3 3 5 2" xfId="2139" xr:uid="{75F25CD9-7222-4AB1-8D2B-B9994AFC1935}"/>
    <cellStyle name="Normal 7 3 3 5 3" xfId="2140" xr:uid="{5F30813B-602C-47D5-B2EE-49F266617592}"/>
    <cellStyle name="Normal 7 3 3 5 4" xfId="2141" xr:uid="{4D3A15BA-3508-4529-BCBF-6946F2910DBD}"/>
    <cellStyle name="Normal 7 3 3 6" xfId="2142" xr:uid="{C8702CC1-2EC3-4E13-8A9F-2FAA8EA2FE41}"/>
    <cellStyle name="Normal 7 3 3 7" xfId="2143" xr:uid="{6A19A15C-AAF1-4641-9424-31DA930C1D8E}"/>
    <cellStyle name="Normal 7 3 3 8" xfId="2144" xr:uid="{22B1EB01-A1A4-4762-B0F7-62C75BADB85E}"/>
    <cellStyle name="Normal 7 3 4" xfId="2145" xr:uid="{1D491459-3A79-4DC9-A7D2-A75A29D5E536}"/>
    <cellStyle name="Normal 7 3 4 2" xfId="2146" xr:uid="{57624165-C4EC-4DB0-965C-193502F094E9}"/>
    <cellStyle name="Normal 7 3 4 2 2" xfId="2147" xr:uid="{6593B0D2-4293-4B1C-831A-F5F91D3E3624}"/>
    <cellStyle name="Normal 7 3 4 2 2 2" xfId="2148" xr:uid="{6AB18045-101E-4651-8D30-8E2C83FBC1CF}"/>
    <cellStyle name="Normal 7 3 4 2 2 2 2" xfId="4093" xr:uid="{09DB5824-5FC8-4633-8F6A-E246EA04204F}"/>
    <cellStyle name="Normal 7 3 4 2 2 3" xfId="2149" xr:uid="{C95C7CFB-EF87-4690-B00A-39ECC4810636}"/>
    <cellStyle name="Normal 7 3 4 2 2 4" xfId="2150" xr:uid="{ECD83F80-FA42-4014-9227-FBAA3427CC5B}"/>
    <cellStyle name="Normal 7 3 4 2 3" xfId="2151" xr:uid="{984BDB91-80CC-44B6-B141-99FF67B67FB3}"/>
    <cellStyle name="Normal 7 3 4 2 3 2" xfId="4094" xr:uid="{B791A81D-E472-4FA7-BF8B-7052B94FB7E0}"/>
    <cellStyle name="Normal 7 3 4 2 4" xfId="2152" xr:uid="{9FE2FE83-157F-4679-B890-FF0AC96AEE50}"/>
    <cellStyle name="Normal 7 3 4 2 5" xfId="2153" xr:uid="{EEEB6E96-B5AF-4844-9826-D6F3BB63716B}"/>
    <cellStyle name="Normal 7 3 4 3" xfId="2154" xr:uid="{12B7266B-7D66-4534-8E10-1D7847362DD5}"/>
    <cellStyle name="Normal 7 3 4 3 2" xfId="2155" xr:uid="{8801233C-8A43-4340-8A3F-38BA7E09FD2B}"/>
    <cellStyle name="Normal 7 3 4 3 2 2" xfId="4095" xr:uid="{3F9B3227-BCE4-442B-9077-16ED2669A54E}"/>
    <cellStyle name="Normal 7 3 4 3 3" xfId="2156" xr:uid="{7E06B064-8059-4A8D-BD35-AFDD106063FE}"/>
    <cellStyle name="Normal 7 3 4 3 4" xfId="2157" xr:uid="{A029E701-62AE-477D-9892-E79AF1399703}"/>
    <cellStyle name="Normal 7 3 4 4" xfId="2158" xr:uid="{41BDC9E2-C3D6-4676-9B48-89084749CF53}"/>
    <cellStyle name="Normal 7 3 4 4 2" xfId="2159" xr:uid="{A5BC578B-4DDA-4981-9A9C-EE059D8E7C70}"/>
    <cellStyle name="Normal 7 3 4 4 3" xfId="2160" xr:uid="{66BA5AE5-84F6-4E01-AC5D-FDBF37DDFC7C}"/>
    <cellStyle name="Normal 7 3 4 4 4" xfId="2161" xr:uid="{9DF0DC55-CA10-49C3-80A6-4FE87B348908}"/>
    <cellStyle name="Normal 7 3 4 5" xfId="2162" xr:uid="{11505E9E-3331-47FA-AE94-F14E6AD0C43A}"/>
    <cellStyle name="Normal 7 3 4 6" xfId="2163" xr:uid="{00F4673D-F3E7-4D33-B81D-00DD2E61FAFF}"/>
    <cellStyle name="Normal 7 3 4 7" xfId="2164" xr:uid="{DBFEFD56-D835-4CA1-839A-C6207D33959B}"/>
    <cellStyle name="Normal 7 3 5" xfId="2165" xr:uid="{4DD60912-8CB9-4F77-BD38-5A8EC0B09A0C}"/>
    <cellStyle name="Normal 7 3 5 2" xfId="2166" xr:uid="{004F92C5-5D47-4F2C-908A-D04E8710E4ED}"/>
    <cellStyle name="Normal 7 3 5 2 2" xfId="2167" xr:uid="{BE32C3F7-BE63-4153-82FB-7958F4ECBD89}"/>
    <cellStyle name="Normal 7 3 5 2 2 2" xfId="4096" xr:uid="{9BA60C0B-FDB2-4234-9E10-4C3CE3531033}"/>
    <cellStyle name="Normal 7 3 5 2 3" xfId="2168" xr:uid="{DC660D39-403A-428F-8865-12DD29AADD07}"/>
    <cellStyle name="Normal 7 3 5 2 4" xfId="2169" xr:uid="{85BD2C80-3ACF-4A1F-8C4B-B2874275D2B9}"/>
    <cellStyle name="Normal 7 3 5 3" xfId="2170" xr:uid="{1F131FC1-BE9E-43A9-9887-9F5E823C02D5}"/>
    <cellStyle name="Normal 7 3 5 3 2" xfId="2171" xr:uid="{2DB83D88-E634-4D8B-BE6D-F28D62A18A42}"/>
    <cellStyle name="Normal 7 3 5 3 3" xfId="2172" xr:uid="{F364B3D6-2930-4200-AC62-CE25BCAFC080}"/>
    <cellStyle name="Normal 7 3 5 3 4" xfId="2173" xr:uid="{0312F74E-76CD-494B-A102-1D58376617C7}"/>
    <cellStyle name="Normal 7 3 5 4" xfId="2174" xr:uid="{608887C5-C3A2-452E-8AAC-A7416B4BB517}"/>
    <cellStyle name="Normal 7 3 5 5" xfId="2175" xr:uid="{30423894-FCE5-44A5-9136-EDCC9B7833F4}"/>
    <cellStyle name="Normal 7 3 5 6" xfId="2176" xr:uid="{FA7AD036-3B05-45A5-97D6-6B0BE8832CE9}"/>
    <cellStyle name="Normal 7 3 6" xfId="2177" xr:uid="{7072FFD1-F9C2-4C24-8C97-59DFCBE5710E}"/>
    <cellStyle name="Normal 7 3 6 2" xfId="2178" xr:uid="{E60539C5-8D13-4FA0-9D45-E82BD5EC3F01}"/>
    <cellStyle name="Normal 7 3 6 2 2" xfId="2179" xr:uid="{8F769463-8D67-42ED-A728-3D6082CC804D}"/>
    <cellStyle name="Normal 7 3 6 2 3" xfId="2180" xr:uid="{E6D452A2-AC32-4AF1-8B7E-32B64BC565E8}"/>
    <cellStyle name="Normal 7 3 6 2 4" xfId="2181" xr:uid="{26A2572E-2051-465E-87D1-9A101033A894}"/>
    <cellStyle name="Normal 7 3 6 3" xfId="2182" xr:uid="{F23E72AD-D6DF-4F32-949B-71CA1CF815B3}"/>
    <cellStyle name="Normal 7 3 6 4" xfId="2183" xr:uid="{80F0DF2C-D824-419F-ADA4-C676C3AE50CD}"/>
    <cellStyle name="Normal 7 3 6 5" xfId="2184" xr:uid="{56C78CD3-670E-4125-95B2-23A5F12B5492}"/>
    <cellStyle name="Normal 7 3 7" xfId="2185" xr:uid="{24BC645E-27E9-4392-AEA6-9C2C84DBCA99}"/>
    <cellStyle name="Normal 7 3 7 2" xfId="2186" xr:uid="{3DD5DB7B-1318-486A-8257-4EE6A0EE0CFA}"/>
    <cellStyle name="Normal 7 3 7 3" xfId="2187" xr:uid="{EBE3EF73-1DAA-4550-BAEF-360ACD392E37}"/>
    <cellStyle name="Normal 7 3 7 4" xfId="2188" xr:uid="{D96A1BBC-4613-44B7-9515-4DBFEB5A257F}"/>
    <cellStyle name="Normal 7 3 8" xfId="2189" xr:uid="{56B487EB-D66C-48D1-AA4B-05B9B05BA745}"/>
    <cellStyle name="Normal 7 3 8 2" xfId="2190" xr:uid="{CA2C0EF5-D87B-4260-8B69-9D8FA3727501}"/>
    <cellStyle name="Normal 7 3 8 3" xfId="2191" xr:uid="{5C3003BD-E617-49B2-BA40-BD1A24F7A30B}"/>
    <cellStyle name="Normal 7 3 8 4" xfId="2192" xr:uid="{42259D5D-6804-4E97-BE9F-4D2FBA7C3BEC}"/>
    <cellStyle name="Normal 7 3 9" xfId="2193" xr:uid="{03D15209-626D-44F5-8BF8-D180503649FD}"/>
    <cellStyle name="Normal 7 4" xfId="2194" xr:uid="{4449195D-6820-42A8-870C-4C6ABED2E567}"/>
    <cellStyle name="Normal 7 4 10" xfId="2195" xr:uid="{DBBBD09F-971F-4C02-B0A2-2D89C127C0EE}"/>
    <cellStyle name="Normal 7 4 11" xfId="2196" xr:uid="{90EEF7A0-8A8D-4836-A47C-3C840350A72F}"/>
    <cellStyle name="Normal 7 4 2" xfId="2197" xr:uid="{35D499DC-2D23-450E-8D0F-7481DEB2D79C}"/>
    <cellStyle name="Normal 7 4 2 2" xfId="2198" xr:uid="{0DE1B47D-7267-4179-AE03-926E613B0D84}"/>
    <cellStyle name="Normal 7 4 2 2 2" xfId="2199" xr:uid="{E47415E1-BF4F-46F7-B27C-8F85E49CF0B1}"/>
    <cellStyle name="Normal 7 4 2 2 2 2" xfId="2200" xr:uid="{32E6D39A-7F16-4E67-A199-82DF9D3C275B}"/>
    <cellStyle name="Normal 7 4 2 2 2 2 2" xfId="2201" xr:uid="{530B3034-31B5-45A6-8FDD-7424D2DA0CB7}"/>
    <cellStyle name="Normal 7 4 2 2 2 2 3" xfId="2202" xr:uid="{55EF406F-D374-44B5-BBD9-CED5B6299184}"/>
    <cellStyle name="Normal 7 4 2 2 2 2 4" xfId="2203" xr:uid="{6497B9E8-A1FC-49E8-9158-091A76D92277}"/>
    <cellStyle name="Normal 7 4 2 2 2 3" xfId="2204" xr:uid="{2DF3D26D-0B5B-418D-95D1-03EBFAA9D2CC}"/>
    <cellStyle name="Normal 7 4 2 2 2 3 2" xfId="2205" xr:uid="{28093799-F593-4A94-9418-9B643BA4C459}"/>
    <cellStyle name="Normal 7 4 2 2 2 3 3" xfId="2206" xr:uid="{7FC4310A-4633-4836-A171-C5802361C167}"/>
    <cellStyle name="Normal 7 4 2 2 2 3 4" xfId="2207" xr:uid="{D53FD1F3-AAA5-4873-8DDB-FD2BB838D247}"/>
    <cellStyle name="Normal 7 4 2 2 2 4" xfId="2208" xr:uid="{C7370CD3-0B4A-4B4E-B294-E9866433F9E2}"/>
    <cellStyle name="Normal 7 4 2 2 2 5" xfId="2209" xr:uid="{92EE5E4C-B45D-421C-827D-A2AC43B6AD13}"/>
    <cellStyle name="Normal 7 4 2 2 2 6" xfId="2210" xr:uid="{EA783BE8-85DF-4BB5-BAFF-0906D69C2A17}"/>
    <cellStyle name="Normal 7 4 2 2 3" xfId="2211" xr:uid="{6FD4EF7B-0A70-48BF-9365-F0A080DFCC18}"/>
    <cellStyle name="Normal 7 4 2 2 3 2" xfId="2212" xr:uid="{901E425F-246B-4D49-98B1-BA6E8FE0644D}"/>
    <cellStyle name="Normal 7 4 2 2 3 2 2" xfId="2213" xr:uid="{BF969B46-0D1E-431D-AB4B-85C818A1C098}"/>
    <cellStyle name="Normal 7 4 2 2 3 2 3" xfId="2214" xr:uid="{1A045062-0678-4ED3-8DD9-DA459D27E5F7}"/>
    <cellStyle name="Normal 7 4 2 2 3 2 4" xfId="2215" xr:uid="{62859192-10F5-4A7D-BA85-6885A302CB25}"/>
    <cellStyle name="Normal 7 4 2 2 3 3" xfId="2216" xr:uid="{34E6DFEB-2E6F-4A80-A0B1-57A387991E52}"/>
    <cellStyle name="Normal 7 4 2 2 3 4" xfId="2217" xr:uid="{8DE81C11-87CD-4CCB-A8DB-AF05E1432E38}"/>
    <cellStyle name="Normal 7 4 2 2 3 5" xfId="2218" xr:uid="{A5ABEAD1-FBBC-44FE-AF9C-363F0B247F95}"/>
    <cellStyle name="Normal 7 4 2 2 4" xfId="2219" xr:uid="{4A2DD046-A5C1-4DA3-8DB5-5875FCCABF20}"/>
    <cellStyle name="Normal 7 4 2 2 4 2" xfId="2220" xr:uid="{DF002582-4BAF-43A9-9434-2D6C80077FFC}"/>
    <cellStyle name="Normal 7 4 2 2 4 3" xfId="2221" xr:uid="{406FFD9B-C896-4CB3-8DDF-846AB1791F7D}"/>
    <cellStyle name="Normal 7 4 2 2 4 4" xfId="2222" xr:uid="{74EE8A22-1F65-448F-9977-9A97CC8CD0FC}"/>
    <cellStyle name="Normal 7 4 2 2 5" xfId="2223" xr:uid="{25A89088-2D10-44EE-86E8-CB571F6CDCBD}"/>
    <cellStyle name="Normal 7 4 2 2 5 2" xfId="2224" xr:uid="{D1686210-6595-4838-93EF-FC3177FFB301}"/>
    <cellStyle name="Normal 7 4 2 2 5 3" xfId="2225" xr:uid="{17F0128E-6756-47F8-BA42-13DB7615664E}"/>
    <cellStyle name="Normal 7 4 2 2 5 4" xfId="2226" xr:uid="{F949607F-599B-40A5-A38F-F6BAB44B9F85}"/>
    <cellStyle name="Normal 7 4 2 2 6" xfId="2227" xr:uid="{D0CE2EB0-5EE1-4036-99D1-505CAB95FCD9}"/>
    <cellStyle name="Normal 7 4 2 2 7" xfId="2228" xr:uid="{DF0A28D0-4599-4398-9F6F-0F0C7EA27511}"/>
    <cellStyle name="Normal 7 4 2 2 8" xfId="2229" xr:uid="{5C7607C0-87C0-455E-9ED3-45BB1049343A}"/>
    <cellStyle name="Normal 7 4 2 3" xfId="2230" xr:uid="{63637DF8-A6D2-4094-B0A2-CA6F70192106}"/>
    <cellStyle name="Normal 7 4 2 3 2" xfId="2231" xr:uid="{A27823D9-482C-4BEF-BE5C-E9B5133639DA}"/>
    <cellStyle name="Normal 7 4 2 3 2 2" xfId="2232" xr:uid="{02236029-97DB-4705-8F59-00F99FA0EE35}"/>
    <cellStyle name="Normal 7 4 2 3 2 3" xfId="2233" xr:uid="{7D586C1A-A436-44BC-8561-628933F86D7C}"/>
    <cellStyle name="Normal 7 4 2 3 2 4" xfId="2234" xr:uid="{EE69AC34-2797-4409-8946-28CC4D2DF8E5}"/>
    <cellStyle name="Normal 7 4 2 3 3" xfId="2235" xr:uid="{0E3EC1BF-1BB4-44A5-ABA1-63C2AAC76965}"/>
    <cellStyle name="Normal 7 4 2 3 3 2" xfId="2236" xr:uid="{885E983F-BB35-43EB-AC40-34DEB7FA210E}"/>
    <cellStyle name="Normal 7 4 2 3 3 3" xfId="2237" xr:uid="{2B66E8AD-98F3-42F6-B32B-A4C5B6C48CCD}"/>
    <cellStyle name="Normal 7 4 2 3 3 4" xfId="2238" xr:uid="{2F53764A-48A5-4112-8344-34636AEE9306}"/>
    <cellStyle name="Normal 7 4 2 3 4" xfId="2239" xr:uid="{E7E4F065-0F23-4885-A022-13DA9EF4D064}"/>
    <cellStyle name="Normal 7 4 2 3 5" xfId="2240" xr:uid="{89B5DA9E-6C19-4D57-8722-6C43C72AA677}"/>
    <cellStyle name="Normal 7 4 2 3 6" xfId="2241" xr:uid="{F07348EC-1500-48CE-8B77-04B68D5A6DC7}"/>
    <cellStyle name="Normal 7 4 2 4" xfId="2242" xr:uid="{96EBE8CE-1107-41CD-9554-BBB3D35BE510}"/>
    <cellStyle name="Normal 7 4 2 4 2" xfId="2243" xr:uid="{B4A4307F-3FE9-45A1-872D-47AAE924A951}"/>
    <cellStyle name="Normal 7 4 2 4 2 2" xfId="2244" xr:uid="{7D59FB1B-2060-41C2-A20B-9D9701B963ED}"/>
    <cellStyle name="Normal 7 4 2 4 2 3" xfId="2245" xr:uid="{8DA8B5E8-97CB-47FC-974F-EFAB3B7EFD02}"/>
    <cellStyle name="Normal 7 4 2 4 2 4" xfId="2246" xr:uid="{F747F9DC-8DCC-4D48-AC42-D9A19D4F9C81}"/>
    <cellStyle name="Normal 7 4 2 4 3" xfId="2247" xr:uid="{C5489D88-5287-4435-BB69-1A59EB14BC68}"/>
    <cellStyle name="Normal 7 4 2 4 4" xfId="2248" xr:uid="{853076E7-9C14-41E7-BA18-9302E9552FEA}"/>
    <cellStyle name="Normal 7 4 2 4 5" xfId="2249" xr:uid="{74CDAB53-CFDE-4A40-8291-01B96DD88794}"/>
    <cellStyle name="Normal 7 4 2 5" xfId="2250" xr:uid="{A8700A68-E4EF-42CC-8B3D-82435BCE10E6}"/>
    <cellStyle name="Normal 7 4 2 5 2" xfId="2251" xr:uid="{24370DBD-B21B-42B0-95CB-6156121169F6}"/>
    <cellStyle name="Normal 7 4 2 5 3" xfId="2252" xr:uid="{CD66C690-E9C7-4EB3-8164-7EBCFF0E429C}"/>
    <cellStyle name="Normal 7 4 2 5 4" xfId="2253" xr:uid="{6AE89617-AC42-4477-A545-5EA6CDE262D2}"/>
    <cellStyle name="Normal 7 4 2 6" xfId="2254" xr:uid="{529D45B1-0ABB-4B6A-B752-7F6DFC4E90E2}"/>
    <cellStyle name="Normal 7 4 2 6 2" xfId="2255" xr:uid="{788CA4DD-78F9-4DC7-8962-98816D6AB995}"/>
    <cellStyle name="Normal 7 4 2 6 3" xfId="2256" xr:uid="{C85DA6CB-F05C-4229-93D4-7004BF10B9CA}"/>
    <cellStyle name="Normal 7 4 2 6 4" xfId="2257" xr:uid="{AA9B1863-E9AF-433F-9FD6-4AFEAF2DD91A}"/>
    <cellStyle name="Normal 7 4 2 7" xfId="2258" xr:uid="{7CF6C17C-3185-451B-BA23-D2D2559D0577}"/>
    <cellStyle name="Normal 7 4 2 8" xfId="2259" xr:uid="{B1C37088-8B7A-4CA5-A138-946A7D585B22}"/>
    <cellStyle name="Normal 7 4 2 9" xfId="2260" xr:uid="{D6D7585A-8888-4BD8-AD1D-701C8C56C08A}"/>
    <cellStyle name="Normal 7 4 3" xfId="2261" xr:uid="{97BC1A60-A807-498A-9658-2797A6DDD35D}"/>
    <cellStyle name="Normal 7 4 3 2" xfId="2262" xr:uid="{CDF9FEF5-DB24-4479-B1AD-BEB4330386EA}"/>
    <cellStyle name="Normal 7 4 3 2 2" xfId="2263" xr:uid="{A4DE7FA2-6B48-46E4-8952-5E5CACE351F7}"/>
    <cellStyle name="Normal 7 4 3 2 2 2" xfId="2264" xr:uid="{338CDCC1-51D4-457D-8AD2-171EF8EFFAFC}"/>
    <cellStyle name="Normal 7 4 3 2 2 2 2" xfId="4097" xr:uid="{0448FA04-BA24-4FC5-AD98-D414372C2CA9}"/>
    <cellStyle name="Normal 7 4 3 2 2 3" xfId="2265" xr:uid="{252A015A-FAB3-4B4B-BD7D-0C1160A2D395}"/>
    <cellStyle name="Normal 7 4 3 2 2 4" xfId="2266" xr:uid="{27664223-46D2-4C39-9A33-5DCAC1218441}"/>
    <cellStyle name="Normal 7 4 3 2 3" xfId="2267" xr:uid="{A95EBB9B-C284-4AB0-8599-E5FBF735D106}"/>
    <cellStyle name="Normal 7 4 3 2 3 2" xfId="2268" xr:uid="{09D97B46-1CB9-446D-A9DF-FA0A26054716}"/>
    <cellStyle name="Normal 7 4 3 2 3 3" xfId="2269" xr:uid="{462609E2-17DE-4244-A678-B753BF6E0E9D}"/>
    <cellStyle name="Normal 7 4 3 2 3 4" xfId="2270" xr:uid="{A22D3DE0-C28F-4A55-AC2C-7B2C6810C46C}"/>
    <cellStyle name="Normal 7 4 3 2 4" xfId="2271" xr:uid="{51F13CC2-3BC2-4301-908F-3506E314840D}"/>
    <cellStyle name="Normal 7 4 3 2 5" xfId="2272" xr:uid="{68DBB103-9A5E-46E1-AD5E-0C3AA8DCD5E2}"/>
    <cellStyle name="Normal 7 4 3 2 6" xfId="2273" xr:uid="{0D7D1558-8C3D-430B-AB3E-B863E616491D}"/>
    <cellStyle name="Normal 7 4 3 3" xfId="2274" xr:uid="{773098C3-BB99-4FA3-807B-AECFC243E489}"/>
    <cellStyle name="Normal 7 4 3 3 2" xfId="2275" xr:uid="{B31D25E4-1A12-4A63-AB41-62EB75D0F8F3}"/>
    <cellStyle name="Normal 7 4 3 3 2 2" xfId="2276" xr:uid="{1E64B51D-9A8C-4AA4-BF6E-B8DD5161A5CC}"/>
    <cellStyle name="Normal 7 4 3 3 2 3" xfId="2277" xr:uid="{C2B1A08B-6662-4750-B48F-6A4B7B455237}"/>
    <cellStyle name="Normal 7 4 3 3 2 4" xfId="2278" xr:uid="{70337F33-36DD-4787-A710-525482185C83}"/>
    <cellStyle name="Normal 7 4 3 3 3" xfId="2279" xr:uid="{4D7B4425-0205-401A-81AD-814956FB580E}"/>
    <cellStyle name="Normal 7 4 3 3 4" xfId="2280" xr:uid="{6F771BF2-91EF-43B0-8E38-9C212EAB892B}"/>
    <cellStyle name="Normal 7 4 3 3 5" xfId="2281" xr:uid="{78C98AC4-70C7-44FC-9A99-DD0AB8500320}"/>
    <cellStyle name="Normal 7 4 3 4" xfId="2282" xr:uid="{84563128-D9DB-4E42-B640-48D1FAC723E4}"/>
    <cellStyle name="Normal 7 4 3 4 2" xfId="2283" xr:uid="{05CA079D-1737-409A-BD1B-E03A8E8EB029}"/>
    <cellStyle name="Normal 7 4 3 4 3" xfId="2284" xr:uid="{419B2F65-2BFE-4CB1-BA4B-4D38AE5C305D}"/>
    <cellStyle name="Normal 7 4 3 4 4" xfId="2285" xr:uid="{8FE3AC10-43E5-4F27-9827-851099136BFB}"/>
    <cellStyle name="Normal 7 4 3 5" xfId="2286" xr:uid="{9F7DC34C-8AB2-451F-B355-9795EFC6665A}"/>
    <cellStyle name="Normal 7 4 3 5 2" xfId="2287" xr:uid="{001A9094-0493-4F4F-B5CB-A86919C93CFD}"/>
    <cellStyle name="Normal 7 4 3 5 3" xfId="2288" xr:uid="{C4227A55-64F6-474A-8988-A98A460057BE}"/>
    <cellStyle name="Normal 7 4 3 5 4" xfId="2289" xr:uid="{788EF993-292E-4220-89AD-DE0CC572C1AB}"/>
    <cellStyle name="Normal 7 4 3 6" xfId="2290" xr:uid="{0367DAE4-79CD-4670-911E-78255F00D13F}"/>
    <cellStyle name="Normal 7 4 3 7" xfId="2291" xr:uid="{E2951E63-09A5-4704-8108-B782B55D0CF4}"/>
    <cellStyle name="Normal 7 4 3 8" xfId="2292" xr:uid="{ED14B96D-1964-4606-AF2F-E20773E6D395}"/>
    <cellStyle name="Normal 7 4 4" xfId="2293" xr:uid="{C3D74A1E-D505-4A23-9CF0-3DF20734B25F}"/>
    <cellStyle name="Normal 7 4 4 2" xfId="2294" xr:uid="{5CEEBC9C-FF20-426D-85BD-0EF668569D6F}"/>
    <cellStyle name="Normal 7 4 4 2 2" xfId="2295" xr:uid="{02DC074C-285E-4960-B923-C985B82CF7BF}"/>
    <cellStyle name="Normal 7 4 4 2 2 2" xfId="2296" xr:uid="{4721F1B1-2E98-46DD-8C5C-EAD8BD931638}"/>
    <cellStyle name="Normal 7 4 4 2 2 3" xfId="2297" xr:uid="{9D6C616F-9B49-4ED2-88B6-5B2E8EE71787}"/>
    <cellStyle name="Normal 7 4 4 2 2 4" xfId="2298" xr:uid="{3525685B-D92D-4FB7-8C29-39A2186ECE40}"/>
    <cellStyle name="Normal 7 4 4 2 3" xfId="2299" xr:uid="{89121B68-E885-410F-8D65-FF35CA6ADAE4}"/>
    <cellStyle name="Normal 7 4 4 2 4" xfId="2300" xr:uid="{A9334A5A-6998-4A30-92D2-60540A4BCEC7}"/>
    <cellStyle name="Normal 7 4 4 2 5" xfId="2301" xr:uid="{A3B46277-D140-406D-8912-7816CBBC13FA}"/>
    <cellStyle name="Normal 7 4 4 3" xfId="2302" xr:uid="{416047F2-FD59-42EC-B378-E55F10205763}"/>
    <cellStyle name="Normal 7 4 4 3 2" xfId="2303" xr:uid="{4C85B684-64AF-427D-A0CF-7D04A270CD25}"/>
    <cellStyle name="Normal 7 4 4 3 3" xfId="2304" xr:uid="{7066D3F4-F98C-4DF5-824C-28C7C8F18562}"/>
    <cellStyle name="Normal 7 4 4 3 4" xfId="2305" xr:uid="{098A121B-970C-43C2-8F02-F702E44342AA}"/>
    <cellStyle name="Normal 7 4 4 4" xfId="2306" xr:uid="{EC91895E-80F3-4BCB-A0D8-E6A0AC4821A0}"/>
    <cellStyle name="Normal 7 4 4 4 2" xfId="2307" xr:uid="{D43533AF-FAD7-477B-A7FB-3DFBE9168531}"/>
    <cellStyle name="Normal 7 4 4 4 3" xfId="2308" xr:uid="{4EED3245-67B4-4EDE-96EE-79AF98D8A389}"/>
    <cellStyle name="Normal 7 4 4 4 4" xfId="2309" xr:uid="{EB3AE60A-7DE1-4812-9715-0EFFAE0CDC15}"/>
    <cellStyle name="Normal 7 4 4 5" xfId="2310" xr:uid="{899FA41F-8686-4DB9-93BA-4C76782F3506}"/>
    <cellStyle name="Normal 7 4 4 6" xfId="2311" xr:uid="{0EF2A9D7-8974-4EFE-A142-B962AA55DE43}"/>
    <cellStyle name="Normal 7 4 4 7" xfId="2312" xr:uid="{D9C2E683-5324-4CE4-B89B-8C6C719A0FE5}"/>
    <cellStyle name="Normal 7 4 5" xfId="2313" xr:uid="{75EB0E52-54F8-4077-AB0E-BD0FE4C91E1E}"/>
    <cellStyle name="Normal 7 4 5 2" xfId="2314" xr:uid="{90542DB6-259B-4FF5-BF8F-F9DD8F6D6F08}"/>
    <cellStyle name="Normal 7 4 5 2 2" xfId="2315" xr:uid="{ECF19DAF-6423-4A62-BEE0-05DB88DBED6C}"/>
    <cellStyle name="Normal 7 4 5 2 3" xfId="2316" xr:uid="{D4E1E4CF-68F4-42AD-B7AB-7D7EAFB07F2C}"/>
    <cellStyle name="Normal 7 4 5 2 4" xfId="2317" xr:uid="{C18144EC-B067-4347-81AC-256F884FAA6D}"/>
    <cellStyle name="Normal 7 4 5 3" xfId="2318" xr:uid="{9B239789-64BE-405C-B216-7916EF9D8A1E}"/>
    <cellStyle name="Normal 7 4 5 3 2" xfId="2319" xr:uid="{18A2C0B7-434F-4377-AFCD-BA18B4321EFE}"/>
    <cellStyle name="Normal 7 4 5 3 3" xfId="2320" xr:uid="{EF8A3FA8-9CC5-4B58-BBB5-8AC5533383D2}"/>
    <cellStyle name="Normal 7 4 5 3 4" xfId="2321" xr:uid="{33C95125-FCBE-4232-A29E-6171C04018C4}"/>
    <cellStyle name="Normal 7 4 5 4" xfId="2322" xr:uid="{4774C129-5014-4FD4-BE5C-55D4D19CE615}"/>
    <cellStyle name="Normal 7 4 5 5" xfId="2323" xr:uid="{49A7CE60-4211-4645-80CB-2037BB2577FE}"/>
    <cellStyle name="Normal 7 4 5 6" xfId="2324" xr:uid="{864DB99C-E2BA-4B84-B3FA-1CD27653C1A2}"/>
    <cellStyle name="Normal 7 4 6" xfId="2325" xr:uid="{EA83E2D9-E5B5-4EF1-A914-899C0F03BA07}"/>
    <cellStyle name="Normal 7 4 6 2" xfId="2326" xr:uid="{F0D028F4-3109-464D-B365-45C3D5511E96}"/>
    <cellStyle name="Normal 7 4 6 2 2" xfId="2327" xr:uid="{FB0CDBB5-2EE7-4D2C-9577-79F678F1F7EB}"/>
    <cellStyle name="Normal 7 4 6 2 3" xfId="2328" xr:uid="{6E296FBB-FC50-44AD-BDBF-86F0EF49A6C4}"/>
    <cellStyle name="Normal 7 4 6 2 4" xfId="2329" xr:uid="{779B6E80-51C3-477C-A5B1-AABEB6D3E471}"/>
    <cellStyle name="Normal 7 4 6 3" xfId="2330" xr:uid="{9D5851A5-51C6-4880-AB2A-42BC921B919E}"/>
    <cellStyle name="Normal 7 4 6 4" xfId="2331" xr:uid="{EF1F4C4C-60F0-4FB3-9BA8-17B3193B46DB}"/>
    <cellStyle name="Normal 7 4 6 5" xfId="2332" xr:uid="{5FB01546-2024-499A-8836-C53A40F0CC7E}"/>
    <cellStyle name="Normal 7 4 7" xfId="2333" xr:uid="{F94E265D-85D4-4C22-B8CD-2B7FD62B8C18}"/>
    <cellStyle name="Normal 7 4 7 2" xfId="2334" xr:uid="{B73DFEF8-749A-4CDF-9BEB-588952E315A1}"/>
    <cellStyle name="Normal 7 4 7 3" xfId="2335" xr:uid="{19AE9316-C0E7-4557-9980-7EF3651B28D9}"/>
    <cellStyle name="Normal 7 4 7 4" xfId="2336" xr:uid="{9747A83D-E6EB-4579-B2A7-35C0CD427149}"/>
    <cellStyle name="Normal 7 4 8" xfId="2337" xr:uid="{3CEC1719-1452-460B-A73F-BCDF99637FFC}"/>
    <cellStyle name="Normal 7 4 8 2" xfId="2338" xr:uid="{F99FF135-BAE9-426A-BC79-3B3D368F51E9}"/>
    <cellStyle name="Normal 7 4 8 3" xfId="2339" xr:uid="{82D2FEC4-C6D8-4B5D-9445-5E85AED1C5BD}"/>
    <cellStyle name="Normal 7 4 8 4" xfId="2340" xr:uid="{403E4EE2-684C-48AD-BA1D-A178EDB00C39}"/>
    <cellStyle name="Normal 7 4 9" xfId="2341" xr:uid="{9D892001-9ED4-40BB-8792-6A99BB0015D2}"/>
    <cellStyle name="Normal 7 5" xfId="2342" xr:uid="{F9974809-80FC-40B5-85D3-6467F683E892}"/>
    <cellStyle name="Normal 7 5 2" xfId="2343" xr:uid="{FC446335-5023-49EB-98B2-B2317FD55CA8}"/>
    <cellStyle name="Normal 7 5 2 2" xfId="2344" xr:uid="{CC48BB91-42F5-4939-B5FC-6DA4BC49552B}"/>
    <cellStyle name="Normal 7 5 2 2 2" xfId="2345" xr:uid="{73F38FA2-C7A0-42EE-B5F0-1372455CD6C1}"/>
    <cellStyle name="Normal 7 5 2 2 2 2" xfId="2346" xr:uid="{A57EBBAA-740D-4B45-99AF-526A577B6BDF}"/>
    <cellStyle name="Normal 7 5 2 2 2 3" xfId="2347" xr:uid="{3B740113-1DF5-4152-87C5-33CC42890F8F}"/>
    <cellStyle name="Normal 7 5 2 2 2 4" xfId="2348" xr:uid="{2540811F-9BFE-4016-9258-23AC5401FD01}"/>
    <cellStyle name="Normal 7 5 2 2 3" xfId="2349" xr:uid="{1CF19FB6-FFD1-4E9A-8C46-BFF500288413}"/>
    <cellStyle name="Normal 7 5 2 2 3 2" xfId="2350" xr:uid="{DDF7E7C2-4380-44C2-977F-B92CA9D34726}"/>
    <cellStyle name="Normal 7 5 2 2 3 3" xfId="2351" xr:uid="{DBAF4557-18B9-4B4D-BED4-CB11CD6C4388}"/>
    <cellStyle name="Normal 7 5 2 2 3 4" xfId="2352" xr:uid="{14466535-5918-4643-980F-F76909EC87B2}"/>
    <cellStyle name="Normal 7 5 2 2 4" xfId="2353" xr:uid="{A50450C2-DF30-4EDD-820D-0044B7E8E61C}"/>
    <cellStyle name="Normal 7 5 2 2 5" xfId="2354" xr:uid="{9095B078-1703-43D3-85E0-CA38D0FB832A}"/>
    <cellStyle name="Normal 7 5 2 2 6" xfId="2355" xr:uid="{D794D071-E08F-4B6C-813F-99A88C1E4AB6}"/>
    <cellStyle name="Normal 7 5 2 3" xfId="2356" xr:uid="{72AEA73B-AAB2-4274-B9F7-607742634254}"/>
    <cellStyle name="Normal 7 5 2 3 2" xfId="2357" xr:uid="{94378D71-21B0-4E11-BA41-D9C89EA7F75E}"/>
    <cellStyle name="Normal 7 5 2 3 2 2" xfId="2358" xr:uid="{C4007CC1-E70B-4A44-A18C-9DC104D7FB56}"/>
    <cellStyle name="Normal 7 5 2 3 2 3" xfId="2359" xr:uid="{D196AABA-0B66-42FC-837E-A4DEAD93B1F6}"/>
    <cellStyle name="Normal 7 5 2 3 2 4" xfId="2360" xr:uid="{CA5422F8-1F3F-476F-A41C-C5325E2502EB}"/>
    <cellStyle name="Normal 7 5 2 3 3" xfId="2361" xr:uid="{DDE1F9F0-AEED-4B21-B00D-7561F8B673E7}"/>
    <cellStyle name="Normal 7 5 2 3 4" xfId="2362" xr:uid="{CA29864A-3EB0-49AA-A356-09B0B31A9AB1}"/>
    <cellStyle name="Normal 7 5 2 3 5" xfId="2363" xr:uid="{B8480842-FCAE-4F7C-8EAE-A982DA73AB85}"/>
    <cellStyle name="Normal 7 5 2 4" xfId="2364" xr:uid="{3F94847D-8F83-4D9F-968C-63940A699DC6}"/>
    <cellStyle name="Normal 7 5 2 4 2" xfId="2365" xr:uid="{8FCA247C-BE22-47D2-B44D-3D67D6922222}"/>
    <cellStyle name="Normal 7 5 2 4 3" xfId="2366" xr:uid="{313262DA-ED8F-4C49-A89E-62FFAD35D760}"/>
    <cellStyle name="Normal 7 5 2 4 4" xfId="2367" xr:uid="{CF4BC717-B2B0-4738-87EA-EF3A26FCEAB2}"/>
    <cellStyle name="Normal 7 5 2 5" xfId="2368" xr:uid="{EECF9BEC-0B1A-49F7-81E3-67E8FA9A399B}"/>
    <cellStyle name="Normal 7 5 2 5 2" xfId="2369" xr:uid="{30B41A39-91E7-4A92-B5B1-07073554F4CC}"/>
    <cellStyle name="Normal 7 5 2 5 3" xfId="2370" xr:uid="{A83D8367-9B36-4930-86D8-AB615386CCA4}"/>
    <cellStyle name="Normal 7 5 2 5 4" xfId="2371" xr:uid="{A26BED72-94F6-433A-96BF-78DD5078AD30}"/>
    <cellStyle name="Normal 7 5 2 6" xfId="2372" xr:uid="{965327E5-2DF3-4252-B343-8887B337A6D0}"/>
    <cellStyle name="Normal 7 5 2 7" xfId="2373" xr:uid="{8A65BC2C-E11B-4F96-8026-3CBC879824DF}"/>
    <cellStyle name="Normal 7 5 2 8" xfId="2374" xr:uid="{71281792-859E-47E6-9E19-C6F3F74494E9}"/>
    <cellStyle name="Normal 7 5 3" xfId="2375" xr:uid="{3CF3D359-A7E9-4DAC-9D89-8E1DFFC982D1}"/>
    <cellStyle name="Normal 7 5 3 2" xfId="2376" xr:uid="{98F014CF-BC0D-4977-886F-4565A9AC214F}"/>
    <cellStyle name="Normal 7 5 3 2 2" xfId="2377" xr:uid="{AAA1FDC3-E462-4408-8FE7-6C5FFFB0ED32}"/>
    <cellStyle name="Normal 7 5 3 2 3" xfId="2378" xr:uid="{04657825-A23D-4FCD-81D0-ACD6D76F5671}"/>
    <cellStyle name="Normal 7 5 3 2 4" xfId="2379" xr:uid="{E5F7F397-032A-4930-AA90-DE5E06261D66}"/>
    <cellStyle name="Normal 7 5 3 3" xfId="2380" xr:uid="{89B5DF9B-F4E4-48DC-B9D5-5A9AC1BA5A6A}"/>
    <cellStyle name="Normal 7 5 3 3 2" xfId="2381" xr:uid="{169D8714-F214-4BE7-9510-CFAC0E7CFC96}"/>
    <cellStyle name="Normal 7 5 3 3 3" xfId="2382" xr:uid="{EE01447B-8074-4D38-A790-33F5886870D8}"/>
    <cellStyle name="Normal 7 5 3 3 4" xfId="2383" xr:uid="{19B7CDC7-4820-4D03-ACC7-052FF9004DFF}"/>
    <cellStyle name="Normal 7 5 3 4" xfId="2384" xr:uid="{1895EA65-7CF8-4403-B2EF-09978E21D87C}"/>
    <cellStyle name="Normal 7 5 3 5" xfId="2385" xr:uid="{23B0E592-4A64-4D4F-BF09-B9BC410685A3}"/>
    <cellStyle name="Normal 7 5 3 6" xfId="2386" xr:uid="{60850276-A7B2-4323-8A09-D80560EE98F7}"/>
    <cellStyle name="Normal 7 5 4" xfId="2387" xr:uid="{9F9D98E4-3F06-4C8C-AB59-C11C80C66EA1}"/>
    <cellStyle name="Normal 7 5 4 2" xfId="2388" xr:uid="{D7C98F10-2AC5-4E2C-8337-5A6AFD467EBD}"/>
    <cellStyle name="Normal 7 5 4 2 2" xfId="2389" xr:uid="{3215E3EE-10FC-42B7-A787-D3F9D90412FA}"/>
    <cellStyle name="Normal 7 5 4 2 3" xfId="2390" xr:uid="{5F8D7485-44B0-4085-B156-63B06A1AC509}"/>
    <cellStyle name="Normal 7 5 4 2 4" xfId="2391" xr:uid="{44AF438B-B66A-408F-A7F1-04650E0C0916}"/>
    <cellStyle name="Normal 7 5 4 3" xfId="2392" xr:uid="{B1310953-CA7F-4696-8509-DDCB778662C8}"/>
    <cellStyle name="Normal 7 5 4 4" xfId="2393" xr:uid="{979A348C-9FFD-4D9C-97F8-24EE65027BA5}"/>
    <cellStyle name="Normal 7 5 4 5" xfId="2394" xr:uid="{5F5B9D7F-88B9-4BAF-B899-558603C9DE85}"/>
    <cellStyle name="Normal 7 5 5" xfId="2395" xr:uid="{B22B498F-C2E2-452F-8D05-94E43AF47CAE}"/>
    <cellStyle name="Normal 7 5 5 2" xfId="2396" xr:uid="{1801F873-A2CE-477E-B5E4-C6C524A2BB9E}"/>
    <cellStyle name="Normal 7 5 5 3" xfId="2397" xr:uid="{089C1FEC-35A8-4910-9130-1E9B5DF3B82F}"/>
    <cellStyle name="Normal 7 5 5 4" xfId="2398" xr:uid="{D47968FB-4AF1-4C4E-A313-3D45D3B95216}"/>
    <cellStyle name="Normal 7 5 6" xfId="2399" xr:uid="{063F03C4-83C1-4FBC-97EC-7FF45B2374A1}"/>
    <cellStyle name="Normal 7 5 6 2" xfId="2400" xr:uid="{912412C6-CA01-421F-94D3-09FD60B43689}"/>
    <cellStyle name="Normal 7 5 6 3" xfId="2401" xr:uid="{3B8BF3AC-6071-4D98-A97D-FA27B2D2A92A}"/>
    <cellStyle name="Normal 7 5 6 4" xfId="2402" xr:uid="{BFF163C6-1501-4071-BFEF-E49BAE69A92D}"/>
    <cellStyle name="Normal 7 5 7" xfId="2403" xr:uid="{7EF0544F-D0FC-46A3-98C8-47BA79D47E77}"/>
    <cellStyle name="Normal 7 5 8" xfId="2404" xr:uid="{A3F33136-EBD0-40B4-BA09-670713AFF1BC}"/>
    <cellStyle name="Normal 7 5 9" xfId="2405" xr:uid="{343DE748-F3DF-4C3D-BD89-415EFBD9C0FF}"/>
    <cellStyle name="Normal 7 6" xfId="2406" xr:uid="{ACFCB8EF-C7A0-4F5D-A00D-41448C4EAA16}"/>
    <cellStyle name="Normal 7 6 2" xfId="2407" xr:uid="{E60646B5-44BB-41C6-8DB6-A27E3E6C6DC5}"/>
    <cellStyle name="Normal 7 6 2 2" xfId="2408" xr:uid="{A4611329-8640-4305-93F9-918232938BAD}"/>
    <cellStyle name="Normal 7 6 2 2 2" xfId="2409" xr:uid="{0313ACA5-100F-4273-A7BD-C2E6E77637C0}"/>
    <cellStyle name="Normal 7 6 2 2 2 2" xfId="4098" xr:uid="{AA8D0C78-A440-44B2-8C42-9FD486C4D833}"/>
    <cellStyle name="Normal 7 6 2 2 3" xfId="2410" xr:uid="{41F5F0DD-AEC5-4538-9E12-5370DEDADDBA}"/>
    <cellStyle name="Normal 7 6 2 2 4" xfId="2411" xr:uid="{05D67D00-9BDB-4209-ACEF-3E038AE0A0E2}"/>
    <cellStyle name="Normal 7 6 2 3" xfId="2412" xr:uid="{90A4FFE6-377F-4FBA-91BC-C2B564DCDF80}"/>
    <cellStyle name="Normal 7 6 2 3 2" xfId="2413" xr:uid="{8B91129B-356D-4A87-A364-E247074757AE}"/>
    <cellStyle name="Normal 7 6 2 3 3" xfId="2414" xr:uid="{CF365960-6496-428D-BD92-8C537CA16D3B}"/>
    <cellStyle name="Normal 7 6 2 3 4" xfId="2415" xr:uid="{48BF3E98-47FB-4D03-8932-750EEB1BCE8D}"/>
    <cellStyle name="Normal 7 6 2 4" xfId="2416" xr:uid="{1DD972BB-BF31-4F7D-8631-1E13EE93C3FE}"/>
    <cellStyle name="Normal 7 6 2 5" xfId="2417" xr:uid="{56BB1526-0E49-451B-927C-B6F248C6AE3E}"/>
    <cellStyle name="Normal 7 6 2 6" xfId="2418" xr:uid="{06D131D5-07B1-4DC1-B7E6-CA6D269E2AFA}"/>
    <cellStyle name="Normal 7 6 3" xfId="2419" xr:uid="{DBCD543F-A7CA-41FE-8C63-32A285F75873}"/>
    <cellStyle name="Normal 7 6 3 2" xfId="2420" xr:uid="{D4299613-4A5D-4296-822D-B48302D74A5B}"/>
    <cellStyle name="Normal 7 6 3 2 2" xfId="2421" xr:uid="{4DC713A5-7494-4128-ACA8-414467F97237}"/>
    <cellStyle name="Normal 7 6 3 2 3" xfId="2422" xr:uid="{2F1EBCA3-6009-4F41-819B-81AAFA706B4E}"/>
    <cellStyle name="Normal 7 6 3 2 4" xfId="2423" xr:uid="{AC6D1246-5820-4F0D-9798-45F4B3F45A9D}"/>
    <cellStyle name="Normal 7 6 3 3" xfId="2424" xr:uid="{36457E9F-0E19-472E-A1D6-A63C00D1F8AF}"/>
    <cellStyle name="Normal 7 6 3 4" xfId="2425" xr:uid="{717261D2-B408-4249-8865-7E5A8A3DCCA8}"/>
    <cellStyle name="Normal 7 6 3 5" xfId="2426" xr:uid="{13B082DD-9ABF-46B9-B277-755F5000DEB3}"/>
    <cellStyle name="Normal 7 6 4" xfId="2427" xr:uid="{4CDF670A-FF53-4B9E-8433-C60CB1AFC60D}"/>
    <cellStyle name="Normal 7 6 4 2" xfId="2428" xr:uid="{0D85C5BF-11CB-4B9F-BC5C-E5593987D1A7}"/>
    <cellStyle name="Normal 7 6 4 3" xfId="2429" xr:uid="{C211040F-FDF8-4884-9677-C00BF1440246}"/>
    <cellStyle name="Normal 7 6 4 4" xfId="2430" xr:uid="{B9F09361-6950-4C67-9C41-F7623BAF8C26}"/>
    <cellStyle name="Normal 7 6 5" xfId="2431" xr:uid="{B75FBC13-588F-4010-889B-103D52150C02}"/>
    <cellStyle name="Normal 7 6 5 2" xfId="2432" xr:uid="{B540D681-4797-426A-9CAB-F32ED6C0615A}"/>
    <cellStyle name="Normal 7 6 5 3" xfId="2433" xr:uid="{E334CE27-D1B9-4997-AF50-87B31A67648E}"/>
    <cellStyle name="Normal 7 6 5 4" xfId="2434" xr:uid="{F25F8064-8ABA-4DDC-9B8E-BA63F0F69D05}"/>
    <cellStyle name="Normal 7 6 6" xfId="2435" xr:uid="{71B8D4B4-56DF-4F2D-B639-BD9F8E1E5C20}"/>
    <cellStyle name="Normal 7 6 7" xfId="2436" xr:uid="{56AAB443-E559-48FF-A926-FA45BA188C8D}"/>
    <cellStyle name="Normal 7 6 8" xfId="2437" xr:uid="{CC6C7DAA-6D0C-484A-8BDF-A77167610A86}"/>
    <cellStyle name="Normal 7 7" xfId="2438" xr:uid="{C4A141BC-F74D-4E23-BE40-1D415F9E550E}"/>
    <cellStyle name="Normal 7 7 2" xfId="2439" xr:uid="{6683E9E5-9DC1-4CF5-8169-A459FAA161EF}"/>
    <cellStyle name="Normal 7 7 2 2" xfId="2440" xr:uid="{9A9E25DA-2882-4B60-9B2F-4E1E7ECCCC0A}"/>
    <cellStyle name="Normal 7 7 2 2 2" xfId="2441" xr:uid="{2B08A13C-29B3-4ACF-8BE9-171666D080B9}"/>
    <cellStyle name="Normal 7 7 2 2 3" xfId="2442" xr:uid="{D099BD95-4A3E-40F8-8C5B-DE5F5C8192EA}"/>
    <cellStyle name="Normal 7 7 2 2 4" xfId="2443" xr:uid="{2297FC44-303A-4660-8BC1-FF9C4E4F772E}"/>
    <cellStyle name="Normal 7 7 2 3" xfId="2444" xr:uid="{3C401FCD-0FF0-401A-B48A-CADFBBACBFD9}"/>
    <cellStyle name="Normal 7 7 2 4" xfId="2445" xr:uid="{670CCA5A-B4D0-4DFD-B24E-30EE52E871DF}"/>
    <cellStyle name="Normal 7 7 2 5" xfId="2446" xr:uid="{1A470570-3986-47AE-82A8-96295BBB88BC}"/>
    <cellStyle name="Normal 7 7 3" xfId="2447" xr:uid="{B20CE220-CEA3-405E-B04A-A60B6AA04C82}"/>
    <cellStyle name="Normal 7 7 3 2" xfId="2448" xr:uid="{6D8F7193-2601-438D-867C-08905F2CB83D}"/>
    <cellStyle name="Normal 7 7 3 3" xfId="2449" xr:uid="{9D476ED4-6124-4E79-A022-24C914D30EAA}"/>
    <cellStyle name="Normal 7 7 3 4" xfId="2450" xr:uid="{F296CC32-AC7E-4AE0-AB86-2E5E1F953655}"/>
    <cellStyle name="Normal 7 7 4" xfId="2451" xr:uid="{CAC9CC60-CEAB-4909-8D74-8964A9E58CE9}"/>
    <cellStyle name="Normal 7 7 4 2" xfId="2452" xr:uid="{7D1C1032-E035-4FAA-96D6-9BABD6B19270}"/>
    <cellStyle name="Normal 7 7 4 3" xfId="2453" xr:uid="{4BC578AB-AB19-4DA9-8367-6E8746ACB5D0}"/>
    <cellStyle name="Normal 7 7 4 4" xfId="2454" xr:uid="{0B8E0FE8-2689-4F22-8AF9-4EBFB3AA2A5B}"/>
    <cellStyle name="Normal 7 7 5" xfId="2455" xr:uid="{E8C90CCE-DCBA-4864-88DE-77188699CA46}"/>
    <cellStyle name="Normal 7 7 6" xfId="2456" xr:uid="{FFAB8FA1-DC26-4CCA-88FF-2DFBF1932DBD}"/>
    <cellStyle name="Normal 7 7 7" xfId="2457" xr:uid="{2F8E7E22-3896-4A09-9179-C9E39E714CC4}"/>
    <cellStyle name="Normal 7 8" xfId="2458" xr:uid="{F6ADD31E-08AA-4BD3-9D65-2D67673E2B8F}"/>
    <cellStyle name="Normal 7 8 2" xfId="2459" xr:uid="{513D410E-087A-4E68-BC98-CB4A57DD33F1}"/>
    <cellStyle name="Normal 7 8 2 2" xfId="2460" xr:uid="{475DC66A-3545-4EC5-9064-A305973A3A03}"/>
    <cellStyle name="Normal 7 8 2 3" xfId="2461" xr:uid="{D391366E-B921-41D6-95D0-A528317CAE77}"/>
    <cellStyle name="Normal 7 8 2 4" xfId="2462" xr:uid="{5A0762E9-E0AA-4431-81D3-FFCFD4756063}"/>
    <cellStyle name="Normal 7 8 3" xfId="2463" xr:uid="{864C3535-20C2-47CF-A257-AFBCFB8305B7}"/>
    <cellStyle name="Normal 7 8 3 2" xfId="2464" xr:uid="{D81E34C6-B678-4078-935D-BDC1CD47FA2E}"/>
    <cellStyle name="Normal 7 8 3 3" xfId="2465" xr:uid="{27D6FBEF-0A40-4841-AD8C-D232920CD182}"/>
    <cellStyle name="Normal 7 8 3 4" xfId="2466" xr:uid="{26B6910F-40BF-4377-A6DE-0902ECF78DB6}"/>
    <cellStyle name="Normal 7 8 4" xfId="2467" xr:uid="{F87535DD-F421-4232-AE67-809E8148C2D4}"/>
    <cellStyle name="Normal 7 8 5" xfId="2468" xr:uid="{A37D4D09-4025-45EB-B055-188E95603734}"/>
    <cellStyle name="Normal 7 8 6" xfId="2469" xr:uid="{C53794A4-27F7-4FA6-B413-DCEBD1027F8C}"/>
    <cellStyle name="Normal 7 9" xfId="2470" xr:uid="{ECE0E048-96A9-4CE6-A1E2-65653C444A01}"/>
    <cellStyle name="Normal 7 9 2" xfId="2471" xr:uid="{5EC53792-13F3-4155-B4E5-193702153868}"/>
    <cellStyle name="Normal 7 9 2 2" xfId="2472" xr:uid="{7A7C5995-07D0-4133-AC89-40BDD0B19B1E}"/>
    <cellStyle name="Normal 7 9 2 2 2" xfId="4381" xr:uid="{C323D005-0ED4-4CF1-8A74-613C07667C86}"/>
    <cellStyle name="Normal 7 9 2 3" xfId="2473" xr:uid="{3939358B-99C2-480C-9534-26CCA27BC06D}"/>
    <cellStyle name="Normal 7 9 2 4" xfId="2474" xr:uid="{B3C992AE-1259-4F20-8923-B0A45F445C94}"/>
    <cellStyle name="Normal 7 9 3" xfId="2475" xr:uid="{7A32F5CE-08C8-467A-B4E6-DBDF1E296E82}"/>
    <cellStyle name="Normal 7 9 4" xfId="2476" xr:uid="{BECFA0BD-106E-43E9-847A-45A0B7AB66DF}"/>
    <cellStyle name="Normal 7 9 5" xfId="2477" xr:uid="{530FB879-7189-4430-8B58-4EA12C1C7B02}"/>
    <cellStyle name="Normal 8" xfId="76" xr:uid="{3D54C0C0-7B8F-4177-8FB2-1E3B38157A70}"/>
    <cellStyle name="Normal 8 10" xfId="2478" xr:uid="{39AC6CEC-444E-4813-A1FB-745EF6E3842F}"/>
    <cellStyle name="Normal 8 10 2" xfId="2479" xr:uid="{90483C5A-FACD-4A9F-8B90-EBB4ED12DAD1}"/>
    <cellStyle name="Normal 8 10 3" xfId="2480" xr:uid="{446AFBF4-3415-4218-BBE9-2959B6DC0A14}"/>
    <cellStyle name="Normal 8 10 4" xfId="2481" xr:uid="{22BB88C1-A11E-48DD-9575-932B733D9E7D}"/>
    <cellStyle name="Normal 8 11" xfId="2482" xr:uid="{9E5E8533-EEE6-467E-A41C-9CBC8D1A3163}"/>
    <cellStyle name="Normal 8 11 2" xfId="2483" xr:uid="{A226B6BE-FC35-4ED9-B7A3-B2CB983B45D4}"/>
    <cellStyle name="Normal 8 11 3" xfId="2484" xr:uid="{56CD2767-1111-46C3-8DEC-886CF133FDF7}"/>
    <cellStyle name="Normal 8 11 4" xfId="2485" xr:uid="{779F2DA3-F484-4E20-A952-0CFF9837CA5A}"/>
    <cellStyle name="Normal 8 12" xfId="2486" xr:uid="{1F815985-73C7-4CFB-8295-3319EBFD152B}"/>
    <cellStyle name="Normal 8 12 2" xfId="2487" xr:uid="{8BAD45C1-3CFE-4CCA-8F62-C22440338059}"/>
    <cellStyle name="Normal 8 13" xfId="2488" xr:uid="{876DC905-9AC0-4E76-A722-6AE190E00C5A}"/>
    <cellStyle name="Normal 8 14" xfId="2489" xr:uid="{3C7CC129-C8B5-4AF4-BA9B-375E5E4CDCD4}"/>
    <cellStyle name="Normal 8 15" xfId="2490" xr:uid="{DD484D88-A307-4B86-AFEF-E7AEBCB27809}"/>
    <cellStyle name="Normal 8 2" xfId="93" xr:uid="{0C494637-D2FF-42D9-8C33-94E4CD7886FA}"/>
    <cellStyle name="Normal 8 2 10" xfId="2491" xr:uid="{1841CAFE-58E2-405C-AE08-A33ABFEB4A76}"/>
    <cellStyle name="Normal 8 2 11" xfId="2492" xr:uid="{0713AE98-5041-4412-B8F0-3B775BAE36C7}"/>
    <cellStyle name="Normal 8 2 2" xfId="2493" xr:uid="{0BA21CDB-55D2-4462-B3A1-07BA015C71FB}"/>
    <cellStyle name="Normal 8 2 2 2" xfId="2494" xr:uid="{F6C1C88E-1E5F-4B5B-9BFB-E8B622D4B605}"/>
    <cellStyle name="Normal 8 2 2 2 2" xfId="2495" xr:uid="{25F51203-257B-4697-A309-8E5EAC180F5F}"/>
    <cellStyle name="Normal 8 2 2 2 2 2" xfId="2496" xr:uid="{1C6D7151-91C6-486B-AD0D-B532AAF711CC}"/>
    <cellStyle name="Normal 8 2 2 2 2 2 2" xfId="2497" xr:uid="{18A0608C-09A5-498D-81A2-49BFF6F967B2}"/>
    <cellStyle name="Normal 8 2 2 2 2 2 2 2" xfId="4099" xr:uid="{78D9966A-85DE-4C0F-9DB5-567524BE4358}"/>
    <cellStyle name="Normal 8 2 2 2 2 2 2 2 2" xfId="4100" xr:uid="{FF502DF1-DAE6-4136-A544-0A482680C98D}"/>
    <cellStyle name="Normal 8 2 2 2 2 2 2 3" xfId="4101" xr:uid="{B5060BF1-F109-48FD-890F-982B85F4A013}"/>
    <cellStyle name="Normal 8 2 2 2 2 2 3" xfId="2498" xr:uid="{8FD62042-49F8-4B72-B745-EB082B18C3CB}"/>
    <cellStyle name="Normal 8 2 2 2 2 2 3 2" xfId="4102" xr:uid="{D9DDC495-5B67-40E3-B726-AD6C517C1B86}"/>
    <cellStyle name="Normal 8 2 2 2 2 2 4" xfId="2499" xr:uid="{CCD80EB6-DD43-4DEF-9128-9D5028B15473}"/>
    <cellStyle name="Normal 8 2 2 2 2 3" xfId="2500" xr:uid="{267E618D-ACD3-476E-B822-7827EA7F3616}"/>
    <cellStyle name="Normal 8 2 2 2 2 3 2" xfId="2501" xr:uid="{13F498DD-C692-4024-8CD0-2A467DB1C67D}"/>
    <cellStyle name="Normal 8 2 2 2 2 3 2 2" xfId="4103" xr:uid="{6DC4B914-76A5-42FE-A580-5FF3E43E13A0}"/>
    <cellStyle name="Normal 8 2 2 2 2 3 3" xfId="2502" xr:uid="{C064ACE6-9F12-47CB-8F7C-3542C15F4718}"/>
    <cellStyle name="Normal 8 2 2 2 2 3 4" xfId="2503" xr:uid="{FC667F15-43C3-4FCB-ABFF-D0A01D0D3851}"/>
    <cellStyle name="Normal 8 2 2 2 2 4" xfId="2504" xr:uid="{9141AF56-4962-49B8-A139-7DF36D818EFD}"/>
    <cellStyle name="Normal 8 2 2 2 2 4 2" xfId="4104" xr:uid="{27963ADE-397E-4688-8FE7-D0E00FE22B19}"/>
    <cellStyle name="Normal 8 2 2 2 2 5" xfId="2505" xr:uid="{3005AA09-01E2-4F3B-ACCD-0812F99F5846}"/>
    <cellStyle name="Normal 8 2 2 2 2 6" xfId="2506" xr:uid="{6DDF307A-CC33-495F-9ED4-498CFCE374DB}"/>
    <cellStyle name="Normal 8 2 2 2 3" xfId="2507" xr:uid="{D66A45FC-1D81-4796-8177-EECDFC8FCBD3}"/>
    <cellStyle name="Normal 8 2 2 2 3 2" xfId="2508" xr:uid="{AE73D523-3FAB-4540-B304-C748A9D73515}"/>
    <cellStyle name="Normal 8 2 2 2 3 2 2" xfId="2509" xr:uid="{EAABB180-5C9C-4D2B-AE1B-DF1FA4B71626}"/>
    <cellStyle name="Normal 8 2 2 2 3 2 2 2" xfId="4105" xr:uid="{A96F78D3-003E-465D-9FA5-83660E66BD23}"/>
    <cellStyle name="Normal 8 2 2 2 3 2 2 2 2" xfId="4106" xr:uid="{87F4E5C4-F3D0-479A-97EE-280CAC578D4F}"/>
    <cellStyle name="Normal 8 2 2 2 3 2 2 3" xfId="4107" xr:uid="{FDB052F7-7E00-4966-B732-B3ABDA754E20}"/>
    <cellStyle name="Normal 8 2 2 2 3 2 3" xfId="2510" xr:uid="{55521534-E9AD-4037-A610-77FE6119B693}"/>
    <cellStyle name="Normal 8 2 2 2 3 2 3 2" xfId="4108" xr:uid="{992988F6-6B98-491E-9E00-D90A19B25DB2}"/>
    <cellStyle name="Normal 8 2 2 2 3 2 4" xfId="2511" xr:uid="{5AF598C2-E715-4CEF-A9ED-DE56BA2EE720}"/>
    <cellStyle name="Normal 8 2 2 2 3 3" xfId="2512" xr:uid="{8C487EEF-A6C5-4C94-8131-34F8E8E826BD}"/>
    <cellStyle name="Normal 8 2 2 2 3 3 2" xfId="4109" xr:uid="{E56E7E54-318F-4FD0-9771-F97DF1D2752C}"/>
    <cellStyle name="Normal 8 2 2 2 3 3 2 2" xfId="4110" xr:uid="{18409BF0-073D-445D-A237-FBD206C8A120}"/>
    <cellStyle name="Normal 8 2 2 2 3 3 3" xfId="4111" xr:uid="{D628BFB1-EDCB-40AA-9734-B616F5296957}"/>
    <cellStyle name="Normal 8 2 2 2 3 4" xfId="2513" xr:uid="{F57D565B-6230-48E8-9CB2-6A487AB75C4F}"/>
    <cellStyle name="Normal 8 2 2 2 3 4 2" xfId="4112" xr:uid="{104EE6D8-B9A6-4056-96F1-900D2A8C10E3}"/>
    <cellStyle name="Normal 8 2 2 2 3 5" xfId="2514" xr:uid="{03FA9AC7-6D72-48F8-A613-F215BAEDD407}"/>
    <cellStyle name="Normal 8 2 2 2 4" xfId="2515" xr:uid="{37460BE8-8B5C-4957-A7E7-62436C61BF1B}"/>
    <cellStyle name="Normal 8 2 2 2 4 2" xfId="2516" xr:uid="{DD2E11A9-1A42-4B13-916A-AFE558837B72}"/>
    <cellStyle name="Normal 8 2 2 2 4 2 2" xfId="4113" xr:uid="{82B72356-E3E8-462E-93C5-B6E48E9CACAC}"/>
    <cellStyle name="Normal 8 2 2 2 4 2 2 2" xfId="4114" xr:uid="{CEE1D893-7EF4-4C0E-9B65-641B0B663C2A}"/>
    <cellStyle name="Normal 8 2 2 2 4 2 3" xfId="4115" xr:uid="{46166763-90B9-4A92-9730-E3F273F8F943}"/>
    <cellStyle name="Normal 8 2 2 2 4 3" xfId="2517" xr:uid="{8712E077-F941-4C47-8D71-92F64330DAD6}"/>
    <cellStyle name="Normal 8 2 2 2 4 3 2" xfId="4116" xr:uid="{CCE814C4-26E0-4784-B448-B7107ECDB92C}"/>
    <cellStyle name="Normal 8 2 2 2 4 4" xfId="2518" xr:uid="{5D8DC31B-33DF-4D78-8A46-81A9F6CA1612}"/>
    <cellStyle name="Normal 8 2 2 2 5" xfId="2519" xr:uid="{52E18D43-FBF8-4745-99BE-9312E4400744}"/>
    <cellStyle name="Normal 8 2 2 2 5 2" xfId="2520" xr:uid="{D7BB7356-321A-45BC-9E64-32ADBDFA373D}"/>
    <cellStyle name="Normal 8 2 2 2 5 2 2" xfId="4117" xr:uid="{8B72A371-D907-4C40-A09A-FE1CAF0E826F}"/>
    <cellStyle name="Normal 8 2 2 2 5 3" xfId="2521" xr:uid="{D81DEE5E-0F95-41B6-98D4-ECC1A9437748}"/>
    <cellStyle name="Normal 8 2 2 2 5 4" xfId="2522" xr:uid="{6DBD609C-4F47-47CB-8B57-DB96E439555E}"/>
    <cellStyle name="Normal 8 2 2 2 6" xfId="2523" xr:uid="{9FB205F0-BDCE-45B5-A938-F0F9C87E0D1B}"/>
    <cellStyle name="Normal 8 2 2 2 6 2" xfId="4118" xr:uid="{39CEE9B5-E40B-489A-B9DB-222601755A15}"/>
    <cellStyle name="Normal 8 2 2 2 7" xfId="2524" xr:uid="{AC29D60D-5280-4264-B5D6-65E6280ACE55}"/>
    <cellStyle name="Normal 8 2 2 2 8" xfId="2525" xr:uid="{6A83D5B0-93F2-4DC4-AA83-E9447A0C3E10}"/>
    <cellStyle name="Normal 8 2 2 3" xfId="2526" xr:uid="{39F244E0-A6ED-4A66-B799-EA3859564503}"/>
    <cellStyle name="Normal 8 2 2 3 2" xfId="2527" xr:uid="{D23992B8-21BD-4977-8147-A3204E348A0D}"/>
    <cellStyle name="Normal 8 2 2 3 2 2" xfId="2528" xr:uid="{7B9DF865-4D4B-43E8-A9B3-082A606DE416}"/>
    <cellStyle name="Normal 8 2 2 3 2 2 2" xfId="4119" xr:uid="{8D4333CB-9E94-4347-8255-4839EC8D6841}"/>
    <cellStyle name="Normal 8 2 2 3 2 2 2 2" xfId="4120" xr:uid="{40E4BBCC-9C3A-45C9-81B1-AFFF3175311D}"/>
    <cellStyle name="Normal 8 2 2 3 2 2 3" xfId="4121" xr:uid="{787F8CC7-9717-4875-99BD-0132269B2F8F}"/>
    <cellStyle name="Normal 8 2 2 3 2 3" xfId="2529" xr:uid="{F2412704-066B-46F0-A06F-70560E33499E}"/>
    <cellStyle name="Normal 8 2 2 3 2 3 2" xfId="4122" xr:uid="{AE1DC8AE-58E2-4FC6-B743-03214C391386}"/>
    <cellStyle name="Normal 8 2 2 3 2 4" xfId="2530" xr:uid="{EB6FFAFC-E2F8-4978-947F-B37C7415D172}"/>
    <cellStyle name="Normal 8 2 2 3 3" xfId="2531" xr:uid="{801E7DDE-C144-4819-ADFC-8FC8DB67A217}"/>
    <cellStyle name="Normal 8 2 2 3 3 2" xfId="2532" xr:uid="{875EA71C-D55E-49E7-A68A-0A6F2306D55A}"/>
    <cellStyle name="Normal 8 2 2 3 3 2 2" xfId="4123" xr:uid="{027CD477-04B7-4B03-A2B3-36CE692C410D}"/>
    <cellStyle name="Normal 8 2 2 3 3 3" xfId="2533" xr:uid="{E45EE355-BF43-4396-BC4B-354DB1753B6B}"/>
    <cellStyle name="Normal 8 2 2 3 3 4" xfId="2534" xr:uid="{8591654D-FD56-41A5-8A21-99FFA1A4F8A9}"/>
    <cellStyle name="Normal 8 2 2 3 4" xfId="2535" xr:uid="{D36D2223-5EC6-448B-BA44-B838F8BBD18B}"/>
    <cellStyle name="Normal 8 2 2 3 4 2" xfId="4124" xr:uid="{7912FC26-2171-400F-998C-7421D865460C}"/>
    <cellStyle name="Normal 8 2 2 3 5" xfId="2536" xr:uid="{59FDDB6A-D967-4B2E-BAF8-9EDD0CCEC3CA}"/>
    <cellStyle name="Normal 8 2 2 3 6" xfId="2537" xr:uid="{53D43C0E-9D9D-4FEF-8BAC-5C3E9C731360}"/>
    <cellStyle name="Normal 8 2 2 4" xfId="2538" xr:uid="{8827A86E-7F2C-4D42-90CD-605C5B02FC78}"/>
    <cellStyle name="Normal 8 2 2 4 2" xfId="2539" xr:uid="{5D369346-0A3F-48F6-996A-8E9A6BC4729B}"/>
    <cellStyle name="Normal 8 2 2 4 2 2" xfId="2540" xr:uid="{48F1D378-F976-4D11-BCDF-8323C1E23E09}"/>
    <cellStyle name="Normal 8 2 2 4 2 2 2" xfId="4125" xr:uid="{C83149BA-873F-4DBB-9893-1EEDC21EBFE1}"/>
    <cellStyle name="Normal 8 2 2 4 2 2 2 2" xfId="4126" xr:uid="{5776AC12-F79C-497C-8CA4-46AE6168BAB5}"/>
    <cellStyle name="Normal 8 2 2 4 2 2 3" xfId="4127" xr:uid="{EA2F113B-C4FE-4ACE-BEFE-AEEF04E472E1}"/>
    <cellStyle name="Normal 8 2 2 4 2 3" xfId="2541" xr:uid="{0226A221-F699-4FAF-9123-6AD0DFCC2569}"/>
    <cellStyle name="Normal 8 2 2 4 2 3 2" xfId="4128" xr:uid="{8BED2B0A-F223-4BA1-ADFC-96E445F53F37}"/>
    <cellStyle name="Normal 8 2 2 4 2 4" xfId="2542" xr:uid="{57BA1294-C365-4030-B35F-CA2F2C9CE5E6}"/>
    <cellStyle name="Normal 8 2 2 4 3" xfId="2543" xr:uid="{1103AC09-5769-4A9C-8A83-F7C38B90B31A}"/>
    <cellStyle name="Normal 8 2 2 4 3 2" xfId="4129" xr:uid="{9A5AAAF5-0E60-4352-902B-96FBC97AB33E}"/>
    <cellStyle name="Normal 8 2 2 4 3 2 2" xfId="4130" xr:uid="{752A291F-2DF0-4E72-A5E0-D8597EA2C6F8}"/>
    <cellStyle name="Normal 8 2 2 4 3 3" xfId="4131" xr:uid="{64DA2BE7-8B0F-4610-BA78-B6E14E9AAD1B}"/>
    <cellStyle name="Normal 8 2 2 4 4" xfId="2544" xr:uid="{EB66E186-59BE-4CD3-B2F5-BE69BD337C97}"/>
    <cellStyle name="Normal 8 2 2 4 4 2" xfId="4132" xr:uid="{67A61D36-9E10-43B7-89B0-A6735D8AD9C6}"/>
    <cellStyle name="Normal 8 2 2 4 5" xfId="2545" xr:uid="{16D6AD8F-DFE4-41FE-92AB-C4437FF3BED7}"/>
    <cellStyle name="Normal 8 2 2 5" xfId="2546" xr:uid="{DD06954C-6893-40C1-BC5E-8F70FCA97391}"/>
    <cellStyle name="Normal 8 2 2 5 2" xfId="2547" xr:uid="{00D66C94-94CA-4F4B-BAA3-F051A737D4F9}"/>
    <cellStyle name="Normal 8 2 2 5 2 2" xfId="4133" xr:uid="{1875FD2A-7DFF-4B17-958A-B7A9EB836247}"/>
    <cellStyle name="Normal 8 2 2 5 2 2 2" xfId="4134" xr:uid="{41773EEE-C31A-4E14-8CA5-38795F7D7907}"/>
    <cellStyle name="Normal 8 2 2 5 2 3" xfId="4135" xr:uid="{4EFDEFF2-9E70-41D8-9642-82BA80766316}"/>
    <cellStyle name="Normal 8 2 2 5 3" xfId="2548" xr:uid="{1E11849A-570C-4BA1-AFA1-A3DF12235350}"/>
    <cellStyle name="Normal 8 2 2 5 3 2" xfId="4136" xr:uid="{42A6875C-3418-455E-90F0-C281C7A13BAE}"/>
    <cellStyle name="Normal 8 2 2 5 4" xfId="2549" xr:uid="{471B977E-4C00-4028-BA3F-6B6DDCFD38AD}"/>
    <cellStyle name="Normal 8 2 2 6" xfId="2550" xr:uid="{CD78A9F9-619D-4BB8-993D-53A1A0CAC1F5}"/>
    <cellStyle name="Normal 8 2 2 6 2" xfId="2551" xr:uid="{7659B032-FBED-4E98-A62B-F479F8C4F196}"/>
    <cellStyle name="Normal 8 2 2 6 2 2" xfId="4137" xr:uid="{5B942641-DDBA-42AC-970B-85073D11C9C4}"/>
    <cellStyle name="Normal 8 2 2 6 3" xfId="2552" xr:uid="{1E23AEFD-8AA1-4853-B33C-AEB3E20101E0}"/>
    <cellStyle name="Normal 8 2 2 6 4" xfId="2553" xr:uid="{C87CC242-86E8-48FF-A12D-8533090D0C65}"/>
    <cellStyle name="Normal 8 2 2 7" xfId="2554" xr:uid="{9FE6E69E-2B13-4EE9-8B9B-0583A3738816}"/>
    <cellStyle name="Normal 8 2 2 7 2" xfId="4138" xr:uid="{352A0727-4718-4FF8-B0C2-1C2B7700F617}"/>
    <cellStyle name="Normal 8 2 2 8" xfId="2555" xr:uid="{117B0C64-66CD-41B3-AE4F-9482B4FFA605}"/>
    <cellStyle name="Normal 8 2 2 9" xfId="2556" xr:uid="{94617E07-75CF-4F51-9826-12662DF222E8}"/>
    <cellStyle name="Normal 8 2 3" xfId="2557" xr:uid="{D26CF630-8DED-4D66-8C68-5CD014126854}"/>
    <cellStyle name="Normal 8 2 3 2" xfId="2558" xr:uid="{1BE3AB7B-0424-4577-8D4A-9C45E935A847}"/>
    <cellStyle name="Normal 8 2 3 2 2" xfId="2559" xr:uid="{279CFF59-BE90-4B96-926B-0ABA26C09DA7}"/>
    <cellStyle name="Normal 8 2 3 2 2 2" xfId="2560" xr:uid="{E220A5BE-40A4-43A4-A251-FB1C8D7274DE}"/>
    <cellStyle name="Normal 8 2 3 2 2 2 2" xfId="4139" xr:uid="{F4338D6A-2869-4DFB-9B9E-B7DDEB592763}"/>
    <cellStyle name="Normal 8 2 3 2 2 2 2 2" xfId="4140" xr:uid="{E2731526-6803-45DF-9671-1E2E1883265B}"/>
    <cellStyle name="Normal 8 2 3 2 2 2 3" xfId="4141" xr:uid="{0EC81EF2-10DD-42A5-A7B7-D658915CA7BF}"/>
    <cellStyle name="Normal 8 2 3 2 2 3" xfId="2561" xr:uid="{CAAC35A7-64B6-4885-81EC-E3E0D7BEDF87}"/>
    <cellStyle name="Normal 8 2 3 2 2 3 2" xfId="4142" xr:uid="{D0B7A481-0A0D-40AE-87D9-2DBF4355B4FC}"/>
    <cellStyle name="Normal 8 2 3 2 2 4" xfId="2562" xr:uid="{91A663C5-EE8A-4896-A6FF-C5DB61020332}"/>
    <cellStyle name="Normal 8 2 3 2 3" xfId="2563" xr:uid="{1FD68AE8-7798-46E2-A98C-757E11E091B5}"/>
    <cellStyle name="Normal 8 2 3 2 3 2" xfId="2564" xr:uid="{2BB233C4-F89C-4147-A789-3C1E7DD39EDD}"/>
    <cellStyle name="Normal 8 2 3 2 3 2 2" xfId="4143" xr:uid="{C2B3FAEE-772F-4BC2-B138-83B909C005DC}"/>
    <cellStyle name="Normal 8 2 3 2 3 3" xfId="2565" xr:uid="{D8814B5B-AE7F-4057-A1DA-49F36F36E348}"/>
    <cellStyle name="Normal 8 2 3 2 3 4" xfId="2566" xr:uid="{AB6C3F0C-1B37-48C4-81BD-8F565C23CC32}"/>
    <cellStyle name="Normal 8 2 3 2 4" xfId="2567" xr:uid="{C4D2A2F3-DCBF-4217-80F4-4647C3F4DC87}"/>
    <cellStyle name="Normal 8 2 3 2 4 2" xfId="4144" xr:uid="{712A40B8-26A0-4318-95B7-F41CC14A46D1}"/>
    <cellStyle name="Normal 8 2 3 2 5" xfId="2568" xr:uid="{D79934E4-F896-4D48-BBF5-E0B27DF3BCE4}"/>
    <cellStyle name="Normal 8 2 3 2 6" xfId="2569" xr:uid="{29DE753C-1195-43FD-9A42-3CBE7A485B8D}"/>
    <cellStyle name="Normal 8 2 3 3" xfId="2570" xr:uid="{35DC42A3-2F51-4214-8C37-5B1267B8F204}"/>
    <cellStyle name="Normal 8 2 3 3 2" xfId="2571" xr:uid="{861D5C1C-3D99-482D-B804-FBCD9CDD164C}"/>
    <cellStyle name="Normal 8 2 3 3 2 2" xfId="2572" xr:uid="{9B5FF457-2F5F-457E-929D-52D69256A46F}"/>
    <cellStyle name="Normal 8 2 3 3 2 2 2" xfId="4145" xr:uid="{2725F419-D8F4-44A4-9F18-BDD44DF82E5D}"/>
    <cellStyle name="Normal 8 2 3 3 2 2 2 2" xfId="4146" xr:uid="{91EDC8E1-12D8-4AD4-9CB1-85B37A4B2417}"/>
    <cellStyle name="Normal 8 2 3 3 2 2 3" xfId="4147" xr:uid="{99529282-E116-4FC0-BA8E-BE2842840E46}"/>
    <cellStyle name="Normal 8 2 3 3 2 3" xfId="2573" xr:uid="{C19EC8AD-3F4A-41A8-A6A2-8134DDA9E13E}"/>
    <cellStyle name="Normal 8 2 3 3 2 3 2" xfId="4148" xr:uid="{F3A3F672-F71C-46AD-AC04-FD884D20A6DA}"/>
    <cellStyle name="Normal 8 2 3 3 2 4" xfId="2574" xr:uid="{CE450020-9AB8-41C6-BCC3-8AE4212A3B5E}"/>
    <cellStyle name="Normal 8 2 3 3 3" xfId="2575" xr:uid="{5BF316CC-DA5E-4ABD-B3D7-61C555F06242}"/>
    <cellStyle name="Normal 8 2 3 3 3 2" xfId="4149" xr:uid="{CFBB16B1-5F93-4912-A5EC-72ADEDB60B82}"/>
    <cellStyle name="Normal 8 2 3 3 3 2 2" xfId="4150" xr:uid="{384D841A-AA20-4769-BBBE-FA1F8F70A33A}"/>
    <cellStyle name="Normal 8 2 3 3 3 3" xfId="4151" xr:uid="{FD1CF777-5A36-4DF1-9198-F4CB2AA1C7D7}"/>
    <cellStyle name="Normal 8 2 3 3 4" xfId="2576" xr:uid="{775A5111-196B-421A-BC53-E309F66EAB14}"/>
    <cellStyle name="Normal 8 2 3 3 4 2" xfId="4152" xr:uid="{C9CD0331-76BA-4AF4-9116-95830F9A389E}"/>
    <cellStyle name="Normal 8 2 3 3 5" xfId="2577" xr:uid="{6BDDDCC9-6F70-4B18-8F07-AFD485C0E915}"/>
    <cellStyle name="Normal 8 2 3 4" xfId="2578" xr:uid="{405FD8A9-6C74-4867-B151-197F481F2196}"/>
    <cellStyle name="Normal 8 2 3 4 2" xfId="2579" xr:uid="{D3856B3C-C3AF-4598-AC6C-0939BBEC21C0}"/>
    <cellStyle name="Normal 8 2 3 4 2 2" xfId="4153" xr:uid="{5ACDD612-91EC-42D7-8972-9A255705FBC6}"/>
    <cellStyle name="Normal 8 2 3 4 2 2 2" xfId="4154" xr:uid="{FD8973B0-F9D8-4776-9A8C-968D8BF25437}"/>
    <cellStyle name="Normal 8 2 3 4 2 3" xfId="4155" xr:uid="{4320F0B1-F4B2-4D8F-9018-F1C20F0D0FDC}"/>
    <cellStyle name="Normal 8 2 3 4 3" xfId="2580" xr:uid="{F76AA43E-C5B1-4076-AC17-5A8E8D8FEC01}"/>
    <cellStyle name="Normal 8 2 3 4 3 2" xfId="4156" xr:uid="{C17B73DA-CD22-4647-B852-86B5C7C74F23}"/>
    <cellStyle name="Normal 8 2 3 4 4" xfId="2581" xr:uid="{A5D08AFE-32D1-4633-84F7-0FAF798CF8CF}"/>
    <cellStyle name="Normal 8 2 3 5" xfId="2582" xr:uid="{D901650A-8021-4857-A66E-135DD46BA589}"/>
    <cellStyle name="Normal 8 2 3 5 2" xfId="2583" xr:uid="{C2AADA45-1961-4B09-9088-DE1DFE6B109E}"/>
    <cellStyle name="Normal 8 2 3 5 2 2" xfId="4157" xr:uid="{A3706DC2-206C-45A1-8B9E-B333DD5EF794}"/>
    <cellStyle name="Normal 8 2 3 5 3" xfId="2584" xr:uid="{D4D6CEA4-DD74-4201-B8FB-68746020C68E}"/>
    <cellStyle name="Normal 8 2 3 5 4" xfId="2585" xr:uid="{8E4E2143-FF29-443E-BE8D-4A7D3E151789}"/>
    <cellStyle name="Normal 8 2 3 6" xfId="2586" xr:uid="{E177DCDC-DA37-4CF5-AC2D-09D849ADD15D}"/>
    <cellStyle name="Normal 8 2 3 6 2" xfId="4158" xr:uid="{E2AE6CD0-7442-4658-B2D3-2C56597828F0}"/>
    <cellStyle name="Normal 8 2 3 7" xfId="2587" xr:uid="{0C95CF88-ED97-4CA9-B163-541CCCC8BBAD}"/>
    <cellStyle name="Normal 8 2 3 8" xfId="2588" xr:uid="{4BCA1116-FA45-44FD-B253-B27895279003}"/>
    <cellStyle name="Normal 8 2 4" xfId="2589" xr:uid="{6BB70B49-95FE-4C11-BBDC-8465ED3E121E}"/>
    <cellStyle name="Normal 8 2 4 2" xfId="2590" xr:uid="{8D145C74-1DDF-42CF-B827-8EACF5969842}"/>
    <cellStyle name="Normal 8 2 4 2 2" xfId="2591" xr:uid="{68496B41-27C5-4764-83D3-89FD420BCB50}"/>
    <cellStyle name="Normal 8 2 4 2 2 2" xfId="2592" xr:uid="{98AC3519-645E-49EA-BE33-A2D4D38C5F78}"/>
    <cellStyle name="Normal 8 2 4 2 2 2 2" xfId="4159" xr:uid="{1C1463AD-E1F2-49EB-B9B5-B61833BE7E20}"/>
    <cellStyle name="Normal 8 2 4 2 2 3" xfId="2593" xr:uid="{A76BD7A0-92F5-4F4F-B0FE-85F25C1E7E5E}"/>
    <cellStyle name="Normal 8 2 4 2 2 4" xfId="2594" xr:uid="{C6078DC8-DFA7-498B-9E0B-FD95F05854B8}"/>
    <cellStyle name="Normal 8 2 4 2 3" xfId="2595" xr:uid="{EF4F7125-C55E-4DF6-9C9A-4A57CB2358DE}"/>
    <cellStyle name="Normal 8 2 4 2 3 2" xfId="4160" xr:uid="{11D7F369-D90F-4DC9-990B-EE128DF4157C}"/>
    <cellStyle name="Normal 8 2 4 2 4" xfId="2596" xr:uid="{A5E164D8-5758-43FF-8EFE-E749CB271316}"/>
    <cellStyle name="Normal 8 2 4 2 5" xfId="2597" xr:uid="{97D9D6E2-2FAC-4C26-9C12-68D5D391A156}"/>
    <cellStyle name="Normal 8 2 4 3" xfId="2598" xr:uid="{CF8BE3DC-771D-4CD8-B6BD-B825941835F3}"/>
    <cellStyle name="Normal 8 2 4 3 2" xfId="2599" xr:uid="{3AC203E1-9DD6-490A-8E90-CCC5BDC57657}"/>
    <cellStyle name="Normal 8 2 4 3 2 2" xfId="4161" xr:uid="{96024BC4-5C06-44C1-B499-0D8F5C015832}"/>
    <cellStyle name="Normal 8 2 4 3 3" xfId="2600" xr:uid="{A9DA70EF-5DF0-4438-AFEF-96259006ECE2}"/>
    <cellStyle name="Normal 8 2 4 3 4" xfId="2601" xr:uid="{B729C88A-C4E8-4C05-94B8-2845F8B2DCD0}"/>
    <cellStyle name="Normal 8 2 4 4" xfId="2602" xr:uid="{0FFD5019-1F06-4DA2-BECD-0937CCE61FCC}"/>
    <cellStyle name="Normal 8 2 4 4 2" xfId="2603" xr:uid="{962659C7-D93A-493B-B018-CD25AC1B5798}"/>
    <cellStyle name="Normal 8 2 4 4 3" xfId="2604" xr:uid="{B440D581-B4FA-4E72-B7E6-E54DB80FC773}"/>
    <cellStyle name="Normal 8 2 4 4 4" xfId="2605" xr:uid="{A19A8D7D-19D1-4E53-81EF-E6B08B29A475}"/>
    <cellStyle name="Normal 8 2 4 5" xfId="2606" xr:uid="{C623C2C6-E6AE-4E60-8B1F-712AE87BF733}"/>
    <cellStyle name="Normal 8 2 4 6" xfId="2607" xr:uid="{3B18F843-CCFE-46E0-8ECF-1801F88FD3AB}"/>
    <cellStyle name="Normal 8 2 4 7" xfId="2608" xr:uid="{1CEFB775-BD6A-4CF3-958E-0BC69094A3BA}"/>
    <cellStyle name="Normal 8 2 5" xfId="2609" xr:uid="{78EB672D-D078-4EF8-A7A3-08EB738AC10C}"/>
    <cellStyle name="Normal 8 2 5 2" xfId="2610" xr:uid="{39F78299-E0DD-473F-A172-EA54CBC7F698}"/>
    <cellStyle name="Normal 8 2 5 2 2" xfId="2611" xr:uid="{B9444C37-8FE0-4990-9878-C3A42D24B1AD}"/>
    <cellStyle name="Normal 8 2 5 2 2 2" xfId="4162" xr:uid="{6F64F7B0-C5A6-4B43-84A8-AB07E95D12A3}"/>
    <cellStyle name="Normal 8 2 5 2 2 2 2" xfId="4163" xr:uid="{3E96175D-1B97-4328-8C25-B96694B191BC}"/>
    <cellStyle name="Normal 8 2 5 2 2 3" xfId="4164" xr:uid="{4FFA582D-106E-4AEA-B1CC-82700B1CD5AD}"/>
    <cellStyle name="Normal 8 2 5 2 3" xfId="2612" xr:uid="{653A5524-3A81-4DB1-B475-9F4F6338CE70}"/>
    <cellStyle name="Normal 8 2 5 2 3 2" xfId="4165" xr:uid="{EFEDD36F-47E1-48CE-98C9-9896ECB77F9D}"/>
    <cellStyle name="Normal 8 2 5 2 4" xfId="2613" xr:uid="{C8B806AB-0A18-46BF-950A-77E7849C34D4}"/>
    <cellStyle name="Normal 8 2 5 3" xfId="2614" xr:uid="{16ACDDCD-65B8-450F-9CA3-126E708EDDAB}"/>
    <cellStyle name="Normal 8 2 5 3 2" xfId="2615" xr:uid="{654AC41F-6EF6-4DE9-ACDB-CE8E5F98C042}"/>
    <cellStyle name="Normal 8 2 5 3 2 2" xfId="4166" xr:uid="{74D0B7CE-54ED-4BC3-AF5A-7825A4AAAA6C}"/>
    <cellStyle name="Normal 8 2 5 3 3" xfId="2616" xr:uid="{AF66AB93-7505-4735-A39C-AD61B6091F14}"/>
    <cellStyle name="Normal 8 2 5 3 4" xfId="2617" xr:uid="{7B794FDD-2001-40DA-892C-93102A8CF979}"/>
    <cellStyle name="Normal 8 2 5 4" xfId="2618" xr:uid="{5086AFDA-58DF-4D7B-A88D-E66E625989C9}"/>
    <cellStyle name="Normal 8 2 5 4 2" xfId="4167" xr:uid="{3E635D08-7C12-46BD-AE28-78A6DC9585E6}"/>
    <cellStyle name="Normal 8 2 5 5" xfId="2619" xr:uid="{56824FFF-E731-4D1A-BEE2-D8619732E1F0}"/>
    <cellStyle name="Normal 8 2 5 6" xfId="2620" xr:uid="{FB4184E1-E8FB-4BD8-9800-729D4E863D72}"/>
    <cellStyle name="Normal 8 2 6" xfId="2621" xr:uid="{57FF899D-B631-416C-BC7C-A9ABE7D4D82E}"/>
    <cellStyle name="Normal 8 2 6 2" xfId="2622" xr:uid="{8237A4CE-0339-4A51-B2DC-93D7D7ED70F1}"/>
    <cellStyle name="Normal 8 2 6 2 2" xfId="2623" xr:uid="{4E58DBD6-1785-45A0-96AF-600F23D17373}"/>
    <cellStyle name="Normal 8 2 6 2 2 2" xfId="4168" xr:uid="{22007573-AD65-44D4-8129-26B7FE0E9FBB}"/>
    <cellStyle name="Normal 8 2 6 2 3" xfId="2624" xr:uid="{FEBBC026-F4EF-4E36-B1C0-C8CD16EA96FA}"/>
    <cellStyle name="Normal 8 2 6 2 4" xfId="2625" xr:uid="{51F9051C-147F-4FE0-9B96-26B8CAE32D97}"/>
    <cellStyle name="Normal 8 2 6 3" xfId="2626" xr:uid="{69002E8D-6475-4C3F-A93F-C37F7AD7FF60}"/>
    <cellStyle name="Normal 8 2 6 3 2" xfId="4169" xr:uid="{B8077CA3-D798-4A05-B193-854567FD89D8}"/>
    <cellStyle name="Normal 8 2 6 4" xfId="2627" xr:uid="{E9B35D3B-4C52-4ED3-AB68-4D297D6C2991}"/>
    <cellStyle name="Normal 8 2 6 5" xfId="2628" xr:uid="{85021FDF-1688-4F3A-873F-C5CDF98022B8}"/>
    <cellStyle name="Normal 8 2 7" xfId="2629" xr:uid="{A92D5795-F772-4048-94C0-7463AEB8C4D3}"/>
    <cellStyle name="Normal 8 2 7 2" xfId="2630" xr:uid="{300D5E53-F382-42AF-9998-432CCA7F4DEF}"/>
    <cellStyle name="Normal 8 2 7 2 2" xfId="4170" xr:uid="{C38D7EBA-573E-4246-A190-8137FDF84173}"/>
    <cellStyle name="Normal 8 2 7 3" xfId="2631" xr:uid="{5FDA50C5-CC87-4EE8-BC85-E4A12AC27722}"/>
    <cellStyle name="Normal 8 2 7 4" xfId="2632" xr:uid="{19F52E13-1F56-4C1A-9184-BDF235F4086B}"/>
    <cellStyle name="Normal 8 2 8" xfId="2633" xr:uid="{C15D3BB3-9F12-4B2B-BED2-5C383F996267}"/>
    <cellStyle name="Normal 8 2 8 2" xfId="2634" xr:uid="{9AE7270A-863C-431B-9041-77760C43D536}"/>
    <cellStyle name="Normal 8 2 8 3" xfId="2635" xr:uid="{30B50972-0BA0-4381-9BD6-C91054409D37}"/>
    <cellStyle name="Normal 8 2 8 4" xfId="2636" xr:uid="{0B93181C-7B71-403C-BF1F-877D6997488F}"/>
    <cellStyle name="Normal 8 2 9" xfId="2637" xr:uid="{18209C35-653D-40D5-A2DE-8574FBE96704}"/>
    <cellStyle name="Normal 8 3" xfId="2638" xr:uid="{D04C60F0-E9E6-496F-AA1B-086230015350}"/>
    <cellStyle name="Normal 8 3 10" xfId="2639" xr:uid="{B54AD41C-9A8B-4FE8-A42D-AB3372D20089}"/>
    <cellStyle name="Normal 8 3 11" xfId="2640" xr:uid="{5DCB38FC-2E6D-4039-A8AC-34B6B7FF44B1}"/>
    <cellStyle name="Normal 8 3 2" xfId="2641" xr:uid="{F94D523D-7BB4-4DD4-A97D-AA1B06D878AF}"/>
    <cellStyle name="Normal 8 3 2 2" xfId="2642" xr:uid="{C5D23C78-1E4E-42D4-9C48-AD72F61CDC35}"/>
    <cellStyle name="Normal 8 3 2 2 2" xfId="2643" xr:uid="{DFF1C5EB-AC57-41DA-8FE6-BB38A1CDBE55}"/>
    <cellStyle name="Normal 8 3 2 2 2 2" xfId="2644" xr:uid="{62EE1193-0156-4AFF-A968-244BF745205E}"/>
    <cellStyle name="Normal 8 3 2 2 2 2 2" xfId="2645" xr:uid="{B71CBA14-7246-48E5-9217-40E5E5FEA4FD}"/>
    <cellStyle name="Normal 8 3 2 2 2 2 2 2" xfId="4171" xr:uid="{6D9B5676-A8CD-4F57-A5E0-D5F296B137A9}"/>
    <cellStyle name="Normal 8 3 2 2 2 2 3" xfId="2646" xr:uid="{7DFD65AE-A5FA-4A62-97BB-3437695F1867}"/>
    <cellStyle name="Normal 8 3 2 2 2 2 4" xfId="2647" xr:uid="{A39171D2-0D78-40A3-B017-60CF04080713}"/>
    <cellStyle name="Normal 8 3 2 2 2 3" xfId="2648" xr:uid="{06D31633-FB43-4395-B0C9-EBF2C84C2C68}"/>
    <cellStyle name="Normal 8 3 2 2 2 3 2" xfId="2649" xr:uid="{C04ED18E-CC8A-4C54-940B-4F139D12B57E}"/>
    <cellStyle name="Normal 8 3 2 2 2 3 3" xfId="2650" xr:uid="{99EA42CC-9B19-46C7-94A1-071911360003}"/>
    <cellStyle name="Normal 8 3 2 2 2 3 4" xfId="2651" xr:uid="{D6256DAB-5B55-43C7-A6F9-210CDB97D171}"/>
    <cellStyle name="Normal 8 3 2 2 2 4" xfId="2652" xr:uid="{A731952F-74D6-4003-BB98-B1567F52F246}"/>
    <cellStyle name="Normal 8 3 2 2 2 5" xfId="2653" xr:uid="{3659E41A-BBD4-4518-86DB-4087320EA533}"/>
    <cellStyle name="Normal 8 3 2 2 2 6" xfId="2654" xr:uid="{03A9299C-8F42-43AB-93AE-C609706BF9E5}"/>
    <cellStyle name="Normal 8 3 2 2 3" xfId="2655" xr:uid="{E73EB315-1445-4FCE-A59D-BF653C85B2F6}"/>
    <cellStyle name="Normal 8 3 2 2 3 2" xfId="2656" xr:uid="{CD5E12F3-6E84-4467-92C6-3A254772CA4C}"/>
    <cellStyle name="Normal 8 3 2 2 3 2 2" xfId="2657" xr:uid="{35C37254-F102-4988-9B4C-6FE9592A2FEE}"/>
    <cellStyle name="Normal 8 3 2 2 3 2 3" xfId="2658" xr:uid="{5F770540-3476-47F9-81D9-C522398F87D9}"/>
    <cellStyle name="Normal 8 3 2 2 3 2 4" xfId="2659" xr:uid="{9DD858E9-4A1A-4221-9C10-C4B2682950A9}"/>
    <cellStyle name="Normal 8 3 2 2 3 3" xfId="2660" xr:uid="{A220AAC2-FC75-4CEE-8CCC-F2909D1AB847}"/>
    <cellStyle name="Normal 8 3 2 2 3 4" xfId="2661" xr:uid="{E4728175-A73D-48C5-B2F1-1FED41465799}"/>
    <cellStyle name="Normal 8 3 2 2 3 5" xfId="2662" xr:uid="{7BC676C4-CC60-424D-B7FC-15C32FC19D48}"/>
    <cellStyle name="Normal 8 3 2 2 4" xfId="2663" xr:uid="{02EA9CFA-9247-4CCB-B660-5AE3144B59A5}"/>
    <cellStyle name="Normal 8 3 2 2 4 2" xfId="2664" xr:uid="{AE160B29-D395-45C3-9A25-C7CA3238B3FD}"/>
    <cellStyle name="Normal 8 3 2 2 4 3" xfId="2665" xr:uid="{AC9CD940-0057-431F-AF2F-379998A1BDF4}"/>
    <cellStyle name="Normal 8 3 2 2 4 4" xfId="2666" xr:uid="{65F47BDC-E1CA-49A4-958D-10679AE1C426}"/>
    <cellStyle name="Normal 8 3 2 2 5" xfId="2667" xr:uid="{0CA70C9C-72C3-4C61-BA59-D81DC5914995}"/>
    <cellStyle name="Normal 8 3 2 2 5 2" xfId="2668" xr:uid="{CDE7EBA3-EE0B-456B-99CB-5150C84D145F}"/>
    <cellStyle name="Normal 8 3 2 2 5 3" xfId="2669" xr:uid="{70A38754-4ABF-4D49-B7B8-0E17025D8379}"/>
    <cellStyle name="Normal 8 3 2 2 5 4" xfId="2670" xr:uid="{FB19963C-AEC4-4FDB-9E42-9A51E0110561}"/>
    <cellStyle name="Normal 8 3 2 2 6" xfId="2671" xr:uid="{9655D19A-7318-410A-A7D7-B3206DB174B8}"/>
    <cellStyle name="Normal 8 3 2 2 7" xfId="2672" xr:uid="{76CFF517-E8BD-4618-80C3-5BE2C79944D6}"/>
    <cellStyle name="Normal 8 3 2 2 8" xfId="2673" xr:uid="{575A8DDD-CE0C-4A7C-8D0C-8F5C124B9362}"/>
    <cellStyle name="Normal 8 3 2 3" xfId="2674" xr:uid="{E819E86F-B242-4DA3-BCB5-D8E7EF53C72D}"/>
    <cellStyle name="Normal 8 3 2 3 2" xfId="2675" xr:uid="{D1DFEEDF-7096-4F37-9E9E-EAD2CED5976A}"/>
    <cellStyle name="Normal 8 3 2 3 2 2" xfId="2676" xr:uid="{27844A09-6246-4E69-A64A-FC4A96A11AD2}"/>
    <cellStyle name="Normal 8 3 2 3 2 2 2" xfId="4172" xr:uid="{BDE617D8-BD16-41B4-90E6-9DE55B96EB34}"/>
    <cellStyle name="Normal 8 3 2 3 2 2 2 2" xfId="4173" xr:uid="{84AEED92-ED4B-4A9C-9546-72DFE7AD5F9A}"/>
    <cellStyle name="Normal 8 3 2 3 2 2 3" xfId="4174" xr:uid="{FDC4F705-BDCB-493C-A48A-819C82165DCB}"/>
    <cellStyle name="Normal 8 3 2 3 2 3" xfId="2677" xr:uid="{BDF46686-27C6-47EF-984F-5EDBB93D00FE}"/>
    <cellStyle name="Normal 8 3 2 3 2 3 2" xfId="4175" xr:uid="{8BD1C640-A494-45BA-B85E-CB7A39481BF4}"/>
    <cellStyle name="Normal 8 3 2 3 2 4" xfId="2678" xr:uid="{866B60CF-E29C-439E-9C99-B1D3B0C7B40F}"/>
    <cellStyle name="Normal 8 3 2 3 3" xfId="2679" xr:uid="{A4740ACF-C38D-4EAD-9EF8-4E05C4AE4F82}"/>
    <cellStyle name="Normal 8 3 2 3 3 2" xfId="2680" xr:uid="{231F50D7-6F3E-42B9-B357-EABBD3EDDE1E}"/>
    <cellStyle name="Normal 8 3 2 3 3 2 2" xfId="4176" xr:uid="{FFC6BAC8-E2F0-4428-8FB1-DC05063E9D0C}"/>
    <cellStyle name="Normal 8 3 2 3 3 3" xfId="2681" xr:uid="{4C1F0C56-E052-4367-BB30-BA6EFAE69060}"/>
    <cellStyle name="Normal 8 3 2 3 3 4" xfId="2682" xr:uid="{2CBBEB3B-DA6A-4524-A5D6-2A7B41CB8A01}"/>
    <cellStyle name="Normal 8 3 2 3 4" xfId="2683" xr:uid="{BD223F8D-B86B-44C9-9756-FE10D4D943B5}"/>
    <cellStyle name="Normal 8 3 2 3 4 2" xfId="4177" xr:uid="{5C2AA379-44F9-4B0F-8E53-4B36775D6814}"/>
    <cellStyle name="Normal 8 3 2 3 5" xfId="2684" xr:uid="{048256B5-3247-4F30-A9D9-04E10DD5C7D9}"/>
    <cellStyle name="Normal 8 3 2 3 6" xfId="2685" xr:uid="{5F6F5A41-574B-4EC2-952A-D1B273EF1095}"/>
    <cellStyle name="Normal 8 3 2 4" xfId="2686" xr:uid="{B15A78FA-1056-45FE-B1B3-F7D833185BE1}"/>
    <cellStyle name="Normal 8 3 2 4 2" xfId="2687" xr:uid="{84EB8091-09F6-4A64-9221-E86A479783F3}"/>
    <cellStyle name="Normal 8 3 2 4 2 2" xfId="2688" xr:uid="{FD4149E8-415E-4345-BF3D-DC175EA9C3A8}"/>
    <cellStyle name="Normal 8 3 2 4 2 2 2" xfId="4178" xr:uid="{0B77653F-0C40-4682-80A4-99053CCA8FCB}"/>
    <cellStyle name="Normal 8 3 2 4 2 3" xfId="2689" xr:uid="{19BFC4F2-4684-47FB-9CF8-645AB98A6BE6}"/>
    <cellStyle name="Normal 8 3 2 4 2 4" xfId="2690" xr:uid="{04973ED6-510A-45C3-B47B-9286AC8436F1}"/>
    <cellStyle name="Normal 8 3 2 4 3" xfId="2691" xr:uid="{D53CC64C-9D14-479E-83E8-D1152FCFE31E}"/>
    <cellStyle name="Normal 8 3 2 4 3 2" xfId="4179" xr:uid="{9866F287-E4A9-4A79-9794-E0B3F822406E}"/>
    <cellStyle name="Normal 8 3 2 4 4" xfId="2692" xr:uid="{42A1C36C-95A6-48ED-931F-B55670FF01C2}"/>
    <cellStyle name="Normal 8 3 2 4 5" xfId="2693" xr:uid="{5FC7D18D-FE99-426E-B729-A74171ABFCC1}"/>
    <cellStyle name="Normal 8 3 2 5" xfId="2694" xr:uid="{0AA09282-F811-4247-A4A0-0F6F09EE45EE}"/>
    <cellStyle name="Normal 8 3 2 5 2" xfId="2695" xr:uid="{7CD5F644-40A8-4751-AE94-900F2E949246}"/>
    <cellStyle name="Normal 8 3 2 5 2 2" xfId="4180" xr:uid="{5B281B33-B0BD-4323-89F4-419F07AA7001}"/>
    <cellStyle name="Normal 8 3 2 5 3" xfId="2696" xr:uid="{B3795F7D-54F7-4A5F-A58B-A8E58BDA6E97}"/>
    <cellStyle name="Normal 8 3 2 5 4" xfId="2697" xr:uid="{1A218D20-E488-4C13-98F7-DC6AE8448F7E}"/>
    <cellStyle name="Normal 8 3 2 6" xfId="2698" xr:uid="{C3612A26-9D58-4BAC-86DE-426D9C6F7E0C}"/>
    <cellStyle name="Normal 8 3 2 6 2" xfId="2699" xr:uid="{A6160A0B-5590-45B0-B290-23FAF249600D}"/>
    <cellStyle name="Normal 8 3 2 6 3" xfId="2700" xr:uid="{B33D0D16-FB0B-43F7-83E0-41E6AA1B0AE6}"/>
    <cellStyle name="Normal 8 3 2 6 4" xfId="2701" xr:uid="{8BDD18BE-04F4-44C4-86EA-4C7D99D676C6}"/>
    <cellStyle name="Normal 8 3 2 7" xfId="2702" xr:uid="{823F1407-D943-4CD0-BDF4-FFDB3F9AE966}"/>
    <cellStyle name="Normal 8 3 2 8" xfId="2703" xr:uid="{96D3D7C0-8407-4E81-863D-09EB9420E45B}"/>
    <cellStyle name="Normal 8 3 2 9" xfId="2704" xr:uid="{33A511E1-0CC3-428A-801A-0AFEDB4F3A5E}"/>
    <cellStyle name="Normal 8 3 3" xfId="2705" xr:uid="{ABE57440-8AD1-4AC7-A7E6-D72A20AFF6EF}"/>
    <cellStyle name="Normal 8 3 3 2" xfId="2706" xr:uid="{1DED3354-2EBF-4D1C-A5ED-C933CB5B1C8A}"/>
    <cellStyle name="Normal 8 3 3 2 2" xfId="2707" xr:uid="{13AEC749-3EBD-413F-860C-2474277ABFE7}"/>
    <cellStyle name="Normal 8 3 3 2 2 2" xfId="2708" xr:uid="{2233DA0A-BDE8-41DF-A569-8C9B30BADC82}"/>
    <cellStyle name="Normal 8 3 3 2 2 2 2" xfId="4181" xr:uid="{CD13DC50-5C92-40B7-A54E-34E094764C95}"/>
    <cellStyle name="Normal 8 3 3 2 2 3" xfId="2709" xr:uid="{EAEB4036-5842-4047-B806-A8CF88758459}"/>
    <cellStyle name="Normal 8 3 3 2 2 4" xfId="2710" xr:uid="{5C564812-85F7-4ADE-8DCD-BC7A5021B79A}"/>
    <cellStyle name="Normal 8 3 3 2 3" xfId="2711" xr:uid="{AC610A8F-EEE1-4984-AE24-EF0DC191414B}"/>
    <cellStyle name="Normal 8 3 3 2 3 2" xfId="2712" xr:uid="{227662A7-8A31-4065-BADD-F76490715C9F}"/>
    <cellStyle name="Normal 8 3 3 2 3 3" xfId="2713" xr:uid="{36FB8295-AB35-4386-9661-F9F72A181158}"/>
    <cellStyle name="Normal 8 3 3 2 3 4" xfId="2714" xr:uid="{2A145FA0-15C5-461A-BC72-0476E7A7636F}"/>
    <cellStyle name="Normal 8 3 3 2 4" xfId="2715" xr:uid="{0498BE1C-2C37-4522-B7A9-F6B689F4DC2C}"/>
    <cellStyle name="Normal 8 3 3 2 5" xfId="2716" xr:uid="{CF8ED42D-667C-4373-A4CD-7BA8F1866171}"/>
    <cellStyle name="Normal 8 3 3 2 6" xfId="2717" xr:uid="{FD0A353B-B77F-4145-A715-AF66AA49532E}"/>
    <cellStyle name="Normal 8 3 3 3" xfId="2718" xr:uid="{EF26ACDD-4313-41AC-B4C3-D749484FA8C9}"/>
    <cellStyle name="Normal 8 3 3 3 2" xfId="2719" xr:uid="{31A2C386-D3BC-447A-86EB-D59245265696}"/>
    <cellStyle name="Normal 8 3 3 3 2 2" xfId="2720" xr:uid="{98DF5478-1ADE-4787-93B5-AC8572164538}"/>
    <cellStyle name="Normal 8 3 3 3 2 3" xfId="2721" xr:uid="{8F1D6785-06E2-4306-AD45-234931BAF237}"/>
    <cellStyle name="Normal 8 3 3 3 2 4" xfId="2722" xr:uid="{57922A67-0F92-413A-83C5-E691E965DB98}"/>
    <cellStyle name="Normal 8 3 3 3 3" xfId="2723" xr:uid="{DA28AAB9-96EE-49EE-9F4F-955F6B71333B}"/>
    <cellStyle name="Normal 8 3 3 3 4" xfId="2724" xr:uid="{C4E937BD-8CA3-4BE9-90B9-188D1CC8DA37}"/>
    <cellStyle name="Normal 8 3 3 3 5" xfId="2725" xr:uid="{AEE23C0D-FBA4-40BA-9958-D208F00AA640}"/>
    <cellStyle name="Normal 8 3 3 4" xfId="2726" xr:uid="{6067B304-9DA5-4ED8-BB6F-14DEDF5801CC}"/>
    <cellStyle name="Normal 8 3 3 4 2" xfId="2727" xr:uid="{809A5A65-38AA-4CF6-AD64-F2919D11BF32}"/>
    <cellStyle name="Normal 8 3 3 4 3" xfId="2728" xr:uid="{8EF14730-27F2-4EF8-ABEE-0F2F2832CFDB}"/>
    <cellStyle name="Normal 8 3 3 4 4" xfId="2729" xr:uid="{57EA46A5-1EAA-455E-B27A-E8A96612EDFD}"/>
    <cellStyle name="Normal 8 3 3 5" xfId="2730" xr:uid="{35E620F6-BCF3-4DB7-B267-FA0C7C18A51A}"/>
    <cellStyle name="Normal 8 3 3 5 2" xfId="2731" xr:uid="{62FE8400-2413-4256-BB79-E938385B8532}"/>
    <cellStyle name="Normal 8 3 3 5 3" xfId="2732" xr:uid="{96B8B625-F934-40B5-9519-2582A0D5778C}"/>
    <cellStyle name="Normal 8 3 3 5 4" xfId="2733" xr:uid="{06F8E978-C8C6-40BA-8B8F-A00BCB581447}"/>
    <cellStyle name="Normal 8 3 3 6" xfId="2734" xr:uid="{6607169A-D029-4C1D-9B13-CFC0CF419781}"/>
    <cellStyle name="Normal 8 3 3 7" xfId="2735" xr:uid="{9CA361AB-CFD0-4F8B-8F86-925F0F409F35}"/>
    <cellStyle name="Normal 8 3 3 8" xfId="2736" xr:uid="{F8A2A7DC-6F56-457C-AB1C-3F76CBE75ABD}"/>
    <cellStyle name="Normal 8 3 4" xfId="2737" xr:uid="{7A4206A4-AD26-4BB5-AC7F-2B973B81E557}"/>
    <cellStyle name="Normal 8 3 4 2" xfId="2738" xr:uid="{FE622E78-3D40-4465-81D2-A898405EEB43}"/>
    <cellStyle name="Normal 8 3 4 2 2" xfId="2739" xr:uid="{BDB26459-0AFC-48F6-9E57-3F912D4AD195}"/>
    <cellStyle name="Normal 8 3 4 2 2 2" xfId="2740" xr:uid="{0CA57BFC-6250-4C54-A984-F21450E9F2F3}"/>
    <cellStyle name="Normal 8 3 4 2 2 2 2" xfId="4182" xr:uid="{5DDA1FE4-3114-4EF9-ACF4-39FC5A50F813}"/>
    <cellStyle name="Normal 8 3 4 2 2 3" xfId="2741" xr:uid="{43885E28-1AE0-49EF-86EF-EB72E07DC7FD}"/>
    <cellStyle name="Normal 8 3 4 2 2 4" xfId="2742" xr:uid="{92FEF198-01A8-4ABA-B0E3-317A5514A28A}"/>
    <cellStyle name="Normal 8 3 4 2 3" xfId="2743" xr:uid="{C42999AB-AA80-4A68-A4A4-5ECBE51844B0}"/>
    <cellStyle name="Normal 8 3 4 2 3 2" xfId="4183" xr:uid="{39529B9D-0158-4A28-B0DC-01C9D2AAF4CB}"/>
    <cellStyle name="Normal 8 3 4 2 4" xfId="2744" xr:uid="{E9E6C34C-FC94-41BA-B633-2A8907EA4372}"/>
    <cellStyle name="Normal 8 3 4 2 5" xfId="2745" xr:uid="{51A1F6C5-3CD2-41D1-9FA5-A1465270EFAE}"/>
    <cellStyle name="Normal 8 3 4 3" xfId="2746" xr:uid="{5F8AACC3-43D3-4EDB-9134-4AB58E4DD379}"/>
    <cellStyle name="Normal 8 3 4 3 2" xfId="2747" xr:uid="{94AD615C-056C-4A84-94ED-9BDB22ACC05F}"/>
    <cellStyle name="Normal 8 3 4 3 2 2" xfId="4184" xr:uid="{88C653FA-DECD-48F4-B6B9-D238F2F434A0}"/>
    <cellStyle name="Normal 8 3 4 3 3" xfId="2748" xr:uid="{670EC794-EB8F-4E3E-8AEA-DE4158DA838F}"/>
    <cellStyle name="Normal 8 3 4 3 4" xfId="2749" xr:uid="{870E7191-6545-4160-B70C-0E308C49E4BB}"/>
    <cellStyle name="Normal 8 3 4 4" xfId="2750" xr:uid="{9124BE21-3184-40F0-8CB2-C235976915F6}"/>
    <cellStyle name="Normal 8 3 4 4 2" xfId="2751" xr:uid="{3EF25466-696C-48BA-BE07-EE0D4F00FD15}"/>
    <cellStyle name="Normal 8 3 4 4 3" xfId="2752" xr:uid="{922DE907-8242-4A43-A39C-D9A456183F9B}"/>
    <cellStyle name="Normal 8 3 4 4 4" xfId="2753" xr:uid="{6FBFCAA2-4A23-4D66-AF21-FC6FF61764CE}"/>
    <cellStyle name="Normal 8 3 4 5" xfId="2754" xr:uid="{086D6F5A-A14A-423C-82CA-E30FBFEAD5FD}"/>
    <cellStyle name="Normal 8 3 4 6" xfId="2755" xr:uid="{FB1DDBBD-B7F7-4573-8B73-1C76821E7D97}"/>
    <cellStyle name="Normal 8 3 4 7" xfId="2756" xr:uid="{C4C964C3-3BFC-457B-83E0-2045E09D5121}"/>
    <cellStyle name="Normal 8 3 5" xfId="2757" xr:uid="{04F2901A-BCFD-40C7-8ACB-5AE25C0E11B7}"/>
    <cellStyle name="Normal 8 3 5 2" xfId="2758" xr:uid="{983446D6-150C-4FAF-9AC2-C9F1A344643C}"/>
    <cellStyle name="Normal 8 3 5 2 2" xfId="2759" xr:uid="{3C991172-6B1D-46BB-BC35-506F43FE2A54}"/>
    <cellStyle name="Normal 8 3 5 2 2 2" xfId="4185" xr:uid="{D685D026-7115-40DF-871D-734C6EBD3B0E}"/>
    <cellStyle name="Normal 8 3 5 2 3" xfId="2760" xr:uid="{9439D32B-F00F-4896-AD5E-7D20BD47ABF1}"/>
    <cellStyle name="Normal 8 3 5 2 4" xfId="2761" xr:uid="{21E26BAA-1C74-441B-94D2-CDA8B963D248}"/>
    <cellStyle name="Normal 8 3 5 3" xfId="2762" xr:uid="{5F2416AC-4620-4B40-A326-0DFC8A35230A}"/>
    <cellStyle name="Normal 8 3 5 3 2" xfId="2763" xr:uid="{DE998FDE-A81F-4C14-BA27-FD1932BFFB63}"/>
    <cellStyle name="Normal 8 3 5 3 3" xfId="2764" xr:uid="{178C9713-82F6-413E-91E2-F8FB3125336C}"/>
    <cellStyle name="Normal 8 3 5 3 4" xfId="2765" xr:uid="{5002021D-8185-436D-99FD-B4BAE02A89C1}"/>
    <cellStyle name="Normal 8 3 5 4" xfId="2766" xr:uid="{530C4B4A-6F5D-4604-B211-C64B76902EA6}"/>
    <cellStyle name="Normal 8 3 5 5" xfId="2767" xr:uid="{C31505D7-7B44-43CA-BE10-D91B9CA8DDDB}"/>
    <cellStyle name="Normal 8 3 5 6" xfId="2768" xr:uid="{A199910F-022D-46EA-AB2E-887D87979944}"/>
    <cellStyle name="Normal 8 3 6" xfId="2769" xr:uid="{93AF6ED3-F45C-4CE9-9E0C-F17BB4D0DE8D}"/>
    <cellStyle name="Normal 8 3 6 2" xfId="2770" xr:uid="{029FB761-3F92-4298-85E4-5C67622AB8CC}"/>
    <cellStyle name="Normal 8 3 6 2 2" xfId="2771" xr:uid="{32FC0DAD-8BE8-4303-A1CB-F8F54B089CB6}"/>
    <cellStyle name="Normal 8 3 6 2 3" xfId="2772" xr:uid="{0646F85F-B8F9-4929-87BF-825A29523C7D}"/>
    <cellStyle name="Normal 8 3 6 2 4" xfId="2773" xr:uid="{DCD6DFD0-AB0E-455C-8C32-0AA4C155B07D}"/>
    <cellStyle name="Normal 8 3 6 3" xfId="2774" xr:uid="{0CAD8150-C5EA-452E-BF75-898A6F8BFB37}"/>
    <cellStyle name="Normal 8 3 6 4" xfId="2775" xr:uid="{A721B6E9-240B-4CCD-9838-870CAD517BBA}"/>
    <cellStyle name="Normal 8 3 6 5" xfId="2776" xr:uid="{F3746609-4D71-44E0-AFDC-C67CFCA13245}"/>
    <cellStyle name="Normal 8 3 7" xfId="2777" xr:uid="{A67E5046-D5D1-4FEC-915D-39E2D4F97343}"/>
    <cellStyle name="Normal 8 3 7 2" xfId="2778" xr:uid="{84B57BB6-B6B6-44CA-AFC3-0785F29B1139}"/>
    <cellStyle name="Normal 8 3 7 3" xfId="2779" xr:uid="{02DB025C-C8F7-4335-A51C-EFB88ADF8F54}"/>
    <cellStyle name="Normal 8 3 7 4" xfId="2780" xr:uid="{B41BDFE9-6CE8-4418-9FDD-F0080A8318B2}"/>
    <cellStyle name="Normal 8 3 8" xfId="2781" xr:uid="{C3B7D5BA-CA73-4F93-9CE0-816F8DFC7225}"/>
    <cellStyle name="Normal 8 3 8 2" xfId="2782" xr:uid="{5BD874C6-0F0E-4A00-AE7B-60BE708B1F5B}"/>
    <cellStyle name="Normal 8 3 8 3" xfId="2783" xr:uid="{D154C637-F9DD-499D-B02C-2324C2B29A4E}"/>
    <cellStyle name="Normal 8 3 8 4" xfId="2784" xr:uid="{9466A017-00E0-414E-9F87-C0F9D4C3402D}"/>
    <cellStyle name="Normal 8 3 9" xfId="2785" xr:uid="{565D4848-CE06-4EFC-8D67-027BE4B764CC}"/>
    <cellStyle name="Normal 8 4" xfId="2786" xr:uid="{8ACB3E3A-9C7D-4923-A4CA-DF53B989A4AC}"/>
    <cellStyle name="Normal 8 4 10" xfId="2787" xr:uid="{4F01091A-0521-4036-BAA3-17396183DA4E}"/>
    <cellStyle name="Normal 8 4 11" xfId="2788" xr:uid="{934E4F9C-F96E-4A48-A365-2C3512D45A87}"/>
    <cellStyle name="Normal 8 4 2" xfId="2789" xr:uid="{6400856C-EEFD-4A68-88EE-81BA4E6BABCB}"/>
    <cellStyle name="Normal 8 4 2 2" xfId="2790" xr:uid="{7DFD0C0D-2F79-4DD4-9D82-5A64538D4B03}"/>
    <cellStyle name="Normal 8 4 2 2 2" xfId="2791" xr:uid="{2719D3D5-E3F8-44A9-8361-BD790F84FA47}"/>
    <cellStyle name="Normal 8 4 2 2 2 2" xfId="2792" xr:uid="{05A0A2B4-8E7E-42D2-8446-F1DEDB5C374A}"/>
    <cellStyle name="Normal 8 4 2 2 2 2 2" xfId="2793" xr:uid="{8E2352BF-9070-4F67-89A1-4F49D7596D45}"/>
    <cellStyle name="Normal 8 4 2 2 2 2 3" xfId="2794" xr:uid="{8F668528-D1F9-4B3A-AB96-6611B3E3C23A}"/>
    <cellStyle name="Normal 8 4 2 2 2 2 4" xfId="2795" xr:uid="{B7FED748-4C25-4B12-A920-3A4594524B75}"/>
    <cellStyle name="Normal 8 4 2 2 2 3" xfId="2796" xr:uid="{3D0DC387-0C42-4EFE-AFF9-FE2078DF3D54}"/>
    <cellStyle name="Normal 8 4 2 2 2 3 2" xfId="2797" xr:uid="{F2E89FBB-CE3D-495B-9657-D4D3501481FF}"/>
    <cellStyle name="Normal 8 4 2 2 2 3 3" xfId="2798" xr:uid="{AC0F0DB5-5C0E-4B5B-8DA5-6AFCC45E084A}"/>
    <cellStyle name="Normal 8 4 2 2 2 3 4" xfId="2799" xr:uid="{88D92436-7CAB-4B1D-8889-C2C440D7223C}"/>
    <cellStyle name="Normal 8 4 2 2 2 4" xfId="2800" xr:uid="{7834CE65-9D48-4DA7-BFD8-A22E83BD1B54}"/>
    <cellStyle name="Normal 8 4 2 2 2 5" xfId="2801" xr:uid="{EA1D8107-EC62-4A43-9240-0D99021A621A}"/>
    <cellStyle name="Normal 8 4 2 2 2 6" xfId="2802" xr:uid="{D4A0BD06-45C0-478B-A9B2-36D4AAA01102}"/>
    <cellStyle name="Normal 8 4 2 2 3" xfId="2803" xr:uid="{6660B2B9-ADF4-4F2F-87BE-32D3E306C3E1}"/>
    <cellStyle name="Normal 8 4 2 2 3 2" xfId="2804" xr:uid="{0AD80B72-BFE3-4A33-BDB9-CB40763D5207}"/>
    <cellStyle name="Normal 8 4 2 2 3 2 2" xfId="2805" xr:uid="{5665A3F6-FC82-4241-AEE4-AEDDA9270A23}"/>
    <cellStyle name="Normal 8 4 2 2 3 2 3" xfId="2806" xr:uid="{7A80BC79-EBB5-48AE-A61F-09AD937CB069}"/>
    <cellStyle name="Normal 8 4 2 2 3 2 4" xfId="2807" xr:uid="{E57E8342-C213-4D89-A27E-7568EA025568}"/>
    <cellStyle name="Normal 8 4 2 2 3 3" xfId="2808" xr:uid="{FEAD3867-D3C9-4B52-9876-0C1796A9F749}"/>
    <cellStyle name="Normal 8 4 2 2 3 4" xfId="2809" xr:uid="{2CA2F3F6-DFFA-49A8-9CEF-70A7BB01D757}"/>
    <cellStyle name="Normal 8 4 2 2 3 5" xfId="2810" xr:uid="{7139BA33-C4A6-4C70-8E2D-B834A6CC0F77}"/>
    <cellStyle name="Normal 8 4 2 2 4" xfId="2811" xr:uid="{998D02CB-71AD-4634-9BEA-5972BDF4CD14}"/>
    <cellStyle name="Normal 8 4 2 2 4 2" xfId="2812" xr:uid="{845B336E-2C4C-423F-BD79-FC1906683216}"/>
    <cellStyle name="Normal 8 4 2 2 4 3" xfId="2813" xr:uid="{FD6C3D1C-9A17-45F2-AF60-84C00BCC844F}"/>
    <cellStyle name="Normal 8 4 2 2 4 4" xfId="2814" xr:uid="{633A2DD8-B211-47BC-99D0-E09E72BB3803}"/>
    <cellStyle name="Normal 8 4 2 2 5" xfId="2815" xr:uid="{873629AD-93DF-4602-A0FB-68E64FEFECF7}"/>
    <cellStyle name="Normal 8 4 2 2 5 2" xfId="2816" xr:uid="{E3C68AD7-2E34-4B8D-954D-39DDBE61FAC6}"/>
    <cellStyle name="Normal 8 4 2 2 5 3" xfId="2817" xr:uid="{BE6EAD9A-C9A2-4C49-9FA9-A7B2D8F0E49E}"/>
    <cellStyle name="Normal 8 4 2 2 5 4" xfId="2818" xr:uid="{5792A3BD-10D7-414E-9B9A-F56BDF99B4BE}"/>
    <cellStyle name="Normal 8 4 2 2 6" xfId="2819" xr:uid="{4C324199-C23D-47D6-8C32-15964501F912}"/>
    <cellStyle name="Normal 8 4 2 2 7" xfId="2820" xr:uid="{8233AFFE-7CC9-42F5-9742-285D3EA71EAE}"/>
    <cellStyle name="Normal 8 4 2 2 8" xfId="2821" xr:uid="{36CBAEA4-1F56-4343-BF6B-8FF77B96B22C}"/>
    <cellStyle name="Normal 8 4 2 3" xfId="2822" xr:uid="{713CEA80-724A-4EFF-AA40-0D55DB26A0AF}"/>
    <cellStyle name="Normal 8 4 2 3 2" xfId="2823" xr:uid="{0BC6C09E-7FDE-497C-9BE2-4E739E4C4E09}"/>
    <cellStyle name="Normal 8 4 2 3 2 2" xfId="2824" xr:uid="{51717014-87F8-462E-B7F4-D130664FD8CC}"/>
    <cellStyle name="Normal 8 4 2 3 2 3" xfId="2825" xr:uid="{E6C3E81E-5FE0-4DEA-975E-D42415C62CCC}"/>
    <cellStyle name="Normal 8 4 2 3 2 4" xfId="2826" xr:uid="{814A548E-B41A-4EEE-AB72-565A4C2CDC38}"/>
    <cellStyle name="Normal 8 4 2 3 3" xfId="2827" xr:uid="{31F83465-37FC-4A4C-A9B0-6BC2F72061B1}"/>
    <cellStyle name="Normal 8 4 2 3 3 2" xfId="2828" xr:uid="{87B3E4C2-334A-45DA-85BE-AA90A0F70802}"/>
    <cellStyle name="Normal 8 4 2 3 3 3" xfId="2829" xr:uid="{8DE9623C-9BF8-496C-8F16-0F1EF5B3F30D}"/>
    <cellStyle name="Normal 8 4 2 3 3 4" xfId="2830" xr:uid="{871FD71B-9D87-4A83-B99E-E67AB631C9C5}"/>
    <cellStyle name="Normal 8 4 2 3 4" xfId="2831" xr:uid="{B3795E16-DC0B-4992-8872-85A1ADE00AB2}"/>
    <cellStyle name="Normal 8 4 2 3 5" xfId="2832" xr:uid="{27577F8A-BE6E-457F-B2F7-55088E55E821}"/>
    <cellStyle name="Normal 8 4 2 3 6" xfId="2833" xr:uid="{DFDA08AB-D498-4A95-BD27-DF42BCD8B0AE}"/>
    <cellStyle name="Normal 8 4 2 4" xfId="2834" xr:uid="{598336D8-57EA-4305-A48B-A21A52E9AE5A}"/>
    <cellStyle name="Normal 8 4 2 4 2" xfId="2835" xr:uid="{8982B276-C18B-486C-A03E-8D4C10810B37}"/>
    <cellStyle name="Normal 8 4 2 4 2 2" xfId="2836" xr:uid="{62F7AFCD-19F8-43A2-BA75-D106E91836D1}"/>
    <cellStyle name="Normal 8 4 2 4 2 3" xfId="2837" xr:uid="{F7FA938A-CDC8-4F60-BA0B-60F79DD6C7C6}"/>
    <cellStyle name="Normal 8 4 2 4 2 4" xfId="2838" xr:uid="{E198CA49-E91E-4B53-B07B-B6E16CF1DDD3}"/>
    <cellStyle name="Normal 8 4 2 4 3" xfId="2839" xr:uid="{0A6ADEFC-8AAA-4A44-A067-6678B7C2D536}"/>
    <cellStyle name="Normal 8 4 2 4 4" xfId="2840" xr:uid="{A11A2D5C-AB86-4830-A868-40201DA1B40C}"/>
    <cellStyle name="Normal 8 4 2 4 5" xfId="2841" xr:uid="{A4C1D039-5E80-435E-8CEA-E3BDC2FF9CD1}"/>
    <cellStyle name="Normal 8 4 2 5" xfId="2842" xr:uid="{7F7D108E-BDF9-496D-8AA9-98EF9569EF35}"/>
    <cellStyle name="Normal 8 4 2 5 2" xfId="2843" xr:uid="{924DDFB1-3CAA-4960-BB59-46AE5F669BB9}"/>
    <cellStyle name="Normal 8 4 2 5 3" xfId="2844" xr:uid="{DEB28A7A-C637-49E8-900A-7D0FFA5416B8}"/>
    <cellStyle name="Normal 8 4 2 5 4" xfId="2845" xr:uid="{FD7D4875-0ADA-4AB6-93D3-5E6222B35261}"/>
    <cellStyle name="Normal 8 4 2 6" xfId="2846" xr:uid="{1B20FD0B-5E65-400F-9181-FCF505118E8B}"/>
    <cellStyle name="Normal 8 4 2 6 2" xfId="2847" xr:uid="{F7F554FE-56D4-4FF3-B926-435ABBB0D211}"/>
    <cellStyle name="Normal 8 4 2 6 3" xfId="2848" xr:uid="{E70E754C-F3EA-4F09-9E0E-BDABA1C0C999}"/>
    <cellStyle name="Normal 8 4 2 6 4" xfId="2849" xr:uid="{3B33132C-ACB9-4CCE-A149-624CA2238BCA}"/>
    <cellStyle name="Normal 8 4 2 7" xfId="2850" xr:uid="{16067498-D04B-40CA-992A-5ABC519A4025}"/>
    <cellStyle name="Normal 8 4 2 8" xfId="2851" xr:uid="{7755B4CE-A6BD-44AC-BA04-0C3C2BEEF5C6}"/>
    <cellStyle name="Normal 8 4 2 9" xfId="2852" xr:uid="{B5A0B194-5E15-4195-A941-1061A7AE24B1}"/>
    <cellStyle name="Normal 8 4 3" xfId="2853" xr:uid="{83F9CA59-2057-4431-BA55-58566FEF63C3}"/>
    <cellStyle name="Normal 8 4 3 2" xfId="2854" xr:uid="{10B123B6-DC55-4367-BE6E-574F17EB8358}"/>
    <cellStyle name="Normal 8 4 3 2 2" xfId="2855" xr:uid="{306C96AE-D394-4D0A-8CE7-ED847380A877}"/>
    <cellStyle name="Normal 8 4 3 2 2 2" xfId="2856" xr:uid="{71D6FAC8-30E8-4B9B-ADD8-FFC263765B05}"/>
    <cellStyle name="Normal 8 4 3 2 2 2 2" xfId="4186" xr:uid="{0EB0840D-D26B-4413-9DB5-3165687723DA}"/>
    <cellStyle name="Normal 8 4 3 2 2 3" xfId="2857" xr:uid="{9122A831-6BAD-4332-9CDF-328484C3FA1C}"/>
    <cellStyle name="Normal 8 4 3 2 2 4" xfId="2858" xr:uid="{8AE06A7F-C45C-4162-98A1-F34C8DD3C1AC}"/>
    <cellStyle name="Normal 8 4 3 2 3" xfId="2859" xr:uid="{7E5EF064-FBA2-454C-A50A-8F2B2F629D05}"/>
    <cellStyle name="Normal 8 4 3 2 3 2" xfId="2860" xr:uid="{F74BEBCA-9050-46C1-A492-FA4FD90E492B}"/>
    <cellStyle name="Normal 8 4 3 2 3 3" xfId="2861" xr:uid="{06E3FBED-6856-4FF2-856A-7579613CD64A}"/>
    <cellStyle name="Normal 8 4 3 2 3 4" xfId="2862" xr:uid="{F9C7508D-89FA-42FA-AE0C-DD7F433F8F0F}"/>
    <cellStyle name="Normal 8 4 3 2 4" xfId="2863" xr:uid="{E026DD2E-AF29-4167-9235-E422FF61B837}"/>
    <cellStyle name="Normal 8 4 3 2 5" xfId="2864" xr:uid="{16FDCFBA-2931-47B8-BF61-1A96934A142A}"/>
    <cellStyle name="Normal 8 4 3 2 6" xfId="2865" xr:uid="{052D6586-545C-467B-98B5-C2E7E6EFACD0}"/>
    <cellStyle name="Normal 8 4 3 3" xfId="2866" xr:uid="{75EBE553-CFE4-4FB7-8D67-6E7AC54E5512}"/>
    <cellStyle name="Normal 8 4 3 3 2" xfId="2867" xr:uid="{E9632827-B304-48AF-87ED-7A693ADAFD2D}"/>
    <cellStyle name="Normal 8 4 3 3 2 2" xfId="2868" xr:uid="{7072D950-F2C0-4017-B703-AAB94F587132}"/>
    <cellStyle name="Normal 8 4 3 3 2 3" xfId="2869" xr:uid="{CFBD6AA0-202D-41FE-A65D-D264B6E85972}"/>
    <cellStyle name="Normal 8 4 3 3 2 4" xfId="2870" xr:uid="{6F30519C-4370-431F-AC7E-F9273922B4C8}"/>
    <cellStyle name="Normal 8 4 3 3 3" xfId="2871" xr:uid="{6E4C3A99-B5E7-476D-A121-8B4A564C7ACF}"/>
    <cellStyle name="Normal 8 4 3 3 4" xfId="2872" xr:uid="{90FD352C-E2D4-47CB-8BD0-C1D655E19EB3}"/>
    <cellStyle name="Normal 8 4 3 3 5" xfId="2873" xr:uid="{613F536E-44BA-4353-9063-7AE547355214}"/>
    <cellStyle name="Normal 8 4 3 4" xfId="2874" xr:uid="{2D72DE67-78D4-420E-9441-946D59F9E38F}"/>
    <cellStyle name="Normal 8 4 3 4 2" xfId="2875" xr:uid="{C84B59E5-3A4D-4848-867C-F76F0FD3159D}"/>
    <cellStyle name="Normal 8 4 3 4 3" xfId="2876" xr:uid="{A24B2999-65BC-4E61-9CB3-F436E478E0BD}"/>
    <cellStyle name="Normal 8 4 3 4 4" xfId="2877" xr:uid="{F6295F0A-1D19-4036-8017-8D3184C358D4}"/>
    <cellStyle name="Normal 8 4 3 5" xfId="2878" xr:uid="{464F4DDE-4CBA-4AB3-A63B-64DAF7162E6B}"/>
    <cellStyle name="Normal 8 4 3 5 2" xfId="2879" xr:uid="{B353F7BB-A844-4DCF-AF08-1C4182DADA31}"/>
    <cellStyle name="Normal 8 4 3 5 3" xfId="2880" xr:uid="{065E644C-282A-4A58-AB29-2A6588675004}"/>
    <cellStyle name="Normal 8 4 3 5 4" xfId="2881" xr:uid="{3B11E21C-D173-4095-AA33-5FAD5243427B}"/>
    <cellStyle name="Normal 8 4 3 6" xfId="2882" xr:uid="{E51B3016-BD36-4E3F-BA8D-8723169F6C43}"/>
    <cellStyle name="Normal 8 4 3 7" xfId="2883" xr:uid="{DAEE574F-9E65-4A1B-A531-B4A940404A9E}"/>
    <cellStyle name="Normal 8 4 3 8" xfId="2884" xr:uid="{F1D910DB-B8D6-477D-8ECC-6C5382F23BC5}"/>
    <cellStyle name="Normal 8 4 4" xfId="2885" xr:uid="{55056E63-336D-47B9-889A-CCDA120F69FD}"/>
    <cellStyle name="Normal 8 4 4 2" xfId="2886" xr:uid="{A9DD4279-EE4C-4C32-A40C-6F690520D9E1}"/>
    <cellStyle name="Normal 8 4 4 2 2" xfId="2887" xr:uid="{97452021-52F1-45F7-8598-E09884676587}"/>
    <cellStyle name="Normal 8 4 4 2 2 2" xfId="2888" xr:uid="{926A6519-D960-41D6-9DE2-D45E80599C1A}"/>
    <cellStyle name="Normal 8 4 4 2 2 3" xfId="2889" xr:uid="{FA55A409-E53C-4BAA-AD01-C54178C9D14F}"/>
    <cellStyle name="Normal 8 4 4 2 2 4" xfId="2890" xr:uid="{74445B65-CCAE-4F27-99AD-2BC3121DE269}"/>
    <cellStyle name="Normal 8 4 4 2 3" xfId="2891" xr:uid="{67AE5D80-9577-43D1-B1FA-E413529EF67A}"/>
    <cellStyle name="Normal 8 4 4 2 4" xfId="2892" xr:uid="{3AA9C241-002B-4C2B-A88D-9339A0C9383A}"/>
    <cellStyle name="Normal 8 4 4 2 5" xfId="2893" xr:uid="{55A2A833-ECB8-4F6E-993E-79A4C2F77894}"/>
    <cellStyle name="Normal 8 4 4 3" xfId="2894" xr:uid="{96F7A99F-E9DC-4A01-8E52-FE764D25591E}"/>
    <cellStyle name="Normal 8 4 4 3 2" xfId="2895" xr:uid="{396057C0-472B-4FF6-95DD-E700A839D77A}"/>
    <cellStyle name="Normal 8 4 4 3 3" xfId="2896" xr:uid="{CF9C2A41-AFF3-43C4-A493-18B4B38CC54E}"/>
    <cellStyle name="Normal 8 4 4 3 4" xfId="2897" xr:uid="{17339940-228F-4247-B029-3AB6987D8682}"/>
    <cellStyle name="Normal 8 4 4 4" xfId="2898" xr:uid="{693695A6-11E6-428A-A808-E47EF545B424}"/>
    <cellStyle name="Normal 8 4 4 4 2" xfId="2899" xr:uid="{D51F9035-783D-4B03-801B-9BCFF0D0792D}"/>
    <cellStyle name="Normal 8 4 4 4 3" xfId="2900" xr:uid="{28D83CF3-5479-44CF-A71A-38D21358D2EF}"/>
    <cellStyle name="Normal 8 4 4 4 4" xfId="2901" xr:uid="{105ADC4A-98D8-4176-992F-9A6240F7A042}"/>
    <cellStyle name="Normal 8 4 4 5" xfId="2902" xr:uid="{4A25EB8A-B885-4EB3-8C58-B990C659C016}"/>
    <cellStyle name="Normal 8 4 4 6" xfId="2903" xr:uid="{EE0F17C5-C9DB-4269-9D5E-AB1F8A09666C}"/>
    <cellStyle name="Normal 8 4 4 7" xfId="2904" xr:uid="{EBBD5411-ADC4-4687-B1F5-D3D8D47070E2}"/>
    <cellStyle name="Normal 8 4 5" xfId="2905" xr:uid="{180BFF08-D541-44D1-A980-E7074AEE7291}"/>
    <cellStyle name="Normal 8 4 5 2" xfId="2906" xr:uid="{A9BC65CD-10A4-401E-BF89-2C1BC2F0E049}"/>
    <cellStyle name="Normal 8 4 5 2 2" xfId="2907" xr:uid="{F1C6BE2B-B27A-495E-828F-C721DD4A00A8}"/>
    <cellStyle name="Normal 8 4 5 2 3" xfId="2908" xr:uid="{84CEB394-8BD2-4BEE-ABEB-EC6CF763E1EC}"/>
    <cellStyle name="Normal 8 4 5 2 4" xfId="2909" xr:uid="{48C02CD8-FDF6-43E2-B183-C89B1778FD5B}"/>
    <cellStyle name="Normal 8 4 5 3" xfId="2910" xr:uid="{8D21CA75-1BB2-463A-8902-CC828E3647AA}"/>
    <cellStyle name="Normal 8 4 5 3 2" xfId="2911" xr:uid="{CB28AECA-1E60-4F2B-A4E2-660FEA255239}"/>
    <cellStyle name="Normal 8 4 5 3 3" xfId="2912" xr:uid="{3A21C08F-F90C-4844-89EC-7E027238F5C8}"/>
    <cellStyle name="Normal 8 4 5 3 4" xfId="2913" xr:uid="{7BB558E4-3379-4DEC-8610-FFD8D221CE0D}"/>
    <cellStyle name="Normal 8 4 5 4" xfId="2914" xr:uid="{0E37BDA8-4746-47CB-8246-BC3680FDFF38}"/>
    <cellStyle name="Normal 8 4 5 5" xfId="2915" xr:uid="{7056CA73-B624-4EC9-92B3-FC3F50FA28AE}"/>
    <cellStyle name="Normal 8 4 5 6" xfId="2916" xr:uid="{B652AD2C-C24B-47DB-9F9A-E353D1F99EEA}"/>
    <cellStyle name="Normal 8 4 6" xfId="2917" xr:uid="{9BEA6EBC-0E0F-4629-8141-5F983C074AA2}"/>
    <cellStyle name="Normal 8 4 6 2" xfId="2918" xr:uid="{300B9F12-67CC-4416-B652-75FC8E6D9928}"/>
    <cellStyle name="Normal 8 4 6 2 2" xfId="2919" xr:uid="{67F14697-C7C9-422A-BC80-A71DE4B6F3AC}"/>
    <cellStyle name="Normal 8 4 6 2 3" xfId="2920" xr:uid="{520F347E-77A8-4808-BE01-A93B1B1D0801}"/>
    <cellStyle name="Normal 8 4 6 2 4" xfId="2921" xr:uid="{1F981E8A-0396-4292-8458-865414069E49}"/>
    <cellStyle name="Normal 8 4 6 3" xfId="2922" xr:uid="{A39C41D4-AC15-463A-9854-947D1C863F20}"/>
    <cellStyle name="Normal 8 4 6 4" xfId="2923" xr:uid="{A364A7FB-6B40-456B-BABE-5C96F0685718}"/>
    <cellStyle name="Normal 8 4 6 5" xfId="2924" xr:uid="{67C9E289-3999-4BB9-AD4D-D2BFE0164579}"/>
    <cellStyle name="Normal 8 4 7" xfId="2925" xr:uid="{84775457-F20B-48E0-B89A-89C394EEBFFD}"/>
    <cellStyle name="Normal 8 4 7 2" xfId="2926" xr:uid="{E75EF42A-419A-4199-9F7A-0F1FB0AE4CDF}"/>
    <cellStyle name="Normal 8 4 7 3" xfId="2927" xr:uid="{5DEB46B3-4653-4F32-91FD-B9123981CD42}"/>
    <cellStyle name="Normal 8 4 7 4" xfId="2928" xr:uid="{80F009CC-7751-44CC-9816-51D5C126DEBC}"/>
    <cellStyle name="Normal 8 4 8" xfId="2929" xr:uid="{847149F8-2C8A-4C6A-AB50-9F65A9D87CEF}"/>
    <cellStyle name="Normal 8 4 8 2" xfId="2930" xr:uid="{EB9F6C57-3DBD-451A-BA44-38E6D1AF3B51}"/>
    <cellStyle name="Normal 8 4 8 3" xfId="2931" xr:uid="{81809CFA-9393-4D4C-A918-B3655B077F2B}"/>
    <cellStyle name="Normal 8 4 8 4" xfId="2932" xr:uid="{CB55F9E0-73FB-4594-A3B2-9786106D8224}"/>
    <cellStyle name="Normal 8 4 9" xfId="2933" xr:uid="{C555F175-3EAC-4CA4-9AB7-CC45F79FED4B}"/>
    <cellStyle name="Normal 8 5" xfId="2934" xr:uid="{8A26CB78-5804-4FD6-9D79-1A51B228A94A}"/>
    <cellStyle name="Normal 8 5 2" xfId="2935" xr:uid="{2F4749FE-F0B1-47AF-AFAE-C4322A1E9CC9}"/>
    <cellStyle name="Normal 8 5 2 2" xfId="2936" xr:uid="{CE94B59C-7D4E-455D-AFDB-7CB3A8DCD619}"/>
    <cellStyle name="Normal 8 5 2 2 2" xfId="2937" xr:uid="{7762EB76-FEE7-4214-A1E3-4681351FBA5C}"/>
    <cellStyle name="Normal 8 5 2 2 2 2" xfId="2938" xr:uid="{85C2B005-BD9F-4F94-B520-296196E5653D}"/>
    <cellStyle name="Normal 8 5 2 2 2 3" xfId="2939" xr:uid="{79BDA1B0-8A67-4593-BC68-25416E29AD0D}"/>
    <cellStyle name="Normal 8 5 2 2 2 4" xfId="2940" xr:uid="{BF280F28-C903-4689-AF05-1D392B6E4A22}"/>
    <cellStyle name="Normal 8 5 2 2 3" xfId="2941" xr:uid="{091D1899-7A61-4E83-AEB3-3B1735F9BA3A}"/>
    <cellStyle name="Normal 8 5 2 2 3 2" xfId="2942" xr:uid="{EA25CF64-B4EB-4DF8-9A5E-1B67EF306001}"/>
    <cellStyle name="Normal 8 5 2 2 3 3" xfId="2943" xr:uid="{76F55688-90D3-49A3-BDA1-AF38A1FFBCAF}"/>
    <cellStyle name="Normal 8 5 2 2 3 4" xfId="2944" xr:uid="{D5FD76E4-FE6B-4A68-A13F-E4FA45264B8D}"/>
    <cellStyle name="Normal 8 5 2 2 4" xfId="2945" xr:uid="{ABA33871-82EB-4D29-BA2A-4969BF80C5BB}"/>
    <cellStyle name="Normal 8 5 2 2 5" xfId="2946" xr:uid="{F61C46AA-ACAC-427A-BA29-415A86D42FF5}"/>
    <cellStyle name="Normal 8 5 2 2 6" xfId="2947" xr:uid="{04801FFA-D4DA-4F84-B627-FF98D1C5AC5B}"/>
    <cellStyle name="Normal 8 5 2 3" xfId="2948" xr:uid="{0A1DE39D-518A-4275-81C6-81D0DEACF9E6}"/>
    <cellStyle name="Normal 8 5 2 3 2" xfId="2949" xr:uid="{2740BAB6-7353-4532-897A-8269F177C43A}"/>
    <cellStyle name="Normal 8 5 2 3 2 2" xfId="2950" xr:uid="{D522D80B-AC91-4C90-B176-FF1F89E03B2F}"/>
    <cellStyle name="Normal 8 5 2 3 2 3" xfId="2951" xr:uid="{F826A52B-8F5C-4BD9-9E78-C25A1FDA460E}"/>
    <cellStyle name="Normal 8 5 2 3 2 4" xfId="2952" xr:uid="{55EF5335-386D-43B0-8246-BEF2BB47E302}"/>
    <cellStyle name="Normal 8 5 2 3 3" xfId="2953" xr:uid="{89FC3E65-C9EC-4AE1-A8DE-3D0AB47C3E16}"/>
    <cellStyle name="Normal 8 5 2 3 4" xfId="2954" xr:uid="{8B94953D-97E1-447E-B7FF-113732CC970C}"/>
    <cellStyle name="Normal 8 5 2 3 5" xfId="2955" xr:uid="{80C44357-665F-4E6A-AE7A-8FA0200EB301}"/>
    <cellStyle name="Normal 8 5 2 4" xfId="2956" xr:uid="{DF2A9468-30F8-4EBE-B1AC-8B69DF32C9FF}"/>
    <cellStyle name="Normal 8 5 2 4 2" xfId="2957" xr:uid="{07AE2B0A-51D8-4577-A7E4-148BE0680E0E}"/>
    <cellStyle name="Normal 8 5 2 4 3" xfId="2958" xr:uid="{406E44A8-8A49-4E16-AAE2-0AFFDB1D7422}"/>
    <cellStyle name="Normal 8 5 2 4 4" xfId="2959" xr:uid="{5FA7AD45-1592-46B4-B47A-5449E49D0BDF}"/>
    <cellStyle name="Normal 8 5 2 5" xfId="2960" xr:uid="{F7965486-61A3-4DD5-927A-9AA140DF8A6E}"/>
    <cellStyle name="Normal 8 5 2 5 2" xfId="2961" xr:uid="{C34A32F4-5927-480C-B544-ECA0963503C7}"/>
    <cellStyle name="Normal 8 5 2 5 3" xfId="2962" xr:uid="{9D44C1C6-3910-4E5F-B444-51B35C437F56}"/>
    <cellStyle name="Normal 8 5 2 5 4" xfId="2963" xr:uid="{BDD46651-0638-46DE-B8DB-03B8C34A8651}"/>
    <cellStyle name="Normal 8 5 2 6" xfId="2964" xr:uid="{4E98EA4C-FCCA-4E83-8539-84A7F22EB067}"/>
    <cellStyle name="Normal 8 5 2 7" xfId="2965" xr:uid="{CBF7876A-951E-4D04-8596-8A079F84506D}"/>
    <cellStyle name="Normal 8 5 2 8" xfId="2966" xr:uid="{C7C92AED-EB91-4FC9-89C6-D554B74490F4}"/>
    <cellStyle name="Normal 8 5 3" xfId="2967" xr:uid="{89C598AA-8B28-4121-9A75-FAEEBE8BE01C}"/>
    <cellStyle name="Normal 8 5 3 2" xfId="2968" xr:uid="{91E58D76-963C-4983-A7C1-34C24C154DC6}"/>
    <cellStyle name="Normal 8 5 3 2 2" xfId="2969" xr:uid="{624961B9-B830-4690-8E1D-2C94C0C4E0B3}"/>
    <cellStyle name="Normal 8 5 3 2 3" xfId="2970" xr:uid="{962C72A6-48BE-40E4-8F01-FE3AD9F09131}"/>
    <cellStyle name="Normal 8 5 3 2 4" xfId="2971" xr:uid="{C8EEF747-B9C9-47F0-BCFA-5594B1D310AE}"/>
    <cellStyle name="Normal 8 5 3 3" xfId="2972" xr:uid="{FBB64543-6444-40CA-AB31-51EA90249B91}"/>
    <cellStyle name="Normal 8 5 3 3 2" xfId="2973" xr:uid="{9CEFCF8B-56A2-458D-821C-38B406AA35ED}"/>
    <cellStyle name="Normal 8 5 3 3 3" xfId="2974" xr:uid="{E13F9EDE-1898-4D81-9880-572F70E45CD0}"/>
    <cellStyle name="Normal 8 5 3 3 4" xfId="2975" xr:uid="{44F35CD0-949F-432E-B567-87148F1773C4}"/>
    <cellStyle name="Normal 8 5 3 4" xfId="2976" xr:uid="{3BD726D6-2426-4822-9902-3FFA088247C2}"/>
    <cellStyle name="Normal 8 5 3 5" xfId="2977" xr:uid="{D5DFBD1F-A56A-4E4D-A880-18E7F88838C4}"/>
    <cellStyle name="Normal 8 5 3 6" xfId="2978" xr:uid="{6440DB4A-835E-46AD-B762-2C50D1057485}"/>
    <cellStyle name="Normal 8 5 4" xfId="2979" xr:uid="{AF2704CE-F545-470B-9731-378A36F4E7D3}"/>
    <cellStyle name="Normal 8 5 4 2" xfId="2980" xr:uid="{DB86C1CF-E738-4DB4-AEE5-28E918AD7FF6}"/>
    <cellStyle name="Normal 8 5 4 2 2" xfId="2981" xr:uid="{9DE15B08-E58A-4D78-91AF-EA99D696F86F}"/>
    <cellStyle name="Normal 8 5 4 2 3" xfId="2982" xr:uid="{808C842C-59F1-4781-A7A9-1CB4FB9736F9}"/>
    <cellStyle name="Normal 8 5 4 2 4" xfId="2983" xr:uid="{743264D1-82AD-457A-BF50-73C660582DE8}"/>
    <cellStyle name="Normal 8 5 4 3" xfId="2984" xr:uid="{85980434-1751-4072-86A3-435E42A9F2BF}"/>
    <cellStyle name="Normal 8 5 4 4" xfId="2985" xr:uid="{613F98E9-EBFB-4FC6-934F-429965B0D665}"/>
    <cellStyle name="Normal 8 5 4 5" xfId="2986" xr:uid="{0B04ADEA-D366-4AD5-AD93-856A34DE0A1B}"/>
    <cellStyle name="Normal 8 5 5" xfId="2987" xr:uid="{246F290D-9582-4EA1-91E4-9BB8BCAFFFFC}"/>
    <cellStyle name="Normal 8 5 5 2" xfId="2988" xr:uid="{8A5C0779-26BD-4D43-BEAB-3BD89FDD0849}"/>
    <cellStyle name="Normal 8 5 5 3" xfId="2989" xr:uid="{70866D57-E906-4C38-9EBA-FC75C7E483E4}"/>
    <cellStyle name="Normal 8 5 5 4" xfId="2990" xr:uid="{DBA955FA-DFD2-4F98-9EE5-B48CC9164FAF}"/>
    <cellStyle name="Normal 8 5 6" xfId="2991" xr:uid="{D427946C-A16C-432F-9372-66ABCE7A7A11}"/>
    <cellStyle name="Normal 8 5 6 2" xfId="2992" xr:uid="{3459C3F9-464A-4874-975F-9EF6D33B4189}"/>
    <cellStyle name="Normal 8 5 6 3" xfId="2993" xr:uid="{6395560B-8A22-4F5B-8D12-D32711D4045A}"/>
    <cellStyle name="Normal 8 5 6 4" xfId="2994" xr:uid="{EB0802FF-3CAF-4DC3-A24B-EF5D1DD47952}"/>
    <cellStyle name="Normal 8 5 7" xfId="2995" xr:uid="{A1D0921C-FA14-47A8-AEB7-CEA0939E5C0A}"/>
    <cellStyle name="Normal 8 5 8" xfId="2996" xr:uid="{74674886-511B-4628-A049-1A91BD7CA148}"/>
    <cellStyle name="Normal 8 5 9" xfId="2997" xr:uid="{55D43C0F-29BF-4160-B9CB-B83A0D1AF59E}"/>
    <cellStyle name="Normal 8 6" xfId="2998" xr:uid="{7451413D-A2FE-4001-B202-819F8FB5AC19}"/>
    <cellStyle name="Normal 8 6 2" xfId="2999" xr:uid="{93BF5F98-E9DE-49DC-8F89-533320CB795B}"/>
    <cellStyle name="Normal 8 6 2 2" xfId="3000" xr:uid="{83A419FE-D473-42AD-89FA-5DEF15411E56}"/>
    <cellStyle name="Normal 8 6 2 2 2" xfId="3001" xr:uid="{308A1E15-D806-4A11-9ACB-6E61D95662D8}"/>
    <cellStyle name="Normal 8 6 2 2 2 2" xfId="4187" xr:uid="{2D372B86-8486-42CF-9751-2E47F0C04EBA}"/>
    <cellStyle name="Normal 8 6 2 2 3" xfId="3002" xr:uid="{FD5DB3C0-961B-4883-BCFC-15BA1A025C5C}"/>
    <cellStyle name="Normal 8 6 2 2 4" xfId="3003" xr:uid="{4EFCD508-C1E4-439E-B9B4-F2CE802604E7}"/>
    <cellStyle name="Normal 8 6 2 3" xfId="3004" xr:uid="{C02D99CC-FD32-42EC-8A75-B7B8EC68C2BA}"/>
    <cellStyle name="Normal 8 6 2 3 2" xfId="3005" xr:uid="{DE2F8A2F-B0EE-4C01-847A-9923A6BA315C}"/>
    <cellStyle name="Normal 8 6 2 3 3" xfId="3006" xr:uid="{7349D1E0-4E4F-4938-9EB9-6586401D6AB2}"/>
    <cellStyle name="Normal 8 6 2 3 4" xfId="3007" xr:uid="{55D781BE-382D-421B-8C0E-299A6519AA7F}"/>
    <cellStyle name="Normal 8 6 2 4" xfId="3008" xr:uid="{B32B0E86-4E18-43E9-87AD-3AAFB99E21C5}"/>
    <cellStyle name="Normal 8 6 2 5" xfId="3009" xr:uid="{EFA2057E-AF7A-4480-B3B9-CAB1BB955646}"/>
    <cellStyle name="Normal 8 6 2 6" xfId="3010" xr:uid="{ACCB13EB-B7BD-403E-8210-450D17A6573D}"/>
    <cellStyle name="Normal 8 6 3" xfId="3011" xr:uid="{065ABB69-0E11-4794-AA4E-0D27D64D5F9C}"/>
    <cellStyle name="Normal 8 6 3 2" xfId="3012" xr:uid="{83F4C101-013D-4437-BBD2-9BE0E1A9F301}"/>
    <cellStyle name="Normal 8 6 3 2 2" xfId="3013" xr:uid="{E9052313-2A3A-4180-98BB-CFDD57459046}"/>
    <cellStyle name="Normal 8 6 3 2 3" xfId="3014" xr:uid="{E11A4910-89AC-4556-A0F6-D0079EEABA57}"/>
    <cellStyle name="Normal 8 6 3 2 4" xfId="3015" xr:uid="{505E1B23-F605-4AE0-BD23-20866379408C}"/>
    <cellStyle name="Normal 8 6 3 3" xfId="3016" xr:uid="{CEC33806-2BDA-4EF9-8D94-D20C249E3BA9}"/>
    <cellStyle name="Normal 8 6 3 4" xfId="3017" xr:uid="{761C18C5-DDEB-4457-8400-EBCEBD34FD86}"/>
    <cellStyle name="Normal 8 6 3 5" xfId="3018" xr:uid="{DBFDCA82-F0C9-45AD-ABD2-408922BD84FA}"/>
    <cellStyle name="Normal 8 6 4" xfId="3019" xr:uid="{0A2575EE-5BCD-48BC-9DBE-31DEE05CE436}"/>
    <cellStyle name="Normal 8 6 4 2" xfId="3020" xr:uid="{D8A929A5-BB67-42CB-A968-E4660E1B6CD7}"/>
    <cellStyle name="Normal 8 6 4 3" xfId="3021" xr:uid="{769BFFAB-C76F-4838-82D5-27DA855BF2B5}"/>
    <cellStyle name="Normal 8 6 4 4" xfId="3022" xr:uid="{5270F260-CAD6-4205-ABC7-6C5A0A53B84E}"/>
    <cellStyle name="Normal 8 6 5" xfId="3023" xr:uid="{86A5F184-36DD-4D9B-B31F-13AA14ADC828}"/>
    <cellStyle name="Normal 8 6 5 2" xfId="3024" xr:uid="{C564A2FA-3904-4851-9059-217887903704}"/>
    <cellStyle name="Normal 8 6 5 3" xfId="3025" xr:uid="{F81381B0-C405-450B-86B1-79DF5C970EA3}"/>
    <cellStyle name="Normal 8 6 5 4" xfId="3026" xr:uid="{3BF38F31-E54C-4D2F-B7C0-C175B48A3909}"/>
    <cellStyle name="Normal 8 6 6" xfId="3027" xr:uid="{4C771ADD-1C5A-48D0-832F-D6845B8B6192}"/>
    <cellStyle name="Normal 8 6 7" xfId="3028" xr:uid="{CE76A493-58ED-462B-96EF-670779171F81}"/>
    <cellStyle name="Normal 8 6 8" xfId="3029" xr:uid="{C9AC140C-3BDF-4A6A-9683-41E736487E9D}"/>
    <cellStyle name="Normal 8 7" xfId="3030" xr:uid="{BCAB84E8-36C4-48A9-96E6-B7352FFDF833}"/>
    <cellStyle name="Normal 8 7 2" xfId="3031" xr:uid="{FDFBF361-E048-4486-8303-5F759BC24311}"/>
    <cellStyle name="Normal 8 7 2 2" xfId="3032" xr:uid="{EE5CEC9F-A0B1-4CB1-A9FC-C06926F6C82E}"/>
    <cellStyle name="Normal 8 7 2 2 2" xfId="3033" xr:uid="{43472618-9D74-441F-B207-390007C8DC3C}"/>
    <cellStyle name="Normal 8 7 2 2 3" xfId="3034" xr:uid="{E7CF01F9-E3AA-488A-857D-D5B4BD52CDD0}"/>
    <cellStyle name="Normal 8 7 2 2 4" xfId="3035" xr:uid="{5942120D-2E67-47DC-BA8B-FC79EDB898C9}"/>
    <cellStyle name="Normal 8 7 2 3" xfId="3036" xr:uid="{DD091DD9-935A-4659-9A4C-5F66AF21A1C6}"/>
    <cellStyle name="Normal 8 7 2 4" xfId="3037" xr:uid="{B5B61773-237F-4148-A14E-852684C63287}"/>
    <cellStyle name="Normal 8 7 2 5" xfId="3038" xr:uid="{500FBD82-7214-4593-9A11-105AC4C14F17}"/>
    <cellStyle name="Normal 8 7 3" xfId="3039" xr:uid="{18E4BC0A-EA00-4A65-B2CD-1BB0D42943BE}"/>
    <cellStyle name="Normal 8 7 3 2" xfId="3040" xr:uid="{9F2705F4-AB42-449E-A18F-B3FBA8C46249}"/>
    <cellStyle name="Normal 8 7 3 3" xfId="3041" xr:uid="{31406539-EA82-4AC0-A366-8AD36C386472}"/>
    <cellStyle name="Normal 8 7 3 4" xfId="3042" xr:uid="{A50F567B-699B-4D6D-ADCE-8652E032AB39}"/>
    <cellStyle name="Normal 8 7 4" xfId="3043" xr:uid="{8969DA1F-F1AF-433F-A4F8-2944B67349E4}"/>
    <cellStyle name="Normal 8 7 4 2" xfId="3044" xr:uid="{55494F1D-2FB8-4839-BDB6-140F2FB239E2}"/>
    <cellStyle name="Normal 8 7 4 3" xfId="3045" xr:uid="{C32F973E-1BF0-4143-B93D-B56E011214AC}"/>
    <cellStyle name="Normal 8 7 4 4" xfId="3046" xr:uid="{7E4F1924-E876-4003-8CE9-E9F36F8F61D4}"/>
    <cellStyle name="Normal 8 7 5" xfId="3047" xr:uid="{0076C410-35EC-487F-AEA5-7C95C487CA19}"/>
    <cellStyle name="Normal 8 7 6" xfId="3048" xr:uid="{C5CE43C4-19DC-4FD2-986B-C3E5F966C6DA}"/>
    <cellStyle name="Normal 8 7 7" xfId="3049" xr:uid="{56A36311-C771-4D24-A278-4EF8CCA01CC1}"/>
    <cellStyle name="Normal 8 8" xfId="3050" xr:uid="{1B2BC480-F764-4837-BACD-848DA836863F}"/>
    <cellStyle name="Normal 8 8 2" xfId="3051" xr:uid="{94882AB4-0607-417A-97FA-5D0D8F3783F4}"/>
    <cellStyle name="Normal 8 8 2 2" xfId="3052" xr:uid="{BC4765F3-DC74-486A-B13B-5B3BECE8F85B}"/>
    <cellStyle name="Normal 8 8 2 3" xfId="3053" xr:uid="{6A84C943-72E4-41AF-9F45-4B0575A2962E}"/>
    <cellStyle name="Normal 8 8 2 4" xfId="3054" xr:uid="{F29503D5-F1E4-4592-867E-C64223897CB0}"/>
    <cellStyle name="Normal 8 8 3" xfId="3055" xr:uid="{7815119C-C930-4EC5-89D6-A0EEADF55539}"/>
    <cellStyle name="Normal 8 8 3 2" xfId="3056" xr:uid="{B6D71851-FE2F-4396-9960-027DAB5C092F}"/>
    <cellStyle name="Normal 8 8 3 3" xfId="3057" xr:uid="{CBA3854A-3A36-4775-9B7D-44D19C33DE4E}"/>
    <cellStyle name="Normal 8 8 3 4" xfId="3058" xr:uid="{D609DFC4-D5F9-460E-94A0-E3D9246BC7F0}"/>
    <cellStyle name="Normal 8 8 4" xfId="3059" xr:uid="{FC9B25F3-ABED-4845-81F2-1A21CFCB4321}"/>
    <cellStyle name="Normal 8 8 5" xfId="3060" xr:uid="{3C0E3A0B-4672-4F81-8684-7F9B75D53EF8}"/>
    <cellStyle name="Normal 8 8 6" xfId="3061" xr:uid="{B7561C3F-CD29-4CDE-9761-5E0EAD64FAB9}"/>
    <cellStyle name="Normal 8 9" xfId="3062" xr:uid="{926921B7-B91D-4C8D-B02F-6AF73838F2F4}"/>
    <cellStyle name="Normal 8 9 2" xfId="3063" xr:uid="{B6F07BE9-17E4-4A2C-A5C0-F90B31EE7F2F}"/>
    <cellStyle name="Normal 8 9 2 2" xfId="3064" xr:uid="{4B5D52B9-3BD5-4C2C-82C2-1189F82C66A1}"/>
    <cellStyle name="Normal 8 9 2 2 2" xfId="4383" xr:uid="{1335076C-8043-4E55-9E08-8DC4FDE5EE4B}"/>
    <cellStyle name="Normal 8 9 2 3" xfId="3065" xr:uid="{92746494-5278-4718-968E-7CE79375BBCB}"/>
    <cellStyle name="Normal 8 9 2 4" xfId="3066" xr:uid="{D4DCB131-D3AF-479D-A8AF-6051ECEDB403}"/>
    <cellStyle name="Normal 8 9 3" xfId="3067" xr:uid="{154E9E4B-84B7-44A4-84DD-4224B30FF916}"/>
    <cellStyle name="Normal 8 9 4" xfId="3068" xr:uid="{78FD1D47-B499-439B-ACAC-590D2BE6E77D}"/>
    <cellStyle name="Normal 8 9 5" xfId="3069" xr:uid="{CF73497B-C28E-45AE-A046-0B76E4F8DB80}"/>
    <cellStyle name="Normal 9" xfId="77" xr:uid="{34D4A2D1-7AAE-423E-820E-EDDF697BFBAD}"/>
    <cellStyle name="Normal 9 10" xfId="3070" xr:uid="{B0B9385C-10CC-44FE-A165-142000AB2897}"/>
    <cellStyle name="Normal 9 10 2" xfId="3071" xr:uid="{3FCC3A11-3F86-433D-832C-F92B02DE07EB}"/>
    <cellStyle name="Normal 9 10 2 2" xfId="3072" xr:uid="{B15D6727-6DB5-4A2A-AA1F-E4A3B30E02AA}"/>
    <cellStyle name="Normal 9 10 2 3" xfId="3073" xr:uid="{5F711A14-A52A-4733-B545-77B2E84FEA51}"/>
    <cellStyle name="Normal 9 10 2 4" xfId="3074" xr:uid="{BECFA6A7-2EC5-44FA-AA0D-A7E9E07983AA}"/>
    <cellStyle name="Normal 9 10 3" xfId="3075" xr:uid="{F1860113-54C4-48CD-B273-D937E5A6E0CD}"/>
    <cellStyle name="Normal 9 10 4" xfId="3076" xr:uid="{7FD5A02A-ADFF-40D6-A292-0D8CA6B9078E}"/>
    <cellStyle name="Normal 9 10 5" xfId="3077" xr:uid="{7123A1C3-0AB8-4184-AA36-8EE3A38178C5}"/>
    <cellStyle name="Normal 9 11" xfId="3078" xr:uid="{49B1A5A5-A064-4B95-9650-D9BC5DE70082}"/>
    <cellStyle name="Normal 9 11 2" xfId="3079" xr:uid="{382F5B4B-E5D4-435F-A02D-8180E20CEFD8}"/>
    <cellStyle name="Normal 9 11 3" xfId="3080" xr:uid="{237E4E78-3B6B-4E12-9360-67849543DAD8}"/>
    <cellStyle name="Normal 9 11 4" xfId="3081" xr:uid="{2F9CD89B-9073-44B7-B249-04453ED2A203}"/>
    <cellStyle name="Normal 9 12" xfId="3082" xr:uid="{43CA138A-26A4-4557-B3F5-98269FD26A64}"/>
    <cellStyle name="Normal 9 12 2" xfId="3083" xr:uid="{72DD4B55-416E-4242-BEF7-9B879671F96C}"/>
    <cellStyle name="Normal 9 12 3" xfId="3084" xr:uid="{E3B00A1E-EF9C-4EAC-A6D2-E101B8997DF8}"/>
    <cellStyle name="Normal 9 12 4" xfId="3085" xr:uid="{45D803AB-668C-4EBA-A8B5-3F2E162501E6}"/>
    <cellStyle name="Normal 9 13" xfId="3086" xr:uid="{538AEC79-06E1-45AA-9948-DFF73A05B948}"/>
    <cellStyle name="Normal 9 13 2" xfId="3087" xr:uid="{3EBC49CC-8DDA-41CE-8275-ED5B8988F2A6}"/>
    <cellStyle name="Normal 9 14" xfId="3088" xr:uid="{07199669-58A4-4C07-8BEC-FAD64845F185}"/>
    <cellStyle name="Normal 9 15" xfId="3089" xr:uid="{4C079C24-8D81-4625-A19B-5DD7DC8893A6}"/>
    <cellStyle name="Normal 9 16" xfId="3090" xr:uid="{BC32E249-FF60-41E0-A6B2-7A489578D015}"/>
    <cellStyle name="Normal 9 2" xfId="78" xr:uid="{A4B6188E-371B-4B89-A6A6-03641283E0CA}"/>
    <cellStyle name="Normal 9 2 2" xfId="3731" xr:uid="{DDA5C893-F854-41BA-B4FF-E5AE3111567B}"/>
    <cellStyle name="Normal 9 3" xfId="94" xr:uid="{D879B732-FEFA-4593-954F-D835621AD32F}"/>
    <cellStyle name="Normal 9 3 10" xfId="3091" xr:uid="{FCB74D52-B547-47C4-B751-6C4D4BD3DD88}"/>
    <cellStyle name="Normal 9 3 11" xfId="3092" xr:uid="{497FB6B3-34F5-4B3E-BE6D-F6766C65EB6F}"/>
    <cellStyle name="Normal 9 3 2" xfId="3093" xr:uid="{80392561-710B-4D2F-8917-041492CC674D}"/>
    <cellStyle name="Normal 9 3 2 2" xfId="3094" xr:uid="{D2FA3471-1E45-43A3-B90F-69ADA6E020FD}"/>
    <cellStyle name="Normal 9 3 2 2 2" xfId="3095" xr:uid="{478B8BD1-73A6-4F2D-9154-9B74FD413F22}"/>
    <cellStyle name="Normal 9 3 2 2 2 2" xfId="3096" xr:uid="{57E092EE-4F9D-498D-895B-B095FFC4F4FD}"/>
    <cellStyle name="Normal 9 3 2 2 2 2 2" xfId="3097" xr:uid="{4A74F2E0-A888-4F1B-BB7D-1D7FA98126BB}"/>
    <cellStyle name="Normal 9 3 2 2 2 2 2 2" xfId="4188" xr:uid="{0DBD8FDF-E77D-4BC7-8556-58D86C48D007}"/>
    <cellStyle name="Normal 9 3 2 2 2 2 2 2 2" xfId="4189" xr:uid="{68E9A99F-33C0-479E-9ED6-E1FFBE73F36A}"/>
    <cellStyle name="Normal 9 3 2 2 2 2 2 3" xfId="4190" xr:uid="{C474C07C-A8D5-49E2-B5B5-19B71436F7CB}"/>
    <cellStyle name="Normal 9 3 2 2 2 2 3" xfId="3098" xr:uid="{E5754A5C-B287-4A3F-A8EE-27B396959DCA}"/>
    <cellStyle name="Normal 9 3 2 2 2 2 3 2" xfId="4191" xr:uid="{66FB6EDB-5EDA-42C5-BB34-85C70290DB76}"/>
    <cellStyle name="Normal 9 3 2 2 2 2 4" xfId="3099" xr:uid="{62A9FD71-7616-4E04-9C50-13928261BAFF}"/>
    <cellStyle name="Normal 9 3 2 2 2 3" xfId="3100" xr:uid="{B6B53A59-41B5-45FA-A916-AC88FBD8205D}"/>
    <cellStyle name="Normal 9 3 2 2 2 3 2" xfId="3101" xr:uid="{2A27C274-6615-4CFC-B78D-9B83E28F1DE0}"/>
    <cellStyle name="Normal 9 3 2 2 2 3 2 2" xfId="4192" xr:uid="{CEAB5AD0-CDD6-4336-97F0-8BF62A289BD8}"/>
    <cellStyle name="Normal 9 3 2 2 2 3 3" xfId="3102" xr:uid="{F1C58CEB-BCC1-4A5E-B816-724B56567217}"/>
    <cellStyle name="Normal 9 3 2 2 2 3 4" xfId="3103" xr:uid="{6C122C79-F4FE-4CFA-B052-C031AA7EE074}"/>
    <cellStyle name="Normal 9 3 2 2 2 4" xfId="3104" xr:uid="{09D1DF34-F2FB-4555-A051-7811DFD5A7D0}"/>
    <cellStyle name="Normal 9 3 2 2 2 4 2" xfId="4193" xr:uid="{1BA8A160-EE96-44DD-A5A5-0FFDB1C33A1F}"/>
    <cellStyle name="Normal 9 3 2 2 2 5" xfId="3105" xr:uid="{5CE86808-682E-4F70-AC04-06EEA31C07E2}"/>
    <cellStyle name="Normal 9 3 2 2 2 6" xfId="3106" xr:uid="{7F015827-7054-4808-A1A2-9C0052A8775B}"/>
    <cellStyle name="Normal 9 3 2 2 3" xfId="3107" xr:uid="{5AFF7609-6705-4313-843B-CAB911DA3096}"/>
    <cellStyle name="Normal 9 3 2 2 3 2" xfId="3108" xr:uid="{898A64B6-7532-447D-9467-52E675831204}"/>
    <cellStyle name="Normal 9 3 2 2 3 2 2" xfId="3109" xr:uid="{4886FC42-ED44-45A1-A752-ECD25CCCD44C}"/>
    <cellStyle name="Normal 9 3 2 2 3 2 2 2" xfId="4194" xr:uid="{718453A8-C277-4AE3-996D-A0D83A347CDF}"/>
    <cellStyle name="Normal 9 3 2 2 3 2 2 2 2" xfId="4195" xr:uid="{04D77FB5-AE49-4F48-A4C5-C67EB3675311}"/>
    <cellStyle name="Normal 9 3 2 2 3 2 2 3" xfId="4196" xr:uid="{023E49C3-0828-4891-9B5B-BA75612D758A}"/>
    <cellStyle name="Normal 9 3 2 2 3 2 3" xfId="3110" xr:uid="{F686C515-D123-426F-9F8E-666769D56AB0}"/>
    <cellStyle name="Normal 9 3 2 2 3 2 3 2" xfId="4197" xr:uid="{B579B07A-F7E7-440A-865F-913924D49D61}"/>
    <cellStyle name="Normal 9 3 2 2 3 2 4" xfId="3111" xr:uid="{EB4BD027-59BF-48F7-9362-02052128A888}"/>
    <cellStyle name="Normal 9 3 2 2 3 3" xfId="3112" xr:uid="{D4894BBD-3472-4801-9D21-0A8AC9786762}"/>
    <cellStyle name="Normal 9 3 2 2 3 3 2" xfId="4198" xr:uid="{2840C9FF-24C1-4513-ADED-6C32437625FA}"/>
    <cellStyle name="Normal 9 3 2 2 3 3 2 2" xfId="4199" xr:uid="{88CB7B3C-61A5-40E0-943C-9E18454C5BAF}"/>
    <cellStyle name="Normal 9 3 2 2 3 3 3" xfId="4200" xr:uid="{D180D922-8BAD-48F6-A0BA-C737BC236591}"/>
    <cellStyle name="Normal 9 3 2 2 3 4" xfId="3113" xr:uid="{AE3CFD64-7159-4E2B-A5AC-4CD301004B3B}"/>
    <cellStyle name="Normal 9 3 2 2 3 4 2" xfId="4201" xr:uid="{40E51564-B8F0-4BF1-BAB4-D6B8C0FB6445}"/>
    <cellStyle name="Normal 9 3 2 2 3 5" xfId="3114" xr:uid="{82ED9046-FFA1-4712-923A-104173D9BE26}"/>
    <cellStyle name="Normal 9 3 2 2 4" xfId="3115" xr:uid="{13BF2DA7-745D-4BA2-90D4-79028FBDD26C}"/>
    <cellStyle name="Normal 9 3 2 2 4 2" xfId="3116" xr:uid="{8E9913F6-46D2-40E5-9023-F8EC3CCFE0C4}"/>
    <cellStyle name="Normal 9 3 2 2 4 2 2" xfId="4202" xr:uid="{C2702AA8-2499-4149-8DFF-DFF22162DE42}"/>
    <cellStyle name="Normal 9 3 2 2 4 2 2 2" xfId="4203" xr:uid="{B1563BED-09E2-4B8E-9A97-DFA45091B86D}"/>
    <cellStyle name="Normal 9 3 2 2 4 2 3" xfId="4204" xr:uid="{DD018739-6DF4-4D7C-93C4-14B0FA20C160}"/>
    <cellStyle name="Normal 9 3 2 2 4 3" xfId="3117" xr:uid="{E7FB0720-B8DD-489E-A8B4-827E6D5764D1}"/>
    <cellStyle name="Normal 9 3 2 2 4 3 2" xfId="4205" xr:uid="{6A494819-DD6E-4AC6-B17D-75C61779F50C}"/>
    <cellStyle name="Normal 9 3 2 2 4 4" xfId="3118" xr:uid="{401A150E-E8DD-4DC3-8550-5A12CFECE060}"/>
    <cellStyle name="Normal 9 3 2 2 5" xfId="3119" xr:uid="{F6B17FC9-EE00-4868-ACF1-C6A59959FCD0}"/>
    <cellStyle name="Normal 9 3 2 2 5 2" xfId="3120" xr:uid="{AABB05BE-3B52-4B98-9CF0-5DAF2EAFB78A}"/>
    <cellStyle name="Normal 9 3 2 2 5 2 2" xfId="4206" xr:uid="{9C9AE10B-58CD-488D-9396-83CD7ACE0B79}"/>
    <cellStyle name="Normal 9 3 2 2 5 3" xfId="3121" xr:uid="{6BE4FF17-839D-4DCF-9612-E2A03A522A09}"/>
    <cellStyle name="Normal 9 3 2 2 5 4" xfId="3122" xr:uid="{D1C87FA7-8BEA-4B7E-AD7C-33EE87CDD8DF}"/>
    <cellStyle name="Normal 9 3 2 2 6" xfId="3123" xr:uid="{AF8C39FB-6F71-4AD0-9DA0-ED30576F29E5}"/>
    <cellStyle name="Normal 9 3 2 2 6 2" xfId="4207" xr:uid="{E5AC8998-E748-4557-9D83-514E01F9DAAC}"/>
    <cellStyle name="Normal 9 3 2 2 7" xfId="3124" xr:uid="{CC104D41-8126-464A-8131-F9A7671B5FE9}"/>
    <cellStyle name="Normal 9 3 2 2 8" xfId="3125" xr:uid="{1FDFB9A9-33D0-4C94-AAFD-F74AAAD38EE0}"/>
    <cellStyle name="Normal 9 3 2 3" xfId="3126" xr:uid="{679D5957-0786-4042-A49D-7CE33C38707A}"/>
    <cellStyle name="Normal 9 3 2 3 2" xfId="3127" xr:uid="{342623A1-F5B2-4209-9ACF-324F90463385}"/>
    <cellStyle name="Normal 9 3 2 3 2 2" xfId="3128" xr:uid="{FE644C90-E454-4493-9C62-320A7AC8BC5A}"/>
    <cellStyle name="Normal 9 3 2 3 2 2 2" xfId="4208" xr:uid="{890DA796-1AD4-4D3D-933F-08B97C5F46A4}"/>
    <cellStyle name="Normal 9 3 2 3 2 2 2 2" xfId="4209" xr:uid="{9384EF01-BFBB-4B87-9130-AA3C79996EDF}"/>
    <cellStyle name="Normal 9 3 2 3 2 2 3" xfId="4210" xr:uid="{2430249A-7C23-4A5B-A887-EA555B66E176}"/>
    <cellStyle name="Normal 9 3 2 3 2 3" xfId="3129" xr:uid="{98E3547B-8A48-4BB9-904B-9D3115E0A9C7}"/>
    <cellStyle name="Normal 9 3 2 3 2 3 2" xfId="4211" xr:uid="{41D52408-162E-4717-97DF-B8294B62A5A3}"/>
    <cellStyle name="Normal 9 3 2 3 2 4" xfId="3130" xr:uid="{B81093A0-C33D-4387-9FC8-FA17B6417696}"/>
    <cellStyle name="Normal 9 3 2 3 3" xfId="3131" xr:uid="{41B5B023-608F-4BBC-8E12-614480A464B8}"/>
    <cellStyle name="Normal 9 3 2 3 3 2" xfId="3132" xr:uid="{77852878-47DC-4066-9433-92672DE93BFA}"/>
    <cellStyle name="Normal 9 3 2 3 3 2 2" xfId="4212" xr:uid="{6F6619B3-FB84-46FB-B7CD-90D298739245}"/>
    <cellStyle name="Normal 9 3 2 3 3 3" xfId="3133" xr:uid="{28C4829D-EC80-4EE8-ACCC-7FEF7738DAF6}"/>
    <cellStyle name="Normal 9 3 2 3 3 4" xfId="3134" xr:uid="{2D6492FD-ABF1-432A-9538-4C94973E4B96}"/>
    <cellStyle name="Normal 9 3 2 3 4" xfId="3135" xr:uid="{F4AC7745-21B8-4235-AF3D-3D5CFC78756D}"/>
    <cellStyle name="Normal 9 3 2 3 4 2" xfId="4213" xr:uid="{332F0D26-37D1-4BC9-807E-E6754F7C007A}"/>
    <cellStyle name="Normal 9 3 2 3 5" xfId="3136" xr:uid="{EEE683C3-C214-49B8-92D0-12847A21BCD9}"/>
    <cellStyle name="Normal 9 3 2 3 6" xfId="3137" xr:uid="{A61B628F-E977-414C-93B4-1D169D68767A}"/>
    <cellStyle name="Normal 9 3 2 4" xfId="3138" xr:uid="{3A93B90D-9C28-4D40-B390-202A2B8F8044}"/>
    <cellStyle name="Normal 9 3 2 4 2" xfId="3139" xr:uid="{87CE1260-7F97-47E0-B8B5-80AB7202B084}"/>
    <cellStyle name="Normal 9 3 2 4 2 2" xfId="3140" xr:uid="{D9C3083F-7BDA-475B-90E5-93A933878B58}"/>
    <cellStyle name="Normal 9 3 2 4 2 2 2" xfId="4214" xr:uid="{D6D14E9A-4B26-4282-B3DD-58677FFC67E3}"/>
    <cellStyle name="Normal 9 3 2 4 2 2 2 2" xfId="4215" xr:uid="{DEE5DE8F-619F-4F05-95D0-A34C8FDBE91A}"/>
    <cellStyle name="Normal 9 3 2 4 2 2 3" xfId="4216" xr:uid="{9B017F85-BD93-40D5-A5E4-708A32FF0EC0}"/>
    <cellStyle name="Normal 9 3 2 4 2 3" xfId="3141" xr:uid="{EB01130E-88F4-4258-8651-319A54D1383A}"/>
    <cellStyle name="Normal 9 3 2 4 2 3 2" xfId="4217" xr:uid="{CF660175-8835-4A74-ACFA-A3F904C57FEE}"/>
    <cellStyle name="Normal 9 3 2 4 2 4" xfId="3142" xr:uid="{474CD8C8-28EE-41F6-98C6-AEABC4879C91}"/>
    <cellStyle name="Normal 9 3 2 4 3" xfId="3143" xr:uid="{DE4162B0-F1DA-4512-9EEB-F0767CEAAD0B}"/>
    <cellStyle name="Normal 9 3 2 4 3 2" xfId="4218" xr:uid="{08E390DC-B3F8-4C89-AD7E-40002EC3025D}"/>
    <cellStyle name="Normal 9 3 2 4 3 2 2" xfId="4219" xr:uid="{490358EE-AB89-4413-841C-262D4E4FC9B7}"/>
    <cellStyle name="Normal 9 3 2 4 3 3" xfId="4220" xr:uid="{9A05DD98-1DE3-4157-861C-587601A4A5A6}"/>
    <cellStyle name="Normal 9 3 2 4 4" xfId="3144" xr:uid="{734848F8-EA7B-4B5B-BF5D-EF82E674AB57}"/>
    <cellStyle name="Normal 9 3 2 4 4 2" xfId="4221" xr:uid="{C4138081-4C4C-445F-AC95-F8F07D55C9DF}"/>
    <cellStyle name="Normal 9 3 2 4 5" xfId="3145" xr:uid="{1C748AF7-B3FF-4CC9-A275-CB638D0E151C}"/>
    <cellStyle name="Normal 9 3 2 5" xfId="3146" xr:uid="{8BAEE276-DADC-434A-86D4-C7FCB304C87B}"/>
    <cellStyle name="Normal 9 3 2 5 2" xfId="3147" xr:uid="{B018F8E9-A1DD-4012-8ACA-BCB441347F7B}"/>
    <cellStyle name="Normal 9 3 2 5 2 2" xfId="4222" xr:uid="{D5FDDF34-533A-43EC-8FB7-0D1A566CAA5E}"/>
    <cellStyle name="Normal 9 3 2 5 2 2 2" xfId="4223" xr:uid="{97B13EBD-74AF-41A4-AAC4-E726B0DD4378}"/>
    <cellStyle name="Normal 9 3 2 5 2 3" xfId="4224" xr:uid="{2873B8FF-E392-4388-AAB1-30C8D11453E0}"/>
    <cellStyle name="Normal 9 3 2 5 3" xfId="3148" xr:uid="{04581DE2-769C-466E-83DA-A7BA6D802B09}"/>
    <cellStyle name="Normal 9 3 2 5 3 2" xfId="4225" xr:uid="{D386B6FC-690A-48FC-BAFA-134535F24E5B}"/>
    <cellStyle name="Normal 9 3 2 5 4" xfId="3149" xr:uid="{19E162C9-8E84-4F97-9DC3-114CF3CF40B1}"/>
    <cellStyle name="Normal 9 3 2 6" xfId="3150" xr:uid="{2EDAAC83-1BDD-4789-B20A-8BF70D816122}"/>
    <cellStyle name="Normal 9 3 2 6 2" xfId="3151" xr:uid="{B93B12D3-5A7F-4993-B952-5B21A5599D54}"/>
    <cellStyle name="Normal 9 3 2 6 2 2" xfId="4226" xr:uid="{B01B47DE-4AAF-4036-9494-ECA9286B6428}"/>
    <cellStyle name="Normal 9 3 2 6 3" xfId="3152" xr:uid="{FDB918EB-0DD2-44E5-92BF-6DB9ECBE804B}"/>
    <cellStyle name="Normal 9 3 2 6 4" xfId="3153" xr:uid="{48197CF7-1BB3-45F1-B4AE-332C3920A785}"/>
    <cellStyle name="Normal 9 3 2 7" xfId="3154" xr:uid="{1D782D0D-835C-4588-9036-8105EE7C1D63}"/>
    <cellStyle name="Normal 9 3 2 7 2" xfId="4227" xr:uid="{FA818EA5-7366-49FA-8B81-2F3692DBC39D}"/>
    <cellStyle name="Normal 9 3 2 8" xfId="3155" xr:uid="{1A0EB90C-126E-4ACC-A7D6-D5CC55389314}"/>
    <cellStyle name="Normal 9 3 2 9" xfId="3156" xr:uid="{01384AD3-BA03-4084-88FF-1DE54CB8FB8C}"/>
    <cellStyle name="Normal 9 3 3" xfId="3157" xr:uid="{510D8D20-F7FE-40D3-891C-538A81DACF19}"/>
    <cellStyle name="Normal 9 3 3 2" xfId="3158" xr:uid="{B1170FFE-D676-49F1-AFBE-27109689F3B1}"/>
    <cellStyle name="Normal 9 3 3 2 2" xfId="3159" xr:uid="{41B3447B-7C2A-44DA-B1D9-10A8D595797D}"/>
    <cellStyle name="Normal 9 3 3 2 2 2" xfId="3160" xr:uid="{7DAB0C80-6B52-4303-8BF0-25ED8C5D59CC}"/>
    <cellStyle name="Normal 9 3 3 2 2 2 2" xfId="4228" xr:uid="{037AB04D-4941-488C-B17F-7AEDEFD97488}"/>
    <cellStyle name="Normal 9 3 3 2 2 2 2 2" xfId="4229" xr:uid="{1257AFAB-02EC-4DFF-AE7F-94E9852ECE35}"/>
    <cellStyle name="Normal 9 3 3 2 2 2 3" xfId="4230" xr:uid="{1361FD71-F800-4319-9A8D-E1B0F78C50ED}"/>
    <cellStyle name="Normal 9 3 3 2 2 3" xfId="3161" xr:uid="{2B878719-CA60-4AB7-9FD2-2F8FCFE3EA0D}"/>
    <cellStyle name="Normal 9 3 3 2 2 3 2" xfId="4231" xr:uid="{3733C4C2-4DF3-4157-A984-3E3E661B72B4}"/>
    <cellStyle name="Normal 9 3 3 2 2 4" xfId="3162" xr:uid="{16465205-286C-4455-991C-55DDC588717D}"/>
    <cellStyle name="Normal 9 3 3 2 3" xfId="3163" xr:uid="{54C05DCC-4F63-4777-99BF-37298A5CA42F}"/>
    <cellStyle name="Normal 9 3 3 2 3 2" xfId="3164" xr:uid="{362C4BE6-C721-461E-A9AB-9F753120C3D1}"/>
    <cellStyle name="Normal 9 3 3 2 3 2 2" xfId="4232" xr:uid="{36FF9B3B-3895-4E4E-9FB5-28AAEE262F2F}"/>
    <cellStyle name="Normal 9 3 3 2 3 3" xfId="3165" xr:uid="{EE864271-DAE2-432D-B091-4D0D854CD435}"/>
    <cellStyle name="Normal 9 3 3 2 3 4" xfId="3166" xr:uid="{DC858F20-2B8C-48C7-83D5-C941AFE9F2AD}"/>
    <cellStyle name="Normal 9 3 3 2 4" xfId="3167" xr:uid="{63DFBB54-3A5D-4F96-93F4-4C1761552881}"/>
    <cellStyle name="Normal 9 3 3 2 4 2" xfId="4233" xr:uid="{120C4D33-279A-4CBE-B55F-37BEABC0131A}"/>
    <cellStyle name="Normal 9 3 3 2 5" xfId="3168" xr:uid="{B8829BE2-8DF6-4FB0-A4CB-5DBAFEDC9A38}"/>
    <cellStyle name="Normal 9 3 3 2 6" xfId="3169" xr:uid="{66561F0C-5CD9-4338-9929-54FC7D381AFC}"/>
    <cellStyle name="Normal 9 3 3 3" xfId="3170" xr:uid="{880CF740-6477-4CF5-99D0-EAD01F97CA90}"/>
    <cellStyle name="Normal 9 3 3 3 2" xfId="3171" xr:uid="{44C23C05-40FE-4425-A6E6-9EEA1EB7B7BF}"/>
    <cellStyle name="Normal 9 3 3 3 2 2" xfId="3172" xr:uid="{C3A4426B-683C-41AB-B7A3-A86651FC9EA6}"/>
    <cellStyle name="Normal 9 3 3 3 2 2 2" xfId="4234" xr:uid="{1BE4193D-0CB5-4EC9-B258-6C5C142019C0}"/>
    <cellStyle name="Normal 9 3 3 3 2 2 2 2" xfId="4235" xr:uid="{E758B588-FAE5-46A3-9AA8-9E4694BB5CE3}"/>
    <cellStyle name="Normal 9 3 3 3 2 2 3" xfId="4236" xr:uid="{D54D7FE0-7894-4B6E-AE68-1E371562E3FC}"/>
    <cellStyle name="Normal 9 3 3 3 2 3" xfId="3173" xr:uid="{F239B21D-8DDC-49E1-B6F9-157A4F15230D}"/>
    <cellStyle name="Normal 9 3 3 3 2 3 2" xfId="4237" xr:uid="{113651FB-4A8B-4774-A327-F9B9157BD328}"/>
    <cellStyle name="Normal 9 3 3 3 2 4" xfId="3174" xr:uid="{5A75CA71-3F7B-40A4-A27C-59D9AE81DA73}"/>
    <cellStyle name="Normal 9 3 3 3 3" xfId="3175" xr:uid="{B9313E56-C42B-4853-B2B8-AAF6A74AE49A}"/>
    <cellStyle name="Normal 9 3 3 3 3 2" xfId="4238" xr:uid="{A9FAEF0E-E566-46D9-A048-F44A3F8D9267}"/>
    <cellStyle name="Normal 9 3 3 3 3 2 2" xfId="4239" xr:uid="{9DC84143-E072-4673-B463-BCD49B56E0F9}"/>
    <cellStyle name="Normal 9 3 3 3 3 3" xfId="4240" xr:uid="{681E1DB9-18FC-4E3D-8501-DF82EA8E4B92}"/>
    <cellStyle name="Normal 9 3 3 3 4" xfId="3176" xr:uid="{6E422677-EA18-4A33-A37A-ABC126476039}"/>
    <cellStyle name="Normal 9 3 3 3 4 2" xfId="4241" xr:uid="{C237A038-BC2B-4243-A661-3860589BEDCF}"/>
    <cellStyle name="Normal 9 3 3 3 5" xfId="3177" xr:uid="{D4B105C9-94AC-4B0F-996F-332DD7E658B7}"/>
    <cellStyle name="Normal 9 3 3 4" xfId="3178" xr:uid="{444B6D7B-40AD-4DF4-AA7A-F079C158477B}"/>
    <cellStyle name="Normal 9 3 3 4 2" xfId="3179" xr:uid="{035623E3-E4DA-48B8-86D2-FB87041F948D}"/>
    <cellStyle name="Normal 9 3 3 4 2 2" xfId="4242" xr:uid="{1A35985E-1B4E-4B88-A8DB-EE0CEFC00910}"/>
    <cellStyle name="Normal 9 3 3 4 2 2 2" xfId="4243" xr:uid="{1F10FF23-0EE0-4E0A-80C8-3CB941DF66B8}"/>
    <cellStyle name="Normal 9 3 3 4 2 3" xfId="4244" xr:uid="{4A051B94-A7F4-48F8-88E8-618907338ED2}"/>
    <cellStyle name="Normal 9 3 3 4 3" xfId="3180" xr:uid="{FFB6E407-BEC0-4C76-BB9D-E2FD6E8AF265}"/>
    <cellStyle name="Normal 9 3 3 4 3 2" xfId="4245" xr:uid="{2C3475DA-1A3A-4967-9134-186D351EB975}"/>
    <cellStyle name="Normal 9 3 3 4 4" xfId="3181" xr:uid="{B4829E19-CDFE-4863-AF83-DCBD38145D3E}"/>
    <cellStyle name="Normal 9 3 3 5" xfId="3182" xr:uid="{5B191B12-0784-4F62-84F3-EB201D841C8A}"/>
    <cellStyle name="Normal 9 3 3 5 2" xfId="3183" xr:uid="{C69E5917-04BB-4238-BC57-C18EADEEF617}"/>
    <cellStyle name="Normal 9 3 3 5 2 2" xfId="4246" xr:uid="{DD904D7B-059C-46EA-949D-830ADEFEE742}"/>
    <cellStyle name="Normal 9 3 3 5 3" xfId="3184" xr:uid="{047E9EAF-08E4-4AB7-92C0-CBDABCBD6384}"/>
    <cellStyle name="Normal 9 3 3 5 4" xfId="3185" xr:uid="{CAEFF8CB-5BC5-4434-B47E-67160A41FC3D}"/>
    <cellStyle name="Normal 9 3 3 6" xfId="3186" xr:uid="{2C6770B2-A7E7-4416-86FA-1D4B0F6CBA2A}"/>
    <cellStyle name="Normal 9 3 3 6 2" xfId="4247" xr:uid="{C47FA3D0-3F63-4FC6-8982-0F5BEF975CA6}"/>
    <cellStyle name="Normal 9 3 3 7" xfId="3187" xr:uid="{8A8B322E-498B-45AF-AF1A-E21B5A4F56B1}"/>
    <cellStyle name="Normal 9 3 3 8" xfId="3188" xr:uid="{87B9C6D5-4E75-4B71-8AD5-1D6B2406DC6B}"/>
    <cellStyle name="Normal 9 3 4" xfId="3189" xr:uid="{213D238C-9912-4DCB-8BC3-DDED85DAFAE4}"/>
    <cellStyle name="Normal 9 3 4 2" xfId="3190" xr:uid="{0CC16B65-C572-4CF0-9FB9-C8C6123BEE09}"/>
    <cellStyle name="Normal 9 3 4 2 2" xfId="3191" xr:uid="{DFE8FFEE-1200-4684-913A-94FF0D0C06D2}"/>
    <cellStyle name="Normal 9 3 4 2 2 2" xfId="3192" xr:uid="{817D409F-A4E8-420D-8390-12BCBAFA44FF}"/>
    <cellStyle name="Normal 9 3 4 2 2 2 2" xfId="4248" xr:uid="{3A83C42C-92B1-4AA6-9DFB-80FEBDC9658F}"/>
    <cellStyle name="Normal 9 3 4 2 2 3" xfId="3193" xr:uid="{A91C06B7-9C46-4D05-8BFC-9D73E5A43D8C}"/>
    <cellStyle name="Normal 9 3 4 2 2 4" xfId="3194" xr:uid="{F383A53E-D9A5-4723-BAF6-4903FE15C5BE}"/>
    <cellStyle name="Normal 9 3 4 2 3" xfId="3195" xr:uid="{B6ECD829-B23D-4F21-94FD-CCBF3C810E3E}"/>
    <cellStyle name="Normal 9 3 4 2 3 2" xfId="4249" xr:uid="{ADDDF92E-F502-4AD2-B2AD-E4A0BDBC80E6}"/>
    <cellStyle name="Normal 9 3 4 2 4" xfId="3196" xr:uid="{228DEFF7-42E7-4DE6-8C70-CA0FE4133270}"/>
    <cellStyle name="Normal 9 3 4 2 5" xfId="3197" xr:uid="{5BB793BB-341D-4051-9970-B6B6271FBB80}"/>
    <cellStyle name="Normal 9 3 4 3" xfId="3198" xr:uid="{05AA6D47-3920-4328-ACBA-E91BAC49FF9E}"/>
    <cellStyle name="Normal 9 3 4 3 2" xfId="3199" xr:uid="{E5927B4D-EE19-48BF-92C1-96DF7E667286}"/>
    <cellStyle name="Normal 9 3 4 3 2 2" xfId="4250" xr:uid="{5DE60879-9A41-4A47-BACD-CE023D60C3C4}"/>
    <cellStyle name="Normal 9 3 4 3 3" xfId="3200" xr:uid="{3FF23FEA-902D-43FC-B9D5-8A98B3704F65}"/>
    <cellStyle name="Normal 9 3 4 3 4" xfId="3201" xr:uid="{B72F11E0-49CC-433A-AA9D-C5F5A5C4648E}"/>
    <cellStyle name="Normal 9 3 4 4" xfId="3202" xr:uid="{6EB4E245-40FB-4705-88CF-4A2E9C444902}"/>
    <cellStyle name="Normal 9 3 4 4 2" xfId="3203" xr:uid="{0CA5E42B-149E-409C-947D-ABD64BA67589}"/>
    <cellStyle name="Normal 9 3 4 4 3" xfId="3204" xr:uid="{9EA624EB-6AD4-475D-A157-157CB72C2377}"/>
    <cellStyle name="Normal 9 3 4 4 4" xfId="3205" xr:uid="{8AB9B3F9-221F-4FB5-95B9-6538F812B3B3}"/>
    <cellStyle name="Normal 9 3 4 5" xfId="3206" xr:uid="{0895C5D3-6938-4594-BBD2-6A6FE22689FF}"/>
    <cellStyle name="Normal 9 3 4 6" xfId="3207" xr:uid="{1C4444F9-66AD-4FC8-BD24-F7144D98FF81}"/>
    <cellStyle name="Normal 9 3 4 7" xfId="3208" xr:uid="{B40A33AB-1F85-4AE1-9221-293966C397E7}"/>
    <cellStyle name="Normal 9 3 5" xfId="3209" xr:uid="{2798C165-0A87-48D2-80B5-8652219DD553}"/>
    <cellStyle name="Normal 9 3 5 2" xfId="3210" xr:uid="{875A278E-CDFE-4061-A206-F19D0AA8F62E}"/>
    <cellStyle name="Normal 9 3 5 2 2" xfId="3211" xr:uid="{0D7B25B0-84F7-4F02-9A22-15525A456D0C}"/>
    <cellStyle name="Normal 9 3 5 2 2 2" xfId="4251" xr:uid="{D78C912E-2CD3-43E0-BE3C-93600C6A4AD7}"/>
    <cellStyle name="Normal 9 3 5 2 2 2 2" xfId="4252" xr:uid="{495EF770-CC8C-4EDB-8AC7-9B642AB5B064}"/>
    <cellStyle name="Normal 9 3 5 2 2 3" xfId="4253" xr:uid="{4054F5E9-282A-489E-8AA7-B417B334C188}"/>
    <cellStyle name="Normal 9 3 5 2 3" xfId="3212" xr:uid="{84BB5D46-C877-47A0-AAE3-B4E6EDF75E15}"/>
    <cellStyle name="Normal 9 3 5 2 3 2" xfId="4254" xr:uid="{E1A57BAF-8673-41C5-8705-5CF2173F1227}"/>
    <cellStyle name="Normal 9 3 5 2 4" xfId="3213" xr:uid="{D0AAB93A-8631-451D-9A3A-895CC8F85A2D}"/>
    <cellStyle name="Normal 9 3 5 3" xfId="3214" xr:uid="{B14AC265-3D62-43FB-98C6-3A70594E8FC5}"/>
    <cellStyle name="Normal 9 3 5 3 2" xfId="3215" xr:uid="{7A8BEEC2-613D-4ADE-8DC5-C6322C1A1C45}"/>
    <cellStyle name="Normal 9 3 5 3 2 2" xfId="4255" xr:uid="{C0DB1B0D-C411-4A79-B9A4-CBB4684B325A}"/>
    <cellStyle name="Normal 9 3 5 3 3" xfId="3216" xr:uid="{DED07912-08D7-47E7-9805-397E668588BF}"/>
    <cellStyle name="Normal 9 3 5 3 4" xfId="3217" xr:uid="{27507E27-37B7-44A3-AE5E-E5C3AF8F6C51}"/>
    <cellStyle name="Normal 9 3 5 4" xfId="3218" xr:uid="{8A98C5E2-1919-414A-B0E1-EFF084A126EF}"/>
    <cellStyle name="Normal 9 3 5 4 2" xfId="4256" xr:uid="{69B8BED6-17E5-4F32-8755-9706EE97C2B8}"/>
    <cellStyle name="Normal 9 3 5 5" xfId="3219" xr:uid="{FCE973D2-27BE-431B-A2EC-8D1AC1185F63}"/>
    <cellStyle name="Normal 9 3 5 6" xfId="3220" xr:uid="{0253D487-C28D-45A9-91DB-0AFBDA380958}"/>
    <cellStyle name="Normal 9 3 6" xfId="3221" xr:uid="{8D78A627-7C04-4A3A-B72D-1C694EE9A032}"/>
    <cellStyle name="Normal 9 3 6 2" xfId="3222" xr:uid="{D8C90526-C0BE-4A15-AA69-3F8B8080FFD1}"/>
    <cellStyle name="Normal 9 3 6 2 2" xfId="3223" xr:uid="{7C6F553A-B93E-4664-B155-F61F12916669}"/>
    <cellStyle name="Normal 9 3 6 2 2 2" xfId="4257" xr:uid="{35F36976-180B-4BE0-9596-936CA8012E66}"/>
    <cellStyle name="Normal 9 3 6 2 3" xfId="3224" xr:uid="{906488AB-42BD-49D5-806E-8A0D3DC413EE}"/>
    <cellStyle name="Normal 9 3 6 2 4" xfId="3225" xr:uid="{D91B12BA-A008-4988-8340-9344DF76BCE0}"/>
    <cellStyle name="Normal 9 3 6 3" xfId="3226" xr:uid="{47B6177D-F266-4F7B-AF45-C7C86E7012DB}"/>
    <cellStyle name="Normal 9 3 6 3 2" xfId="4258" xr:uid="{2EC029E3-55E1-41B2-B86C-F405CDD2C7FF}"/>
    <cellStyle name="Normal 9 3 6 4" xfId="3227" xr:uid="{9ECD62F7-4B81-4DE5-B2A7-70FF194A9C83}"/>
    <cellStyle name="Normal 9 3 6 5" xfId="3228" xr:uid="{E09C5997-1536-4649-8B90-22AEC9CD0111}"/>
    <cellStyle name="Normal 9 3 7" xfId="3229" xr:uid="{F40076B5-0FF4-4386-B5E3-BB2C85A46D3C}"/>
    <cellStyle name="Normal 9 3 7 2" xfId="3230" xr:uid="{EADEEE66-A2D8-4195-821E-B9535A253221}"/>
    <cellStyle name="Normal 9 3 7 2 2" xfId="4259" xr:uid="{C584B2F0-936A-4ECE-9942-FCDACDC7E09D}"/>
    <cellStyle name="Normal 9 3 7 3" xfId="3231" xr:uid="{53C71F8F-68AC-4A36-8A6E-D1C4B56A073B}"/>
    <cellStyle name="Normal 9 3 7 4" xfId="3232" xr:uid="{ACA31A35-1A93-4A81-93AE-BA0634EC79A4}"/>
    <cellStyle name="Normal 9 3 8" xfId="3233" xr:uid="{C92E97D8-185A-4DFD-A2F7-DC0BA1F7842A}"/>
    <cellStyle name="Normal 9 3 8 2" xfId="3234" xr:uid="{F92629F2-F088-481E-A09B-2FEDC74291EA}"/>
    <cellStyle name="Normal 9 3 8 3" xfId="3235" xr:uid="{C0BC3AF0-4F1D-4F3F-8862-642EF176EE1B}"/>
    <cellStyle name="Normal 9 3 8 4" xfId="3236" xr:uid="{FBD1BE3F-6339-41BC-A09D-56194980910D}"/>
    <cellStyle name="Normal 9 3 9" xfId="3237" xr:uid="{CCE11950-7A45-4D45-97E0-38EC486E9A14}"/>
    <cellStyle name="Normal 9 4" xfId="3238" xr:uid="{E72C0596-352A-4C69-8681-3C4A7A052471}"/>
    <cellStyle name="Normal 9 4 10" xfId="3239" xr:uid="{7437038A-69D8-4651-84BB-F8D9A3CA6D98}"/>
    <cellStyle name="Normal 9 4 11" xfId="3240" xr:uid="{59AB9511-E711-4D61-B168-85D9668B854E}"/>
    <cellStyle name="Normal 9 4 2" xfId="3241" xr:uid="{60451F50-02D9-4636-994B-77E955830552}"/>
    <cellStyle name="Normal 9 4 2 2" xfId="3242" xr:uid="{D1A4EDCD-3194-46DA-8E07-FD95CA67CAA0}"/>
    <cellStyle name="Normal 9 4 2 2 2" xfId="3243" xr:uid="{CA528792-6FA7-4408-8E0A-181F3F3B65C5}"/>
    <cellStyle name="Normal 9 4 2 2 2 2" xfId="3244" xr:uid="{7655CB06-CAF6-4B56-A7F4-950055F0B332}"/>
    <cellStyle name="Normal 9 4 2 2 2 2 2" xfId="3245" xr:uid="{33EE82EE-DAF9-49D5-9A3E-73518387B56E}"/>
    <cellStyle name="Normal 9 4 2 2 2 2 2 2" xfId="4260" xr:uid="{4FBD40AD-5662-4095-92E6-684A71DC4953}"/>
    <cellStyle name="Normal 9 4 2 2 2 2 3" xfId="3246" xr:uid="{94A01B05-662D-43F9-B904-E18BE0D89C5B}"/>
    <cellStyle name="Normal 9 4 2 2 2 2 4" xfId="3247" xr:uid="{2A470D57-4733-4489-AAFB-DEC0645E0DD6}"/>
    <cellStyle name="Normal 9 4 2 2 2 3" xfId="3248" xr:uid="{178C5CD9-9021-45ED-BF4D-773A7BB3A2A6}"/>
    <cellStyle name="Normal 9 4 2 2 2 3 2" xfId="3249" xr:uid="{F7379B82-59D5-47AD-85C8-6775967DF2A8}"/>
    <cellStyle name="Normal 9 4 2 2 2 3 3" xfId="3250" xr:uid="{EFFAF2FF-13E8-4912-8338-E5FCBB3BE98B}"/>
    <cellStyle name="Normal 9 4 2 2 2 3 4" xfId="3251" xr:uid="{9949148B-F3FC-4499-A8A0-C4CBE687AF08}"/>
    <cellStyle name="Normal 9 4 2 2 2 4" xfId="3252" xr:uid="{03097C38-2A09-4CA3-9B75-CE6032349189}"/>
    <cellStyle name="Normal 9 4 2 2 2 5" xfId="3253" xr:uid="{E67234F9-AF05-47D0-B2C6-83FD4067A030}"/>
    <cellStyle name="Normal 9 4 2 2 2 6" xfId="3254" xr:uid="{DFEF116C-6EA4-42C0-8CA7-23FC7A6895F7}"/>
    <cellStyle name="Normal 9 4 2 2 3" xfId="3255" xr:uid="{0694D4F6-979D-4457-8B55-C14B66920CC6}"/>
    <cellStyle name="Normal 9 4 2 2 3 2" xfId="3256" xr:uid="{78944595-471E-4D34-965B-53789F80CE6B}"/>
    <cellStyle name="Normal 9 4 2 2 3 2 2" xfId="3257" xr:uid="{96B5FF50-4596-4FFC-94AF-A55AABD462A7}"/>
    <cellStyle name="Normal 9 4 2 2 3 2 3" xfId="3258" xr:uid="{8AED0585-01F2-47D4-948C-B3DA4FB71D94}"/>
    <cellStyle name="Normal 9 4 2 2 3 2 4" xfId="3259" xr:uid="{369487A9-D0BB-44B5-9BC6-D25C6F466669}"/>
    <cellStyle name="Normal 9 4 2 2 3 3" xfId="3260" xr:uid="{B46FACCF-729B-47DB-BB01-8BE68E1F201A}"/>
    <cellStyle name="Normal 9 4 2 2 3 4" xfId="3261" xr:uid="{0503A8EB-EBC3-433B-89D6-554506DB4A37}"/>
    <cellStyle name="Normal 9 4 2 2 3 5" xfId="3262" xr:uid="{BEA629D5-0156-440A-9D0F-D2ED14069337}"/>
    <cellStyle name="Normal 9 4 2 2 4" xfId="3263" xr:uid="{6189B71D-696E-40D3-BE68-51CB3E529617}"/>
    <cellStyle name="Normal 9 4 2 2 4 2" xfId="3264" xr:uid="{EF69CE73-5578-4C29-924B-6CFCF42FDF61}"/>
    <cellStyle name="Normal 9 4 2 2 4 3" xfId="3265" xr:uid="{4A8F8121-71B9-4B58-96AC-6B26F75237F2}"/>
    <cellStyle name="Normal 9 4 2 2 4 4" xfId="3266" xr:uid="{89CBB681-B689-41E6-AACB-789304F139E1}"/>
    <cellStyle name="Normal 9 4 2 2 5" xfId="3267" xr:uid="{54EC1FDF-1EF0-4F9B-9932-F257C20FB081}"/>
    <cellStyle name="Normal 9 4 2 2 5 2" xfId="3268" xr:uid="{7211F38B-BB17-4338-B4C2-0E8088C1028F}"/>
    <cellStyle name="Normal 9 4 2 2 5 3" xfId="3269" xr:uid="{A0F9A4DA-EEAC-4989-B727-C99541636E32}"/>
    <cellStyle name="Normal 9 4 2 2 5 4" xfId="3270" xr:uid="{0186BDA6-9C92-41D8-8C14-85998AF9BE95}"/>
    <cellStyle name="Normal 9 4 2 2 6" xfId="3271" xr:uid="{18A3F996-F6A4-4AD8-BB9C-5137735D4F05}"/>
    <cellStyle name="Normal 9 4 2 2 7" xfId="3272" xr:uid="{31F9DB35-C012-4B63-8807-AAF86FB28794}"/>
    <cellStyle name="Normal 9 4 2 2 8" xfId="3273" xr:uid="{09E997E7-66B0-4707-9FD6-D24512C32154}"/>
    <cellStyle name="Normal 9 4 2 3" xfId="3274" xr:uid="{47BCDACF-9C32-46BC-9F90-AACD6D57BBD5}"/>
    <cellStyle name="Normal 9 4 2 3 2" xfId="3275" xr:uid="{35C12C56-4E09-403F-BAF0-00E7CA3395FC}"/>
    <cellStyle name="Normal 9 4 2 3 2 2" xfId="3276" xr:uid="{48021618-9372-40FF-9044-CD691362B9D4}"/>
    <cellStyle name="Normal 9 4 2 3 2 2 2" xfId="4261" xr:uid="{53602842-8692-431C-8EE0-632AC9B97033}"/>
    <cellStyle name="Normal 9 4 2 3 2 2 2 2" xfId="4262" xr:uid="{BF4DE39D-7D25-42F9-9BC6-088AFC651679}"/>
    <cellStyle name="Normal 9 4 2 3 2 2 3" xfId="4263" xr:uid="{06AF2460-060B-4CF0-A616-4E64325AA32C}"/>
    <cellStyle name="Normal 9 4 2 3 2 3" xfId="3277" xr:uid="{F4D8500D-C6C1-4634-847C-3DEE9D9E1531}"/>
    <cellStyle name="Normal 9 4 2 3 2 3 2" xfId="4264" xr:uid="{B8E50B07-90B3-4EFB-8EB8-4C46B254A6D7}"/>
    <cellStyle name="Normal 9 4 2 3 2 4" xfId="3278" xr:uid="{17900457-8475-4E1D-879F-EBB36F632746}"/>
    <cellStyle name="Normal 9 4 2 3 3" xfId="3279" xr:uid="{630D825F-316C-4250-B6A9-569A6240C849}"/>
    <cellStyle name="Normal 9 4 2 3 3 2" xfId="3280" xr:uid="{0E8C8BE1-B318-427F-93CA-8E1236CE6AB7}"/>
    <cellStyle name="Normal 9 4 2 3 3 2 2" xfId="4265" xr:uid="{B9FFA1B0-38BB-486D-9AF0-505A97781E05}"/>
    <cellStyle name="Normal 9 4 2 3 3 3" xfId="3281" xr:uid="{C1A9E331-47F7-4ABE-8712-B4A8AD3C1E7B}"/>
    <cellStyle name="Normal 9 4 2 3 3 4" xfId="3282" xr:uid="{1FC4976A-7BE2-4996-BBC4-3BAFEF5296A0}"/>
    <cellStyle name="Normal 9 4 2 3 4" xfId="3283" xr:uid="{EF9AD4BA-252C-4132-ABA4-F84D3AF0B420}"/>
    <cellStyle name="Normal 9 4 2 3 4 2" xfId="4266" xr:uid="{AA8FB167-883E-4142-9714-793089E50AE8}"/>
    <cellStyle name="Normal 9 4 2 3 5" xfId="3284" xr:uid="{C5A9F751-04A5-411A-A243-677D80972AC6}"/>
    <cellStyle name="Normal 9 4 2 3 6" xfId="3285" xr:uid="{72528D8F-92E1-4857-9039-242F35816760}"/>
    <cellStyle name="Normal 9 4 2 4" xfId="3286" xr:uid="{60ECFF8D-988C-432E-BEC2-5F10EDFFAA71}"/>
    <cellStyle name="Normal 9 4 2 4 2" xfId="3287" xr:uid="{999331DB-2BE0-445B-8177-283A1B317C5D}"/>
    <cellStyle name="Normal 9 4 2 4 2 2" xfId="3288" xr:uid="{F4B94BF6-DB54-4036-9E56-B298C7FD6EB7}"/>
    <cellStyle name="Normal 9 4 2 4 2 2 2" xfId="4267" xr:uid="{149F79D8-571E-4D64-A7F1-E7CDF22F37B2}"/>
    <cellStyle name="Normal 9 4 2 4 2 3" xfId="3289" xr:uid="{3520C95C-1DDE-4CC1-9205-51B62D7C4E45}"/>
    <cellStyle name="Normal 9 4 2 4 2 4" xfId="3290" xr:uid="{48E88C48-7B3A-48F1-83C7-C1A81A10C104}"/>
    <cellStyle name="Normal 9 4 2 4 3" xfId="3291" xr:uid="{8DB1EF46-A1C3-4064-93B7-C620FEB98519}"/>
    <cellStyle name="Normal 9 4 2 4 3 2" xfId="4268" xr:uid="{A4C29CB1-6435-4118-9A28-1C65098F1F8D}"/>
    <cellStyle name="Normal 9 4 2 4 4" xfId="3292" xr:uid="{D6AD4EA1-3957-476F-B4E8-ACD6D01219ED}"/>
    <cellStyle name="Normal 9 4 2 4 5" xfId="3293" xr:uid="{7B5AE1A1-9A8A-4393-8A7E-69FF2BD703BC}"/>
    <cellStyle name="Normal 9 4 2 5" xfId="3294" xr:uid="{B793D1E8-C4B3-4214-AFB0-6ED3617F1B24}"/>
    <cellStyle name="Normal 9 4 2 5 2" xfId="3295" xr:uid="{596A30D1-2334-424C-B34B-203B830210B4}"/>
    <cellStyle name="Normal 9 4 2 5 2 2" xfId="4269" xr:uid="{072FD6C6-9069-48FD-9584-E57ADA3FEDAF}"/>
    <cellStyle name="Normal 9 4 2 5 3" xfId="3296" xr:uid="{29235729-CC03-48FF-B488-FE4A33F0657E}"/>
    <cellStyle name="Normal 9 4 2 5 4" xfId="3297" xr:uid="{9FE0E28F-986D-4858-A540-A0C55D380FA4}"/>
    <cellStyle name="Normal 9 4 2 6" xfId="3298" xr:uid="{86E0AF84-BD77-4B78-A91D-91A2218CDC2D}"/>
    <cellStyle name="Normal 9 4 2 6 2" xfId="3299" xr:uid="{24758B05-7A8E-431E-95B7-1502CC4193B8}"/>
    <cellStyle name="Normal 9 4 2 6 3" xfId="3300" xr:uid="{57BF4E2C-86A0-4139-8E96-92DF22DB27F2}"/>
    <cellStyle name="Normal 9 4 2 6 4" xfId="3301" xr:uid="{A3094CB8-B822-4379-990D-D76FDDB88108}"/>
    <cellStyle name="Normal 9 4 2 7" xfId="3302" xr:uid="{F297BAD9-1DF9-4212-9291-A6A4FEA43BA7}"/>
    <cellStyle name="Normal 9 4 2 8" xfId="3303" xr:uid="{EE07ECD4-F141-4647-98A0-1DF29C2ED19C}"/>
    <cellStyle name="Normal 9 4 2 9" xfId="3304" xr:uid="{BF3D1957-66B1-417F-8EC9-C9E652417158}"/>
    <cellStyle name="Normal 9 4 3" xfId="3305" xr:uid="{1F5CFDCE-60FC-45EF-B369-6473D918307A}"/>
    <cellStyle name="Normal 9 4 3 2" xfId="3306" xr:uid="{AE9652E7-EA97-45FE-85C1-52A1B3651757}"/>
    <cellStyle name="Normal 9 4 3 2 2" xfId="3307" xr:uid="{A8B8B486-F900-43B0-9FAD-F751FCE3719F}"/>
    <cellStyle name="Normal 9 4 3 2 2 2" xfId="3308" xr:uid="{73DF6464-8087-4867-B260-4071EA7D3090}"/>
    <cellStyle name="Normal 9 4 3 2 2 2 2" xfId="4270" xr:uid="{5F4AD3DA-4C80-4498-AE87-A1C150F72B81}"/>
    <cellStyle name="Normal 9 4 3 2 2 3" xfId="3309" xr:uid="{59659AEA-DB6E-4F28-AE62-38B49BA68ED4}"/>
    <cellStyle name="Normal 9 4 3 2 2 4" xfId="3310" xr:uid="{39FCC282-EDC4-49F7-8D72-60F19D64F418}"/>
    <cellStyle name="Normal 9 4 3 2 3" xfId="3311" xr:uid="{4CAE669D-A51F-4616-84F2-DA795CC4D59B}"/>
    <cellStyle name="Normal 9 4 3 2 3 2" xfId="3312" xr:uid="{5A1E8F5F-625A-4399-8CB3-18791D85FA72}"/>
    <cellStyle name="Normal 9 4 3 2 3 3" xfId="3313" xr:uid="{D3F91689-56F4-4217-B496-DB79DC956042}"/>
    <cellStyle name="Normal 9 4 3 2 3 4" xfId="3314" xr:uid="{3F1C2A48-C8A4-468D-A147-0EA9ED25AD6C}"/>
    <cellStyle name="Normal 9 4 3 2 4" xfId="3315" xr:uid="{3B1CBB5E-F2F9-485A-83F6-F6BD5793BEB0}"/>
    <cellStyle name="Normal 9 4 3 2 5" xfId="3316" xr:uid="{06F9378C-15FD-47EB-B3D0-4F4636877E0C}"/>
    <cellStyle name="Normal 9 4 3 2 6" xfId="3317" xr:uid="{62E91562-748E-4D12-B19A-9BA3F5BFA4EE}"/>
    <cellStyle name="Normal 9 4 3 3" xfId="3318" xr:uid="{AF303F29-8181-4D21-870E-7145708724EE}"/>
    <cellStyle name="Normal 9 4 3 3 2" xfId="3319" xr:uid="{6084863E-C338-493B-B567-B1714B14CAFF}"/>
    <cellStyle name="Normal 9 4 3 3 2 2" xfId="3320" xr:uid="{E5CC6385-B4FE-49A3-8CF0-30D8148FA112}"/>
    <cellStyle name="Normal 9 4 3 3 2 3" xfId="3321" xr:uid="{A1782095-DFF7-4A09-B4BB-630DCA909463}"/>
    <cellStyle name="Normal 9 4 3 3 2 4" xfId="3322" xr:uid="{3A6A6337-52B1-4ECC-9FB7-6B1F4A85E1E2}"/>
    <cellStyle name="Normal 9 4 3 3 3" xfId="3323" xr:uid="{9458BB4A-0E67-4AAD-9E7C-C90F84EA22C2}"/>
    <cellStyle name="Normal 9 4 3 3 4" xfId="3324" xr:uid="{AD600C9B-5773-4E1A-AEB8-400E8CD20C99}"/>
    <cellStyle name="Normal 9 4 3 3 5" xfId="3325" xr:uid="{C3357E46-E017-4047-B272-36AF62D729AE}"/>
    <cellStyle name="Normal 9 4 3 4" xfId="3326" xr:uid="{5778E3C1-E64D-43AB-A4C7-D0B1C6291304}"/>
    <cellStyle name="Normal 9 4 3 4 2" xfId="3327" xr:uid="{24957C01-AEEF-4268-AED2-5161FF19DCDA}"/>
    <cellStyle name="Normal 9 4 3 4 3" xfId="3328" xr:uid="{92405179-0D20-4542-A9B0-7BBC12F7C577}"/>
    <cellStyle name="Normal 9 4 3 4 4" xfId="3329" xr:uid="{45B5D5C5-D6E7-438C-A59C-2E7FADD25D38}"/>
    <cellStyle name="Normal 9 4 3 5" xfId="3330" xr:uid="{08B766C4-96E9-4D86-9AFD-6B400202743D}"/>
    <cellStyle name="Normal 9 4 3 5 2" xfId="3331" xr:uid="{EFDB53B8-6244-4A6E-9D25-6BD345902FBB}"/>
    <cellStyle name="Normal 9 4 3 5 3" xfId="3332" xr:uid="{F657FFF3-BA85-40A6-A45F-B35440F2E468}"/>
    <cellStyle name="Normal 9 4 3 5 4" xfId="3333" xr:uid="{12F6A098-6A92-4FF4-BC82-4FD835FBA741}"/>
    <cellStyle name="Normal 9 4 3 6" xfId="3334" xr:uid="{8A77F8C4-EAAB-498C-9C7F-34B9F158BC4B}"/>
    <cellStyle name="Normal 9 4 3 7" xfId="3335" xr:uid="{013FD786-A36D-48DB-B364-CB0D6B619BD3}"/>
    <cellStyle name="Normal 9 4 3 8" xfId="3336" xr:uid="{39514C6A-83D2-47CB-9769-59BE5C91384E}"/>
    <cellStyle name="Normal 9 4 4" xfId="3337" xr:uid="{C6C9EA5D-5D60-4462-A94A-7E787525B2B1}"/>
    <cellStyle name="Normal 9 4 4 2" xfId="3338" xr:uid="{179FA1CD-CEF1-4076-878E-FCA1ADDA366A}"/>
    <cellStyle name="Normal 9 4 4 2 2" xfId="3339" xr:uid="{EE549CF1-9159-4F63-BE72-C63AC00139A8}"/>
    <cellStyle name="Normal 9 4 4 2 2 2" xfId="3340" xr:uid="{B5DC27EE-A7BA-4992-8FA2-4469686FAA5A}"/>
    <cellStyle name="Normal 9 4 4 2 2 2 2" xfId="4271" xr:uid="{0E0F016B-183F-4474-B6A7-B74474B0F488}"/>
    <cellStyle name="Normal 9 4 4 2 2 3" xfId="3341" xr:uid="{DC771211-8F4C-4C94-9E58-D91DDD9C45F5}"/>
    <cellStyle name="Normal 9 4 4 2 2 4" xfId="3342" xr:uid="{6D65DEBA-2322-4DF8-AD8B-097A6AA311C0}"/>
    <cellStyle name="Normal 9 4 4 2 3" xfId="3343" xr:uid="{6E4AC5A2-9CE3-46E3-89D0-114D667FC89F}"/>
    <cellStyle name="Normal 9 4 4 2 3 2" xfId="4272" xr:uid="{CE539A7D-5B3D-4632-9C00-33D6232C7D68}"/>
    <cellStyle name="Normal 9 4 4 2 4" xfId="3344" xr:uid="{B44E8F93-34EA-4056-9150-B17C86BB4C37}"/>
    <cellStyle name="Normal 9 4 4 2 5" xfId="3345" xr:uid="{EE1B0817-DA9C-4051-AD19-43B3204A5E57}"/>
    <cellStyle name="Normal 9 4 4 3" xfId="3346" xr:uid="{E369DE5F-9999-477B-BC61-7CA6EE638944}"/>
    <cellStyle name="Normal 9 4 4 3 2" xfId="3347" xr:uid="{7CE7D547-B134-4992-9BCA-96E3F5D0BD51}"/>
    <cellStyle name="Normal 9 4 4 3 2 2" xfId="4273" xr:uid="{D6F1465C-18CE-47B7-AC20-A2F26CC4E8FD}"/>
    <cellStyle name="Normal 9 4 4 3 3" xfId="3348" xr:uid="{9C6641B7-0351-4181-A649-BE97142D0B90}"/>
    <cellStyle name="Normal 9 4 4 3 4" xfId="3349" xr:uid="{356C4561-CFAA-49AD-826C-3F637C048A72}"/>
    <cellStyle name="Normal 9 4 4 4" xfId="3350" xr:uid="{650A68A0-9610-4CC2-876F-67892C5E17EA}"/>
    <cellStyle name="Normal 9 4 4 4 2" xfId="3351" xr:uid="{D3608006-AA55-465A-96CB-33553B09A71B}"/>
    <cellStyle name="Normal 9 4 4 4 3" xfId="3352" xr:uid="{F47ACD39-892A-486B-A378-59EF8B2FB217}"/>
    <cellStyle name="Normal 9 4 4 4 4" xfId="3353" xr:uid="{AEC73E3C-7BDD-4624-BC80-29802A5A8048}"/>
    <cellStyle name="Normal 9 4 4 5" xfId="3354" xr:uid="{89BA82F2-72C5-424E-8A03-0AA8C02F463D}"/>
    <cellStyle name="Normal 9 4 4 6" xfId="3355" xr:uid="{6090DEFB-4FBB-4E0A-9EC3-364E10DE0A3B}"/>
    <cellStyle name="Normal 9 4 4 7" xfId="3356" xr:uid="{85871E00-A828-453E-82B5-ED15B02B4BE9}"/>
    <cellStyle name="Normal 9 4 5" xfId="3357" xr:uid="{7121345B-7D49-480A-83ED-761116D4D713}"/>
    <cellStyle name="Normal 9 4 5 2" xfId="3358" xr:uid="{199B73D4-FB25-4FB6-AFE6-D27D6FD0F0FA}"/>
    <cellStyle name="Normal 9 4 5 2 2" xfId="3359" xr:uid="{B12FB3D5-4713-4B42-80B3-CC9E0CB23B0F}"/>
    <cellStyle name="Normal 9 4 5 2 2 2" xfId="4274" xr:uid="{5EA50772-0171-48C1-92D5-81CF2A299C26}"/>
    <cellStyle name="Normal 9 4 5 2 3" xfId="3360" xr:uid="{800B2990-62D6-4DF2-A98B-3E3D9E77CF02}"/>
    <cellStyle name="Normal 9 4 5 2 4" xfId="3361" xr:uid="{1A37CE3B-A9FD-47E4-A0BE-2466706E040D}"/>
    <cellStyle name="Normal 9 4 5 3" xfId="3362" xr:uid="{978980F9-FA99-4CF7-B371-D374613A4107}"/>
    <cellStyle name="Normal 9 4 5 3 2" xfId="3363" xr:uid="{57E8E3E8-37C1-4968-ADFD-E6BD6669631C}"/>
    <cellStyle name="Normal 9 4 5 3 3" xfId="3364" xr:uid="{55152465-B50E-4E68-A908-91508A6D79F3}"/>
    <cellStyle name="Normal 9 4 5 3 4" xfId="3365" xr:uid="{B86A4A8E-E537-4272-90A9-4B8531B2CACF}"/>
    <cellStyle name="Normal 9 4 5 4" xfId="3366" xr:uid="{D47535BB-A734-4B32-B6F7-08FC92AC6F59}"/>
    <cellStyle name="Normal 9 4 5 5" xfId="3367" xr:uid="{B44A1FA5-1536-4A3F-BAEA-F12E80B506D5}"/>
    <cellStyle name="Normal 9 4 5 6" xfId="3368" xr:uid="{3367DACB-A394-4CD9-9E9B-DB2467908213}"/>
    <cellStyle name="Normal 9 4 6" xfId="3369" xr:uid="{76C268F8-388F-4D09-9945-10F1A3722B54}"/>
    <cellStyle name="Normal 9 4 6 2" xfId="3370" xr:uid="{518608AD-B5B2-409E-AB88-4292AA86B49F}"/>
    <cellStyle name="Normal 9 4 6 2 2" xfId="3371" xr:uid="{8FE22E9F-2DC6-421C-AE4D-1FA3ED9FEC9E}"/>
    <cellStyle name="Normal 9 4 6 2 3" xfId="3372" xr:uid="{B1C714AD-10C3-47C8-9083-83E2AC063CC3}"/>
    <cellStyle name="Normal 9 4 6 2 4" xfId="3373" xr:uid="{BF8549E3-922A-4CBF-A71C-6931E7D537ED}"/>
    <cellStyle name="Normal 9 4 6 3" xfId="3374" xr:uid="{3CEEB42D-104E-4C87-99CC-848175B16CB9}"/>
    <cellStyle name="Normal 9 4 6 4" xfId="3375" xr:uid="{8DC4BE3C-7A8C-4FA4-8C76-F98027A8A29D}"/>
    <cellStyle name="Normal 9 4 6 5" xfId="3376" xr:uid="{E6A79969-4DAF-48BF-AECB-3A327D6A6460}"/>
    <cellStyle name="Normal 9 4 7" xfId="3377" xr:uid="{5849B476-8563-4B12-AD37-7709B41D5DA7}"/>
    <cellStyle name="Normal 9 4 7 2" xfId="3378" xr:uid="{98010D5B-7A03-4BF1-8D1D-F37828BF4044}"/>
    <cellStyle name="Normal 9 4 7 3" xfId="3379" xr:uid="{6AE30110-28E0-4D72-8742-A25206D91A9C}"/>
    <cellStyle name="Normal 9 4 7 4" xfId="3380" xr:uid="{29109AC1-36BF-4AE4-A37E-CE6A03E2A34A}"/>
    <cellStyle name="Normal 9 4 8" xfId="3381" xr:uid="{AA54B03A-1A7C-4963-BE7E-F7B1DEB7A728}"/>
    <cellStyle name="Normal 9 4 8 2" xfId="3382" xr:uid="{D985E276-594D-4674-B91D-BACCF2EB1731}"/>
    <cellStyle name="Normal 9 4 8 3" xfId="3383" xr:uid="{89795FAF-408A-4EB8-8264-C3DF36B244C2}"/>
    <cellStyle name="Normal 9 4 8 4" xfId="3384" xr:uid="{6BFA50E4-2751-4AAE-9C18-96057422795C}"/>
    <cellStyle name="Normal 9 4 9" xfId="3385" xr:uid="{45B750C1-AA57-48DF-88FC-BB6DFA897C1B}"/>
    <cellStyle name="Normal 9 5" xfId="3386" xr:uid="{FBAC6199-2763-48CB-AD2A-682CD542B58F}"/>
    <cellStyle name="Normal 9 5 10" xfId="3387" xr:uid="{A377CF82-D5EC-4A13-B1B2-CD1EF84C16A7}"/>
    <cellStyle name="Normal 9 5 11" xfId="3388" xr:uid="{6C2D66AF-CC74-4182-B25E-2E7952EE165C}"/>
    <cellStyle name="Normal 9 5 2" xfId="3389" xr:uid="{51E547BB-07A5-47D2-BBD4-5668FCF5B5E4}"/>
    <cellStyle name="Normal 9 5 2 2" xfId="3390" xr:uid="{27722DCA-A223-441D-BD7F-9FCA2895A2A5}"/>
    <cellStyle name="Normal 9 5 2 2 2" xfId="3391" xr:uid="{A2402DDE-FBE6-4D74-9708-844CDECD0071}"/>
    <cellStyle name="Normal 9 5 2 2 2 2" xfId="3392" xr:uid="{E93B118F-C224-44F5-95C7-FB0EC6D80005}"/>
    <cellStyle name="Normal 9 5 2 2 2 2 2" xfId="3393" xr:uid="{0E7B5FE8-82A7-4D02-81CE-6472524D32D9}"/>
    <cellStyle name="Normal 9 5 2 2 2 2 3" xfId="3394" xr:uid="{0C5CE081-5039-43D3-8496-987CFAA6886D}"/>
    <cellStyle name="Normal 9 5 2 2 2 2 4" xfId="3395" xr:uid="{85687602-7C11-4C47-ACE0-2CD62876A968}"/>
    <cellStyle name="Normal 9 5 2 2 2 3" xfId="3396" xr:uid="{553653DD-2D8C-4136-8966-C62E81223A3E}"/>
    <cellStyle name="Normal 9 5 2 2 2 3 2" xfId="3397" xr:uid="{32AE1253-6835-4141-9249-BB3AC88A89DA}"/>
    <cellStyle name="Normal 9 5 2 2 2 3 3" xfId="3398" xr:uid="{CC44B66C-54F7-46F5-9FE2-508014553BC7}"/>
    <cellStyle name="Normal 9 5 2 2 2 3 4" xfId="3399" xr:uid="{3C6038B3-94E3-4E72-9066-8A2BCC83B484}"/>
    <cellStyle name="Normal 9 5 2 2 2 4" xfId="3400" xr:uid="{97FC4B34-36EC-4F57-99C9-1D0CCF95DACB}"/>
    <cellStyle name="Normal 9 5 2 2 2 5" xfId="3401" xr:uid="{747A0485-1634-4CDF-8614-255305847DC7}"/>
    <cellStyle name="Normal 9 5 2 2 2 6" xfId="3402" xr:uid="{F9246BD5-5708-4646-BF18-EF6581B7361C}"/>
    <cellStyle name="Normal 9 5 2 2 3" xfId="3403" xr:uid="{F849AB57-F2F1-4BFC-94CD-FF76F8A3FE2A}"/>
    <cellStyle name="Normal 9 5 2 2 3 2" xfId="3404" xr:uid="{159C6885-582F-4BE6-AB67-8E39E7B23753}"/>
    <cellStyle name="Normal 9 5 2 2 3 2 2" xfId="3405" xr:uid="{C1BCBBEA-2CFF-4983-B603-B79890BC74F9}"/>
    <cellStyle name="Normal 9 5 2 2 3 2 3" xfId="3406" xr:uid="{EE5C63A7-FCD0-4C04-AB2C-817399A60BBD}"/>
    <cellStyle name="Normal 9 5 2 2 3 2 4" xfId="3407" xr:uid="{F57EB833-4A57-40D4-ACB8-3D67A806D691}"/>
    <cellStyle name="Normal 9 5 2 2 3 3" xfId="3408" xr:uid="{35A08E22-7E2B-47D8-BB98-1AABBCEC593D}"/>
    <cellStyle name="Normal 9 5 2 2 3 4" xfId="3409" xr:uid="{4E08AF08-2786-4960-A6AD-AFD3305B4EEE}"/>
    <cellStyle name="Normal 9 5 2 2 3 5" xfId="3410" xr:uid="{9D7A1117-350D-4F1F-BB71-CA519289F370}"/>
    <cellStyle name="Normal 9 5 2 2 4" xfId="3411" xr:uid="{45676C23-30A5-49FB-81E4-10F9D27D413C}"/>
    <cellStyle name="Normal 9 5 2 2 4 2" xfId="3412" xr:uid="{D24541A6-1808-4E46-A06E-D2997A66E333}"/>
    <cellStyle name="Normal 9 5 2 2 4 3" xfId="3413" xr:uid="{40CEFF2F-9E72-4D0C-B425-544C17177147}"/>
    <cellStyle name="Normal 9 5 2 2 4 4" xfId="3414" xr:uid="{BE370CFA-4036-46F1-9064-A58BA365CAC1}"/>
    <cellStyle name="Normal 9 5 2 2 5" xfId="3415" xr:uid="{293F7F4A-5826-4263-A3F9-9D11424DC8D5}"/>
    <cellStyle name="Normal 9 5 2 2 5 2" xfId="3416" xr:uid="{97A06BD9-5F6C-4D34-9BBA-F44C04C278EA}"/>
    <cellStyle name="Normal 9 5 2 2 5 3" xfId="3417" xr:uid="{25588C47-AA29-44B8-856F-CBB3BE20C484}"/>
    <cellStyle name="Normal 9 5 2 2 5 4" xfId="3418" xr:uid="{EAB35921-D85C-434F-BBB4-ACD4A60790B4}"/>
    <cellStyle name="Normal 9 5 2 2 6" xfId="3419" xr:uid="{6ED92A0B-C24A-42A1-8344-A5F01CB106B5}"/>
    <cellStyle name="Normal 9 5 2 2 7" xfId="3420" xr:uid="{AA864298-7EBF-4D99-8B28-C6ED75C444A4}"/>
    <cellStyle name="Normal 9 5 2 2 8" xfId="3421" xr:uid="{4F40BC03-A62D-49B5-B2C7-E18DB964E35C}"/>
    <cellStyle name="Normal 9 5 2 3" xfId="3422" xr:uid="{A4288423-7792-4606-8D1E-E90F2E776991}"/>
    <cellStyle name="Normal 9 5 2 3 2" xfId="3423" xr:uid="{36FF19A2-0E7C-4CE1-8EEE-9E64CA7ABB05}"/>
    <cellStyle name="Normal 9 5 2 3 2 2" xfId="3424" xr:uid="{153261FB-4D2F-4AAB-8329-42E8C3D72A3D}"/>
    <cellStyle name="Normal 9 5 2 3 2 3" xfId="3425" xr:uid="{13C40179-F3BB-4F7C-8128-E223614637B1}"/>
    <cellStyle name="Normal 9 5 2 3 2 4" xfId="3426" xr:uid="{85F4EA92-97F5-4633-978B-B9FC5FC43826}"/>
    <cellStyle name="Normal 9 5 2 3 3" xfId="3427" xr:uid="{8A64EC92-2037-4D70-A1EF-BBB72A5C84F0}"/>
    <cellStyle name="Normal 9 5 2 3 3 2" xfId="3428" xr:uid="{F461BE6C-653A-4243-A199-CD84BD139743}"/>
    <cellStyle name="Normal 9 5 2 3 3 3" xfId="3429" xr:uid="{07889977-4000-489D-B66F-DF514F2C6EAA}"/>
    <cellStyle name="Normal 9 5 2 3 3 4" xfId="3430" xr:uid="{3F0A78A0-27ED-40AE-BC8E-441F12DE6C4C}"/>
    <cellStyle name="Normal 9 5 2 3 4" xfId="3431" xr:uid="{764FED33-A3BC-4179-99EC-5A0E1160BFE8}"/>
    <cellStyle name="Normal 9 5 2 3 5" xfId="3432" xr:uid="{9EC7AA06-D968-4F70-AA44-3F88D85A1A95}"/>
    <cellStyle name="Normal 9 5 2 3 6" xfId="3433" xr:uid="{014381B8-DC4B-43B2-8181-41EA3823CA10}"/>
    <cellStyle name="Normal 9 5 2 4" xfId="3434" xr:uid="{F190620E-F750-47F4-9385-213CE35BC439}"/>
    <cellStyle name="Normal 9 5 2 4 2" xfId="3435" xr:uid="{26BF4BF0-EA4A-4A6A-B2CD-7CDD1D4B4CF8}"/>
    <cellStyle name="Normal 9 5 2 4 2 2" xfId="3436" xr:uid="{B51B5316-4884-465E-8C90-B9E5F570054C}"/>
    <cellStyle name="Normal 9 5 2 4 2 3" xfId="3437" xr:uid="{00ED7119-C837-4C74-9F8D-559BE6F7A57D}"/>
    <cellStyle name="Normal 9 5 2 4 2 4" xfId="3438" xr:uid="{73C08882-97A1-45F6-88EF-BF3599C89721}"/>
    <cellStyle name="Normal 9 5 2 4 3" xfId="3439" xr:uid="{FE6003ED-AE0F-4A07-B64F-F9A3371B06D1}"/>
    <cellStyle name="Normal 9 5 2 4 4" xfId="3440" xr:uid="{26DB3596-6597-4898-96FD-D4063DDB0114}"/>
    <cellStyle name="Normal 9 5 2 4 5" xfId="3441" xr:uid="{44D3CE93-A895-4057-99C9-45F226F51CDC}"/>
    <cellStyle name="Normal 9 5 2 5" xfId="3442" xr:uid="{69F881F9-578A-42BB-9C8A-F30553AD7830}"/>
    <cellStyle name="Normal 9 5 2 5 2" xfId="3443" xr:uid="{E1312CA7-0CC5-44BB-8330-127BC70813C5}"/>
    <cellStyle name="Normal 9 5 2 5 3" xfId="3444" xr:uid="{44D37DB0-74DA-491E-AA6A-349FCCE6F615}"/>
    <cellStyle name="Normal 9 5 2 5 4" xfId="3445" xr:uid="{B2EC10DB-6383-40C0-956D-ED28BF349228}"/>
    <cellStyle name="Normal 9 5 2 6" xfId="3446" xr:uid="{A11F507E-E928-436C-96B4-E9DAFEBC0E8F}"/>
    <cellStyle name="Normal 9 5 2 6 2" xfId="3447" xr:uid="{9979C197-1BBE-42A0-B777-EE3E5B0D39E6}"/>
    <cellStyle name="Normal 9 5 2 6 3" xfId="3448" xr:uid="{F2643093-2933-4C9B-882F-8ABB86219E82}"/>
    <cellStyle name="Normal 9 5 2 6 4" xfId="3449" xr:uid="{D46B01C2-7BB2-4A9F-8DFF-E45E4A2F5516}"/>
    <cellStyle name="Normal 9 5 2 7" xfId="3450" xr:uid="{EDBF5656-99BC-4F7A-A061-AEBE2588E045}"/>
    <cellStyle name="Normal 9 5 2 8" xfId="3451" xr:uid="{70D89861-35B3-473E-927C-AD0C430B957A}"/>
    <cellStyle name="Normal 9 5 2 9" xfId="3452" xr:uid="{F9073CFC-801D-4B31-884D-5BF8568E71CA}"/>
    <cellStyle name="Normal 9 5 3" xfId="3453" xr:uid="{D182E399-FB37-49E4-B011-F9A95FF36654}"/>
    <cellStyle name="Normal 9 5 3 2" xfId="3454" xr:uid="{8863DF10-7A2A-409E-B6FB-2B6BA552F271}"/>
    <cellStyle name="Normal 9 5 3 2 2" xfId="3455" xr:uid="{0CC11C67-93C9-4E8C-B6C2-CF2ADFA5023D}"/>
    <cellStyle name="Normal 9 5 3 2 2 2" xfId="3456" xr:uid="{9EF8F081-BC6F-49B3-9304-E9769669C31A}"/>
    <cellStyle name="Normal 9 5 3 2 2 2 2" xfId="4275" xr:uid="{CDA2334B-0466-4AF0-92AA-A81D86E1343C}"/>
    <cellStyle name="Normal 9 5 3 2 2 3" xfId="3457" xr:uid="{ADD1D927-08D9-4ECB-999B-250054C3DF42}"/>
    <cellStyle name="Normal 9 5 3 2 2 4" xfId="3458" xr:uid="{D8070618-08E6-4CD4-8941-CF703196FD42}"/>
    <cellStyle name="Normal 9 5 3 2 3" xfId="3459" xr:uid="{4BC4764F-A02C-465A-881D-4104A27F6525}"/>
    <cellStyle name="Normal 9 5 3 2 3 2" xfId="3460" xr:uid="{560F11E1-0723-4802-97A1-BC3FF2A20F6C}"/>
    <cellStyle name="Normal 9 5 3 2 3 3" xfId="3461" xr:uid="{1E027E6D-3B99-4A1E-A6BD-371E8AF0DC67}"/>
    <cellStyle name="Normal 9 5 3 2 3 4" xfId="3462" xr:uid="{88D467CC-F08C-42E3-9764-920EAC29C14A}"/>
    <cellStyle name="Normal 9 5 3 2 4" xfId="3463" xr:uid="{503D2123-C5EB-4F64-A5DE-7A5505446009}"/>
    <cellStyle name="Normal 9 5 3 2 5" xfId="3464" xr:uid="{D2E5A6CA-D0C1-4CC9-8A6E-001E008E5DA3}"/>
    <cellStyle name="Normal 9 5 3 2 6" xfId="3465" xr:uid="{3E9053DB-1E22-4402-BA0C-E9BFD5733D34}"/>
    <cellStyle name="Normal 9 5 3 3" xfId="3466" xr:uid="{79DABD5C-A5F7-423D-9DCD-AC32F68BF443}"/>
    <cellStyle name="Normal 9 5 3 3 2" xfId="3467" xr:uid="{6976796C-69DB-4531-86EA-0A16440A6973}"/>
    <cellStyle name="Normal 9 5 3 3 2 2" xfId="3468" xr:uid="{E0B42788-0245-4870-A778-C1A048A2AF55}"/>
    <cellStyle name="Normal 9 5 3 3 2 3" xfId="3469" xr:uid="{8853B194-6963-4E17-8ED5-4E12435E3B58}"/>
    <cellStyle name="Normal 9 5 3 3 2 4" xfId="3470" xr:uid="{46C0D445-19B1-4206-99C9-047395C9F271}"/>
    <cellStyle name="Normal 9 5 3 3 3" xfId="3471" xr:uid="{22A45608-E90A-4178-AB3D-7EC0A07EF7A1}"/>
    <cellStyle name="Normal 9 5 3 3 4" xfId="3472" xr:uid="{F1A438D0-6BF9-44BA-A704-919BB92CE09A}"/>
    <cellStyle name="Normal 9 5 3 3 5" xfId="3473" xr:uid="{1E16BEF4-5935-43E5-8206-3119F8714B10}"/>
    <cellStyle name="Normal 9 5 3 4" xfId="3474" xr:uid="{C8F64C44-75CF-4115-93B3-27AABBE30FDB}"/>
    <cellStyle name="Normal 9 5 3 4 2" xfId="3475" xr:uid="{6351FFBD-11BB-426B-9227-B3F3C075988D}"/>
    <cellStyle name="Normal 9 5 3 4 3" xfId="3476" xr:uid="{B35DFAF1-C14A-4727-B721-D8DDC9567EBC}"/>
    <cellStyle name="Normal 9 5 3 4 4" xfId="3477" xr:uid="{7302A387-DCFE-440D-BFE1-5F5D0552B20C}"/>
    <cellStyle name="Normal 9 5 3 5" xfId="3478" xr:uid="{0D9851FF-5F7C-4751-B91B-F2B79050C0BD}"/>
    <cellStyle name="Normal 9 5 3 5 2" xfId="3479" xr:uid="{91A03004-6B77-4ABD-AE21-52247FB9B5E0}"/>
    <cellStyle name="Normal 9 5 3 5 3" xfId="3480" xr:uid="{C59E34D8-245F-4EBA-8521-E88E993D461F}"/>
    <cellStyle name="Normal 9 5 3 5 4" xfId="3481" xr:uid="{4854345F-9A83-4E49-9C57-2DE87D6F87FA}"/>
    <cellStyle name="Normal 9 5 3 6" xfId="3482" xr:uid="{F4444CD2-477C-4B45-AFE7-F830B95227CE}"/>
    <cellStyle name="Normal 9 5 3 7" xfId="3483" xr:uid="{E13C1118-9D46-4F7D-8051-5B820CC43115}"/>
    <cellStyle name="Normal 9 5 3 8" xfId="3484" xr:uid="{066E012E-53A3-47A8-8D95-1A4E9D3B5995}"/>
    <cellStyle name="Normal 9 5 4" xfId="3485" xr:uid="{94B29A3A-FC8F-4E13-BB6D-7E5DD9FBE922}"/>
    <cellStyle name="Normal 9 5 4 2" xfId="3486" xr:uid="{D02B7BF8-E4A1-48BE-A857-497937D6A06C}"/>
    <cellStyle name="Normal 9 5 4 2 2" xfId="3487" xr:uid="{0B7B5265-6515-437A-AF87-948178599E09}"/>
    <cellStyle name="Normal 9 5 4 2 2 2" xfId="3488" xr:uid="{246EBF19-2AAD-46D3-8FAC-5D51BA68A598}"/>
    <cellStyle name="Normal 9 5 4 2 2 3" xfId="3489" xr:uid="{EFB141F9-DE2E-49F0-BB98-22D8B7725A08}"/>
    <cellStyle name="Normal 9 5 4 2 2 4" xfId="3490" xr:uid="{DBFDF453-A5B0-4910-AA27-9B5E7217041D}"/>
    <cellStyle name="Normal 9 5 4 2 3" xfId="3491" xr:uid="{059FF548-AA5A-482B-97DF-07C22AAA8FCD}"/>
    <cellStyle name="Normal 9 5 4 2 4" xfId="3492" xr:uid="{EAD31764-4449-481A-BFBD-5D28868BB0AF}"/>
    <cellStyle name="Normal 9 5 4 2 5" xfId="3493" xr:uid="{0591E17A-7180-42D8-B215-BD67C068292A}"/>
    <cellStyle name="Normal 9 5 4 3" xfId="3494" xr:uid="{E8C6F0C7-4512-4CFB-9601-F46449A0955B}"/>
    <cellStyle name="Normal 9 5 4 3 2" xfId="3495" xr:uid="{6FFE37FC-574C-4B56-8F80-5AC068ED44B5}"/>
    <cellStyle name="Normal 9 5 4 3 3" xfId="3496" xr:uid="{E40AEB73-6F94-459C-8D32-653D55F72174}"/>
    <cellStyle name="Normal 9 5 4 3 4" xfId="3497" xr:uid="{BBA2CD26-8477-4277-9F2F-ADC78A6CBBEA}"/>
    <cellStyle name="Normal 9 5 4 4" xfId="3498" xr:uid="{4D21E2A5-824C-49D8-8BD5-44942A41470A}"/>
    <cellStyle name="Normal 9 5 4 4 2" xfId="3499" xr:uid="{22C56E81-560F-475A-A411-6843C9DBBBC0}"/>
    <cellStyle name="Normal 9 5 4 4 3" xfId="3500" xr:uid="{B15C286C-6693-4415-8B80-DBB69AF50315}"/>
    <cellStyle name="Normal 9 5 4 4 4" xfId="3501" xr:uid="{1D2D5AF1-0407-4F7B-B92C-6E287AEDA5CA}"/>
    <cellStyle name="Normal 9 5 4 5" xfId="3502" xr:uid="{24E26FD9-4BB4-4D41-AA23-745D21FCA9F3}"/>
    <cellStyle name="Normal 9 5 4 6" xfId="3503" xr:uid="{1653D67B-AFAF-4D35-BB5D-294EEEAA7542}"/>
    <cellStyle name="Normal 9 5 4 7" xfId="3504" xr:uid="{540318D9-0D47-4F5B-96A4-A0DB5B011058}"/>
    <cellStyle name="Normal 9 5 5" xfId="3505" xr:uid="{94A0726F-5B0A-4DCB-9F46-E2380913BD43}"/>
    <cellStyle name="Normal 9 5 5 2" xfId="3506" xr:uid="{60CE54E8-76D5-4E4C-AC73-D89FBBED6138}"/>
    <cellStyle name="Normal 9 5 5 2 2" xfId="3507" xr:uid="{B64AF99B-E504-4F4F-BEEC-40D02B4F1413}"/>
    <cellStyle name="Normal 9 5 5 2 3" xfId="3508" xr:uid="{7542162D-6A4C-4624-A2C2-085DC64B0A51}"/>
    <cellStyle name="Normal 9 5 5 2 4" xfId="3509" xr:uid="{7502E2BB-49B1-419A-A159-CF93A12E96B6}"/>
    <cellStyle name="Normal 9 5 5 3" xfId="3510" xr:uid="{A81C3764-22C8-4D90-BCF4-10C6F2B08112}"/>
    <cellStyle name="Normal 9 5 5 3 2" xfId="3511" xr:uid="{97D0609D-2DA1-431E-89D0-6E85103C5209}"/>
    <cellStyle name="Normal 9 5 5 3 3" xfId="3512" xr:uid="{C33B1AE4-E12C-43F6-BB2B-066DB50D2A92}"/>
    <cellStyle name="Normal 9 5 5 3 4" xfId="3513" xr:uid="{67EDE35F-9B42-4A71-9649-E7D5126D39C5}"/>
    <cellStyle name="Normal 9 5 5 4" xfId="3514" xr:uid="{8337C64F-FC80-472D-84BE-229CE819722C}"/>
    <cellStyle name="Normal 9 5 5 5" xfId="3515" xr:uid="{BABEB417-0587-4A64-8096-A173078A4E73}"/>
    <cellStyle name="Normal 9 5 5 6" xfId="3516" xr:uid="{8EAEC6F5-EA51-4B5F-98A6-0078B2723B28}"/>
    <cellStyle name="Normal 9 5 6" xfId="3517" xr:uid="{E6C13677-A9DE-4BD4-AA55-FBF1EA2C8C32}"/>
    <cellStyle name="Normal 9 5 6 2" xfId="3518" xr:uid="{59455798-9064-40CF-BFE3-B2230330E2CE}"/>
    <cellStyle name="Normal 9 5 6 2 2" xfId="3519" xr:uid="{C54C5069-5F3A-4007-9D25-2BDE362D27C6}"/>
    <cellStyle name="Normal 9 5 6 2 3" xfId="3520" xr:uid="{A052D031-013A-4488-8B89-B8BC3C994431}"/>
    <cellStyle name="Normal 9 5 6 2 4" xfId="3521" xr:uid="{D0F964F9-42DC-435C-9205-750833077D81}"/>
    <cellStyle name="Normal 9 5 6 3" xfId="3522" xr:uid="{EC06E604-87B5-4B29-8E6A-A35B69EBB211}"/>
    <cellStyle name="Normal 9 5 6 4" xfId="3523" xr:uid="{2946E102-0089-4DDB-91B0-CF5EFFCCB495}"/>
    <cellStyle name="Normal 9 5 6 5" xfId="3524" xr:uid="{4CED3D3F-96D7-4260-A618-1445C5A35EA4}"/>
    <cellStyle name="Normal 9 5 7" xfId="3525" xr:uid="{CCAAB244-5878-457C-800C-EC94A7191044}"/>
    <cellStyle name="Normal 9 5 7 2" xfId="3526" xr:uid="{8E972FEC-7A72-41EA-AF03-2B39CF79B7FC}"/>
    <cellStyle name="Normal 9 5 7 3" xfId="3527" xr:uid="{A1FC4994-CF5F-4ACD-931A-1E29C39DF036}"/>
    <cellStyle name="Normal 9 5 7 4" xfId="3528" xr:uid="{443DE6A7-4D48-456E-8457-E1157DCEA4F1}"/>
    <cellStyle name="Normal 9 5 8" xfId="3529" xr:uid="{364637AE-685A-4D38-967C-A6430FF35329}"/>
    <cellStyle name="Normal 9 5 8 2" xfId="3530" xr:uid="{4438F67F-8F3D-4EBB-8896-3A941CDACBC5}"/>
    <cellStyle name="Normal 9 5 8 3" xfId="3531" xr:uid="{6C47144C-D870-427B-80BC-03B9A9D80EB7}"/>
    <cellStyle name="Normal 9 5 8 4" xfId="3532" xr:uid="{95299C62-1F84-4A70-93B3-7CEB35C24639}"/>
    <cellStyle name="Normal 9 5 9" xfId="3533" xr:uid="{936F5126-A91E-4A59-B87A-91A44A20F283}"/>
    <cellStyle name="Normal 9 6" xfId="3534" xr:uid="{71ADB524-621C-4979-BDC5-C5EE5C44A3CF}"/>
    <cellStyle name="Normal 9 6 2" xfId="3535" xr:uid="{79C09A55-8365-4781-8BCD-D464D9358164}"/>
    <cellStyle name="Normal 9 6 2 2" xfId="3536" xr:uid="{DB0B01B0-028A-4788-AD98-1DB6D8329E0E}"/>
    <cellStyle name="Normal 9 6 2 2 2" xfId="3537" xr:uid="{07FCE3C1-029D-4207-9230-3BE94057175E}"/>
    <cellStyle name="Normal 9 6 2 2 2 2" xfId="3538" xr:uid="{B1E25DB4-8322-451B-9C41-AD7CBBDBA7EC}"/>
    <cellStyle name="Normal 9 6 2 2 2 3" xfId="3539" xr:uid="{2A019776-4352-4C71-A6F3-900A1C73ECD2}"/>
    <cellStyle name="Normal 9 6 2 2 2 4" xfId="3540" xr:uid="{AD1422C4-51D6-4041-B9F3-6A9317CE0B75}"/>
    <cellStyle name="Normal 9 6 2 2 3" xfId="3541" xr:uid="{09B76797-920C-4A12-A03D-F2FF1B23161B}"/>
    <cellStyle name="Normal 9 6 2 2 3 2" xfId="3542" xr:uid="{12F72D51-6FBD-41C1-8173-676CCD36DCB4}"/>
    <cellStyle name="Normal 9 6 2 2 3 3" xfId="3543" xr:uid="{B44AF0AB-6A90-4500-9C9D-493689D83CEA}"/>
    <cellStyle name="Normal 9 6 2 2 3 4" xfId="3544" xr:uid="{0B128D02-A405-41CF-816A-B3CAE963E532}"/>
    <cellStyle name="Normal 9 6 2 2 4" xfId="3545" xr:uid="{D81A2690-892B-4964-AA3D-883DAE07EC3A}"/>
    <cellStyle name="Normal 9 6 2 2 5" xfId="3546" xr:uid="{CEAEC408-BCCA-4967-9A70-175780C53029}"/>
    <cellStyle name="Normal 9 6 2 2 6" xfId="3547" xr:uid="{75D3BF4E-14E8-4E3A-A228-4E113DE07580}"/>
    <cellStyle name="Normal 9 6 2 3" xfId="3548" xr:uid="{18763928-80CD-4954-B9D9-B2BA3E279622}"/>
    <cellStyle name="Normal 9 6 2 3 2" xfId="3549" xr:uid="{37570B24-5636-4717-886E-51B510EFAF6B}"/>
    <cellStyle name="Normal 9 6 2 3 2 2" xfId="3550" xr:uid="{AB83BBD8-6447-4744-9D9B-FAABAC60EC11}"/>
    <cellStyle name="Normal 9 6 2 3 2 3" xfId="3551" xr:uid="{CA876C99-394A-413E-B328-4DAEEDB9D39D}"/>
    <cellStyle name="Normal 9 6 2 3 2 4" xfId="3552" xr:uid="{3316DE04-8689-456F-A9C3-C5C3A7DFFF74}"/>
    <cellStyle name="Normal 9 6 2 3 3" xfId="3553" xr:uid="{0009528F-E176-429B-B8FF-34103B0FCEFF}"/>
    <cellStyle name="Normal 9 6 2 3 4" xfId="3554" xr:uid="{047699E3-016A-4AE4-BB29-E3FAE2BBC1F7}"/>
    <cellStyle name="Normal 9 6 2 3 5" xfId="3555" xr:uid="{FF952409-B2DE-480A-88F0-54D1D5DD3F1F}"/>
    <cellStyle name="Normal 9 6 2 4" xfId="3556" xr:uid="{82D28CB9-4AA8-4DFC-B208-8C6C15765584}"/>
    <cellStyle name="Normal 9 6 2 4 2" xfId="3557" xr:uid="{71BDF23F-884E-4458-B5B1-82A42194A719}"/>
    <cellStyle name="Normal 9 6 2 4 3" xfId="3558" xr:uid="{10200D8E-C880-424D-8AA8-151AE676EC23}"/>
    <cellStyle name="Normal 9 6 2 4 4" xfId="3559" xr:uid="{F7B7F651-7108-4D57-BAC4-FE8F3154B83E}"/>
    <cellStyle name="Normal 9 6 2 5" xfId="3560" xr:uid="{4BA00BCC-D1A7-414E-B24D-3BCF712C0C23}"/>
    <cellStyle name="Normal 9 6 2 5 2" xfId="3561" xr:uid="{E361CDCD-19D1-4AF5-9098-74A9447EF5CD}"/>
    <cellStyle name="Normal 9 6 2 5 3" xfId="3562" xr:uid="{07A4355A-9567-4AE9-B82D-5EFAEF0784AC}"/>
    <cellStyle name="Normal 9 6 2 5 4" xfId="3563" xr:uid="{A017F875-F15C-442D-98A8-B0B2DF4F38CE}"/>
    <cellStyle name="Normal 9 6 2 6" xfId="3564" xr:uid="{80E8F56F-B215-4C53-8CCF-08685FC8CBEA}"/>
    <cellStyle name="Normal 9 6 2 7" xfId="3565" xr:uid="{A4E02E35-941C-4693-A691-E4FC8B52196C}"/>
    <cellStyle name="Normal 9 6 2 8" xfId="3566" xr:uid="{33F70C92-F740-47F0-9B11-11FFE0710CA5}"/>
    <cellStyle name="Normal 9 6 3" xfId="3567" xr:uid="{E7E99AE3-A9CF-4D8F-BFF7-FC4EADBC310A}"/>
    <cellStyle name="Normal 9 6 3 2" xfId="3568" xr:uid="{92C7BB58-C298-40BB-ABC5-5BE08BC79BB4}"/>
    <cellStyle name="Normal 9 6 3 2 2" xfId="3569" xr:uid="{D9BF000C-9805-42BC-A659-F721B6B7CA21}"/>
    <cellStyle name="Normal 9 6 3 2 3" xfId="3570" xr:uid="{F7555435-E0E9-4AA2-9050-57B226E8DBED}"/>
    <cellStyle name="Normal 9 6 3 2 4" xfId="3571" xr:uid="{C847FF78-3871-4E38-B0C4-63B365A9EB08}"/>
    <cellStyle name="Normal 9 6 3 3" xfId="3572" xr:uid="{C7AEC8B4-6431-4CAC-85FA-EF1FE6FE77A1}"/>
    <cellStyle name="Normal 9 6 3 3 2" xfId="3573" xr:uid="{5516B544-E79F-4D72-A3E2-C17D22B8503A}"/>
    <cellStyle name="Normal 9 6 3 3 3" xfId="3574" xr:uid="{67567FFD-913A-41F0-BEC3-AF38A2A37FCE}"/>
    <cellStyle name="Normal 9 6 3 3 4" xfId="3575" xr:uid="{20127774-76F1-4604-91DE-F08A4147FB12}"/>
    <cellStyle name="Normal 9 6 3 4" xfId="3576" xr:uid="{D8B6AEB2-706D-41B9-9838-D280D9593FFE}"/>
    <cellStyle name="Normal 9 6 3 5" xfId="3577" xr:uid="{4B5F2404-1520-44D0-A74A-4F4C618639FF}"/>
    <cellStyle name="Normal 9 6 3 6" xfId="3578" xr:uid="{52C63350-47E4-4614-8D27-BD7F216686A6}"/>
    <cellStyle name="Normal 9 6 4" xfId="3579" xr:uid="{0D887D4C-78C9-47F4-AAC5-117F41C227F0}"/>
    <cellStyle name="Normal 9 6 4 2" xfId="3580" xr:uid="{809057B4-0AB0-40FA-AB5F-E5BDB360D277}"/>
    <cellStyle name="Normal 9 6 4 2 2" xfId="3581" xr:uid="{AF6ADFBA-4124-42D1-B061-57F8F339C0DD}"/>
    <cellStyle name="Normal 9 6 4 2 3" xfId="3582" xr:uid="{BE41F53C-D318-4E86-B64B-BB707A345956}"/>
    <cellStyle name="Normal 9 6 4 2 4" xfId="3583" xr:uid="{91937F24-4EF1-4DDC-93F2-52307CBDAC10}"/>
    <cellStyle name="Normal 9 6 4 3" xfId="3584" xr:uid="{B4B64627-0061-46F0-8396-A0D1B2E2825A}"/>
    <cellStyle name="Normal 9 6 4 4" xfId="3585" xr:uid="{16835032-6094-4AD2-918C-E2F3F6609610}"/>
    <cellStyle name="Normal 9 6 4 5" xfId="3586" xr:uid="{1D4C3EB6-C876-4259-BDAE-B88436E056AC}"/>
    <cellStyle name="Normal 9 6 5" xfId="3587" xr:uid="{496220D0-CF15-4438-9E19-3D1EBF304BD6}"/>
    <cellStyle name="Normal 9 6 5 2" xfId="3588" xr:uid="{D010FF12-439A-4410-9A49-E3B2713C1394}"/>
    <cellStyle name="Normal 9 6 5 3" xfId="3589" xr:uid="{7E594B63-F474-420F-BF04-8D5535388D75}"/>
    <cellStyle name="Normal 9 6 5 4" xfId="3590" xr:uid="{EDF565E7-C6E5-4D97-9121-20BF6ED51124}"/>
    <cellStyle name="Normal 9 6 6" xfId="3591" xr:uid="{56270235-AD16-4787-8C68-78DD3DFE7723}"/>
    <cellStyle name="Normal 9 6 6 2" xfId="3592" xr:uid="{394ED4AE-E237-44DA-AB1C-E117D1E5D9F8}"/>
    <cellStyle name="Normal 9 6 6 3" xfId="3593" xr:uid="{C592CE13-DB10-425A-AE2B-2562D930CE3F}"/>
    <cellStyle name="Normal 9 6 6 4" xfId="3594" xr:uid="{9B1D1A05-BFDC-49CC-901F-6C3ED2580AB5}"/>
    <cellStyle name="Normal 9 6 7" xfId="3595" xr:uid="{7A2ACBE4-08A0-4D13-81E6-22B891CC479A}"/>
    <cellStyle name="Normal 9 6 8" xfId="3596" xr:uid="{40606B44-AE17-4E47-BB4F-C6F1443A30C7}"/>
    <cellStyle name="Normal 9 6 9" xfId="3597" xr:uid="{C091679A-3750-429B-924D-981AED4F817B}"/>
    <cellStyle name="Normal 9 7" xfId="3598" xr:uid="{583942BE-C175-4841-B242-5A5716A926DF}"/>
    <cellStyle name="Normal 9 7 2" xfId="3599" xr:uid="{F33D8C19-1ACE-4902-8089-17AD9E9E3BF1}"/>
    <cellStyle name="Normal 9 7 2 2" xfId="3600" xr:uid="{343D2BD8-AE0C-4414-AA16-BDF3726DE3D9}"/>
    <cellStyle name="Normal 9 7 2 2 2" xfId="3601" xr:uid="{93D802C2-DA6B-4F7B-AB4B-2B7F9910D00B}"/>
    <cellStyle name="Normal 9 7 2 2 2 2" xfId="4276" xr:uid="{37CF3814-3DA9-47FB-B561-7D6A15AC2431}"/>
    <cellStyle name="Normal 9 7 2 2 3" xfId="3602" xr:uid="{8582DEB3-856D-4326-A1F6-726A229BC851}"/>
    <cellStyle name="Normal 9 7 2 2 4" xfId="3603" xr:uid="{B64F2465-7032-4F26-B1F8-7294C5D93CCB}"/>
    <cellStyle name="Normal 9 7 2 3" xfId="3604" xr:uid="{0D4029AD-7ABB-42F9-8720-DADAC62E6F2E}"/>
    <cellStyle name="Normal 9 7 2 3 2" xfId="3605" xr:uid="{D2109D80-7A07-4B96-923D-C330B365C3E8}"/>
    <cellStyle name="Normal 9 7 2 3 3" xfId="3606" xr:uid="{2C9A4DFD-1B46-4C17-87AE-D4B6AFD2B931}"/>
    <cellStyle name="Normal 9 7 2 3 4" xfId="3607" xr:uid="{B3BBB834-205A-4561-B3CB-393ADE86EAA1}"/>
    <cellStyle name="Normal 9 7 2 4" xfId="3608" xr:uid="{D679AA41-80F6-45A5-86D1-1A8C04292341}"/>
    <cellStyle name="Normal 9 7 2 5" xfId="3609" xr:uid="{C6D94E38-870E-49A0-8819-824D09A11264}"/>
    <cellStyle name="Normal 9 7 2 6" xfId="3610" xr:uid="{91834C09-99CA-4C15-8593-7242504AAD86}"/>
    <cellStyle name="Normal 9 7 3" xfId="3611" xr:uid="{BC9C33F4-352C-4591-B5F8-CD6396DB2791}"/>
    <cellStyle name="Normal 9 7 3 2" xfId="3612" xr:uid="{EAF24B9A-E7BF-4971-8A4C-465DAC9093E4}"/>
    <cellStyle name="Normal 9 7 3 2 2" xfId="3613" xr:uid="{1F4E0BE2-9456-4E62-8743-FD0885B5F8D4}"/>
    <cellStyle name="Normal 9 7 3 2 3" xfId="3614" xr:uid="{1529B4A2-8538-4329-9B4A-2D8A03B48EA3}"/>
    <cellStyle name="Normal 9 7 3 2 4" xfId="3615" xr:uid="{E7FFE4D4-C146-46D9-9384-138CAAB9896B}"/>
    <cellStyle name="Normal 9 7 3 3" xfId="3616" xr:uid="{CD1F44DB-D964-46A2-A8F1-5C1ED0CAC4B1}"/>
    <cellStyle name="Normal 9 7 3 4" xfId="3617" xr:uid="{14307536-6CCE-46F7-B89C-04F6FA752F76}"/>
    <cellStyle name="Normal 9 7 3 5" xfId="3618" xr:uid="{BE754572-9F45-4811-9E34-46DC99EA0ABC}"/>
    <cellStyle name="Normal 9 7 4" xfId="3619" xr:uid="{A0C6C8F3-8F61-4876-BFFC-1838D6707192}"/>
    <cellStyle name="Normal 9 7 4 2" xfId="3620" xr:uid="{701A6064-027B-4C3F-B48B-49C89896A608}"/>
    <cellStyle name="Normal 9 7 4 3" xfId="3621" xr:uid="{D9ACF41F-860E-4B03-9F93-67BC135A2EA5}"/>
    <cellStyle name="Normal 9 7 4 4" xfId="3622" xr:uid="{9C805C0F-97BA-43A2-B83E-34FA7322D3BB}"/>
    <cellStyle name="Normal 9 7 5" xfId="3623" xr:uid="{4C756CFF-21BF-4F7C-9773-D30AA366FFEF}"/>
    <cellStyle name="Normal 9 7 5 2" xfId="3624" xr:uid="{7F66E969-8E4E-4FBF-942B-B6F9D07AB095}"/>
    <cellStyle name="Normal 9 7 5 3" xfId="3625" xr:uid="{E426D8D5-6B8F-4CC8-BDB8-A71321E6C392}"/>
    <cellStyle name="Normal 9 7 5 4" xfId="3626" xr:uid="{85C466D4-8A1D-45F3-9C96-E1E0F868419F}"/>
    <cellStyle name="Normal 9 7 6" xfId="3627" xr:uid="{574847EA-1C2A-40BC-AA1D-55DCB4C2C867}"/>
    <cellStyle name="Normal 9 7 7" xfId="3628" xr:uid="{4C00307C-784B-465E-9A2B-6403C99FFA35}"/>
    <cellStyle name="Normal 9 7 8" xfId="3629" xr:uid="{0B7C2578-FCA7-4579-93A2-F57C1713B4AA}"/>
    <cellStyle name="Normal 9 8" xfId="3630" xr:uid="{3F037B29-4421-44A1-A528-BE1368424BDE}"/>
    <cellStyle name="Normal 9 8 2" xfId="3631" xr:uid="{19F047DA-13DB-4E24-A40E-FF3D48246C42}"/>
    <cellStyle name="Normal 9 8 2 2" xfId="3632" xr:uid="{9A9A7E14-0035-44CA-AE2A-1FDC7323A4DC}"/>
    <cellStyle name="Normal 9 8 2 2 2" xfId="3633" xr:uid="{2C736B33-71DB-476E-A543-A9CD29046EFB}"/>
    <cellStyle name="Normal 9 8 2 2 3" xfId="3634" xr:uid="{0AFD5B5C-CB95-464A-9C08-B390A3F8ACAE}"/>
    <cellStyle name="Normal 9 8 2 2 4" xfId="3635" xr:uid="{3107698A-6E19-4F26-9A0B-A03D785A33FC}"/>
    <cellStyle name="Normal 9 8 2 3" xfId="3636" xr:uid="{1D7FB4CA-418C-4021-9E75-DA0E47866453}"/>
    <cellStyle name="Normal 9 8 2 4" xfId="3637" xr:uid="{3D72A48F-AECE-458A-AFBE-56038FF4BB81}"/>
    <cellStyle name="Normal 9 8 2 5" xfId="3638" xr:uid="{9B93DBBF-87CC-4457-A3D6-F30397CD0E81}"/>
    <cellStyle name="Normal 9 8 3" xfId="3639" xr:uid="{6787F1EC-9EFB-4F16-AA23-6DB1D84048AC}"/>
    <cellStyle name="Normal 9 8 3 2" xfId="3640" xr:uid="{7EAB8FA2-4972-41BE-B149-5574049E1005}"/>
    <cellStyle name="Normal 9 8 3 3" xfId="3641" xr:uid="{945FD9AC-F794-4BE0-BF2B-103B2E4979B7}"/>
    <cellStyle name="Normal 9 8 3 4" xfId="3642" xr:uid="{4C0C85A6-BBFF-4C80-8DBD-8EDEA4025FBC}"/>
    <cellStyle name="Normal 9 8 4" xfId="3643" xr:uid="{ADF044F5-2D89-48E0-9881-06B89F1882B8}"/>
    <cellStyle name="Normal 9 8 4 2" xfId="3644" xr:uid="{B3BD04BC-729C-4495-BD19-73BAC8A08147}"/>
    <cellStyle name="Normal 9 8 4 3" xfId="3645" xr:uid="{308B1537-E0CD-4E6B-A1A1-CDB547E8945F}"/>
    <cellStyle name="Normal 9 8 4 4" xfId="3646" xr:uid="{CD66688A-AB78-47E6-BF85-E4440F386F34}"/>
    <cellStyle name="Normal 9 8 5" xfId="3647" xr:uid="{687ADB86-CC4C-430C-979D-AA32A2D1254B}"/>
    <cellStyle name="Normal 9 8 6" xfId="3648" xr:uid="{FE547145-09CC-43B4-8FC3-614B200070B3}"/>
    <cellStyle name="Normal 9 8 7" xfId="3649" xr:uid="{52CBED34-6659-43BE-B2D1-7BC9BE1D8D59}"/>
    <cellStyle name="Normal 9 9" xfId="3650" xr:uid="{7B79A773-5692-4205-89C4-CB0552E82B75}"/>
    <cellStyle name="Normal 9 9 2" xfId="3651" xr:uid="{C63DC4C1-EB23-4F3E-8623-8D05ABE4AF8C}"/>
    <cellStyle name="Normal 9 9 2 2" xfId="3652" xr:uid="{7DED7900-B575-427C-BA96-C6941C7218FD}"/>
    <cellStyle name="Normal 9 9 2 3" xfId="3653" xr:uid="{C714B0A4-FCCA-4D99-BD62-D7DEB4BF13BD}"/>
    <cellStyle name="Normal 9 9 2 4" xfId="3654" xr:uid="{D74A43B3-3EA4-412D-BFBE-3CDBEA138D5C}"/>
    <cellStyle name="Normal 9 9 3" xfId="3655" xr:uid="{A0E73596-C860-4780-8801-D07E8F92FA54}"/>
    <cellStyle name="Normal 9 9 3 2" xfId="3656" xr:uid="{C2A00BD9-E943-4061-9428-D1E2BDB7B1FF}"/>
    <cellStyle name="Normal 9 9 3 3" xfId="3657" xr:uid="{FC0A86B6-0E84-4590-B50B-0631AAA6756D}"/>
    <cellStyle name="Normal 9 9 3 4" xfId="3658" xr:uid="{9C2A52A1-5ECE-4074-990A-306767BD655E}"/>
    <cellStyle name="Normal 9 9 4" xfId="3659" xr:uid="{4CBC0606-D104-4C83-A677-B8F823A87E69}"/>
    <cellStyle name="Normal 9 9 5" xfId="3660" xr:uid="{1E27300C-DBF0-4AFE-9C31-CEBEF33B600F}"/>
    <cellStyle name="Normal 9 9 6" xfId="3661" xr:uid="{52A64F3E-EC97-41A9-A0E3-26210D9B73B6}"/>
    <cellStyle name="Percent 2" xfId="79" xr:uid="{351647DC-B5DC-49B0-889F-4390CF86FB5F}"/>
    <cellStyle name="Гиперссылка 2" xfId="4" xr:uid="{49BAA0F8-B3D3-41B5-87DD-435502328B29}"/>
    <cellStyle name="Обычный 2" xfId="1" xr:uid="{A3CD5D5E-4502-4158-8112-08CDD679ACF5}"/>
    <cellStyle name="Обычный 2 2" xfId="5" xr:uid="{D19F253E-EE9B-4476-9D91-2EE3A6D7A3DC}"/>
    <cellStyle name="常规_Sheet1_1" xfId="4384" xr:uid="{E01C52D7-5972-4057-890B-05DFB4290F11}"/>
  </cellStyles>
  <dxfs count="5">
    <dxf>
      <font>
        <condense val="0"/>
        <extend val="0"/>
        <color indexed="8"/>
      </font>
      <fill>
        <patternFill>
          <bgColor indexed="10"/>
        </patternFill>
      </fill>
    </dxf>
    <dxf>
      <font>
        <color theme="0"/>
      </font>
      <fill>
        <patternFill>
          <bgColor theme="0"/>
        </patternFill>
      </fill>
    </dxf>
    <dxf>
      <font>
        <color theme="0"/>
      </font>
    </dxf>
    <dxf>
      <font>
        <color theme="0"/>
      </font>
    </dxf>
    <dxf>
      <font>
        <condense val="0"/>
        <extend val="0"/>
        <color indexed="8"/>
      </font>
      <fill>
        <patternFill>
          <bgColor indexed="10"/>
        </patternFill>
      </fill>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row>
        <row r="4086">
          <cell r="A4086">
            <v>44987</v>
          </cell>
        </row>
        <row r="4087">
          <cell r="A4087">
            <v>44988</v>
          </cell>
        </row>
        <row r="4088">
          <cell r="A4088">
            <v>44989</v>
          </cell>
        </row>
        <row r="4089">
          <cell r="A4089">
            <v>44990</v>
          </cell>
        </row>
        <row r="4090">
          <cell r="A4090">
            <v>44991</v>
          </cell>
        </row>
        <row r="4091">
          <cell r="A4091">
            <v>44992</v>
          </cell>
        </row>
        <row r="4092">
          <cell r="A4092">
            <v>44993</v>
          </cell>
        </row>
        <row r="4093">
          <cell r="A4093">
            <v>44994</v>
          </cell>
        </row>
        <row r="4094">
          <cell r="A4094">
            <v>44995</v>
          </cell>
        </row>
        <row r="4095">
          <cell r="A4095">
            <v>44996</v>
          </cell>
        </row>
        <row r="4096">
          <cell r="A4096">
            <v>44997</v>
          </cell>
        </row>
        <row r="4097">
          <cell r="A4097">
            <v>44998</v>
          </cell>
        </row>
        <row r="4098">
          <cell r="A4098">
            <v>44999</v>
          </cell>
        </row>
        <row r="4099">
          <cell r="A4099">
            <v>45000</v>
          </cell>
        </row>
        <row r="4100">
          <cell r="A4100">
            <v>45001</v>
          </cell>
        </row>
        <row r="4101">
          <cell r="A4101">
            <v>45002</v>
          </cell>
        </row>
        <row r="4102">
          <cell r="A4102">
            <v>45003</v>
          </cell>
        </row>
        <row r="4103">
          <cell r="A4103">
            <v>45004</v>
          </cell>
        </row>
        <row r="4104">
          <cell r="A4104">
            <v>45005</v>
          </cell>
        </row>
        <row r="4105">
          <cell r="A4105">
            <v>45006</v>
          </cell>
        </row>
        <row r="4106">
          <cell r="A4106">
            <v>45007</v>
          </cell>
        </row>
        <row r="4107">
          <cell r="A4107">
            <v>45008</v>
          </cell>
        </row>
        <row r="4108">
          <cell r="A4108">
            <v>45009</v>
          </cell>
        </row>
        <row r="4109">
          <cell r="A4109">
            <v>45010</v>
          </cell>
        </row>
        <row r="4110">
          <cell r="A4110">
            <v>45011</v>
          </cell>
        </row>
        <row r="4111">
          <cell r="A4111">
            <v>45012</v>
          </cell>
        </row>
        <row r="4112">
          <cell r="A4112">
            <v>45013</v>
          </cell>
        </row>
        <row r="4113">
          <cell r="A4113">
            <v>45014</v>
          </cell>
        </row>
        <row r="4114">
          <cell r="A4114">
            <v>45015</v>
          </cell>
        </row>
        <row r="4115">
          <cell r="A4115">
            <v>45016</v>
          </cell>
        </row>
        <row r="4116">
          <cell r="A4116">
            <v>45017</v>
          </cell>
        </row>
        <row r="4117">
          <cell r="A4117">
            <v>45018</v>
          </cell>
        </row>
        <row r="4118">
          <cell r="A4118">
            <v>45019</v>
          </cell>
        </row>
        <row r="4119">
          <cell r="A4119">
            <v>45020</v>
          </cell>
        </row>
        <row r="4120">
          <cell r="A4120">
            <v>45021</v>
          </cell>
        </row>
        <row r="4121">
          <cell r="A4121">
            <v>45022</v>
          </cell>
        </row>
        <row r="4122">
          <cell r="A4122">
            <v>45023</v>
          </cell>
        </row>
        <row r="4123">
          <cell r="A4123">
            <v>45024</v>
          </cell>
        </row>
        <row r="4124">
          <cell r="A4124">
            <v>45025</v>
          </cell>
        </row>
        <row r="4125">
          <cell r="A4125">
            <v>45026</v>
          </cell>
        </row>
        <row r="4126">
          <cell r="A4126">
            <v>45027</v>
          </cell>
        </row>
        <row r="4127">
          <cell r="A4127">
            <v>45028</v>
          </cell>
        </row>
        <row r="4128">
          <cell r="A4128">
            <v>45029</v>
          </cell>
        </row>
        <row r="4129">
          <cell r="A4129">
            <v>45030</v>
          </cell>
        </row>
        <row r="4130">
          <cell r="A4130">
            <v>45031</v>
          </cell>
        </row>
        <row r="4131">
          <cell r="A4131">
            <v>45032</v>
          </cell>
        </row>
        <row r="4132">
          <cell r="A4132">
            <v>45033</v>
          </cell>
        </row>
        <row r="4133">
          <cell r="A4133">
            <v>45034</v>
          </cell>
        </row>
        <row r="4134">
          <cell r="A4134">
            <v>45035</v>
          </cell>
        </row>
        <row r="4135">
          <cell r="A4135">
            <v>45036</v>
          </cell>
        </row>
        <row r="4136">
          <cell r="A4136">
            <v>45037</v>
          </cell>
        </row>
        <row r="4137">
          <cell r="A4137">
            <v>45038</v>
          </cell>
        </row>
        <row r="4138">
          <cell r="A4138">
            <v>45039</v>
          </cell>
        </row>
        <row r="4139">
          <cell r="A4139">
            <v>45040</v>
          </cell>
        </row>
        <row r="4140">
          <cell r="A4140">
            <v>45041</v>
          </cell>
        </row>
        <row r="4141">
          <cell r="A4141">
            <v>45042</v>
          </cell>
        </row>
        <row r="4142">
          <cell r="A4142">
            <v>45043</v>
          </cell>
        </row>
        <row r="4143">
          <cell r="A4143">
            <v>45044</v>
          </cell>
        </row>
        <row r="4144">
          <cell r="A4144">
            <v>45045</v>
          </cell>
        </row>
        <row r="4145">
          <cell r="A4145">
            <v>45046</v>
          </cell>
        </row>
        <row r="4146">
          <cell r="A4146">
            <v>45047</v>
          </cell>
        </row>
        <row r="4147">
          <cell r="A4147">
            <v>45048</v>
          </cell>
        </row>
        <row r="4148">
          <cell r="A4148">
            <v>45049</v>
          </cell>
        </row>
        <row r="4149">
          <cell r="A4149">
            <v>45050</v>
          </cell>
        </row>
        <row r="4150">
          <cell r="A4150">
            <v>45051</v>
          </cell>
        </row>
        <row r="4151">
          <cell r="A4151">
            <v>45052</v>
          </cell>
        </row>
        <row r="4152">
          <cell r="A4152">
            <v>45053</v>
          </cell>
        </row>
        <row r="4153">
          <cell r="A4153">
            <v>45054</v>
          </cell>
        </row>
        <row r="4154">
          <cell r="A4154">
            <v>45055</v>
          </cell>
        </row>
        <row r="4155">
          <cell r="A4155">
            <v>45056</v>
          </cell>
        </row>
        <row r="4156">
          <cell r="A4156">
            <v>45057</v>
          </cell>
        </row>
        <row r="4157">
          <cell r="A4157">
            <v>45058</v>
          </cell>
        </row>
        <row r="4158">
          <cell r="A4158">
            <v>45059</v>
          </cell>
        </row>
        <row r="4159">
          <cell r="A4159">
            <v>45060</v>
          </cell>
        </row>
        <row r="4160">
          <cell r="A4160">
            <v>45061</v>
          </cell>
        </row>
        <row r="4161">
          <cell r="A4161">
            <v>45062</v>
          </cell>
        </row>
        <row r="4162">
          <cell r="A4162">
            <v>45063</v>
          </cell>
        </row>
        <row r="4163">
          <cell r="A4163">
            <v>45064</v>
          </cell>
        </row>
        <row r="4164">
          <cell r="A4164">
            <v>45065</v>
          </cell>
        </row>
        <row r="4165">
          <cell r="A4165">
            <v>45066</v>
          </cell>
        </row>
        <row r="4166">
          <cell r="A4166">
            <v>45067</v>
          </cell>
        </row>
        <row r="4167">
          <cell r="A4167">
            <v>45068</v>
          </cell>
        </row>
        <row r="4168">
          <cell r="A4168">
            <v>45069</v>
          </cell>
        </row>
        <row r="4169">
          <cell r="A4169">
            <v>45070</v>
          </cell>
        </row>
        <row r="4170">
          <cell r="A4170">
            <v>45071</v>
          </cell>
        </row>
        <row r="4171">
          <cell r="A4171">
            <v>45072</v>
          </cell>
        </row>
        <row r="4172">
          <cell r="A4172">
            <v>45073</v>
          </cell>
        </row>
        <row r="4173">
          <cell r="A4173">
            <v>45074</v>
          </cell>
        </row>
        <row r="4174">
          <cell r="A4174">
            <v>45075</v>
          </cell>
        </row>
        <row r="4175">
          <cell r="A4175">
            <v>45076</v>
          </cell>
        </row>
        <row r="4176">
          <cell r="A4176">
            <v>45077</v>
          </cell>
        </row>
        <row r="4177">
          <cell r="A4177">
            <v>45078</v>
          </cell>
        </row>
        <row r="4178">
          <cell r="A4178">
            <v>45079</v>
          </cell>
        </row>
        <row r="4179">
          <cell r="A4179">
            <v>45080</v>
          </cell>
        </row>
        <row r="4180">
          <cell r="A4180">
            <v>45081</v>
          </cell>
        </row>
        <row r="4181">
          <cell r="A4181">
            <v>45082</v>
          </cell>
        </row>
        <row r="4182">
          <cell r="A4182">
            <v>45083</v>
          </cell>
        </row>
        <row r="4183">
          <cell r="A4183">
            <v>45084</v>
          </cell>
        </row>
        <row r="4184">
          <cell r="A4184">
            <v>45085</v>
          </cell>
        </row>
        <row r="4185">
          <cell r="A4185">
            <v>45086</v>
          </cell>
        </row>
        <row r="4186">
          <cell r="A4186">
            <v>45087</v>
          </cell>
        </row>
        <row r="4187">
          <cell r="A4187">
            <v>45088</v>
          </cell>
        </row>
        <row r="4188">
          <cell r="A4188">
            <v>45089</v>
          </cell>
        </row>
        <row r="4189">
          <cell r="A4189">
            <v>45090</v>
          </cell>
        </row>
        <row r="4190">
          <cell r="A4190">
            <v>45091</v>
          </cell>
        </row>
        <row r="4191">
          <cell r="A4191">
            <v>45092</v>
          </cell>
        </row>
        <row r="4192">
          <cell r="A4192">
            <v>45093</v>
          </cell>
        </row>
        <row r="4193">
          <cell r="A4193">
            <v>45094</v>
          </cell>
        </row>
        <row r="4194">
          <cell r="A4194">
            <v>45095</v>
          </cell>
        </row>
        <row r="4195">
          <cell r="A4195">
            <v>45096</v>
          </cell>
        </row>
        <row r="4196">
          <cell r="A4196">
            <v>45097</v>
          </cell>
        </row>
        <row r="4197">
          <cell r="A4197">
            <v>45098</v>
          </cell>
        </row>
        <row r="4198">
          <cell r="A4198">
            <v>45099</v>
          </cell>
        </row>
        <row r="4199">
          <cell r="A4199">
            <v>45100</v>
          </cell>
        </row>
        <row r="4200">
          <cell r="A4200">
            <v>45101</v>
          </cell>
        </row>
        <row r="4201">
          <cell r="A4201">
            <v>45102</v>
          </cell>
        </row>
        <row r="4202">
          <cell r="A4202">
            <v>45103</v>
          </cell>
        </row>
        <row r="4203">
          <cell r="A4203">
            <v>45104</v>
          </cell>
        </row>
        <row r="4204">
          <cell r="A4204">
            <v>45105</v>
          </cell>
        </row>
        <row r="4205">
          <cell r="A4205">
            <v>45106</v>
          </cell>
        </row>
        <row r="4206">
          <cell r="A4206">
            <v>45107</v>
          </cell>
        </row>
        <row r="4207">
          <cell r="A4207">
            <v>45108</v>
          </cell>
        </row>
        <row r="4208">
          <cell r="A4208">
            <v>45109</v>
          </cell>
        </row>
        <row r="4209">
          <cell r="A4209">
            <v>45110</v>
          </cell>
        </row>
        <row r="4210">
          <cell r="A4210">
            <v>45111</v>
          </cell>
        </row>
        <row r="4211">
          <cell r="A4211">
            <v>45112</v>
          </cell>
        </row>
        <row r="4212">
          <cell r="A4212">
            <v>45113</v>
          </cell>
        </row>
        <row r="4213">
          <cell r="A4213">
            <v>45114</v>
          </cell>
        </row>
        <row r="4214">
          <cell r="A4214">
            <v>45115</v>
          </cell>
        </row>
        <row r="4215">
          <cell r="A4215">
            <v>45116</v>
          </cell>
        </row>
        <row r="4216">
          <cell r="A4216">
            <v>45117</v>
          </cell>
        </row>
        <row r="4217">
          <cell r="A4217">
            <v>45118</v>
          </cell>
        </row>
        <row r="4218">
          <cell r="A4218">
            <v>45119</v>
          </cell>
        </row>
        <row r="4219">
          <cell r="A4219">
            <v>45120</v>
          </cell>
        </row>
        <row r="4220">
          <cell r="A4220">
            <v>45121</v>
          </cell>
        </row>
        <row r="4221">
          <cell r="A4221">
            <v>45122</v>
          </cell>
        </row>
        <row r="4222">
          <cell r="A4222">
            <v>45123</v>
          </cell>
        </row>
        <row r="4223">
          <cell r="A4223">
            <v>45124</v>
          </cell>
        </row>
        <row r="4224">
          <cell r="A4224">
            <v>45125</v>
          </cell>
        </row>
        <row r="4225">
          <cell r="A4225">
            <v>45126</v>
          </cell>
        </row>
        <row r="4226">
          <cell r="A4226">
            <v>45127</v>
          </cell>
        </row>
        <row r="4227">
          <cell r="A4227">
            <v>45128</v>
          </cell>
        </row>
        <row r="4228">
          <cell r="A4228">
            <v>45129</v>
          </cell>
        </row>
        <row r="4229">
          <cell r="A4229">
            <v>45130</v>
          </cell>
        </row>
        <row r="4230">
          <cell r="A4230">
            <v>45131</v>
          </cell>
        </row>
        <row r="4231">
          <cell r="A4231">
            <v>45132</v>
          </cell>
        </row>
        <row r="4232">
          <cell r="A4232">
            <v>45133</v>
          </cell>
        </row>
        <row r="4233">
          <cell r="A4233">
            <v>45134</v>
          </cell>
        </row>
        <row r="4234">
          <cell r="A4234">
            <v>45135</v>
          </cell>
        </row>
        <row r="4235">
          <cell r="A4235">
            <v>45136</v>
          </cell>
        </row>
        <row r="4236">
          <cell r="A4236">
            <v>45137</v>
          </cell>
        </row>
        <row r="4237">
          <cell r="A4237">
            <v>45138</v>
          </cell>
        </row>
        <row r="4238">
          <cell r="A4238">
            <v>45139</v>
          </cell>
        </row>
        <row r="4239">
          <cell r="A4239">
            <v>45140</v>
          </cell>
        </row>
        <row r="4240">
          <cell r="A4240">
            <v>45141</v>
          </cell>
        </row>
        <row r="4241">
          <cell r="A4241">
            <v>45142</v>
          </cell>
        </row>
        <row r="4242">
          <cell r="A4242">
            <v>45143</v>
          </cell>
        </row>
        <row r="4243">
          <cell r="A4243">
            <v>45144</v>
          </cell>
        </row>
        <row r="4244">
          <cell r="A4244">
            <v>45145</v>
          </cell>
        </row>
        <row r="4245">
          <cell r="A4245">
            <v>45146</v>
          </cell>
        </row>
        <row r="4246">
          <cell r="A4246">
            <v>45147</v>
          </cell>
        </row>
        <row r="4247">
          <cell r="A4247">
            <v>45148</v>
          </cell>
        </row>
        <row r="4248">
          <cell r="A4248">
            <v>45149</v>
          </cell>
        </row>
        <row r="4249">
          <cell r="A4249">
            <v>45150</v>
          </cell>
        </row>
        <row r="4250">
          <cell r="A4250">
            <v>45151</v>
          </cell>
        </row>
        <row r="4251">
          <cell r="A4251">
            <v>45152</v>
          </cell>
        </row>
        <row r="4252">
          <cell r="A4252">
            <v>45153</v>
          </cell>
        </row>
        <row r="4253">
          <cell r="A4253">
            <v>45154</v>
          </cell>
        </row>
        <row r="4254">
          <cell r="A4254">
            <v>45155</v>
          </cell>
        </row>
        <row r="4255">
          <cell r="A4255">
            <v>45156</v>
          </cell>
        </row>
        <row r="4256">
          <cell r="A4256">
            <v>45157</v>
          </cell>
        </row>
        <row r="4257">
          <cell r="A4257">
            <v>45158</v>
          </cell>
        </row>
        <row r="4258">
          <cell r="A4258">
            <v>45159</v>
          </cell>
        </row>
        <row r="4259">
          <cell r="A4259">
            <v>45160</v>
          </cell>
        </row>
        <row r="4260">
          <cell r="A4260">
            <v>45161</v>
          </cell>
        </row>
        <row r="4261">
          <cell r="A4261">
            <v>45162</v>
          </cell>
        </row>
        <row r="4262">
          <cell r="A4262">
            <v>45163</v>
          </cell>
        </row>
        <row r="4263">
          <cell r="A4263">
            <v>45164</v>
          </cell>
        </row>
        <row r="4264">
          <cell r="A4264">
            <v>45165</v>
          </cell>
        </row>
        <row r="4265">
          <cell r="A4265">
            <v>45166</v>
          </cell>
        </row>
        <row r="4266">
          <cell r="A4266">
            <v>45167</v>
          </cell>
        </row>
        <row r="4267">
          <cell r="A4267">
            <v>45168</v>
          </cell>
        </row>
        <row r="4268">
          <cell r="A4268">
            <v>45169</v>
          </cell>
        </row>
        <row r="4269">
          <cell r="A4269">
            <v>45170</v>
          </cell>
        </row>
        <row r="4270">
          <cell r="A4270">
            <v>45171</v>
          </cell>
        </row>
        <row r="4271">
          <cell r="A4271">
            <v>45172</v>
          </cell>
        </row>
        <row r="4272">
          <cell r="A4272">
            <v>45173</v>
          </cell>
        </row>
        <row r="4273">
          <cell r="A4273">
            <v>45174</v>
          </cell>
        </row>
        <row r="4274">
          <cell r="A4274">
            <v>45175</v>
          </cell>
        </row>
        <row r="4275">
          <cell r="A4275">
            <v>45176</v>
          </cell>
        </row>
        <row r="4276">
          <cell r="A4276">
            <v>45177</v>
          </cell>
        </row>
        <row r="4277">
          <cell r="A4277">
            <v>45178</v>
          </cell>
        </row>
        <row r="4278">
          <cell r="A4278">
            <v>45179</v>
          </cell>
        </row>
        <row r="4279">
          <cell r="A4279">
            <v>45180</v>
          </cell>
        </row>
        <row r="4280">
          <cell r="A4280">
            <v>45181</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DFF40-D086-42FD-9B3D-9EC11D0F459F}">
  <sheetPr>
    <tabColor rgb="FFFFC000"/>
  </sheetPr>
  <dimension ref="A1:S357"/>
  <sheetViews>
    <sheetView tabSelected="1" topLeftCell="A326" zoomScale="90" zoomScaleNormal="90" workbookViewId="0">
      <selection activeCell="K346" sqref="K346"/>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1.42578125" style="2" hidden="1" customWidth="1"/>
    <col min="11" max="11" width="14.7109375" style="2" customWidth="1"/>
    <col min="12" max="12" width="2" style="2" customWidth="1"/>
    <col min="13" max="14" width="0" style="2" hidden="1" customWidth="1"/>
    <col min="15" max="15" width="10" style="141" hidden="1" customWidth="1"/>
    <col min="16" max="16" width="0" style="142" hidden="1" customWidth="1"/>
    <col min="17" max="16384" width="9.140625" style="2"/>
  </cols>
  <sheetData>
    <row r="1" spans="1:12">
      <c r="A1" s="3"/>
      <c r="B1" s="4"/>
      <c r="C1" s="4"/>
      <c r="D1" s="4"/>
      <c r="E1" s="4"/>
      <c r="F1" s="4"/>
      <c r="G1" s="4"/>
      <c r="H1" s="4"/>
      <c r="I1" s="4"/>
      <c r="J1" s="4"/>
      <c r="K1" s="4"/>
      <c r="L1" s="5"/>
    </row>
    <row r="2" spans="1:12" ht="15.75">
      <c r="A2" s="114"/>
      <c r="B2" s="124" t="s">
        <v>134</v>
      </c>
      <c r="C2" s="120"/>
      <c r="D2" s="120"/>
      <c r="E2" s="120"/>
      <c r="F2" s="120"/>
      <c r="G2" s="120"/>
      <c r="H2" s="120"/>
      <c r="I2" s="120"/>
      <c r="J2" s="120"/>
      <c r="K2" s="125" t="s">
        <v>140</v>
      </c>
      <c r="L2" s="115"/>
    </row>
    <row r="3" spans="1:12">
      <c r="A3" s="114"/>
      <c r="B3" s="121" t="s">
        <v>135</v>
      </c>
      <c r="C3" s="120"/>
      <c r="D3" s="120"/>
      <c r="E3" s="120"/>
      <c r="F3" s="120"/>
      <c r="G3" s="120"/>
      <c r="H3" s="120"/>
      <c r="I3" s="120"/>
      <c r="J3" s="120"/>
      <c r="K3" s="120"/>
      <c r="L3" s="115"/>
    </row>
    <row r="4" spans="1:12">
      <c r="A4" s="114"/>
      <c r="B4" s="121" t="s">
        <v>136</v>
      </c>
      <c r="C4" s="120"/>
      <c r="D4" s="120"/>
      <c r="E4" s="120"/>
      <c r="F4" s="120"/>
      <c r="G4" s="120"/>
      <c r="H4" s="120"/>
      <c r="I4" s="120"/>
      <c r="J4" s="120"/>
      <c r="K4" s="120"/>
      <c r="L4" s="115"/>
    </row>
    <row r="5" spans="1:12">
      <c r="A5" s="114"/>
      <c r="B5" s="121" t="s">
        <v>137</v>
      </c>
      <c r="C5" s="120"/>
      <c r="D5" s="120"/>
      <c r="E5" s="120"/>
      <c r="F5" s="120"/>
      <c r="G5" s="120"/>
      <c r="H5" s="120"/>
      <c r="I5" s="120"/>
      <c r="J5" s="120"/>
      <c r="K5" s="120"/>
      <c r="L5" s="115"/>
    </row>
    <row r="6" spans="1:12">
      <c r="A6" s="114"/>
      <c r="B6" s="121" t="s">
        <v>138</v>
      </c>
      <c r="C6" s="120"/>
      <c r="D6" s="120"/>
      <c r="E6" s="120"/>
      <c r="F6" s="120"/>
      <c r="G6" s="120"/>
      <c r="H6" s="120"/>
      <c r="I6" s="120"/>
      <c r="J6" s="120"/>
      <c r="K6" s="120"/>
      <c r="L6" s="115"/>
    </row>
    <row r="7" spans="1:12">
      <c r="A7" s="114"/>
      <c r="B7" s="121" t="s">
        <v>139</v>
      </c>
      <c r="C7" s="120"/>
      <c r="D7" s="120"/>
      <c r="E7" s="120"/>
      <c r="F7" s="120"/>
      <c r="G7" s="120"/>
      <c r="H7" s="120"/>
      <c r="I7" s="120"/>
      <c r="J7" s="120"/>
      <c r="K7" s="120"/>
      <c r="L7" s="115"/>
    </row>
    <row r="8" spans="1:12">
      <c r="A8" s="114"/>
      <c r="B8" s="120"/>
      <c r="C8" s="120"/>
      <c r="D8" s="120"/>
      <c r="E8" s="120"/>
      <c r="F8" s="120"/>
      <c r="G8" s="120"/>
      <c r="H8" s="120"/>
      <c r="I8" s="120"/>
      <c r="J8" s="120"/>
      <c r="K8" s="120"/>
      <c r="L8" s="115"/>
    </row>
    <row r="9" spans="1:12">
      <c r="A9" s="114"/>
      <c r="B9" s="101" t="s">
        <v>0</v>
      </c>
      <c r="C9" s="102"/>
      <c r="D9" s="102"/>
      <c r="E9" s="102"/>
      <c r="F9" s="103"/>
      <c r="G9" s="98"/>
      <c r="H9" s="99" t="s">
        <v>7</v>
      </c>
      <c r="I9" s="120"/>
      <c r="J9" s="120"/>
      <c r="K9" s="99" t="s">
        <v>195</v>
      </c>
      <c r="L9" s="115"/>
    </row>
    <row r="10" spans="1:12" ht="15" customHeight="1">
      <c r="A10" s="114"/>
      <c r="B10" s="114" t="s">
        <v>709</v>
      </c>
      <c r="C10" s="120"/>
      <c r="D10" s="120"/>
      <c r="E10" s="120"/>
      <c r="F10" s="115"/>
      <c r="G10" s="116"/>
      <c r="H10" s="116" t="s">
        <v>709</v>
      </c>
      <c r="I10" s="120"/>
      <c r="J10" s="120"/>
      <c r="K10" s="150">
        <v>48816</v>
      </c>
      <c r="L10" s="115"/>
    </row>
    <row r="11" spans="1:12">
      <c r="A11" s="114"/>
      <c r="B11" s="114" t="s">
        <v>710</v>
      </c>
      <c r="C11" s="120"/>
      <c r="D11" s="120"/>
      <c r="E11" s="120"/>
      <c r="F11" s="115"/>
      <c r="G11" s="116"/>
      <c r="H11" s="116" t="s">
        <v>710</v>
      </c>
      <c r="I11" s="120"/>
      <c r="J11" s="120"/>
      <c r="K11" s="151"/>
      <c r="L11" s="115"/>
    </row>
    <row r="12" spans="1:12">
      <c r="A12" s="114"/>
      <c r="B12" s="114" t="s">
        <v>912</v>
      </c>
      <c r="C12" s="120"/>
      <c r="D12" s="120"/>
      <c r="E12" s="120"/>
      <c r="F12" s="115"/>
      <c r="G12" s="116"/>
      <c r="H12" s="116" t="s">
        <v>914</v>
      </c>
      <c r="I12" s="120"/>
      <c r="J12" s="120"/>
      <c r="K12" s="120"/>
      <c r="L12" s="115"/>
    </row>
    <row r="13" spans="1:12">
      <c r="A13" s="114"/>
      <c r="B13" s="114" t="s">
        <v>913</v>
      </c>
      <c r="C13" s="120"/>
      <c r="D13" s="120"/>
      <c r="E13" s="120"/>
      <c r="F13" s="115"/>
      <c r="G13" s="116"/>
      <c r="H13" s="116" t="s">
        <v>913</v>
      </c>
      <c r="I13" s="120"/>
      <c r="J13" s="120"/>
      <c r="K13" s="99" t="s">
        <v>11</v>
      </c>
      <c r="L13" s="115"/>
    </row>
    <row r="14" spans="1:12" ht="15" customHeight="1">
      <c r="A14" s="114"/>
      <c r="B14" s="114" t="s">
        <v>708</v>
      </c>
      <c r="C14" s="120"/>
      <c r="D14" s="120"/>
      <c r="E14" s="120"/>
      <c r="F14" s="115"/>
      <c r="G14" s="116"/>
      <c r="H14" s="116" t="s">
        <v>708</v>
      </c>
      <c r="I14" s="120"/>
      <c r="J14" s="120"/>
      <c r="K14" s="152">
        <v>44980</v>
      </c>
      <c r="L14" s="115"/>
    </row>
    <row r="15" spans="1:12" ht="15" customHeight="1">
      <c r="A15" s="114"/>
      <c r="B15" s="131" t="s">
        <v>917</v>
      </c>
      <c r="C15" s="7"/>
      <c r="D15" s="7"/>
      <c r="E15" s="7"/>
      <c r="F15" s="8"/>
      <c r="G15" s="116"/>
      <c r="H15" s="132" t="s">
        <v>917</v>
      </c>
      <c r="I15" s="120"/>
      <c r="J15" s="120"/>
      <c r="K15" s="153"/>
      <c r="L15" s="115"/>
    </row>
    <row r="16" spans="1:12" ht="15" customHeight="1">
      <c r="A16" s="114"/>
      <c r="B16" s="120"/>
      <c r="C16" s="120"/>
      <c r="D16" s="120"/>
      <c r="E16" s="120"/>
      <c r="F16" s="120"/>
      <c r="G16" s="120"/>
      <c r="H16" s="120"/>
      <c r="I16" s="123" t="s">
        <v>142</v>
      </c>
      <c r="J16" s="123"/>
      <c r="K16" s="129">
        <v>37597</v>
      </c>
      <c r="L16" s="115"/>
    </row>
    <row r="17" spans="1:16">
      <c r="A17" s="114"/>
      <c r="B17" s="120" t="s">
        <v>713</v>
      </c>
      <c r="C17" s="120"/>
      <c r="D17" s="120"/>
      <c r="E17" s="120"/>
      <c r="F17" s="120"/>
      <c r="G17" s="120"/>
      <c r="H17" s="120"/>
      <c r="I17" s="123" t="s">
        <v>143</v>
      </c>
      <c r="J17" s="123"/>
      <c r="K17" s="129" t="s">
        <v>915</v>
      </c>
      <c r="L17" s="115"/>
      <c r="O17" s="144" t="s">
        <v>929</v>
      </c>
    </row>
    <row r="18" spans="1:16" ht="18">
      <c r="A18" s="114"/>
      <c r="B18" s="120" t="s">
        <v>714</v>
      </c>
      <c r="C18" s="120"/>
      <c r="D18" s="120"/>
      <c r="E18" s="120"/>
      <c r="F18" s="120"/>
      <c r="G18" s="120"/>
      <c r="H18" s="120"/>
      <c r="I18" s="122" t="s">
        <v>258</v>
      </c>
      <c r="J18" s="122"/>
      <c r="K18" s="104" t="s">
        <v>168</v>
      </c>
      <c r="L18" s="115"/>
      <c r="O18" s="145">
        <v>44981</v>
      </c>
    </row>
    <row r="19" spans="1:16">
      <c r="A19" s="114"/>
      <c r="B19" s="120"/>
      <c r="C19" s="120"/>
      <c r="D19" s="120"/>
      <c r="E19" s="120"/>
      <c r="F19" s="120"/>
      <c r="G19" s="120"/>
      <c r="H19" s="120"/>
      <c r="I19" s="120"/>
      <c r="J19" s="120"/>
      <c r="K19" s="120"/>
      <c r="L19" s="115"/>
      <c r="O19" s="2"/>
    </row>
    <row r="20" spans="1:16">
      <c r="A20" s="114"/>
      <c r="B20" s="100" t="s">
        <v>198</v>
      </c>
      <c r="C20" s="100" t="s">
        <v>199</v>
      </c>
      <c r="D20" s="117" t="s">
        <v>284</v>
      </c>
      <c r="E20" s="117" t="s">
        <v>200</v>
      </c>
      <c r="F20" s="154" t="s">
        <v>201</v>
      </c>
      <c r="G20" s="155"/>
      <c r="H20" s="100" t="s">
        <v>169</v>
      </c>
      <c r="I20" s="100" t="s">
        <v>202</v>
      </c>
      <c r="J20" s="100" t="s">
        <v>159</v>
      </c>
      <c r="K20" s="100" t="s">
        <v>21</v>
      </c>
      <c r="L20" s="115"/>
      <c r="M20" s="2" t="s">
        <v>168</v>
      </c>
      <c r="N20" s="2" t="s">
        <v>159</v>
      </c>
      <c r="O20" s="100" t="s">
        <v>202</v>
      </c>
      <c r="P20" s="147" t="s">
        <v>21</v>
      </c>
    </row>
    <row r="21" spans="1:16">
      <c r="A21" s="114"/>
      <c r="B21" s="105"/>
      <c r="C21" s="105"/>
      <c r="D21" s="106"/>
      <c r="E21" s="106"/>
      <c r="F21" s="156"/>
      <c r="G21" s="157"/>
      <c r="H21" s="105" t="s">
        <v>141</v>
      </c>
      <c r="I21" s="105"/>
      <c r="J21" s="105"/>
      <c r="K21" s="105"/>
      <c r="L21" s="115"/>
      <c r="O21" s="2"/>
    </row>
    <row r="22" spans="1:16" ht="24">
      <c r="A22" s="114"/>
      <c r="B22" s="107">
        <v>4</v>
      </c>
      <c r="C22" s="10" t="s">
        <v>448</v>
      </c>
      <c r="D22" s="118" t="s">
        <v>880</v>
      </c>
      <c r="E22" s="118" t="s">
        <v>25</v>
      </c>
      <c r="F22" s="158"/>
      <c r="G22" s="159"/>
      <c r="H22" s="11" t="s">
        <v>450</v>
      </c>
      <c r="I22" s="14">
        <v>0.84</v>
      </c>
      <c r="J22" s="14">
        <v>0.5</v>
      </c>
      <c r="K22" s="109">
        <f t="shared" ref="K22:K85" si="0">I22*B22</f>
        <v>3.36</v>
      </c>
      <c r="L22" s="115"/>
      <c r="M22" s="2">
        <v>21.29</v>
      </c>
      <c r="N22" s="2">
        <v>34.42</v>
      </c>
      <c r="O22" s="141">
        <v>0.84</v>
      </c>
      <c r="P22" s="142">
        <f>O22*B22</f>
        <v>3.36</v>
      </c>
    </row>
    <row r="23" spans="1:16" ht="36">
      <c r="A23" s="114"/>
      <c r="B23" s="107">
        <v>4</v>
      </c>
      <c r="C23" s="10" t="s">
        <v>715</v>
      </c>
      <c r="D23" s="118" t="s">
        <v>715</v>
      </c>
      <c r="E23" s="118" t="s">
        <v>701</v>
      </c>
      <c r="F23" s="158" t="s">
        <v>348</v>
      </c>
      <c r="G23" s="159"/>
      <c r="H23" s="11" t="s">
        <v>716</v>
      </c>
      <c r="I23" s="14">
        <v>3.52</v>
      </c>
      <c r="J23" s="14">
        <v>2.09</v>
      </c>
      <c r="K23" s="109">
        <f t="shared" si="0"/>
        <v>14.08</v>
      </c>
      <c r="L23" s="115"/>
      <c r="M23" s="2">
        <v>21.29</v>
      </c>
      <c r="N23" s="2">
        <v>34.42</v>
      </c>
      <c r="O23" s="141">
        <v>3.52</v>
      </c>
      <c r="P23" s="142">
        <f t="shared" ref="P23:P86" si="1">O23*B23</f>
        <v>14.08</v>
      </c>
    </row>
    <row r="24" spans="1:16" ht="36">
      <c r="A24" s="114"/>
      <c r="B24" s="107">
        <v>6</v>
      </c>
      <c r="C24" s="10" t="s">
        <v>715</v>
      </c>
      <c r="D24" s="118" t="s">
        <v>715</v>
      </c>
      <c r="E24" s="118" t="s">
        <v>717</v>
      </c>
      <c r="F24" s="158" t="s">
        <v>239</v>
      </c>
      <c r="G24" s="159"/>
      <c r="H24" s="11" t="s">
        <v>716</v>
      </c>
      <c r="I24" s="14">
        <v>3.52</v>
      </c>
      <c r="J24" s="14">
        <v>2.09</v>
      </c>
      <c r="K24" s="109">
        <f t="shared" si="0"/>
        <v>21.12</v>
      </c>
      <c r="L24" s="115"/>
      <c r="M24" s="2">
        <v>21.29</v>
      </c>
      <c r="N24" s="2">
        <v>34.42</v>
      </c>
      <c r="O24" s="141">
        <v>3.52</v>
      </c>
      <c r="P24" s="142">
        <f t="shared" si="1"/>
        <v>21.12</v>
      </c>
    </row>
    <row r="25" spans="1:16" ht="36">
      <c r="A25" s="114"/>
      <c r="B25" s="107">
        <v>12</v>
      </c>
      <c r="C25" s="10" t="s">
        <v>715</v>
      </c>
      <c r="D25" s="118" t="s">
        <v>715</v>
      </c>
      <c r="E25" s="118" t="s">
        <v>717</v>
      </c>
      <c r="F25" s="158" t="s">
        <v>348</v>
      </c>
      <c r="G25" s="159"/>
      <c r="H25" s="11" t="s">
        <v>716</v>
      </c>
      <c r="I25" s="14">
        <v>3.52</v>
      </c>
      <c r="J25" s="14">
        <v>2.09</v>
      </c>
      <c r="K25" s="109">
        <f t="shared" si="0"/>
        <v>42.24</v>
      </c>
      <c r="L25" s="115"/>
      <c r="M25" s="2">
        <v>21.29</v>
      </c>
      <c r="N25" s="2">
        <v>34.42</v>
      </c>
      <c r="O25" s="141">
        <v>3.52</v>
      </c>
      <c r="P25" s="142">
        <f t="shared" si="1"/>
        <v>42.24</v>
      </c>
    </row>
    <row r="26" spans="1:16" ht="36">
      <c r="A26" s="114"/>
      <c r="B26" s="107">
        <v>3</v>
      </c>
      <c r="C26" s="10" t="s">
        <v>715</v>
      </c>
      <c r="D26" s="118" t="s">
        <v>715</v>
      </c>
      <c r="E26" s="118" t="s">
        <v>718</v>
      </c>
      <c r="F26" s="158" t="s">
        <v>348</v>
      </c>
      <c r="G26" s="159"/>
      <c r="H26" s="11" t="s">
        <v>716</v>
      </c>
      <c r="I26" s="14">
        <v>3.52</v>
      </c>
      <c r="J26" s="14">
        <v>2.09</v>
      </c>
      <c r="K26" s="109">
        <f t="shared" si="0"/>
        <v>10.56</v>
      </c>
      <c r="L26" s="115"/>
      <c r="M26" s="2">
        <v>21.29</v>
      </c>
      <c r="N26" s="2">
        <v>34.42</v>
      </c>
      <c r="O26" s="141">
        <v>3.52</v>
      </c>
      <c r="P26" s="142">
        <f t="shared" si="1"/>
        <v>10.56</v>
      </c>
    </row>
    <row r="27" spans="1:16" ht="36">
      <c r="A27" s="114"/>
      <c r="B27" s="107">
        <v>4</v>
      </c>
      <c r="C27" s="10" t="s">
        <v>719</v>
      </c>
      <c r="D27" s="118" t="s">
        <v>719</v>
      </c>
      <c r="E27" s="118" t="s">
        <v>27</v>
      </c>
      <c r="F27" s="158"/>
      <c r="G27" s="159"/>
      <c r="H27" s="11" t="s">
        <v>720</v>
      </c>
      <c r="I27" s="14">
        <v>5.12</v>
      </c>
      <c r="J27" s="14">
        <v>3.04</v>
      </c>
      <c r="K27" s="109">
        <f t="shared" si="0"/>
        <v>20.48</v>
      </c>
      <c r="L27" s="115"/>
      <c r="M27" s="2">
        <v>21.29</v>
      </c>
      <c r="N27" s="2">
        <v>34.42</v>
      </c>
      <c r="O27" s="141">
        <v>5.12</v>
      </c>
      <c r="P27" s="142">
        <f t="shared" si="1"/>
        <v>20.48</v>
      </c>
    </row>
    <row r="28" spans="1:16" ht="36">
      <c r="A28" s="114"/>
      <c r="B28" s="107">
        <v>4</v>
      </c>
      <c r="C28" s="10" t="s">
        <v>719</v>
      </c>
      <c r="D28" s="118" t="s">
        <v>719</v>
      </c>
      <c r="E28" s="118" t="s">
        <v>28</v>
      </c>
      <c r="F28" s="158"/>
      <c r="G28" s="159"/>
      <c r="H28" s="11" t="s">
        <v>720</v>
      </c>
      <c r="I28" s="14">
        <v>5.12</v>
      </c>
      <c r="J28" s="14">
        <v>3.04</v>
      </c>
      <c r="K28" s="109">
        <f t="shared" si="0"/>
        <v>20.48</v>
      </c>
      <c r="L28" s="115"/>
      <c r="M28" s="2">
        <v>21.29</v>
      </c>
      <c r="N28" s="2">
        <v>34.42</v>
      </c>
      <c r="O28" s="141">
        <v>5.12</v>
      </c>
      <c r="P28" s="142">
        <f t="shared" si="1"/>
        <v>20.48</v>
      </c>
    </row>
    <row r="29" spans="1:16" ht="36">
      <c r="A29" s="114"/>
      <c r="B29" s="107">
        <v>2</v>
      </c>
      <c r="C29" s="10" t="s">
        <v>721</v>
      </c>
      <c r="D29" s="118" t="s">
        <v>881</v>
      </c>
      <c r="E29" s="118" t="s">
        <v>230</v>
      </c>
      <c r="F29" s="158" t="s">
        <v>239</v>
      </c>
      <c r="G29" s="159"/>
      <c r="H29" s="11" t="s">
        <v>722</v>
      </c>
      <c r="I29" s="14">
        <v>3.44</v>
      </c>
      <c r="J29" s="14">
        <v>2.04</v>
      </c>
      <c r="K29" s="109">
        <f t="shared" si="0"/>
        <v>6.88</v>
      </c>
      <c r="L29" s="115"/>
      <c r="M29" s="2">
        <v>21.29</v>
      </c>
      <c r="N29" s="2">
        <v>34.42</v>
      </c>
      <c r="O29" s="141">
        <v>3.44</v>
      </c>
      <c r="P29" s="142">
        <f t="shared" si="1"/>
        <v>6.88</v>
      </c>
    </row>
    <row r="30" spans="1:16" ht="36">
      <c r="A30" s="114"/>
      <c r="B30" s="107">
        <v>1</v>
      </c>
      <c r="C30" s="10" t="s">
        <v>721</v>
      </c>
      <c r="D30" s="118" t="s">
        <v>881</v>
      </c>
      <c r="E30" s="118" t="s">
        <v>230</v>
      </c>
      <c r="F30" s="158" t="s">
        <v>348</v>
      </c>
      <c r="G30" s="159"/>
      <c r="H30" s="11" t="s">
        <v>722</v>
      </c>
      <c r="I30" s="14">
        <v>3.44</v>
      </c>
      <c r="J30" s="14">
        <v>2.04</v>
      </c>
      <c r="K30" s="109">
        <f t="shared" si="0"/>
        <v>3.44</v>
      </c>
      <c r="L30" s="115"/>
      <c r="M30" s="2">
        <v>21.29</v>
      </c>
      <c r="N30" s="2">
        <v>34.42</v>
      </c>
      <c r="O30" s="141">
        <v>3.44</v>
      </c>
      <c r="P30" s="142">
        <f t="shared" si="1"/>
        <v>3.44</v>
      </c>
    </row>
    <row r="31" spans="1:16" ht="36">
      <c r="A31" s="114"/>
      <c r="B31" s="107">
        <v>1</v>
      </c>
      <c r="C31" s="10" t="s">
        <v>721</v>
      </c>
      <c r="D31" s="118" t="s">
        <v>881</v>
      </c>
      <c r="E31" s="118" t="s">
        <v>230</v>
      </c>
      <c r="F31" s="158" t="s">
        <v>723</v>
      </c>
      <c r="G31" s="159"/>
      <c r="H31" s="11" t="s">
        <v>722</v>
      </c>
      <c r="I31" s="14">
        <v>3.44</v>
      </c>
      <c r="J31" s="14">
        <v>2.04</v>
      </c>
      <c r="K31" s="109">
        <f t="shared" si="0"/>
        <v>3.44</v>
      </c>
      <c r="L31" s="115"/>
      <c r="M31" s="2">
        <v>21.29</v>
      </c>
      <c r="N31" s="2">
        <v>34.42</v>
      </c>
      <c r="O31" s="141">
        <v>3.44</v>
      </c>
      <c r="P31" s="142">
        <f t="shared" si="1"/>
        <v>3.44</v>
      </c>
    </row>
    <row r="32" spans="1:16" ht="36">
      <c r="A32" s="114"/>
      <c r="B32" s="107">
        <v>1</v>
      </c>
      <c r="C32" s="10" t="s">
        <v>721</v>
      </c>
      <c r="D32" s="118" t="s">
        <v>881</v>
      </c>
      <c r="E32" s="118" t="s">
        <v>230</v>
      </c>
      <c r="F32" s="158" t="s">
        <v>724</v>
      </c>
      <c r="G32" s="159"/>
      <c r="H32" s="11" t="s">
        <v>722</v>
      </c>
      <c r="I32" s="14">
        <v>3.44</v>
      </c>
      <c r="J32" s="14">
        <v>2.04</v>
      </c>
      <c r="K32" s="109">
        <f t="shared" si="0"/>
        <v>3.44</v>
      </c>
      <c r="L32" s="115"/>
      <c r="M32" s="2">
        <v>21.29</v>
      </c>
      <c r="N32" s="2">
        <v>34.42</v>
      </c>
      <c r="O32" s="141">
        <v>3.44</v>
      </c>
      <c r="P32" s="142">
        <f t="shared" si="1"/>
        <v>3.44</v>
      </c>
    </row>
    <row r="33" spans="1:16" ht="36">
      <c r="A33" s="114"/>
      <c r="B33" s="107">
        <v>2</v>
      </c>
      <c r="C33" s="10" t="s">
        <v>721</v>
      </c>
      <c r="D33" s="118" t="s">
        <v>881</v>
      </c>
      <c r="E33" s="118" t="s">
        <v>231</v>
      </c>
      <c r="F33" s="158" t="s">
        <v>239</v>
      </c>
      <c r="G33" s="159"/>
      <c r="H33" s="11" t="s">
        <v>722</v>
      </c>
      <c r="I33" s="14">
        <v>3.44</v>
      </c>
      <c r="J33" s="14">
        <v>2.04</v>
      </c>
      <c r="K33" s="109">
        <f t="shared" si="0"/>
        <v>6.88</v>
      </c>
      <c r="L33" s="115"/>
      <c r="M33" s="2">
        <v>21.29</v>
      </c>
      <c r="N33" s="2">
        <v>34.42</v>
      </c>
      <c r="O33" s="141">
        <v>3.44</v>
      </c>
      <c r="P33" s="142">
        <f t="shared" si="1"/>
        <v>6.88</v>
      </c>
    </row>
    <row r="34" spans="1:16" ht="36">
      <c r="A34" s="114"/>
      <c r="B34" s="107">
        <v>1</v>
      </c>
      <c r="C34" s="10" t="s">
        <v>721</v>
      </c>
      <c r="D34" s="118" t="s">
        <v>881</v>
      </c>
      <c r="E34" s="118" t="s">
        <v>231</v>
      </c>
      <c r="F34" s="158" t="s">
        <v>348</v>
      </c>
      <c r="G34" s="159"/>
      <c r="H34" s="11" t="s">
        <v>722</v>
      </c>
      <c r="I34" s="14">
        <v>3.44</v>
      </c>
      <c r="J34" s="14">
        <v>2.04</v>
      </c>
      <c r="K34" s="109">
        <f t="shared" si="0"/>
        <v>3.44</v>
      </c>
      <c r="L34" s="115"/>
      <c r="M34" s="2">
        <v>21.29</v>
      </c>
      <c r="N34" s="2">
        <v>34.42</v>
      </c>
      <c r="O34" s="141">
        <v>3.44</v>
      </c>
      <c r="P34" s="142">
        <f t="shared" si="1"/>
        <v>3.44</v>
      </c>
    </row>
    <row r="35" spans="1:16" ht="36">
      <c r="A35" s="114"/>
      <c r="B35" s="107">
        <v>1</v>
      </c>
      <c r="C35" s="10" t="s">
        <v>721</v>
      </c>
      <c r="D35" s="118" t="s">
        <v>881</v>
      </c>
      <c r="E35" s="118" t="s">
        <v>231</v>
      </c>
      <c r="F35" s="158" t="s">
        <v>723</v>
      </c>
      <c r="G35" s="159"/>
      <c r="H35" s="11" t="s">
        <v>722</v>
      </c>
      <c r="I35" s="14">
        <v>3.44</v>
      </c>
      <c r="J35" s="14">
        <v>2.04</v>
      </c>
      <c r="K35" s="109">
        <f t="shared" si="0"/>
        <v>3.44</v>
      </c>
      <c r="L35" s="115"/>
      <c r="M35" s="2">
        <v>21.29</v>
      </c>
      <c r="N35" s="2">
        <v>34.42</v>
      </c>
      <c r="O35" s="141">
        <v>3.44</v>
      </c>
      <c r="P35" s="142">
        <f t="shared" si="1"/>
        <v>3.44</v>
      </c>
    </row>
    <row r="36" spans="1:16" ht="36">
      <c r="A36" s="114"/>
      <c r="B36" s="107">
        <v>1</v>
      </c>
      <c r="C36" s="10" t="s">
        <v>721</v>
      </c>
      <c r="D36" s="118" t="s">
        <v>881</v>
      </c>
      <c r="E36" s="118" t="s">
        <v>231</v>
      </c>
      <c r="F36" s="158" t="s">
        <v>724</v>
      </c>
      <c r="G36" s="159"/>
      <c r="H36" s="11" t="s">
        <v>722</v>
      </c>
      <c r="I36" s="14">
        <v>3.44</v>
      </c>
      <c r="J36" s="14">
        <v>2.04</v>
      </c>
      <c r="K36" s="109">
        <f t="shared" si="0"/>
        <v>3.44</v>
      </c>
      <c r="L36" s="115"/>
      <c r="M36" s="2">
        <v>21.29</v>
      </c>
      <c r="N36" s="2">
        <v>34.42</v>
      </c>
      <c r="O36" s="141">
        <v>3.44</v>
      </c>
      <c r="P36" s="142">
        <f t="shared" si="1"/>
        <v>3.44</v>
      </c>
    </row>
    <row r="37" spans="1:16" ht="36">
      <c r="A37" s="114"/>
      <c r="B37" s="107">
        <v>2</v>
      </c>
      <c r="C37" s="10" t="s">
        <v>721</v>
      </c>
      <c r="D37" s="118" t="s">
        <v>881</v>
      </c>
      <c r="E37" s="118" t="s">
        <v>232</v>
      </c>
      <c r="F37" s="158" t="s">
        <v>239</v>
      </c>
      <c r="G37" s="159"/>
      <c r="H37" s="11" t="s">
        <v>722</v>
      </c>
      <c r="I37" s="14">
        <v>3.44</v>
      </c>
      <c r="J37" s="14">
        <v>2.04</v>
      </c>
      <c r="K37" s="109">
        <f t="shared" si="0"/>
        <v>6.88</v>
      </c>
      <c r="L37" s="115"/>
      <c r="M37" s="2">
        <v>21.29</v>
      </c>
      <c r="N37" s="2">
        <v>34.42</v>
      </c>
      <c r="O37" s="141">
        <v>3.44</v>
      </c>
      <c r="P37" s="142">
        <f t="shared" si="1"/>
        <v>6.88</v>
      </c>
    </row>
    <row r="38" spans="1:16" ht="36">
      <c r="A38" s="114"/>
      <c r="B38" s="107">
        <v>1</v>
      </c>
      <c r="C38" s="10" t="s">
        <v>721</v>
      </c>
      <c r="D38" s="118" t="s">
        <v>881</v>
      </c>
      <c r="E38" s="118" t="s">
        <v>232</v>
      </c>
      <c r="F38" s="158" t="s">
        <v>348</v>
      </c>
      <c r="G38" s="159"/>
      <c r="H38" s="11" t="s">
        <v>722</v>
      </c>
      <c r="I38" s="14">
        <v>3.44</v>
      </c>
      <c r="J38" s="14">
        <v>2.04</v>
      </c>
      <c r="K38" s="109">
        <f t="shared" si="0"/>
        <v>3.44</v>
      </c>
      <c r="L38" s="115"/>
      <c r="M38" s="2">
        <v>21.29</v>
      </c>
      <c r="N38" s="2">
        <v>34.42</v>
      </c>
      <c r="O38" s="141">
        <v>3.44</v>
      </c>
      <c r="P38" s="142">
        <f t="shared" si="1"/>
        <v>3.44</v>
      </c>
    </row>
    <row r="39" spans="1:16" ht="36">
      <c r="A39" s="114"/>
      <c r="B39" s="107">
        <v>1</v>
      </c>
      <c r="C39" s="10" t="s">
        <v>721</v>
      </c>
      <c r="D39" s="118" t="s">
        <v>881</v>
      </c>
      <c r="E39" s="118" t="s">
        <v>232</v>
      </c>
      <c r="F39" s="158" t="s">
        <v>723</v>
      </c>
      <c r="G39" s="159"/>
      <c r="H39" s="11" t="s">
        <v>722</v>
      </c>
      <c r="I39" s="14">
        <v>3.44</v>
      </c>
      <c r="J39" s="14">
        <v>2.04</v>
      </c>
      <c r="K39" s="109">
        <f t="shared" si="0"/>
        <v>3.44</v>
      </c>
      <c r="L39" s="115"/>
      <c r="M39" s="2">
        <v>21.29</v>
      </c>
      <c r="N39" s="2">
        <v>34.42</v>
      </c>
      <c r="O39" s="141">
        <v>3.44</v>
      </c>
      <c r="P39" s="142">
        <f t="shared" si="1"/>
        <v>3.44</v>
      </c>
    </row>
    <row r="40" spans="1:16" ht="36">
      <c r="A40" s="114"/>
      <c r="B40" s="107">
        <v>1</v>
      </c>
      <c r="C40" s="10" t="s">
        <v>721</v>
      </c>
      <c r="D40" s="118" t="s">
        <v>881</v>
      </c>
      <c r="E40" s="118" t="s">
        <v>232</v>
      </c>
      <c r="F40" s="158" t="s">
        <v>724</v>
      </c>
      <c r="G40" s="159"/>
      <c r="H40" s="11" t="s">
        <v>722</v>
      </c>
      <c r="I40" s="14">
        <v>3.44</v>
      </c>
      <c r="J40" s="14">
        <v>2.04</v>
      </c>
      <c r="K40" s="109">
        <f t="shared" si="0"/>
        <v>3.44</v>
      </c>
      <c r="L40" s="115"/>
      <c r="M40" s="2">
        <v>21.29</v>
      </c>
      <c r="N40" s="2">
        <v>34.42</v>
      </c>
      <c r="O40" s="141">
        <v>3.44</v>
      </c>
      <c r="P40" s="142">
        <f t="shared" si="1"/>
        <v>3.44</v>
      </c>
    </row>
    <row r="41" spans="1:16" ht="24">
      <c r="A41" s="114"/>
      <c r="B41" s="107">
        <v>10</v>
      </c>
      <c r="C41" s="10" t="s">
        <v>725</v>
      </c>
      <c r="D41" s="118" t="s">
        <v>882</v>
      </c>
      <c r="E41" s="118" t="s">
        <v>614</v>
      </c>
      <c r="F41" s="158" t="s">
        <v>28</v>
      </c>
      <c r="G41" s="159"/>
      <c r="H41" s="11" t="s">
        <v>726</v>
      </c>
      <c r="I41" s="14">
        <v>0.32</v>
      </c>
      <c r="J41" s="14">
        <v>0.19</v>
      </c>
      <c r="K41" s="109">
        <f t="shared" si="0"/>
        <v>3.2</v>
      </c>
      <c r="L41" s="115"/>
      <c r="M41" s="2">
        <v>21.29</v>
      </c>
      <c r="N41" s="2">
        <v>34.42</v>
      </c>
      <c r="O41" s="141">
        <v>0.32</v>
      </c>
      <c r="P41" s="142">
        <f t="shared" si="1"/>
        <v>3.2</v>
      </c>
    </row>
    <row r="42" spans="1:16" ht="24">
      <c r="A42" s="114"/>
      <c r="B42" s="107">
        <v>2</v>
      </c>
      <c r="C42" s="10" t="s">
        <v>727</v>
      </c>
      <c r="D42" s="118" t="s">
        <v>727</v>
      </c>
      <c r="E42" s="118" t="s">
        <v>25</v>
      </c>
      <c r="F42" s="158" t="s">
        <v>728</v>
      </c>
      <c r="G42" s="159"/>
      <c r="H42" s="11" t="s">
        <v>729</v>
      </c>
      <c r="I42" s="14">
        <v>2.2400000000000002</v>
      </c>
      <c r="J42" s="14">
        <v>1.33</v>
      </c>
      <c r="K42" s="109">
        <f t="shared" si="0"/>
        <v>4.4800000000000004</v>
      </c>
      <c r="L42" s="115"/>
      <c r="M42" s="2">
        <v>21.29</v>
      </c>
      <c r="N42" s="2">
        <v>34.42</v>
      </c>
      <c r="O42" s="141">
        <v>2.2400000000000002</v>
      </c>
      <c r="P42" s="142">
        <f t="shared" si="1"/>
        <v>4.4800000000000004</v>
      </c>
    </row>
    <row r="43" spans="1:16" ht="24">
      <c r="A43" s="114"/>
      <c r="B43" s="107">
        <v>2</v>
      </c>
      <c r="C43" s="10" t="s">
        <v>727</v>
      </c>
      <c r="D43" s="118" t="s">
        <v>727</v>
      </c>
      <c r="E43" s="118" t="s">
        <v>25</v>
      </c>
      <c r="F43" s="158" t="s">
        <v>730</v>
      </c>
      <c r="G43" s="159"/>
      <c r="H43" s="11" t="s">
        <v>729</v>
      </c>
      <c r="I43" s="14">
        <v>2.2400000000000002</v>
      </c>
      <c r="J43" s="14">
        <v>1.33</v>
      </c>
      <c r="K43" s="109">
        <f t="shared" si="0"/>
        <v>4.4800000000000004</v>
      </c>
      <c r="L43" s="115"/>
      <c r="M43" s="2">
        <v>21.29</v>
      </c>
      <c r="N43" s="2">
        <v>34.42</v>
      </c>
      <c r="O43" s="141">
        <v>2.2400000000000002</v>
      </c>
      <c r="P43" s="142">
        <f t="shared" si="1"/>
        <v>4.4800000000000004</v>
      </c>
    </row>
    <row r="44" spans="1:16" ht="24">
      <c r="A44" s="114"/>
      <c r="B44" s="107">
        <v>2</v>
      </c>
      <c r="C44" s="10" t="s">
        <v>727</v>
      </c>
      <c r="D44" s="118" t="s">
        <v>727</v>
      </c>
      <c r="E44" s="118" t="s">
        <v>25</v>
      </c>
      <c r="F44" s="158" t="s">
        <v>731</v>
      </c>
      <c r="G44" s="159"/>
      <c r="H44" s="11" t="s">
        <v>729</v>
      </c>
      <c r="I44" s="14">
        <v>2.2400000000000002</v>
      </c>
      <c r="J44" s="14">
        <v>1.33</v>
      </c>
      <c r="K44" s="109">
        <f t="shared" si="0"/>
        <v>4.4800000000000004</v>
      </c>
      <c r="L44" s="115"/>
      <c r="M44" s="2">
        <v>21.29</v>
      </c>
      <c r="N44" s="2">
        <v>34.42</v>
      </c>
      <c r="O44" s="141">
        <v>2.2400000000000002</v>
      </c>
      <c r="P44" s="142">
        <f t="shared" si="1"/>
        <v>4.4800000000000004</v>
      </c>
    </row>
    <row r="45" spans="1:16" ht="24">
      <c r="A45" s="114"/>
      <c r="B45" s="107">
        <v>1</v>
      </c>
      <c r="C45" s="10" t="s">
        <v>727</v>
      </c>
      <c r="D45" s="118" t="s">
        <v>727</v>
      </c>
      <c r="E45" s="118" t="s">
        <v>25</v>
      </c>
      <c r="F45" s="158" t="s">
        <v>732</v>
      </c>
      <c r="G45" s="159"/>
      <c r="H45" s="11" t="s">
        <v>729</v>
      </c>
      <c r="I45" s="14">
        <v>2.2400000000000002</v>
      </c>
      <c r="J45" s="14">
        <v>1.33</v>
      </c>
      <c r="K45" s="109">
        <f t="shared" si="0"/>
        <v>2.2400000000000002</v>
      </c>
      <c r="L45" s="115"/>
      <c r="M45" s="2">
        <v>21.29</v>
      </c>
      <c r="N45" s="2">
        <v>34.42</v>
      </c>
      <c r="O45" s="141">
        <v>2.2400000000000002</v>
      </c>
      <c r="P45" s="142">
        <f t="shared" si="1"/>
        <v>2.2400000000000002</v>
      </c>
    </row>
    <row r="46" spans="1:16" ht="24">
      <c r="A46" s="114"/>
      <c r="B46" s="107">
        <v>1</v>
      </c>
      <c r="C46" s="10" t="s">
        <v>727</v>
      </c>
      <c r="D46" s="118" t="s">
        <v>727</v>
      </c>
      <c r="E46" s="118" t="s">
        <v>25</v>
      </c>
      <c r="F46" s="158" t="s">
        <v>733</v>
      </c>
      <c r="G46" s="159"/>
      <c r="H46" s="11" t="s">
        <v>729</v>
      </c>
      <c r="I46" s="14">
        <v>2.2400000000000002</v>
      </c>
      <c r="J46" s="14">
        <v>1.33</v>
      </c>
      <c r="K46" s="109">
        <f t="shared" si="0"/>
        <v>2.2400000000000002</v>
      </c>
      <c r="L46" s="115"/>
      <c r="M46" s="2">
        <v>21.29</v>
      </c>
      <c r="N46" s="2">
        <v>34.42</v>
      </c>
      <c r="O46" s="141">
        <v>2.2400000000000002</v>
      </c>
      <c r="P46" s="142">
        <f t="shared" si="1"/>
        <v>2.2400000000000002</v>
      </c>
    </row>
    <row r="47" spans="1:16" ht="24">
      <c r="A47" s="114"/>
      <c r="B47" s="107">
        <v>2</v>
      </c>
      <c r="C47" s="10" t="s">
        <v>727</v>
      </c>
      <c r="D47" s="118" t="s">
        <v>727</v>
      </c>
      <c r="E47" s="118" t="s">
        <v>26</v>
      </c>
      <c r="F47" s="158" t="s">
        <v>728</v>
      </c>
      <c r="G47" s="159"/>
      <c r="H47" s="11" t="s">
        <v>729</v>
      </c>
      <c r="I47" s="14">
        <v>2.2400000000000002</v>
      </c>
      <c r="J47" s="14">
        <v>1.33</v>
      </c>
      <c r="K47" s="109">
        <f t="shared" si="0"/>
        <v>4.4800000000000004</v>
      </c>
      <c r="L47" s="115"/>
      <c r="M47" s="2">
        <v>21.29</v>
      </c>
      <c r="N47" s="2">
        <v>34.42</v>
      </c>
      <c r="O47" s="141">
        <v>2.2400000000000002</v>
      </c>
      <c r="P47" s="142">
        <f t="shared" si="1"/>
        <v>4.4800000000000004</v>
      </c>
    </row>
    <row r="48" spans="1:16" ht="24">
      <c r="A48" s="114"/>
      <c r="B48" s="107">
        <v>2</v>
      </c>
      <c r="C48" s="10" t="s">
        <v>727</v>
      </c>
      <c r="D48" s="118" t="s">
        <v>727</v>
      </c>
      <c r="E48" s="118" t="s">
        <v>26</v>
      </c>
      <c r="F48" s="158" t="s">
        <v>730</v>
      </c>
      <c r="G48" s="159"/>
      <c r="H48" s="11" t="s">
        <v>729</v>
      </c>
      <c r="I48" s="14">
        <v>2.2400000000000002</v>
      </c>
      <c r="J48" s="14">
        <v>1.33</v>
      </c>
      <c r="K48" s="109">
        <f t="shared" si="0"/>
        <v>4.4800000000000004</v>
      </c>
      <c r="L48" s="115"/>
      <c r="M48" s="2">
        <v>21.29</v>
      </c>
      <c r="N48" s="2">
        <v>34.42</v>
      </c>
      <c r="O48" s="141">
        <v>2.2400000000000002</v>
      </c>
      <c r="P48" s="142">
        <f t="shared" si="1"/>
        <v>4.4800000000000004</v>
      </c>
    </row>
    <row r="49" spans="1:16" ht="24">
      <c r="A49" s="114"/>
      <c r="B49" s="107">
        <v>2</v>
      </c>
      <c r="C49" s="10" t="s">
        <v>727</v>
      </c>
      <c r="D49" s="118" t="s">
        <v>727</v>
      </c>
      <c r="E49" s="118" t="s">
        <v>26</v>
      </c>
      <c r="F49" s="158" t="s">
        <v>731</v>
      </c>
      <c r="G49" s="159"/>
      <c r="H49" s="11" t="s">
        <v>729</v>
      </c>
      <c r="I49" s="14">
        <v>2.2400000000000002</v>
      </c>
      <c r="J49" s="14">
        <v>1.33</v>
      </c>
      <c r="K49" s="109">
        <f t="shared" si="0"/>
        <v>4.4800000000000004</v>
      </c>
      <c r="L49" s="115"/>
      <c r="M49" s="2">
        <v>21.29</v>
      </c>
      <c r="N49" s="2">
        <v>34.42</v>
      </c>
      <c r="O49" s="141">
        <v>2.2400000000000002</v>
      </c>
      <c r="P49" s="142">
        <f t="shared" si="1"/>
        <v>4.4800000000000004</v>
      </c>
    </row>
    <row r="50" spans="1:16" ht="24">
      <c r="A50" s="114"/>
      <c r="B50" s="107">
        <v>1</v>
      </c>
      <c r="C50" s="10" t="s">
        <v>727</v>
      </c>
      <c r="D50" s="118" t="s">
        <v>727</v>
      </c>
      <c r="E50" s="118" t="s">
        <v>26</v>
      </c>
      <c r="F50" s="158" t="s">
        <v>732</v>
      </c>
      <c r="G50" s="159"/>
      <c r="H50" s="11" t="s">
        <v>729</v>
      </c>
      <c r="I50" s="14">
        <v>2.2400000000000002</v>
      </c>
      <c r="J50" s="14">
        <v>1.33</v>
      </c>
      <c r="K50" s="109">
        <f t="shared" si="0"/>
        <v>2.2400000000000002</v>
      </c>
      <c r="L50" s="115"/>
      <c r="M50" s="2">
        <v>21.29</v>
      </c>
      <c r="N50" s="2">
        <v>34.42</v>
      </c>
      <c r="O50" s="141">
        <v>2.2400000000000002</v>
      </c>
      <c r="P50" s="142">
        <f t="shared" si="1"/>
        <v>2.2400000000000002</v>
      </c>
    </row>
    <row r="51" spans="1:16" ht="24">
      <c r="A51" s="114"/>
      <c r="B51" s="107">
        <v>1</v>
      </c>
      <c r="C51" s="10" t="s">
        <v>727</v>
      </c>
      <c r="D51" s="118" t="s">
        <v>727</v>
      </c>
      <c r="E51" s="118" t="s">
        <v>26</v>
      </c>
      <c r="F51" s="158" t="s">
        <v>733</v>
      </c>
      <c r="G51" s="159"/>
      <c r="H51" s="11" t="s">
        <v>729</v>
      </c>
      <c r="I51" s="14">
        <v>2.2400000000000002</v>
      </c>
      <c r="J51" s="14">
        <v>1.33</v>
      </c>
      <c r="K51" s="109">
        <f t="shared" si="0"/>
        <v>2.2400000000000002</v>
      </c>
      <c r="L51" s="115"/>
      <c r="M51" s="2">
        <v>21.29</v>
      </c>
      <c r="N51" s="2">
        <v>34.42</v>
      </c>
      <c r="O51" s="141">
        <v>2.2400000000000002</v>
      </c>
      <c r="P51" s="142">
        <f t="shared" si="1"/>
        <v>2.2400000000000002</v>
      </c>
    </row>
    <row r="52" spans="1:16" ht="24">
      <c r="A52" s="114"/>
      <c r="B52" s="107">
        <v>2</v>
      </c>
      <c r="C52" s="10" t="s">
        <v>734</v>
      </c>
      <c r="D52" s="118" t="s">
        <v>734</v>
      </c>
      <c r="E52" s="118" t="s">
        <v>23</v>
      </c>
      <c r="F52" s="158" t="s">
        <v>273</v>
      </c>
      <c r="G52" s="159"/>
      <c r="H52" s="11" t="s">
        <v>735</v>
      </c>
      <c r="I52" s="14">
        <v>0.99</v>
      </c>
      <c r="J52" s="14">
        <v>0.59</v>
      </c>
      <c r="K52" s="109">
        <f t="shared" si="0"/>
        <v>1.98</v>
      </c>
      <c r="L52" s="115"/>
      <c r="M52" s="2">
        <v>21.29</v>
      </c>
      <c r="N52" s="2">
        <v>34.42</v>
      </c>
      <c r="O52" s="141">
        <v>0.99</v>
      </c>
      <c r="P52" s="142">
        <f t="shared" si="1"/>
        <v>1.98</v>
      </c>
    </row>
    <row r="53" spans="1:16" ht="24">
      <c r="A53" s="114"/>
      <c r="B53" s="107">
        <v>2</v>
      </c>
      <c r="C53" s="10" t="s">
        <v>734</v>
      </c>
      <c r="D53" s="118" t="s">
        <v>734</v>
      </c>
      <c r="E53" s="118" t="s">
        <v>23</v>
      </c>
      <c r="F53" s="158" t="s">
        <v>271</v>
      </c>
      <c r="G53" s="159"/>
      <c r="H53" s="11" t="s">
        <v>735</v>
      </c>
      <c r="I53" s="14">
        <v>0.99</v>
      </c>
      <c r="J53" s="14">
        <v>0.59</v>
      </c>
      <c r="K53" s="109">
        <f t="shared" si="0"/>
        <v>1.98</v>
      </c>
      <c r="L53" s="115"/>
      <c r="M53" s="2">
        <v>21.29</v>
      </c>
      <c r="N53" s="2">
        <v>34.42</v>
      </c>
      <c r="O53" s="141">
        <v>0.99</v>
      </c>
      <c r="P53" s="142">
        <f t="shared" si="1"/>
        <v>1.98</v>
      </c>
    </row>
    <row r="54" spans="1:16" ht="24">
      <c r="A54" s="114"/>
      <c r="B54" s="107">
        <v>2</v>
      </c>
      <c r="C54" s="10" t="s">
        <v>734</v>
      </c>
      <c r="D54" s="118" t="s">
        <v>734</v>
      </c>
      <c r="E54" s="118" t="s">
        <v>23</v>
      </c>
      <c r="F54" s="158" t="s">
        <v>272</v>
      </c>
      <c r="G54" s="159"/>
      <c r="H54" s="11" t="s">
        <v>735</v>
      </c>
      <c r="I54" s="14">
        <v>0.99</v>
      </c>
      <c r="J54" s="14">
        <v>0.59</v>
      </c>
      <c r="K54" s="109">
        <f t="shared" si="0"/>
        <v>1.98</v>
      </c>
      <c r="L54" s="115"/>
      <c r="M54" s="2">
        <v>21.29</v>
      </c>
      <c r="N54" s="2">
        <v>34.42</v>
      </c>
      <c r="O54" s="141">
        <v>0.99</v>
      </c>
      <c r="P54" s="142">
        <f t="shared" si="1"/>
        <v>1.98</v>
      </c>
    </row>
    <row r="55" spans="1:16" ht="24">
      <c r="A55" s="114"/>
      <c r="B55" s="107">
        <v>2</v>
      </c>
      <c r="C55" s="10" t="s">
        <v>734</v>
      </c>
      <c r="D55" s="118" t="s">
        <v>734</v>
      </c>
      <c r="E55" s="118" t="s">
        <v>25</v>
      </c>
      <c r="F55" s="158" t="s">
        <v>273</v>
      </c>
      <c r="G55" s="159"/>
      <c r="H55" s="11" t="s">
        <v>735</v>
      </c>
      <c r="I55" s="14">
        <v>0.99</v>
      </c>
      <c r="J55" s="14">
        <v>0.59</v>
      </c>
      <c r="K55" s="109">
        <f t="shared" si="0"/>
        <v>1.98</v>
      </c>
      <c r="L55" s="115"/>
      <c r="M55" s="2">
        <v>21.29</v>
      </c>
      <c r="N55" s="2">
        <v>34.42</v>
      </c>
      <c r="O55" s="141">
        <v>0.99</v>
      </c>
      <c r="P55" s="142">
        <f t="shared" si="1"/>
        <v>1.98</v>
      </c>
    </row>
    <row r="56" spans="1:16" ht="24">
      <c r="A56" s="114"/>
      <c r="B56" s="107">
        <v>2</v>
      </c>
      <c r="C56" s="10" t="s">
        <v>734</v>
      </c>
      <c r="D56" s="118" t="s">
        <v>734</v>
      </c>
      <c r="E56" s="118" t="s">
        <v>25</v>
      </c>
      <c r="F56" s="158" t="s">
        <v>271</v>
      </c>
      <c r="G56" s="159"/>
      <c r="H56" s="11" t="s">
        <v>735</v>
      </c>
      <c r="I56" s="14">
        <v>0.99</v>
      </c>
      <c r="J56" s="14">
        <v>0.59</v>
      </c>
      <c r="K56" s="109">
        <f t="shared" si="0"/>
        <v>1.98</v>
      </c>
      <c r="L56" s="115"/>
      <c r="M56" s="2">
        <v>21.29</v>
      </c>
      <c r="N56" s="2">
        <v>34.42</v>
      </c>
      <c r="O56" s="141">
        <v>0.99</v>
      </c>
      <c r="P56" s="142">
        <f t="shared" si="1"/>
        <v>1.98</v>
      </c>
    </row>
    <row r="57" spans="1:16" ht="24">
      <c r="A57" s="114"/>
      <c r="B57" s="107">
        <v>2</v>
      </c>
      <c r="C57" s="10" t="s">
        <v>734</v>
      </c>
      <c r="D57" s="118" t="s">
        <v>734</v>
      </c>
      <c r="E57" s="118" t="s">
        <v>25</v>
      </c>
      <c r="F57" s="158" t="s">
        <v>272</v>
      </c>
      <c r="G57" s="159"/>
      <c r="H57" s="11" t="s">
        <v>735</v>
      </c>
      <c r="I57" s="14">
        <v>0.99</v>
      </c>
      <c r="J57" s="14">
        <v>0.59</v>
      </c>
      <c r="K57" s="109">
        <f t="shared" si="0"/>
        <v>1.98</v>
      </c>
      <c r="L57" s="115"/>
      <c r="M57" s="2">
        <v>21.29</v>
      </c>
      <c r="N57" s="2">
        <v>34.42</v>
      </c>
      <c r="O57" s="141">
        <v>0.99</v>
      </c>
      <c r="P57" s="142">
        <f t="shared" si="1"/>
        <v>1.98</v>
      </c>
    </row>
    <row r="58" spans="1:16" ht="24">
      <c r="A58" s="114"/>
      <c r="B58" s="107">
        <v>2</v>
      </c>
      <c r="C58" s="10" t="s">
        <v>734</v>
      </c>
      <c r="D58" s="118" t="s">
        <v>734</v>
      </c>
      <c r="E58" s="118" t="s">
        <v>26</v>
      </c>
      <c r="F58" s="158" t="s">
        <v>273</v>
      </c>
      <c r="G58" s="159"/>
      <c r="H58" s="11" t="s">
        <v>735</v>
      </c>
      <c r="I58" s="14">
        <v>0.99</v>
      </c>
      <c r="J58" s="14">
        <v>0.59</v>
      </c>
      <c r="K58" s="109">
        <f t="shared" si="0"/>
        <v>1.98</v>
      </c>
      <c r="L58" s="115"/>
      <c r="M58" s="2">
        <v>21.29</v>
      </c>
      <c r="N58" s="2">
        <v>34.42</v>
      </c>
      <c r="O58" s="141">
        <v>0.99</v>
      </c>
      <c r="P58" s="142">
        <f t="shared" si="1"/>
        <v>1.98</v>
      </c>
    </row>
    <row r="59" spans="1:16" ht="24">
      <c r="A59" s="114"/>
      <c r="B59" s="107">
        <v>2</v>
      </c>
      <c r="C59" s="10" t="s">
        <v>734</v>
      </c>
      <c r="D59" s="118" t="s">
        <v>734</v>
      </c>
      <c r="E59" s="118" t="s">
        <v>26</v>
      </c>
      <c r="F59" s="158" t="s">
        <v>271</v>
      </c>
      <c r="G59" s="159"/>
      <c r="H59" s="11" t="s">
        <v>735</v>
      </c>
      <c r="I59" s="14">
        <v>0.99</v>
      </c>
      <c r="J59" s="14">
        <v>0.59</v>
      </c>
      <c r="K59" s="109">
        <f t="shared" si="0"/>
        <v>1.98</v>
      </c>
      <c r="L59" s="115"/>
      <c r="M59" s="2">
        <v>21.29</v>
      </c>
      <c r="N59" s="2">
        <v>34.42</v>
      </c>
      <c r="O59" s="141">
        <v>0.99</v>
      </c>
      <c r="P59" s="142">
        <f t="shared" si="1"/>
        <v>1.98</v>
      </c>
    </row>
    <row r="60" spans="1:16" ht="24">
      <c r="A60" s="114"/>
      <c r="B60" s="107">
        <v>2</v>
      </c>
      <c r="C60" s="10" t="s">
        <v>734</v>
      </c>
      <c r="D60" s="118" t="s">
        <v>734</v>
      </c>
      <c r="E60" s="118" t="s">
        <v>26</v>
      </c>
      <c r="F60" s="158" t="s">
        <v>272</v>
      </c>
      <c r="G60" s="159"/>
      <c r="H60" s="11" t="s">
        <v>735</v>
      </c>
      <c r="I60" s="14">
        <v>0.99</v>
      </c>
      <c r="J60" s="14">
        <v>0.59</v>
      </c>
      <c r="K60" s="109">
        <f t="shared" si="0"/>
        <v>1.98</v>
      </c>
      <c r="L60" s="115"/>
      <c r="M60" s="2">
        <v>21.29</v>
      </c>
      <c r="N60" s="2">
        <v>34.42</v>
      </c>
      <c r="O60" s="141">
        <v>0.99</v>
      </c>
      <c r="P60" s="142">
        <f t="shared" si="1"/>
        <v>1.98</v>
      </c>
    </row>
    <row r="61" spans="1:16" ht="36">
      <c r="A61" s="114"/>
      <c r="B61" s="107">
        <v>2</v>
      </c>
      <c r="C61" s="10" t="s">
        <v>736</v>
      </c>
      <c r="D61" s="118" t="s">
        <v>736</v>
      </c>
      <c r="E61" s="118" t="s">
        <v>26</v>
      </c>
      <c r="F61" s="158" t="s">
        <v>107</v>
      </c>
      <c r="G61" s="159"/>
      <c r="H61" s="11" t="s">
        <v>737</v>
      </c>
      <c r="I61" s="14">
        <v>2.71</v>
      </c>
      <c r="J61" s="14">
        <v>1.61</v>
      </c>
      <c r="K61" s="109">
        <f t="shared" si="0"/>
        <v>5.42</v>
      </c>
      <c r="L61" s="115"/>
      <c r="M61" s="2">
        <v>21.29</v>
      </c>
      <c r="N61" s="2">
        <v>34.42</v>
      </c>
      <c r="O61" s="141">
        <v>2.71</v>
      </c>
      <c r="P61" s="142">
        <f t="shared" si="1"/>
        <v>5.42</v>
      </c>
    </row>
    <row r="62" spans="1:16" ht="36">
      <c r="A62" s="114"/>
      <c r="B62" s="107">
        <v>2</v>
      </c>
      <c r="C62" s="10" t="s">
        <v>736</v>
      </c>
      <c r="D62" s="118" t="s">
        <v>736</v>
      </c>
      <c r="E62" s="118" t="s">
        <v>26</v>
      </c>
      <c r="F62" s="158" t="s">
        <v>210</v>
      </c>
      <c r="G62" s="159"/>
      <c r="H62" s="11" t="s">
        <v>737</v>
      </c>
      <c r="I62" s="14">
        <v>2.71</v>
      </c>
      <c r="J62" s="14">
        <v>1.61</v>
      </c>
      <c r="K62" s="109">
        <f t="shared" si="0"/>
        <v>5.42</v>
      </c>
      <c r="L62" s="115"/>
      <c r="M62" s="2">
        <v>21.29</v>
      </c>
      <c r="N62" s="2">
        <v>34.42</v>
      </c>
      <c r="O62" s="141">
        <v>2.71</v>
      </c>
      <c r="P62" s="142">
        <f t="shared" si="1"/>
        <v>5.42</v>
      </c>
    </row>
    <row r="63" spans="1:16" ht="36">
      <c r="A63" s="114"/>
      <c r="B63" s="107">
        <v>1</v>
      </c>
      <c r="C63" s="10" t="s">
        <v>736</v>
      </c>
      <c r="D63" s="118" t="s">
        <v>736</v>
      </c>
      <c r="E63" s="118" t="s">
        <v>26</v>
      </c>
      <c r="F63" s="158" t="s">
        <v>212</v>
      </c>
      <c r="G63" s="159"/>
      <c r="H63" s="11" t="s">
        <v>737</v>
      </c>
      <c r="I63" s="14">
        <v>2.71</v>
      </c>
      <c r="J63" s="14">
        <v>1.61</v>
      </c>
      <c r="K63" s="109">
        <f t="shared" si="0"/>
        <v>2.71</v>
      </c>
      <c r="L63" s="115"/>
      <c r="M63" s="2">
        <v>21.29</v>
      </c>
      <c r="N63" s="2">
        <v>34.42</v>
      </c>
      <c r="O63" s="141">
        <v>2.71</v>
      </c>
      <c r="P63" s="142">
        <f t="shared" si="1"/>
        <v>2.71</v>
      </c>
    </row>
    <row r="64" spans="1:16" ht="36">
      <c r="A64" s="114"/>
      <c r="B64" s="107">
        <v>1</v>
      </c>
      <c r="C64" s="10" t="s">
        <v>736</v>
      </c>
      <c r="D64" s="118" t="s">
        <v>736</v>
      </c>
      <c r="E64" s="118" t="s">
        <v>26</v>
      </c>
      <c r="F64" s="158" t="s">
        <v>265</v>
      </c>
      <c r="G64" s="159"/>
      <c r="H64" s="11" t="s">
        <v>737</v>
      </c>
      <c r="I64" s="14">
        <v>2.71</v>
      </c>
      <c r="J64" s="14">
        <v>1.61</v>
      </c>
      <c r="K64" s="109">
        <f t="shared" si="0"/>
        <v>2.71</v>
      </c>
      <c r="L64" s="115"/>
      <c r="M64" s="2">
        <v>21.29</v>
      </c>
      <c r="N64" s="2">
        <v>34.42</v>
      </c>
      <c r="O64" s="141">
        <v>2.71</v>
      </c>
      <c r="P64" s="142">
        <f t="shared" si="1"/>
        <v>2.71</v>
      </c>
    </row>
    <row r="65" spans="1:16" ht="36">
      <c r="A65" s="114"/>
      <c r="B65" s="107">
        <v>1</v>
      </c>
      <c r="C65" s="10" t="s">
        <v>736</v>
      </c>
      <c r="D65" s="118" t="s">
        <v>736</v>
      </c>
      <c r="E65" s="118" t="s">
        <v>26</v>
      </c>
      <c r="F65" s="158" t="s">
        <v>270</v>
      </c>
      <c r="G65" s="159"/>
      <c r="H65" s="11" t="s">
        <v>737</v>
      </c>
      <c r="I65" s="14">
        <v>2.71</v>
      </c>
      <c r="J65" s="14">
        <v>1.61</v>
      </c>
      <c r="K65" s="109">
        <f t="shared" si="0"/>
        <v>2.71</v>
      </c>
      <c r="L65" s="115"/>
      <c r="M65" s="2">
        <v>21.29</v>
      </c>
      <c r="N65" s="2">
        <v>34.42</v>
      </c>
      <c r="O65" s="141">
        <v>2.71</v>
      </c>
      <c r="P65" s="142">
        <f t="shared" si="1"/>
        <v>2.71</v>
      </c>
    </row>
    <row r="66" spans="1:16" ht="36">
      <c r="A66" s="114"/>
      <c r="B66" s="107">
        <v>1</v>
      </c>
      <c r="C66" s="10" t="s">
        <v>736</v>
      </c>
      <c r="D66" s="118" t="s">
        <v>736</v>
      </c>
      <c r="E66" s="118" t="s">
        <v>26</v>
      </c>
      <c r="F66" s="158" t="s">
        <v>311</v>
      </c>
      <c r="G66" s="159"/>
      <c r="H66" s="11" t="s">
        <v>737</v>
      </c>
      <c r="I66" s="14">
        <v>2.71</v>
      </c>
      <c r="J66" s="14">
        <v>1.61</v>
      </c>
      <c r="K66" s="109">
        <f t="shared" si="0"/>
        <v>2.71</v>
      </c>
      <c r="L66" s="115"/>
      <c r="M66" s="2">
        <v>21.29</v>
      </c>
      <c r="N66" s="2">
        <v>34.42</v>
      </c>
      <c r="O66" s="141">
        <v>2.71</v>
      </c>
      <c r="P66" s="142">
        <f t="shared" si="1"/>
        <v>2.71</v>
      </c>
    </row>
    <row r="67" spans="1:16" ht="24">
      <c r="A67" s="114"/>
      <c r="B67" s="107">
        <v>2</v>
      </c>
      <c r="C67" s="10" t="s">
        <v>738</v>
      </c>
      <c r="D67" s="118" t="s">
        <v>738</v>
      </c>
      <c r="E67" s="118" t="s">
        <v>26</v>
      </c>
      <c r="F67" s="158" t="s">
        <v>636</v>
      </c>
      <c r="G67" s="159"/>
      <c r="H67" s="11" t="s">
        <v>739</v>
      </c>
      <c r="I67" s="14">
        <v>0.83</v>
      </c>
      <c r="J67" s="14">
        <v>0.49</v>
      </c>
      <c r="K67" s="109">
        <f t="shared" si="0"/>
        <v>1.66</v>
      </c>
      <c r="L67" s="115"/>
      <c r="M67" s="2">
        <v>21.29</v>
      </c>
      <c r="N67" s="2">
        <v>34.42</v>
      </c>
      <c r="O67" s="141">
        <v>0.83</v>
      </c>
      <c r="P67" s="142">
        <f t="shared" si="1"/>
        <v>1.66</v>
      </c>
    </row>
    <row r="68" spans="1:16" ht="24">
      <c r="A68" s="114"/>
      <c r="B68" s="107">
        <v>2</v>
      </c>
      <c r="C68" s="10" t="s">
        <v>738</v>
      </c>
      <c r="D68" s="118" t="s">
        <v>738</v>
      </c>
      <c r="E68" s="118" t="s">
        <v>26</v>
      </c>
      <c r="F68" s="158" t="s">
        <v>643</v>
      </c>
      <c r="G68" s="159"/>
      <c r="H68" s="11" t="s">
        <v>739</v>
      </c>
      <c r="I68" s="14">
        <v>0.83</v>
      </c>
      <c r="J68" s="14">
        <v>0.49</v>
      </c>
      <c r="K68" s="109">
        <f t="shared" si="0"/>
        <v>1.66</v>
      </c>
      <c r="L68" s="115"/>
      <c r="M68" s="2">
        <v>21.29</v>
      </c>
      <c r="N68" s="2">
        <v>34.42</v>
      </c>
      <c r="O68" s="141">
        <v>0.83</v>
      </c>
      <c r="P68" s="142">
        <f t="shared" si="1"/>
        <v>1.66</v>
      </c>
    </row>
    <row r="69" spans="1:16" ht="24">
      <c r="A69" s="114"/>
      <c r="B69" s="107">
        <v>2</v>
      </c>
      <c r="C69" s="10" t="s">
        <v>738</v>
      </c>
      <c r="D69" s="118" t="s">
        <v>738</v>
      </c>
      <c r="E69" s="118" t="s">
        <v>26</v>
      </c>
      <c r="F69" s="158" t="s">
        <v>740</v>
      </c>
      <c r="G69" s="159"/>
      <c r="H69" s="11" t="s">
        <v>739</v>
      </c>
      <c r="I69" s="14">
        <v>0.83</v>
      </c>
      <c r="J69" s="14">
        <v>0.49</v>
      </c>
      <c r="K69" s="109">
        <f t="shared" si="0"/>
        <v>1.66</v>
      </c>
      <c r="L69" s="115"/>
      <c r="M69" s="2">
        <v>21.29</v>
      </c>
      <c r="N69" s="2">
        <v>34.42</v>
      </c>
      <c r="O69" s="141">
        <v>0.83</v>
      </c>
      <c r="P69" s="142">
        <f t="shared" si="1"/>
        <v>1.66</v>
      </c>
    </row>
    <row r="70" spans="1:16" ht="24">
      <c r="A70" s="114"/>
      <c r="B70" s="107">
        <v>2</v>
      </c>
      <c r="C70" s="10" t="s">
        <v>738</v>
      </c>
      <c r="D70" s="118" t="s">
        <v>738</v>
      </c>
      <c r="E70" s="118" t="s">
        <v>26</v>
      </c>
      <c r="F70" s="158" t="s">
        <v>741</v>
      </c>
      <c r="G70" s="159"/>
      <c r="H70" s="11" t="s">
        <v>739</v>
      </c>
      <c r="I70" s="14">
        <v>0.83</v>
      </c>
      <c r="J70" s="14">
        <v>0.49</v>
      </c>
      <c r="K70" s="109">
        <f t="shared" si="0"/>
        <v>1.66</v>
      </c>
      <c r="L70" s="115"/>
      <c r="M70" s="2">
        <v>21.29</v>
      </c>
      <c r="N70" s="2">
        <v>34.42</v>
      </c>
      <c r="O70" s="141">
        <v>0.83</v>
      </c>
      <c r="P70" s="142">
        <f t="shared" si="1"/>
        <v>1.66</v>
      </c>
    </row>
    <row r="71" spans="1:16" ht="24">
      <c r="A71" s="114"/>
      <c r="B71" s="107">
        <v>2</v>
      </c>
      <c r="C71" s="10" t="s">
        <v>738</v>
      </c>
      <c r="D71" s="118" t="s">
        <v>738</v>
      </c>
      <c r="E71" s="118" t="s">
        <v>26</v>
      </c>
      <c r="F71" s="158" t="s">
        <v>742</v>
      </c>
      <c r="G71" s="159"/>
      <c r="H71" s="11" t="s">
        <v>739</v>
      </c>
      <c r="I71" s="14">
        <v>0.83</v>
      </c>
      <c r="J71" s="14">
        <v>0.49</v>
      </c>
      <c r="K71" s="109">
        <f t="shared" si="0"/>
        <v>1.66</v>
      </c>
      <c r="L71" s="115"/>
      <c r="M71" s="2">
        <v>21.29</v>
      </c>
      <c r="N71" s="2">
        <v>34.42</v>
      </c>
      <c r="O71" s="141">
        <v>0.83</v>
      </c>
      <c r="P71" s="142">
        <f t="shared" si="1"/>
        <v>1.66</v>
      </c>
    </row>
    <row r="72" spans="1:16" ht="24">
      <c r="A72" s="114"/>
      <c r="B72" s="107">
        <v>2</v>
      </c>
      <c r="C72" s="10" t="s">
        <v>738</v>
      </c>
      <c r="D72" s="118" t="s">
        <v>738</v>
      </c>
      <c r="E72" s="118" t="s">
        <v>26</v>
      </c>
      <c r="F72" s="158" t="s">
        <v>743</v>
      </c>
      <c r="G72" s="159"/>
      <c r="H72" s="11" t="s">
        <v>739</v>
      </c>
      <c r="I72" s="14">
        <v>0.83</v>
      </c>
      <c r="J72" s="14">
        <v>0.49</v>
      </c>
      <c r="K72" s="109">
        <f t="shared" si="0"/>
        <v>1.66</v>
      </c>
      <c r="L72" s="115"/>
      <c r="M72" s="2">
        <v>21.29</v>
      </c>
      <c r="N72" s="2">
        <v>34.42</v>
      </c>
      <c r="O72" s="141">
        <v>0.83</v>
      </c>
      <c r="P72" s="142">
        <f t="shared" si="1"/>
        <v>1.66</v>
      </c>
    </row>
    <row r="73" spans="1:16" ht="24">
      <c r="A73" s="114"/>
      <c r="B73" s="107">
        <v>2</v>
      </c>
      <c r="C73" s="10" t="s">
        <v>738</v>
      </c>
      <c r="D73" s="118" t="s">
        <v>738</v>
      </c>
      <c r="E73" s="118" t="s">
        <v>26</v>
      </c>
      <c r="F73" s="158" t="s">
        <v>744</v>
      </c>
      <c r="G73" s="159"/>
      <c r="H73" s="11" t="s">
        <v>739</v>
      </c>
      <c r="I73" s="14">
        <v>0.83</v>
      </c>
      <c r="J73" s="14">
        <v>0.49</v>
      </c>
      <c r="K73" s="109">
        <f t="shared" si="0"/>
        <v>1.66</v>
      </c>
      <c r="L73" s="115"/>
      <c r="M73" s="2">
        <v>21.29</v>
      </c>
      <c r="N73" s="2">
        <v>34.42</v>
      </c>
      <c r="O73" s="141">
        <v>0.83</v>
      </c>
      <c r="P73" s="142">
        <f t="shared" si="1"/>
        <v>1.66</v>
      </c>
    </row>
    <row r="74" spans="1:16" ht="24">
      <c r="A74" s="114"/>
      <c r="B74" s="107">
        <v>2</v>
      </c>
      <c r="C74" s="10" t="s">
        <v>738</v>
      </c>
      <c r="D74" s="118" t="s">
        <v>738</v>
      </c>
      <c r="E74" s="118" t="s">
        <v>26</v>
      </c>
      <c r="F74" s="158" t="s">
        <v>745</v>
      </c>
      <c r="G74" s="159"/>
      <c r="H74" s="11" t="s">
        <v>739</v>
      </c>
      <c r="I74" s="14">
        <v>0.83</v>
      </c>
      <c r="J74" s="14">
        <v>0.49</v>
      </c>
      <c r="K74" s="109">
        <f t="shared" si="0"/>
        <v>1.66</v>
      </c>
      <c r="L74" s="115"/>
      <c r="M74" s="2">
        <v>21.29</v>
      </c>
      <c r="N74" s="2">
        <v>34.42</v>
      </c>
      <c r="O74" s="141">
        <v>0.83</v>
      </c>
      <c r="P74" s="142">
        <f t="shared" si="1"/>
        <v>1.66</v>
      </c>
    </row>
    <row r="75" spans="1:16" ht="24">
      <c r="A75" s="114"/>
      <c r="B75" s="107">
        <v>2</v>
      </c>
      <c r="C75" s="10" t="s">
        <v>738</v>
      </c>
      <c r="D75" s="118" t="s">
        <v>738</v>
      </c>
      <c r="E75" s="118" t="s">
        <v>26</v>
      </c>
      <c r="F75" s="158" t="s">
        <v>746</v>
      </c>
      <c r="G75" s="159"/>
      <c r="H75" s="11" t="s">
        <v>739</v>
      </c>
      <c r="I75" s="14">
        <v>0.83</v>
      </c>
      <c r="J75" s="14">
        <v>0.49</v>
      </c>
      <c r="K75" s="109">
        <f t="shared" si="0"/>
        <v>1.66</v>
      </c>
      <c r="L75" s="115"/>
      <c r="M75" s="2">
        <v>21.29</v>
      </c>
      <c r="N75" s="2">
        <v>34.42</v>
      </c>
      <c r="O75" s="141">
        <v>0.83</v>
      </c>
      <c r="P75" s="142">
        <f t="shared" si="1"/>
        <v>1.66</v>
      </c>
    </row>
    <row r="76" spans="1:16" ht="24">
      <c r="A76" s="114"/>
      <c r="B76" s="107">
        <v>2</v>
      </c>
      <c r="C76" s="10" t="s">
        <v>738</v>
      </c>
      <c r="D76" s="118" t="s">
        <v>738</v>
      </c>
      <c r="E76" s="118" t="s">
        <v>26</v>
      </c>
      <c r="F76" s="158" t="s">
        <v>747</v>
      </c>
      <c r="G76" s="159"/>
      <c r="H76" s="11" t="s">
        <v>739</v>
      </c>
      <c r="I76" s="14">
        <v>0.83</v>
      </c>
      <c r="J76" s="14">
        <v>0.49</v>
      </c>
      <c r="K76" s="109">
        <f t="shared" si="0"/>
        <v>1.66</v>
      </c>
      <c r="L76" s="115"/>
      <c r="M76" s="2">
        <v>21.29</v>
      </c>
      <c r="N76" s="2">
        <v>34.42</v>
      </c>
      <c r="O76" s="141">
        <v>0.83</v>
      </c>
      <c r="P76" s="142">
        <f t="shared" si="1"/>
        <v>1.66</v>
      </c>
    </row>
    <row r="77" spans="1:16" ht="24">
      <c r="A77" s="114"/>
      <c r="B77" s="107">
        <v>2</v>
      </c>
      <c r="C77" s="10" t="s">
        <v>738</v>
      </c>
      <c r="D77" s="118" t="s">
        <v>738</v>
      </c>
      <c r="E77" s="118" t="s">
        <v>26</v>
      </c>
      <c r="F77" s="158" t="s">
        <v>748</v>
      </c>
      <c r="G77" s="159"/>
      <c r="H77" s="11" t="s">
        <v>739</v>
      </c>
      <c r="I77" s="14">
        <v>0.83</v>
      </c>
      <c r="J77" s="14">
        <v>0.49</v>
      </c>
      <c r="K77" s="109">
        <f t="shared" si="0"/>
        <v>1.66</v>
      </c>
      <c r="L77" s="115"/>
      <c r="M77" s="2">
        <v>21.29</v>
      </c>
      <c r="N77" s="2">
        <v>34.42</v>
      </c>
      <c r="O77" s="141">
        <v>0.83</v>
      </c>
      <c r="P77" s="142">
        <f t="shared" si="1"/>
        <v>1.66</v>
      </c>
    </row>
    <row r="78" spans="1:16" ht="24">
      <c r="A78" s="114"/>
      <c r="B78" s="107">
        <v>1</v>
      </c>
      <c r="C78" s="10" t="s">
        <v>749</v>
      </c>
      <c r="D78" s="118" t="s">
        <v>749</v>
      </c>
      <c r="E78" s="118" t="s">
        <v>26</v>
      </c>
      <c r="F78" s="158" t="s">
        <v>110</v>
      </c>
      <c r="G78" s="159"/>
      <c r="H78" s="11" t="s">
        <v>750</v>
      </c>
      <c r="I78" s="14">
        <v>5.83</v>
      </c>
      <c r="J78" s="14">
        <v>3.19</v>
      </c>
      <c r="K78" s="109">
        <f t="shared" si="0"/>
        <v>5.83</v>
      </c>
      <c r="L78" s="115"/>
      <c r="M78" s="2">
        <v>21.29</v>
      </c>
      <c r="N78" s="2">
        <v>34.42</v>
      </c>
      <c r="O78" s="141">
        <v>5.83</v>
      </c>
      <c r="P78" s="142">
        <f t="shared" si="1"/>
        <v>5.83</v>
      </c>
    </row>
    <row r="79" spans="1:16" ht="24">
      <c r="A79" s="114"/>
      <c r="B79" s="107">
        <v>2</v>
      </c>
      <c r="C79" s="10" t="s">
        <v>749</v>
      </c>
      <c r="D79" s="118" t="s">
        <v>749</v>
      </c>
      <c r="E79" s="118" t="s">
        <v>26</v>
      </c>
      <c r="F79" s="158" t="s">
        <v>751</v>
      </c>
      <c r="G79" s="159"/>
      <c r="H79" s="11" t="s">
        <v>750</v>
      </c>
      <c r="I79" s="14">
        <v>5.83</v>
      </c>
      <c r="J79" s="14">
        <v>3.19</v>
      </c>
      <c r="K79" s="109">
        <f t="shared" si="0"/>
        <v>11.66</v>
      </c>
      <c r="L79" s="115"/>
      <c r="M79" s="2">
        <v>21.29</v>
      </c>
      <c r="N79" s="2">
        <v>34.42</v>
      </c>
      <c r="O79" s="141">
        <v>5.83</v>
      </c>
      <c r="P79" s="142">
        <f t="shared" si="1"/>
        <v>11.66</v>
      </c>
    </row>
    <row r="80" spans="1:16" ht="24">
      <c r="A80" s="114"/>
      <c r="B80" s="107">
        <v>1</v>
      </c>
      <c r="C80" s="10" t="s">
        <v>749</v>
      </c>
      <c r="D80" s="118" t="s">
        <v>749</v>
      </c>
      <c r="E80" s="118" t="s">
        <v>26</v>
      </c>
      <c r="F80" s="158" t="s">
        <v>752</v>
      </c>
      <c r="G80" s="159"/>
      <c r="H80" s="11" t="s">
        <v>750</v>
      </c>
      <c r="I80" s="14">
        <v>5.83</v>
      </c>
      <c r="J80" s="14">
        <v>3.19</v>
      </c>
      <c r="K80" s="109">
        <f t="shared" si="0"/>
        <v>5.83</v>
      </c>
      <c r="L80" s="115"/>
      <c r="M80" s="2">
        <v>21.29</v>
      </c>
      <c r="N80" s="2">
        <v>34.42</v>
      </c>
      <c r="O80" s="141">
        <v>5.83</v>
      </c>
      <c r="P80" s="142">
        <f t="shared" si="1"/>
        <v>5.83</v>
      </c>
    </row>
    <row r="81" spans="1:16" ht="24">
      <c r="A81" s="114"/>
      <c r="B81" s="107">
        <v>3</v>
      </c>
      <c r="C81" s="10" t="s">
        <v>753</v>
      </c>
      <c r="D81" s="118" t="s">
        <v>753</v>
      </c>
      <c r="E81" s="118" t="s">
        <v>26</v>
      </c>
      <c r="F81" s="158" t="s">
        <v>273</v>
      </c>
      <c r="G81" s="159"/>
      <c r="H81" s="11" t="s">
        <v>754</v>
      </c>
      <c r="I81" s="14">
        <v>1.28</v>
      </c>
      <c r="J81" s="14">
        <v>0.76</v>
      </c>
      <c r="K81" s="109">
        <f t="shared" si="0"/>
        <v>3.84</v>
      </c>
      <c r="L81" s="115"/>
      <c r="M81" s="2">
        <v>21.29</v>
      </c>
      <c r="N81" s="2">
        <v>34.42</v>
      </c>
      <c r="O81" s="141">
        <v>1.28</v>
      </c>
      <c r="P81" s="142">
        <f t="shared" si="1"/>
        <v>3.84</v>
      </c>
    </row>
    <row r="82" spans="1:16" ht="24">
      <c r="A82" s="114"/>
      <c r="B82" s="107">
        <v>3</v>
      </c>
      <c r="C82" s="10" t="s">
        <v>753</v>
      </c>
      <c r="D82" s="118" t="s">
        <v>753</v>
      </c>
      <c r="E82" s="118" t="s">
        <v>26</v>
      </c>
      <c r="F82" s="158" t="s">
        <v>673</v>
      </c>
      <c r="G82" s="159"/>
      <c r="H82" s="11" t="s">
        <v>754</v>
      </c>
      <c r="I82" s="14">
        <v>1.28</v>
      </c>
      <c r="J82" s="14">
        <v>0.76</v>
      </c>
      <c r="K82" s="109">
        <f t="shared" si="0"/>
        <v>3.84</v>
      </c>
      <c r="L82" s="115"/>
      <c r="M82" s="2">
        <v>21.29</v>
      </c>
      <c r="N82" s="2">
        <v>34.42</v>
      </c>
      <c r="O82" s="141">
        <v>1.28</v>
      </c>
      <c r="P82" s="142">
        <f t="shared" si="1"/>
        <v>3.84</v>
      </c>
    </row>
    <row r="83" spans="1:16" ht="24">
      <c r="A83" s="114"/>
      <c r="B83" s="107">
        <v>3</v>
      </c>
      <c r="C83" s="10" t="s">
        <v>753</v>
      </c>
      <c r="D83" s="118" t="s">
        <v>753</v>
      </c>
      <c r="E83" s="118" t="s">
        <v>26</v>
      </c>
      <c r="F83" s="158" t="s">
        <v>271</v>
      </c>
      <c r="G83" s="159"/>
      <c r="H83" s="11" t="s">
        <v>754</v>
      </c>
      <c r="I83" s="14">
        <v>1.28</v>
      </c>
      <c r="J83" s="14">
        <v>0.76</v>
      </c>
      <c r="K83" s="109">
        <f t="shared" si="0"/>
        <v>3.84</v>
      </c>
      <c r="L83" s="115"/>
      <c r="M83" s="2">
        <v>21.29</v>
      </c>
      <c r="N83" s="2">
        <v>34.42</v>
      </c>
      <c r="O83" s="141">
        <v>1.28</v>
      </c>
      <c r="P83" s="142">
        <f t="shared" si="1"/>
        <v>3.84</v>
      </c>
    </row>
    <row r="84" spans="1:16" ht="24">
      <c r="A84" s="114"/>
      <c r="B84" s="107">
        <v>3</v>
      </c>
      <c r="C84" s="10" t="s">
        <v>753</v>
      </c>
      <c r="D84" s="118" t="s">
        <v>753</v>
      </c>
      <c r="E84" s="118" t="s">
        <v>26</v>
      </c>
      <c r="F84" s="158" t="s">
        <v>272</v>
      </c>
      <c r="G84" s="159"/>
      <c r="H84" s="11" t="s">
        <v>754</v>
      </c>
      <c r="I84" s="14">
        <v>1.28</v>
      </c>
      <c r="J84" s="14">
        <v>0.76</v>
      </c>
      <c r="K84" s="109">
        <f t="shared" si="0"/>
        <v>3.84</v>
      </c>
      <c r="L84" s="115"/>
      <c r="M84" s="2">
        <v>21.29</v>
      </c>
      <c r="N84" s="2">
        <v>34.42</v>
      </c>
      <c r="O84" s="141">
        <v>1.28</v>
      </c>
      <c r="P84" s="142">
        <f t="shared" si="1"/>
        <v>3.84</v>
      </c>
    </row>
    <row r="85" spans="1:16" ht="24">
      <c r="A85" s="114"/>
      <c r="B85" s="107">
        <v>3</v>
      </c>
      <c r="C85" s="10" t="s">
        <v>753</v>
      </c>
      <c r="D85" s="118" t="s">
        <v>753</v>
      </c>
      <c r="E85" s="118" t="s">
        <v>26</v>
      </c>
      <c r="F85" s="158" t="s">
        <v>755</v>
      </c>
      <c r="G85" s="159"/>
      <c r="H85" s="11" t="s">
        <v>754</v>
      </c>
      <c r="I85" s="14">
        <v>1.28</v>
      </c>
      <c r="J85" s="14">
        <v>0.76</v>
      </c>
      <c r="K85" s="109">
        <f t="shared" si="0"/>
        <v>3.84</v>
      </c>
      <c r="L85" s="115"/>
      <c r="M85" s="2">
        <v>21.29</v>
      </c>
      <c r="N85" s="2">
        <v>34.42</v>
      </c>
      <c r="O85" s="141">
        <v>1.28</v>
      </c>
      <c r="P85" s="142">
        <f t="shared" si="1"/>
        <v>3.84</v>
      </c>
    </row>
    <row r="86" spans="1:16" ht="24">
      <c r="A86" s="114"/>
      <c r="B86" s="107">
        <v>2</v>
      </c>
      <c r="C86" s="10" t="s">
        <v>756</v>
      </c>
      <c r="D86" s="118" t="s">
        <v>756</v>
      </c>
      <c r="E86" s="118" t="s">
        <v>25</v>
      </c>
      <c r="F86" s="158" t="s">
        <v>107</v>
      </c>
      <c r="G86" s="159"/>
      <c r="H86" s="11" t="s">
        <v>757</v>
      </c>
      <c r="I86" s="14">
        <v>0.96</v>
      </c>
      <c r="J86" s="14">
        <v>0.56999999999999995</v>
      </c>
      <c r="K86" s="109">
        <f t="shared" ref="K86:K149" si="2">I86*B86</f>
        <v>1.92</v>
      </c>
      <c r="L86" s="115"/>
      <c r="M86" s="2">
        <v>21.29</v>
      </c>
      <c r="N86" s="2">
        <v>34.42</v>
      </c>
      <c r="O86" s="141">
        <v>0.96</v>
      </c>
      <c r="P86" s="142">
        <f t="shared" si="1"/>
        <v>1.92</v>
      </c>
    </row>
    <row r="87" spans="1:16" ht="24">
      <c r="A87" s="114"/>
      <c r="B87" s="107">
        <v>1</v>
      </c>
      <c r="C87" s="10" t="s">
        <v>756</v>
      </c>
      <c r="D87" s="118" t="s">
        <v>756</v>
      </c>
      <c r="E87" s="118" t="s">
        <v>25</v>
      </c>
      <c r="F87" s="158" t="s">
        <v>212</v>
      </c>
      <c r="G87" s="159"/>
      <c r="H87" s="11" t="s">
        <v>757</v>
      </c>
      <c r="I87" s="14">
        <v>0.96</v>
      </c>
      <c r="J87" s="14">
        <v>0.56999999999999995</v>
      </c>
      <c r="K87" s="109">
        <f t="shared" si="2"/>
        <v>0.96</v>
      </c>
      <c r="L87" s="115"/>
      <c r="M87" s="2">
        <v>21.29</v>
      </c>
      <c r="N87" s="2">
        <v>34.42</v>
      </c>
      <c r="O87" s="141">
        <v>0.96</v>
      </c>
      <c r="P87" s="142">
        <f t="shared" ref="P87:P150" si="3">O87*B87</f>
        <v>0.96</v>
      </c>
    </row>
    <row r="88" spans="1:16" ht="24">
      <c r="A88" s="114"/>
      <c r="B88" s="107">
        <v>1</v>
      </c>
      <c r="C88" s="10" t="s">
        <v>756</v>
      </c>
      <c r="D88" s="118" t="s">
        <v>756</v>
      </c>
      <c r="E88" s="118" t="s">
        <v>25</v>
      </c>
      <c r="F88" s="158" t="s">
        <v>214</v>
      </c>
      <c r="G88" s="159"/>
      <c r="H88" s="11" t="s">
        <v>757</v>
      </c>
      <c r="I88" s="14">
        <v>0.96</v>
      </c>
      <c r="J88" s="14">
        <v>0.56999999999999995</v>
      </c>
      <c r="K88" s="109">
        <f t="shared" si="2"/>
        <v>0.96</v>
      </c>
      <c r="L88" s="115"/>
      <c r="M88" s="2">
        <v>21.29</v>
      </c>
      <c r="N88" s="2">
        <v>34.42</v>
      </c>
      <c r="O88" s="141">
        <v>0.96</v>
      </c>
      <c r="P88" s="142">
        <f t="shared" si="3"/>
        <v>0.96</v>
      </c>
    </row>
    <row r="89" spans="1:16" ht="24">
      <c r="A89" s="114"/>
      <c r="B89" s="107">
        <v>1</v>
      </c>
      <c r="C89" s="10" t="s">
        <v>756</v>
      </c>
      <c r="D89" s="118" t="s">
        <v>756</v>
      </c>
      <c r="E89" s="118" t="s">
        <v>25</v>
      </c>
      <c r="F89" s="158" t="s">
        <v>265</v>
      </c>
      <c r="G89" s="159"/>
      <c r="H89" s="11" t="s">
        <v>757</v>
      </c>
      <c r="I89" s="14">
        <v>0.96</v>
      </c>
      <c r="J89" s="14">
        <v>0.56999999999999995</v>
      </c>
      <c r="K89" s="109">
        <f t="shared" si="2"/>
        <v>0.96</v>
      </c>
      <c r="L89" s="115"/>
      <c r="M89" s="2">
        <v>21.29</v>
      </c>
      <c r="N89" s="2">
        <v>34.42</v>
      </c>
      <c r="O89" s="141">
        <v>0.96</v>
      </c>
      <c r="P89" s="142">
        <f t="shared" si="3"/>
        <v>0.96</v>
      </c>
    </row>
    <row r="90" spans="1:16" ht="24">
      <c r="A90" s="114"/>
      <c r="B90" s="107">
        <v>1</v>
      </c>
      <c r="C90" s="10" t="s">
        <v>756</v>
      </c>
      <c r="D90" s="118" t="s">
        <v>756</v>
      </c>
      <c r="E90" s="118" t="s">
        <v>25</v>
      </c>
      <c r="F90" s="158" t="s">
        <v>267</v>
      </c>
      <c r="G90" s="159"/>
      <c r="H90" s="11" t="s">
        <v>757</v>
      </c>
      <c r="I90" s="14">
        <v>0.96</v>
      </c>
      <c r="J90" s="14">
        <v>0.56999999999999995</v>
      </c>
      <c r="K90" s="109">
        <f t="shared" si="2"/>
        <v>0.96</v>
      </c>
      <c r="L90" s="115"/>
      <c r="M90" s="2">
        <v>21.29</v>
      </c>
      <c r="N90" s="2">
        <v>34.42</v>
      </c>
      <c r="O90" s="141">
        <v>0.96</v>
      </c>
      <c r="P90" s="142">
        <f t="shared" si="3"/>
        <v>0.96</v>
      </c>
    </row>
    <row r="91" spans="1:16" ht="24">
      <c r="A91" s="114"/>
      <c r="B91" s="107">
        <v>1</v>
      </c>
      <c r="C91" s="10" t="s">
        <v>756</v>
      </c>
      <c r="D91" s="118" t="s">
        <v>756</v>
      </c>
      <c r="E91" s="118" t="s">
        <v>25</v>
      </c>
      <c r="F91" s="158" t="s">
        <v>270</v>
      </c>
      <c r="G91" s="159"/>
      <c r="H91" s="11" t="s">
        <v>757</v>
      </c>
      <c r="I91" s="14">
        <v>0.96</v>
      </c>
      <c r="J91" s="14">
        <v>0.56999999999999995</v>
      </c>
      <c r="K91" s="109">
        <f t="shared" si="2"/>
        <v>0.96</v>
      </c>
      <c r="L91" s="115"/>
      <c r="M91" s="2">
        <v>21.29</v>
      </c>
      <c r="N91" s="2">
        <v>34.42</v>
      </c>
      <c r="O91" s="141">
        <v>0.96</v>
      </c>
      <c r="P91" s="142">
        <f t="shared" si="3"/>
        <v>0.96</v>
      </c>
    </row>
    <row r="92" spans="1:16" ht="24">
      <c r="A92" s="114"/>
      <c r="B92" s="107">
        <v>1</v>
      </c>
      <c r="C92" s="10" t="s">
        <v>756</v>
      </c>
      <c r="D92" s="118" t="s">
        <v>756</v>
      </c>
      <c r="E92" s="118" t="s">
        <v>25</v>
      </c>
      <c r="F92" s="158" t="s">
        <v>758</v>
      </c>
      <c r="G92" s="159"/>
      <c r="H92" s="11" t="s">
        <v>757</v>
      </c>
      <c r="I92" s="14">
        <v>0.96</v>
      </c>
      <c r="J92" s="14">
        <v>0.56999999999999995</v>
      </c>
      <c r="K92" s="109">
        <f t="shared" si="2"/>
        <v>0.96</v>
      </c>
      <c r="L92" s="115"/>
      <c r="M92" s="2">
        <v>21.29</v>
      </c>
      <c r="N92" s="2">
        <v>34.42</v>
      </c>
      <c r="O92" s="141">
        <v>0.96</v>
      </c>
      <c r="P92" s="142">
        <f t="shared" si="3"/>
        <v>0.96</v>
      </c>
    </row>
    <row r="93" spans="1:16" ht="24">
      <c r="A93" s="114"/>
      <c r="B93" s="107">
        <v>2</v>
      </c>
      <c r="C93" s="10" t="s">
        <v>756</v>
      </c>
      <c r="D93" s="118" t="s">
        <v>756</v>
      </c>
      <c r="E93" s="118" t="s">
        <v>25</v>
      </c>
      <c r="F93" s="158" t="s">
        <v>759</v>
      </c>
      <c r="G93" s="159"/>
      <c r="H93" s="11" t="s">
        <v>757</v>
      </c>
      <c r="I93" s="14">
        <v>0.96</v>
      </c>
      <c r="J93" s="14">
        <v>0.56999999999999995</v>
      </c>
      <c r="K93" s="109">
        <f t="shared" si="2"/>
        <v>1.92</v>
      </c>
      <c r="L93" s="115"/>
      <c r="M93" s="2">
        <v>21.29</v>
      </c>
      <c r="N93" s="2">
        <v>34.42</v>
      </c>
      <c r="O93" s="141">
        <v>0.96</v>
      </c>
      <c r="P93" s="142">
        <f t="shared" si="3"/>
        <v>1.92</v>
      </c>
    </row>
    <row r="94" spans="1:16" ht="24">
      <c r="A94" s="114"/>
      <c r="B94" s="107">
        <v>2</v>
      </c>
      <c r="C94" s="10" t="s">
        <v>756</v>
      </c>
      <c r="D94" s="118" t="s">
        <v>756</v>
      </c>
      <c r="E94" s="118" t="s">
        <v>26</v>
      </c>
      <c r="F94" s="158" t="s">
        <v>107</v>
      </c>
      <c r="G94" s="159"/>
      <c r="H94" s="11" t="s">
        <v>757</v>
      </c>
      <c r="I94" s="14">
        <v>0.96</v>
      </c>
      <c r="J94" s="14">
        <v>0.56999999999999995</v>
      </c>
      <c r="K94" s="109">
        <f t="shared" si="2"/>
        <v>1.92</v>
      </c>
      <c r="L94" s="115"/>
      <c r="M94" s="2">
        <v>21.29</v>
      </c>
      <c r="N94" s="2">
        <v>34.42</v>
      </c>
      <c r="O94" s="141">
        <v>0.96</v>
      </c>
      <c r="P94" s="142">
        <f t="shared" si="3"/>
        <v>1.92</v>
      </c>
    </row>
    <row r="95" spans="1:16" ht="24">
      <c r="A95" s="114"/>
      <c r="B95" s="107">
        <v>1</v>
      </c>
      <c r="C95" s="10" t="s">
        <v>756</v>
      </c>
      <c r="D95" s="118" t="s">
        <v>756</v>
      </c>
      <c r="E95" s="118" t="s">
        <v>26</v>
      </c>
      <c r="F95" s="158" t="s">
        <v>212</v>
      </c>
      <c r="G95" s="159"/>
      <c r="H95" s="11" t="s">
        <v>757</v>
      </c>
      <c r="I95" s="14">
        <v>0.96</v>
      </c>
      <c r="J95" s="14">
        <v>0.56999999999999995</v>
      </c>
      <c r="K95" s="109">
        <f t="shared" si="2"/>
        <v>0.96</v>
      </c>
      <c r="L95" s="115"/>
      <c r="M95" s="2">
        <v>21.29</v>
      </c>
      <c r="N95" s="2">
        <v>34.42</v>
      </c>
      <c r="O95" s="141">
        <v>0.96</v>
      </c>
      <c r="P95" s="142">
        <f t="shared" si="3"/>
        <v>0.96</v>
      </c>
    </row>
    <row r="96" spans="1:16" ht="24">
      <c r="A96" s="114"/>
      <c r="B96" s="107">
        <v>1</v>
      </c>
      <c r="C96" s="10" t="s">
        <v>756</v>
      </c>
      <c r="D96" s="118" t="s">
        <v>756</v>
      </c>
      <c r="E96" s="118" t="s">
        <v>26</v>
      </c>
      <c r="F96" s="158" t="s">
        <v>214</v>
      </c>
      <c r="G96" s="159"/>
      <c r="H96" s="11" t="s">
        <v>757</v>
      </c>
      <c r="I96" s="14">
        <v>0.96</v>
      </c>
      <c r="J96" s="14">
        <v>0.56999999999999995</v>
      </c>
      <c r="K96" s="109">
        <f t="shared" si="2"/>
        <v>0.96</v>
      </c>
      <c r="L96" s="115"/>
      <c r="M96" s="2">
        <v>21.29</v>
      </c>
      <c r="N96" s="2">
        <v>34.42</v>
      </c>
      <c r="O96" s="141">
        <v>0.96</v>
      </c>
      <c r="P96" s="142">
        <f t="shared" si="3"/>
        <v>0.96</v>
      </c>
    </row>
    <row r="97" spans="1:16" ht="24">
      <c r="A97" s="114"/>
      <c r="B97" s="107">
        <v>1</v>
      </c>
      <c r="C97" s="10" t="s">
        <v>756</v>
      </c>
      <c r="D97" s="118" t="s">
        <v>756</v>
      </c>
      <c r="E97" s="118" t="s">
        <v>26</v>
      </c>
      <c r="F97" s="158" t="s">
        <v>265</v>
      </c>
      <c r="G97" s="159"/>
      <c r="H97" s="11" t="s">
        <v>757</v>
      </c>
      <c r="I97" s="14">
        <v>0.96</v>
      </c>
      <c r="J97" s="14">
        <v>0.56999999999999995</v>
      </c>
      <c r="K97" s="109">
        <f t="shared" si="2"/>
        <v>0.96</v>
      </c>
      <c r="L97" s="115"/>
      <c r="M97" s="2">
        <v>21.29</v>
      </c>
      <c r="N97" s="2">
        <v>34.42</v>
      </c>
      <c r="O97" s="141">
        <v>0.96</v>
      </c>
      <c r="P97" s="142">
        <f t="shared" si="3"/>
        <v>0.96</v>
      </c>
    </row>
    <row r="98" spans="1:16" ht="24">
      <c r="A98" s="114"/>
      <c r="B98" s="107">
        <v>1</v>
      </c>
      <c r="C98" s="10" t="s">
        <v>756</v>
      </c>
      <c r="D98" s="118" t="s">
        <v>756</v>
      </c>
      <c r="E98" s="118" t="s">
        <v>26</v>
      </c>
      <c r="F98" s="158" t="s">
        <v>267</v>
      </c>
      <c r="G98" s="159"/>
      <c r="H98" s="11" t="s">
        <v>757</v>
      </c>
      <c r="I98" s="14">
        <v>0.96</v>
      </c>
      <c r="J98" s="14">
        <v>0.56999999999999995</v>
      </c>
      <c r="K98" s="109">
        <f t="shared" si="2"/>
        <v>0.96</v>
      </c>
      <c r="L98" s="115"/>
      <c r="M98" s="2">
        <v>21.29</v>
      </c>
      <c r="N98" s="2">
        <v>34.42</v>
      </c>
      <c r="O98" s="141">
        <v>0.96</v>
      </c>
      <c r="P98" s="142">
        <f t="shared" si="3"/>
        <v>0.96</v>
      </c>
    </row>
    <row r="99" spans="1:16" ht="24">
      <c r="A99" s="114"/>
      <c r="B99" s="107">
        <v>1</v>
      </c>
      <c r="C99" s="10" t="s">
        <v>756</v>
      </c>
      <c r="D99" s="118" t="s">
        <v>756</v>
      </c>
      <c r="E99" s="118" t="s">
        <v>26</v>
      </c>
      <c r="F99" s="158" t="s">
        <v>270</v>
      </c>
      <c r="G99" s="159"/>
      <c r="H99" s="11" t="s">
        <v>757</v>
      </c>
      <c r="I99" s="14">
        <v>0.96</v>
      </c>
      <c r="J99" s="14">
        <v>0.56999999999999995</v>
      </c>
      <c r="K99" s="109">
        <f t="shared" si="2"/>
        <v>0.96</v>
      </c>
      <c r="L99" s="115"/>
      <c r="M99" s="2">
        <v>21.29</v>
      </c>
      <c r="N99" s="2">
        <v>34.42</v>
      </c>
      <c r="O99" s="141">
        <v>0.96</v>
      </c>
      <c r="P99" s="142">
        <f t="shared" si="3"/>
        <v>0.96</v>
      </c>
    </row>
    <row r="100" spans="1:16" ht="24">
      <c r="A100" s="114"/>
      <c r="B100" s="107">
        <v>1</v>
      </c>
      <c r="C100" s="10" t="s">
        <v>756</v>
      </c>
      <c r="D100" s="118" t="s">
        <v>756</v>
      </c>
      <c r="E100" s="118" t="s">
        <v>26</v>
      </c>
      <c r="F100" s="158" t="s">
        <v>758</v>
      </c>
      <c r="G100" s="159"/>
      <c r="H100" s="11" t="s">
        <v>757</v>
      </c>
      <c r="I100" s="14">
        <v>0.96</v>
      </c>
      <c r="J100" s="14">
        <v>0.56999999999999995</v>
      </c>
      <c r="K100" s="109">
        <f t="shared" si="2"/>
        <v>0.96</v>
      </c>
      <c r="L100" s="115"/>
      <c r="M100" s="2">
        <v>21.29</v>
      </c>
      <c r="N100" s="2">
        <v>34.42</v>
      </c>
      <c r="O100" s="141">
        <v>0.96</v>
      </c>
      <c r="P100" s="142">
        <f t="shared" si="3"/>
        <v>0.96</v>
      </c>
    </row>
    <row r="101" spans="1:16" ht="24">
      <c r="A101" s="114"/>
      <c r="B101" s="107">
        <v>2</v>
      </c>
      <c r="C101" s="10" t="s">
        <v>756</v>
      </c>
      <c r="D101" s="118" t="s">
        <v>756</v>
      </c>
      <c r="E101" s="118" t="s">
        <v>26</v>
      </c>
      <c r="F101" s="158" t="s">
        <v>759</v>
      </c>
      <c r="G101" s="159"/>
      <c r="H101" s="11" t="s">
        <v>757</v>
      </c>
      <c r="I101" s="14">
        <v>0.96</v>
      </c>
      <c r="J101" s="14">
        <v>0.56999999999999995</v>
      </c>
      <c r="K101" s="109">
        <f t="shared" si="2"/>
        <v>1.92</v>
      </c>
      <c r="L101" s="115"/>
      <c r="M101" s="2">
        <v>21.29</v>
      </c>
      <c r="N101" s="2">
        <v>34.42</v>
      </c>
      <c r="O101" s="141">
        <v>0.96</v>
      </c>
      <c r="P101" s="142">
        <f t="shared" si="3"/>
        <v>1.92</v>
      </c>
    </row>
    <row r="102" spans="1:16" ht="24">
      <c r="A102" s="114"/>
      <c r="B102" s="107">
        <v>2</v>
      </c>
      <c r="C102" s="10" t="s">
        <v>760</v>
      </c>
      <c r="D102" s="118" t="s">
        <v>760</v>
      </c>
      <c r="E102" s="118" t="s">
        <v>23</v>
      </c>
      <c r="F102" s="158" t="s">
        <v>272</v>
      </c>
      <c r="G102" s="159"/>
      <c r="H102" s="11" t="s">
        <v>761</v>
      </c>
      <c r="I102" s="14">
        <v>0.99</v>
      </c>
      <c r="J102" s="14">
        <v>0.59</v>
      </c>
      <c r="K102" s="109">
        <f t="shared" si="2"/>
        <v>1.98</v>
      </c>
      <c r="L102" s="115"/>
      <c r="M102" s="2">
        <v>21.29</v>
      </c>
      <c r="N102" s="2">
        <v>34.42</v>
      </c>
      <c r="O102" s="141">
        <v>0.99</v>
      </c>
      <c r="P102" s="142">
        <f t="shared" si="3"/>
        <v>1.98</v>
      </c>
    </row>
    <row r="103" spans="1:16" ht="24">
      <c r="A103" s="114"/>
      <c r="B103" s="107">
        <v>2</v>
      </c>
      <c r="C103" s="10" t="s">
        <v>760</v>
      </c>
      <c r="D103" s="118" t="s">
        <v>760</v>
      </c>
      <c r="E103" s="118" t="s">
        <v>23</v>
      </c>
      <c r="F103" s="158" t="s">
        <v>484</v>
      </c>
      <c r="G103" s="159"/>
      <c r="H103" s="11" t="s">
        <v>761</v>
      </c>
      <c r="I103" s="14">
        <v>0.99</v>
      </c>
      <c r="J103" s="14">
        <v>0.59</v>
      </c>
      <c r="K103" s="109">
        <f t="shared" si="2"/>
        <v>1.98</v>
      </c>
      <c r="L103" s="115"/>
      <c r="M103" s="2">
        <v>21.29</v>
      </c>
      <c r="N103" s="2">
        <v>34.42</v>
      </c>
      <c r="O103" s="141">
        <v>0.99</v>
      </c>
      <c r="P103" s="142">
        <f t="shared" si="3"/>
        <v>1.98</v>
      </c>
    </row>
    <row r="104" spans="1:16" ht="24">
      <c r="A104" s="114"/>
      <c r="B104" s="107">
        <v>2</v>
      </c>
      <c r="C104" s="10" t="s">
        <v>760</v>
      </c>
      <c r="D104" s="118" t="s">
        <v>760</v>
      </c>
      <c r="E104" s="118" t="s">
        <v>25</v>
      </c>
      <c r="F104" s="158" t="s">
        <v>272</v>
      </c>
      <c r="G104" s="159"/>
      <c r="H104" s="11" t="s">
        <v>761</v>
      </c>
      <c r="I104" s="14">
        <v>0.99</v>
      </c>
      <c r="J104" s="14">
        <v>0.59</v>
      </c>
      <c r="K104" s="109">
        <f t="shared" si="2"/>
        <v>1.98</v>
      </c>
      <c r="L104" s="115"/>
      <c r="M104" s="2">
        <v>21.29</v>
      </c>
      <c r="N104" s="2">
        <v>34.42</v>
      </c>
      <c r="O104" s="141">
        <v>0.99</v>
      </c>
      <c r="P104" s="142">
        <f t="shared" si="3"/>
        <v>1.98</v>
      </c>
    </row>
    <row r="105" spans="1:16" ht="24">
      <c r="A105" s="114"/>
      <c r="B105" s="107">
        <v>4</v>
      </c>
      <c r="C105" s="10" t="s">
        <v>760</v>
      </c>
      <c r="D105" s="118" t="s">
        <v>760</v>
      </c>
      <c r="E105" s="118" t="s">
        <v>25</v>
      </c>
      <c r="F105" s="158" t="s">
        <v>484</v>
      </c>
      <c r="G105" s="159"/>
      <c r="H105" s="11" t="s">
        <v>761</v>
      </c>
      <c r="I105" s="14">
        <v>0.99</v>
      </c>
      <c r="J105" s="14">
        <v>0.59</v>
      </c>
      <c r="K105" s="109">
        <f t="shared" si="2"/>
        <v>3.96</v>
      </c>
      <c r="L105" s="115"/>
      <c r="M105" s="2">
        <v>21.29</v>
      </c>
      <c r="N105" s="2">
        <v>34.42</v>
      </c>
      <c r="O105" s="141">
        <v>0.99</v>
      </c>
      <c r="P105" s="142">
        <f t="shared" si="3"/>
        <v>3.96</v>
      </c>
    </row>
    <row r="106" spans="1:16" ht="24">
      <c r="A106" s="114"/>
      <c r="B106" s="107">
        <v>2</v>
      </c>
      <c r="C106" s="10" t="s">
        <v>760</v>
      </c>
      <c r="D106" s="118" t="s">
        <v>760</v>
      </c>
      <c r="E106" s="118" t="s">
        <v>26</v>
      </c>
      <c r="F106" s="158" t="s">
        <v>272</v>
      </c>
      <c r="G106" s="159"/>
      <c r="H106" s="11" t="s">
        <v>761</v>
      </c>
      <c r="I106" s="14">
        <v>0.99</v>
      </c>
      <c r="J106" s="14">
        <v>0.59</v>
      </c>
      <c r="K106" s="109">
        <f t="shared" si="2"/>
        <v>1.98</v>
      </c>
      <c r="L106" s="115"/>
      <c r="M106" s="2">
        <v>21.29</v>
      </c>
      <c r="N106" s="2">
        <v>34.42</v>
      </c>
      <c r="O106" s="141">
        <v>0.99</v>
      </c>
      <c r="P106" s="142">
        <f t="shared" si="3"/>
        <v>1.98</v>
      </c>
    </row>
    <row r="107" spans="1:16" ht="24">
      <c r="A107" s="114"/>
      <c r="B107" s="107">
        <v>4</v>
      </c>
      <c r="C107" s="10" t="s">
        <v>760</v>
      </c>
      <c r="D107" s="118" t="s">
        <v>760</v>
      </c>
      <c r="E107" s="118" t="s">
        <v>26</v>
      </c>
      <c r="F107" s="158" t="s">
        <v>484</v>
      </c>
      <c r="G107" s="159"/>
      <c r="H107" s="11" t="s">
        <v>761</v>
      </c>
      <c r="I107" s="14">
        <v>0.99</v>
      </c>
      <c r="J107" s="14">
        <v>0.59</v>
      </c>
      <c r="K107" s="109">
        <f t="shared" si="2"/>
        <v>3.96</v>
      </c>
      <c r="L107" s="115"/>
      <c r="M107" s="2">
        <v>21.29</v>
      </c>
      <c r="N107" s="2">
        <v>34.42</v>
      </c>
      <c r="O107" s="141">
        <v>0.99</v>
      </c>
      <c r="P107" s="142">
        <f t="shared" si="3"/>
        <v>3.96</v>
      </c>
    </row>
    <row r="108" spans="1:16" ht="24">
      <c r="A108" s="114"/>
      <c r="B108" s="107">
        <v>3</v>
      </c>
      <c r="C108" s="10" t="s">
        <v>762</v>
      </c>
      <c r="D108" s="118" t="s">
        <v>762</v>
      </c>
      <c r="E108" s="118" t="s">
        <v>25</v>
      </c>
      <c r="F108" s="158"/>
      <c r="G108" s="159"/>
      <c r="H108" s="11" t="s">
        <v>763</v>
      </c>
      <c r="I108" s="14">
        <v>2.93</v>
      </c>
      <c r="J108" s="14">
        <v>1.74</v>
      </c>
      <c r="K108" s="109">
        <f t="shared" si="2"/>
        <v>8.7900000000000009</v>
      </c>
      <c r="L108" s="115"/>
      <c r="M108" s="2">
        <v>21.29</v>
      </c>
      <c r="N108" s="2">
        <v>34.42</v>
      </c>
      <c r="O108" s="141">
        <v>2.93</v>
      </c>
      <c r="P108" s="142">
        <f t="shared" si="3"/>
        <v>8.7900000000000009</v>
      </c>
    </row>
    <row r="109" spans="1:16" ht="24">
      <c r="A109" s="114"/>
      <c r="B109" s="107">
        <v>3</v>
      </c>
      <c r="C109" s="10" t="s">
        <v>762</v>
      </c>
      <c r="D109" s="118" t="s">
        <v>762</v>
      </c>
      <c r="E109" s="118" t="s">
        <v>26</v>
      </c>
      <c r="F109" s="158"/>
      <c r="G109" s="159"/>
      <c r="H109" s="11" t="s">
        <v>763</v>
      </c>
      <c r="I109" s="14">
        <v>2.93</v>
      </c>
      <c r="J109" s="14">
        <v>1.74</v>
      </c>
      <c r="K109" s="109">
        <f t="shared" si="2"/>
        <v>8.7900000000000009</v>
      </c>
      <c r="L109" s="115"/>
      <c r="M109" s="2">
        <v>21.29</v>
      </c>
      <c r="N109" s="2">
        <v>34.42</v>
      </c>
      <c r="O109" s="141">
        <v>2.93</v>
      </c>
      <c r="P109" s="142">
        <f t="shared" si="3"/>
        <v>8.7900000000000009</v>
      </c>
    </row>
    <row r="110" spans="1:16" ht="24">
      <c r="A110" s="114"/>
      <c r="B110" s="107">
        <v>2</v>
      </c>
      <c r="C110" s="10" t="s">
        <v>764</v>
      </c>
      <c r="D110" s="118" t="s">
        <v>764</v>
      </c>
      <c r="E110" s="118" t="s">
        <v>765</v>
      </c>
      <c r="F110" s="158" t="s">
        <v>210</v>
      </c>
      <c r="G110" s="159"/>
      <c r="H110" s="11" t="s">
        <v>766</v>
      </c>
      <c r="I110" s="14">
        <v>1.23</v>
      </c>
      <c r="J110" s="14">
        <v>0.73</v>
      </c>
      <c r="K110" s="109">
        <f t="shared" si="2"/>
        <v>2.46</v>
      </c>
      <c r="L110" s="115"/>
      <c r="M110" s="2">
        <v>21.29</v>
      </c>
      <c r="N110" s="2">
        <v>34.42</v>
      </c>
      <c r="O110" s="141">
        <v>1.23</v>
      </c>
      <c r="P110" s="142">
        <f t="shared" si="3"/>
        <v>2.46</v>
      </c>
    </row>
    <row r="111" spans="1:16" ht="24">
      <c r="A111" s="114"/>
      <c r="B111" s="107">
        <v>1</v>
      </c>
      <c r="C111" s="10" t="s">
        <v>764</v>
      </c>
      <c r="D111" s="118" t="s">
        <v>764</v>
      </c>
      <c r="E111" s="118" t="s">
        <v>765</v>
      </c>
      <c r="F111" s="158" t="s">
        <v>212</v>
      </c>
      <c r="G111" s="159"/>
      <c r="H111" s="11" t="s">
        <v>766</v>
      </c>
      <c r="I111" s="14">
        <v>1.23</v>
      </c>
      <c r="J111" s="14">
        <v>0.73</v>
      </c>
      <c r="K111" s="109">
        <f t="shared" si="2"/>
        <v>1.23</v>
      </c>
      <c r="L111" s="115"/>
      <c r="M111" s="2">
        <v>21.29</v>
      </c>
      <c r="N111" s="2">
        <v>34.42</v>
      </c>
      <c r="O111" s="141">
        <v>1.23</v>
      </c>
      <c r="P111" s="142">
        <f t="shared" si="3"/>
        <v>1.23</v>
      </c>
    </row>
    <row r="112" spans="1:16" ht="24">
      <c r="A112" s="114"/>
      <c r="B112" s="107">
        <v>1</v>
      </c>
      <c r="C112" s="10" t="s">
        <v>764</v>
      </c>
      <c r="D112" s="118" t="s">
        <v>764</v>
      </c>
      <c r="E112" s="118" t="s">
        <v>765</v>
      </c>
      <c r="F112" s="158" t="s">
        <v>265</v>
      </c>
      <c r="G112" s="159"/>
      <c r="H112" s="11" t="s">
        <v>766</v>
      </c>
      <c r="I112" s="14">
        <v>1.23</v>
      </c>
      <c r="J112" s="14">
        <v>0.73</v>
      </c>
      <c r="K112" s="109">
        <f t="shared" si="2"/>
        <v>1.23</v>
      </c>
      <c r="L112" s="115"/>
      <c r="M112" s="2">
        <v>21.29</v>
      </c>
      <c r="N112" s="2">
        <v>34.42</v>
      </c>
      <c r="O112" s="141">
        <v>1.23</v>
      </c>
      <c r="P112" s="142">
        <f t="shared" si="3"/>
        <v>1.23</v>
      </c>
    </row>
    <row r="113" spans="1:16" ht="24">
      <c r="A113" s="114"/>
      <c r="B113" s="107">
        <v>2</v>
      </c>
      <c r="C113" s="10" t="s">
        <v>764</v>
      </c>
      <c r="D113" s="118" t="s">
        <v>764</v>
      </c>
      <c r="E113" s="118" t="s">
        <v>767</v>
      </c>
      <c r="F113" s="158" t="s">
        <v>210</v>
      </c>
      <c r="G113" s="159"/>
      <c r="H113" s="11" t="s">
        <v>766</v>
      </c>
      <c r="I113" s="14">
        <v>1.23</v>
      </c>
      <c r="J113" s="14">
        <v>0.73</v>
      </c>
      <c r="K113" s="109">
        <f t="shared" si="2"/>
        <v>2.46</v>
      </c>
      <c r="L113" s="115"/>
      <c r="M113" s="2">
        <v>21.29</v>
      </c>
      <c r="N113" s="2">
        <v>34.42</v>
      </c>
      <c r="O113" s="141">
        <v>1.23</v>
      </c>
      <c r="P113" s="142">
        <f t="shared" si="3"/>
        <v>2.46</v>
      </c>
    </row>
    <row r="114" spans="1:16" ht="24">
      <c r="A114" s="114"/>
      <c r="B114" s="107">
        <v>1</v>
      </c>
      <c r="C114" s="10" t="s">
        <v>764</v>
      </c>
      <c r="D114" s="118" t="s">
        <v>764</v>
      </c>
      <c r="E114" s="118" t="s">
        <v>767</v>
      </c>
      <c r="F114" s="158" t="s">
        <v>212</v>
      </c>
      <c r="G114" s="159"/>
      <c r="H114" s="11" t="s">
        <v>766</v>
      </c>
      <c r="I114" s="14">
        <v>1.23</v>
      </c>
      <c r="J114" s="14">
        <v>0.73</v>
      </c>
      <c r="K114" s="109">
        <f t="shared" si="2"/>
        <v>1.23</v>
      </c>
      <c r="L114" s="115"/>
      <c r="M114" s="2">
        <v>21.29</v>
      </c>
      <c r="N114" s="2">
        <v>34.42</v>
      </c>
      <c r="O114" s="141">
        <v>1.23</v>
      </c>
      <c r="P114" s="142">
        <f t="shared" si="3"/>
        <v>1.23</v>
      </c>
    </row>
    <row r="115" spans="1:16" ht="24">
      <c r="A115" s="114"/>
      <c r="B115" s="107">
        <v>1</v>
      </c>
      <c r="C115" s="10" t="s">
        <v>764</v>
      </c>
      <c r="D115" s="118" t="s">
        <v>764</v>
      </c>
      <c r="E115" s="118" t="s">
        <v>767</v>
      </c>
      <c r="F115" s="158" t="s">
        <v>265</v>
      </c>
      <c r="G115" s="159"/>
      <c r="H115" s="11" t="s">
        <v>766</v>
      </c>
      <c r="I115" s="14">
        <v>1.23</v>
      </c>
      <c r="J115" s="14">
        <v>0.73</v>
      </c>
      <c r="K115" s="109">
        <f t="shared" si="2"/>
        <v>1.23</v>
      </c>
      <c r="L115" s="115"/>
      <c r="M115" s="2">
        <v>21.29</v>
      </c>
      <c r="N115" s="2">
        <v>34.42</v>
      </c>
      <c r="O115" s="141">
        <v>1.23</v>
      </c>
      <c r="P115" s="142">
        <f t="shared" si="3"/>
        <v>1.23</v>
      </c>
    </row>
    <row r="116" spans="1:16" ht="24">
      <c r="A116" s="114"/>
      <c r="B116" s="107">
        <v>4</v>
      </c>
      <c r="C116" s="10" t="s">
        <v>768</v>
      </c>
      <c r="D116" s="118" t="s">
        <v>883</v>
      </c>
      <c r="E116" s="118" t="s">
        <v>25</v>
      </c>
      <c r="F116" s="158"/>
      <c r="G116" s="159"/>
      <c r="H116" s="11" t="s">
        <v>769</v>
      </c>
      <c r="I116" s="14">
        <v>3.03</v>
      </c>
      <c r="J116" s="14">
        <v>1.8</v>
      </c>
      <c r="K116" s="109">
        <f t="shared" si="2"/>
        <v>12.12</v>
      </c>
      <c r="L116" s="115"/>
      <c r="M116" s="2">
        <v>21.29</v>
      </c>
      <c r="N116" s="2">
        <v>34.42</v>
      </c>
      <c r="O116" s="141">
        <v>3.03</v>
      </c>
      <c r="P116" s="142">
        <f t="shared" si="3"/>
        <v>12.12</v>
      </c>
    </row>
    <row r="117" spans="1:16">
      <c r="A117" s="114"/>
      <c r="B117" s="107">
        <v>1</v>
      </c>
      <c r="C117" s="10" t="s">
        <v>770</v>
      </c>
      <c r="D117" s="118" t="s">
        <v>884</v>
      </c>
      <c r="E117" s="118" t="s">
        <v>23</v>
      </c>
      <c r="F117" s="158"/>
      <c r="G117" s="159"/>
      <c r="H117" s="11" t="s">
        <v>771</v>
      </c>
      <c r="I117" s="14">
        <v>17.78</v>
      </c>
      <c r="J117" s="14">
        <v>10.55</v>
      </c>
      <c r="K117" s="109">
        <f t="shared" si="2"/>
        <v>17.78</v>
      </c>
      <c r="L117" s="115"/>
      <c r="M117" s="2">
        <v>21.29</v>
      </c>
      <c r="N117" s="2">
        <v>34.42</v>
      </c>
      <c r="O117" s="141">
        <v>17.78</v>
      </c>
      <c r="P117" s="142">
        <f t="shared" si="3"/>
        <v>17.78</v>
      </c>
    </row>
    <row r="118" spans="1:16">
      <c r="A118" s="114"/>
      <c r="B118" s="107">
        <v>1</v>
      </c>
      <c r="C118" s="10" t="s">
        <v>770</v>
      </c>
      <c r="D118" s="118" t="s">
        <v>885</v>
      </c>
      <c r="E118" s="118" t="s">
        <v>25</v>
      </c>
      <c r="F118" s="158"/>
      <c r="G118" s="159"/>
      <c r="H118" s="11" t="s">
        <v>771</v>
      </c>
      <c r="I118" s="14">
        <v>23.96</v>
      </c>
      <c r="J118" s="14">
        <v>14.22</v>
      </c>
      <c r="K118" s="109">
        <f t="shared" si="2"/>
        <v>23.96</v>
      </c>
      <c r="L118" s="115"/>
      <c r="M118" s="2">
        <v>21.29</v>
      </c>
      <c r="N118" s="2">
        <v>34.42</v>
      </c>
      <c r="O118" s="141">
        <v>23.96</v>
      </c>
      <c r="P118" s="142">
        <f t="shared" si="3"/>
        <v>23.96</v>
      </c>
    </row>
    <row r="119" spans="1:16" ht="36">
      <c r="A119" s="114"/>
      <c r="B119" s="107">
        <v>2</v>
      </c>
      <c r="C119" s="10" t="s">
        <v>772</v>
      </c>
      <c r="D119" s="118" t="s">
        <v>772</v>
      </c>
      <c r="E119" s="118" t="s">
        <v>25</v>
      </c>
      <c r="F119" s="158"/>
      <c r="G119" s="159"/>
      <c r="H119" s="11" t="s">
        <v>773</v>
      </c>
      <c r="I119" s="14">
        <v>8.6999999999999993</v>
      </c>
      <c r="J119" s="14">
        <v>5.16</v>
      </c>
      <c r="K119" s="109">
        <f t="shared" si="2"/>
        <v>17.399999999999999</v>
      </c>
      <c r="L119" s="115"/>
      <c r="M119" s="2">
        <v>21.29</v>
      </c>
      <c r="N119" s="2">
        <v>34.42</v>
      </c>
      <c r="O119" s="141">
        <v>8.6999999999999993</v>
      </c>
      <c r="P119" s="142">
        <f t="shared" si="3"/>
        <v>17.399999999999999</v>
      </c>
    </row>
    <row r="120" spans="1:16" ht="24">
      <c r="A120" s="114"/>
      <c r="B120" s="107">
        <v>4</v>
      </c>
      <c r="C120" s="10" t="s">
        <v>774</v>
      </c>
      <c r="D120" s="118" t="s">
        <v>774</v>
      </c>
      <c r="E120" s="118"/>
      <c r="F120" s="158"/>
      <c r="G120" s="159"/>
      <c r="H120" s="11" t="s">
        <v>906</v>
      </c>
      <c r="I120" s="14">
        <v>1.77</v>
      </c>
      <c r="J120" s="14">
        <v>1.05</v>
      </c>
      <c r="K120" s="109">
        <f t="shared" si="2"/>
        <v>7.08</v>
      </c>
      <c r="L120" s="115"/>
      <c r="M120" s="2">
        <v>21.29</v>
      </c>
      <c r="N120" s="2">
        <v>34.42</v>
      </c>
      <c r="O120" s="141">
        <v>1.77</v>
      </c>
      <c r="P120" s="142">
        <f t="shared" si="3"/>
        <v>7.08</v>
      </c>
    </row>
    <row r="121" spans="1:16" ht="24" customHeight="1">
      <c r="A121" s="114"/>
      <c r="B121" s="107">
        <v>4</v>
      </c>
      <c r="C121" s="10" t="s">
        <v>775</v>
      </c>
      <c r="D121" s="118" t="s">
        <v>775</v>
      </c>
      <c r="E121" s="118"/>
      <c r="F121" s="158"/>
      <c r="G121" s="159"/>
      <c r="H121" s="11" t="s">
        <v>907</v>
      </c>
      <c r="I121" s="14">
        <v>2.17</v>
      </c>
      <c r="J121" s="14">
        <v>1.29</v>
      </c>
      <c r="K121" s="109">
        <f t="shared" si="2"/>
        <v>8.68</v>
      </c>
      <c r="L121" s="115"/>
      <c r="M121" s="2">
        <v>21.29</v>
      </c>
      <c r="N121" s="2">
        <v>34.42</v>
      </c>
      <c r="O121" s="141">
        <v>2.17</v>
      </c>
      <c r="P121" s="142">
        <f t="shared" si="3"/>
        <v>8.68</v>
      </c>
    </row>
    <row r="122" spans="1:16" ht="24">
      <c r="A122" s="114"/>
      <c r="B122" s="107">
        <v>9</v>
      </c>
      <c r="C122" s="10" t="s">
        <v>776</v>
      </c>
      <c r="D122" s="118" t="s">
        <v>776</v>
      </c>
      <c r="E122" s="118"/>
      <c r="F122" s="158"/>
      <c r="G122" s="159"/>
      <c r="H122" s="11" t="s">
        <v>908</v>
      </c>
      <c r="I122" s="14">
        <v>1.89</v>
      </c>
      <c r="J122" s="14">
        <v>1.1200000000000001</v>
      </c>
      <c r="K122" s="109">
        <f t="shared" si="2"/>
        <v>17.009999999999998</v>
      </c>
      <c r="L122" s="115"/>
      <c r="M122" s="2">
        <v>21.29</v>
      </c>
      <c r="N122" s="2">
        <v>34.42</v>
      </c>
      <c r="O122" s="141">
        <v>1.89</v>
      </c>
      <c r="P122" s="142">
        <f t="shared" si="3"/>
        <v>17.009999999999998</v>
      </c>
    </row>
    <row r="123" spans="1:16" ht="24" customHeight="1">
      <c r="A123" s="114"/>
      <c r="B123" s="107">
        <v>3</v>
      </c>
      <c r="C123" s="10" t="s">
        <v>777</v>
      </c>
      <c r="D123" s="118" t="s">
        <v>777</v>
      </c>
      <c r="E123" s="118"/>
      <c r="F123" s="158"/>
      <c r="G123" s="159"/>
      <c r="H123" s="11" t="s">
        <v>909</v>
      </c>
      <c r="I123" s="14">
        <v>2.29</v>
      </c>
      <c r="J123" s="14">
        <v>1.36</v>
      </c>
      <c r="K123" s="109">
        <f t="shared" si="2"/>
        <v>6.87</v>
      </c>
      <c r="L123" s="115"/>
      <c r="M123" s="2">
        <v>21.29</v>
      </c>
      <c r="N123" s="2">
        <v>34.42</v>
      </c>
      <c r="O123" s="141">
        <v>2.29</v>
      </c>
      <c r="P123" s="142">
        <f t="shared" si="3"/>
        <v>6.87</v>
      </c>
    </row>
    <row r="124" spans="1:16" ht="24" customHeight="1">
      <c r="A124" s="114"/>
      <c r="B124" s="107">
        <v>7</v>
      </c>
      <c r="C124" s="10" t="s">
        <v>778</v>
      </c>
      <c r="D124" s="118" t="s">
        <v>778</v>
      </c>
      <c r="E124" s="118"/>
      <c r="F124" s="158"/>
      <c r="G124" s="159"/>
      <c r="H124" s="11" t="s">
        <v>779</v>
      </c>
      <c r="I124" s="14">
        <v>2.2400000000000002</v>
      </c>
      <c r="J124" s="14">
        <v>1.33</v>
      </c>
      <c r="K124" s="109">
        <f t="shared" si="2"/>
        <v>15.680000000000001</v>
      </c>
      <c r="L124" s="115"/>
      <c r="M124" s="2">
        <v>21.29</v>
      </c>
      <c r="N124" s="2">
        <v>34.42</v>
      </c>
      <c r="O124" s="141">
        <v>2.2400000000000002</v>
      </c>
      <c r="P124" s="142">
        <f t="shared" si="3"/>
        <v>15.680000000000001</v>
      </c>
    </row>
    <row r="125" spans="1:16" ht="36">
      <c r="A125" s="114"/>
      <c r="B125" s="107">
        <v>2</v>
      </c>
      <c r="C125" s="10" t="s">
        <v>780</v>
      </c>
      <c r="D125" s="118" t="s">
        <v>780</v>
      </c>
      <c r="E125" s="118"/>
      <c r="F125" s="158"/>
      <c r="G125" s="159"/>
      <c r="H125" s="11" t="s">
        <v>781</v>
      </c>
      <c r="I125" s="14">
        <v>2.63</v>
      </c>
      <c r="J125" s="14">
        <v>1.56</v>
      </c>
      <c r="K125" s="109">
        <f t="shared" si="2"/>
        <v>5.26</v>
      </c>
      <c r="L125" s="115"/>
      <c r="M125" s="2">
        <v>21.29</v>
      </c>
      <c r="N125" s="2">
        <v>34.42</v>
      </c>
      <c r="O125" s="141">
        <v>2.63</v>
      </c>
      <c r="P125" s="142">
        <f t="shared" si="3"/>
        <v>5.26</v>
      </c>
    </row>
    <row r="126" spans="1:16">
      <c r="A126" s="114"/>
      <c r="B126" s="107">
        <v>3</v>
      </c>
      <c r="C126" s="10" t="s">
        <v>782</v>
      </c>
      <c r="D126" s="118" t="s">
        <v>782</v>
      </c>
      <c r="E126" s="118" t="s">
        <v>23</v>
      </c>
      <c r="F126" s="158" t="s">
        <v>107</v>
      </c>
      <c r="G126" s="159"/>
      <c r="H126" s="11" t="s">
        <v>783</v>
      </c>
      <c r="I126" s="14">
        <v>0.59</v>
      </c>
      <c r="J126" s="14">
        <v>0.35</v>
      </c>
      <c r="K126" s="109">
        <f t="shared" si="2"/>
        <v>1.77</v>
      </c>
      <c r="L126" s="115"/>
      <c r="M126" s="2">
        <v>21.29</v>
      </c>
      <c r="N126" s="2">
        <v>34.42</v>
      </c>
      <c r="O126" s="141">
        <v>0.59</v>
      </c>
      <c r="P126" s="142">
        <f t="shared" si="3"/>
        <v>1.77</v>
      </c>
    </row>
    <row r="127" spans="1:16">
      <c r="A127" s="114"/>
      <c r="B127" s="107">
        <v>1</v>
      </c>
      <c r="C127" s="10" t="s">
        <v>782</v>
      </c>
      <c r="D127" s="118" t="s">
        <v>782</v>
      </c>
      <c r="E127" s="118" t="s">
        <v>23</v>
      </c>
      <c r="F127" s="158" t="s">
        <v>263</v>
      </c>
      <c r="G127" s="159"/>
      <c r="H127" s="11" t="s">
        <v>783</v>
      </c>
      <c r="I127" s="14">
        <v>0.59</v>
      </c>
      <c r="J127" s="14">
        <v>0.35</v>
      </c>
      <c r="K127" s="109">
        <f t="shared" si="2"/>
        <v>0.59</v>
      </c>
      <c r="L127" s="115"/>
      <c r="M127" s="2">
        <v>21.29</v>
      </c>
      <c r="N127" s="2">
        <v>34.42</v>
      </c>
      <c r="O127" s="141">
        <v>0.59</v>
      </c>
      <c r="P127" s="142">
        <f t="shared" si="3"/>
        <v>0.59</v>
      </c>
    </row>
    <row r="128" spans="1:16">
      <c r="A128" s="114"/>
      <c r="B128" s="107">
        <v>1</v>
      </c>
      <c r="C128" s="10" t="s">
        <v>782</v>
      </c>
      <c r="D128" s="118" t="s">
        <v>782</v>
      </c>
      <c r="E128" s="118" t="s">
        <v>23</v>
      </c>
      <c r="F128" s="158" t="s">
        <v>268</v>
      </c>
      <c r="G128" s="159"/>
      <c r="H128" s="11" t="s">
        <v>783</v>
      </c>
      <c r="I128" s="14">
        <v>0.59</v>
      </c>
      <c r="J128" s="14">
        <v>0.35</v>
      </c>
      <c r="K128" s="109">
        <f t="shared" si="2"/>
        <v>0.59</v>
      </c>
      <c r="L128" s="115"/>
      <c r="M128" s="2">
        <v>21.29</v>
      </c>
      <c r="N128" s="2">
        <v>34.42</v>
      </c>
      <c r="O128" s="141">
        <v>0.59</v>
      </c>
      <c r="P128" s="142">
        <f t="shared" si="3"/>
        <v>0.59</v>
      </c>
    </row>
    <row r="129" spans="1:16">
      <c r="A129" s="114"/>
      <c r="B129" s="107">
        <v>1</v>
      </c>
      <c r="C129" s="10" t="s">
        <v>782</v>
      </c>
      <c r="D129" s="118" t="s">
        <v>782</v>
      </c>
      <c r="E129" s="118" t="s">
        <v>23</v>
      </c>
      <c r="F129" s="158" t="s">
        <v>310</v>
      </c>
      <c r="G129" s="159"/>
      <c r="H129" s="11" t="s">
        <v>783</v>
      </c>
      <c r="I129" s="14">
        <v>0.59</v>
      </c>
      <c r="J129" s="14">
        <v>0.35</v>
      </c>
      <c r="K129" s="109">
        <f t="shared" si="2"/>
        <v>0.59</v>
      </c>
      <c r="L129" s="115"/>
      <c r="M129" s="2">
        <v>21.29</v>
      </c>
      <c r="N129" s="2">
        <v>34.42</v>
      </c>
      <c r="O129" s="141">
        <v>0.59</v>
      </c>
      <c r="P129" s="142">
        <f t="shared" si="3"/>
        <v>0.59</v>
      </c>
    </row>
    <row r="130" spans="1:16">
      <c r="A130" s="114"/>
      <c r="B130" s="107">
        <v>1</v>
      </c>
      <c r="C130" s="10" t="s">
        <v>782</v>
      </c>
      <c r="D130" s="118" t="s">
        <v>782</v>
      </c>
      <c r="E130" s="118" t="s">
        <v>23</v>
      </c>
      <c r="F130" s="158" t="s">
        <v>311</v>
      </c>
      <c r="G130" s="159"/>
      <c r="H130" s="11" t="s">
        <v>783</v>
      </c>
      <c r="I130" s="14">
        <v>0.59</v>
      </c>
      <c r="J130" s="14">
        <v>0.35</v>
      </c>
      <c r="K130" s="109">
        <f t="shared" si="2"/>
        <v>0.59</v>
      </c>
      <c r="L130" s="115"/>
      <c r="M130" s="2">
        <v>21.29</v>
      </c>
      <c r="N130" s="2">
        <v>34.42</v>
      </c>
      <c r="O130" s="141">
        <v>0.59</v>
      </c>
      <c r="P130" s="142">
        <f t="shared" si="3"/>
        <v>0.59</v>
      </c>
    </row>
    <row r="131" spans="1:16">
      <c r="A131" s="114"/>
      <c r="B131" s="107">
        <v>2</v>
      </c>
      <c r="C131" s="10" t="s">
        <v>782</v>
      </c>
      <c r="D131" s="118" t="s">
        <v>782</v>
      </c>
      <c r="E131" s="118" t="s">
        <v>23</v>
      </c>
      <c r="F131" s="158" t="s">
        <v>759</v>
      </c>
      <c r="G131" s="159"/>
      <c r="H131" s="11" t="s">
        <v>783</v>
      </c>
      <c r="I131" s="14">
        <v>0.59</v>
      </c>
      <c r="J131" s="14">
        <v>0.35</v>
      </c>
      <c r="K131" s="109">
        <f t="shared" si="2"/>
        <v>1.18</v>
      </c>
      <c r="L131" s="115"/>
      <c r="M131" s="2">
        <v>21.29</v>
      </c>
      <c r="N131" s="2">
        <v>34.42</v>
      </c>
      <c r="O131" s="141">
        <v>0.59</v>
      </c>
      <c r="P131" s="142">
        <f t="shared" si="3"/>
        <v>1.18</v>
      </c>
    </row>
    <row r="132" spans="1:16">
      <c r="A132" s="114"/>
      <c r="B132" s="107">
        <v>3</v>
      </c>
      <c r="C132" s="10" t="s">
        <v>782</v>
      </c>
      <c r="D132" s="118" t="s">
        <v>782</v>
      </c>
      <c r="E132" s="118" t="s">
        <v>25</v>
      </c>
      <c r="F132" s="158" t="s">
        <v>107</v>
      </c>
      <c r="G132" s="159"/>
      <c r="H132" s="11" t="s">
        <v>783</v>
      </c>
      <c r="I132" s="14">
        <v>0.59</v>
      </c>
      <c r="J132" s="14">
        <v>0.35</v>
      </c>
      <c r="K132" s="109">
        <f t="shared" si="2"/>
        <v>1.77</v>
      </c>
      <c r="L132" s="115"/>
      <c r="M132" s="2">
        <v>21.29</v>
      </c>
      <c r="N132" s="2">
        <v>34.42</v>
      </c>
      <c r="O132" s="141">
        <v>0.59</v>
      </c>
      <c r="P132" s="142">
        <f t="shared" si="3"/>
        <v>1.77</v>
      </c>
    </row>
    <row r="133" spans="1:16">
      <c r="A133" s="114"/>
      <c r="B133" s="107">
        <v>3</v>
      </c>
      <c r="C133" s="10" t="s">
        <v>782</v>
      </c>
      <c r="D133" s="118" t="s">
        <v>782</v>
      </c>
      <c r="E133" s="118" t="s">
        <v>25</v>
      </c>
      <c r="F133" s="158" t="s">
        <v>759</v>
      </c>
      <c r="G133" s="159"/>
      <c r="H133" s="11" t="s">
        <v>783</v>
      </c>
      <c r="I133" s="14">
        <v>0.59</v>
      </c>
      <c r="J133" s="14">
        <v>0.35</v>
      </c>
      <c r="K133" s="109">
        <f t="shared" si="2"/>
        <v>1.77</v>
      </c>
      <c r="L133" s="115"/>
      <c r="M133" s="2">
        <v>21.29</v>
      </c>
      <c r="N133" s="2">
        <v>34.42</v>
      </c>
      <c r="O133" s="141">
        <v>0.59</v>
      </c>
      <c r="P133" s="142">
        <f t="shared" si="3"/>
        <v>1.77</v>
      </c>
    </row>
    <row r="134" spans="1:16">
      <c r="A134" s="114"/>
      <c r="B134" s="107">
        <v>4</v>
      </c>
      <c r="C134" s="10" t="s">
        <v>782</v>
      </c>
      <c r="D134" s="118" t="s">
        <v>782</v>
      </c>
      <c r="E134" s="118" t="s">
        <v>28</v>
      </c>
      <c r="F134" s="158" t="s">
        <v>107</v>
      </c>
      <c r="G134" s="159"/>
      <c r="H134" s="11" t="s">
        <v>783</v>
      </c>
      <c r="I134" s="14">
        <v>0.59</v>
      </c>
      <c r="J134" s="14">
        <v>0.35</v>
      </c>
      <c r="K134" s="109">
        <f t="shared" si="2"/>
        <v>2.36</v>
      </c>
      <c r="L134" s="115"/>
      <c r="M134" s="2">
        <v>21.29</v>
      </c>
      <c r="N134" s="2">
        <v>34.42</v>
      </c>
      <c r="O134" s="141">
        <v>0.59</v>
      </c>
      <c r="P134" s="142">
        <f t="shared" si="3"/>
        <v>2.36</v>
      </c>
    </row>
    <row r="135" spans="1:16">
      <c r="A135" s="114"/>
      <c r="B135" s="107">
        <v>4</v>
      </c>
      <c r="C135" s="10" t="s">
        <v>782</v>
      </c>
      <c r="D135" s="118" t="s">
        <v>782</v>
      </c>
      <c r="E135" s="118" t="s">
        <v>29</v>
      </c>
      <c r="F135" s="158" t="s">
        <v>107</v>
      </c>
      <c r="G135" s="159"/>
      <c r="H135" s="11" t="s">
        <v>783</v>
      </c>
      <c r="I135" s="14">
        <v>0.59</v>
      </c>
      <c r="J135" s="14">
        <v>0.35</v>
      </c>
      <c r="K135" s="109">
        <f t="shared" si="2"/>
        <v>2.36</v>
      </c>
      <c r="L135" s="115"/>
      <c r="M135" s="2">
        <v>21.29</v>
      </c>
      <c r="N135" s="2">
        <v>34.42</v>
      </c>
      <c r="O135" s="141">
        <v>0.59</v>
      </c>
      <c r="P135" s="142">
        <f t="shared" si="3"/>
        <v>2.36</v>
      </c>
    </row>
    <row r="136" spans="1:16">
      <c r="A136" s="114"/>
      <c r="B136" s="107">
        <v>3</v>
      </c>
      <c r="C136" s="10" t="s">
        <v>782</v>
      </c>
      <c r="D136" s="118" t="s">
        <v>782</v>
      </c>
      <c r="E136" s="118" t="s">
        <v>784</v>
      </c>
      <c r="F136" s="158" t="s">
        <v>107</v>
      </c>
      <c r="G136" s="159"/>
      <c r="H136" s="11" t="s">
        <v>783</v>
      </c>
      <c r="I136" s="14">
        <v>0.59</v>
      </c>
      <c r="J136" s="14">
        <v>0.35</v>
      </c>
      <c r="K136" s="109">
        <f t="shared" si="2"/>
        <v>1.77</v>
      </c>
      <c r="L136" s="115"/>
      <c r="M136" s="2">
        <v>21.29</v>
      </c>
      <c r="N136" s="2">
        <v>34.42</v>
      </c>
      <c r="O136" s="141">
        <v>0.59</v>
      </c>
      <c r="P136" s="142">
        <f t="shared" si="3"/>
        <v>1.77</v>
      </c>
    </row>
    <row r="137" spans="1:16">
      <c r="A137" s="114"/>
      <c r="B137" s="107">
        <v>2</v>
      </c>
      <c r="C137" s="10" t="s">
        <v>782</v>
      </c>
      <c r="D137" s="118" t="s">
        <v>782</v>
      </c>
      <c r="E137" s="118" t="s">
        <v>784</v>
      </c>
      <c r="F137" s="158" t="s">
        <v>265</v>
      </c>
      <c r="G137" s="159"/>
      <c r="H137" s="11" t="s">
        <v>783</v>
      </c>
      <c r="I137" s="14">
        <v>0.59</v>
      </c>
      <c r="J137" s="14">
        <v>0.35</v>
      </c>
      <c r="K137" s="109">
        <f t="shared" si="2"/>
        <v>1.18</v>
      </c>
      <c r="L137" s="115"/>
      <c r="M137" s="2">
        <v>21.29</v>
      </c>
      <c r="N137" s="2">
        <v>34.42</v>
      </c>
      <c r="O137" s="141">
        <v>0.59</v>
      </c>
      <c r="P137" s="142">
        <f t="shared" si="3"/>
        <v>1.18</v>
      </c>
    </row>
    <row r="138" spans="1:16">
      <c r="A138" s="114"/>
      <c r="B138" s="107">
        <v>2</v>
      </c>
      <c r="C138" s="10" t="s">
        <v>782</v>
      </c>
      <c r="D138" s="118" t="s">
        <v>782</v>
      </c>
      <c r="E138" s="118" t="s">
        <v>784</v>
      </c>
      <c r="F138" s="158" t="s">
        <v>270</v>
      </c>
      <c r="G138" s="159"/>
      <c r="H138" s="11" t="s">
        <v>783</v>
      </c>
      <c r="I138" s="14">
        <v>0.59</v>
      </c>
      <c r="J138" s="14">
        <v>0.35</v>
      </c>
      <c r="K138" s="109">
        <f t="shared" si="2"/>
        <v>1.18</v>
      </c>
      <c r="L138" s="115"/>
      <c r="M138" s="2">
        <v>21.29</v>
      </c>
      <c r="N138" s="2">
        <v>34.42</v>
      </c>
      <c r="O138" s="141">
        <v>0.59</v>
      </c>
      <c r="P138" s="142">
        <f t="shared" si="3"/>
        <v>1.18</v>
      </c>
    </row>
    <row r="139" spans="1:16">
      <c r="A139" s="114"/>
      <c r="B139" s="107">
        <v>2</v>
      </c>
      <c r="C139" s="10" t="s">
        <v>782</v>
      </c>
      <c r="D139" s="118" t="s">
        <v>782</v>
      </c>
      <c r="E139" s="118" t="s">
        <v>784</v>
      </c>
      <c r="F139" s="158" t="s">
        <v>759</v>
      </c>
      <c r="G139" s="159"/>
      <c r="H139" s="11" t="s">
        <v>783</v>
      </c>
      <c r="I139" s="14">
        <v>0.59</v>
      </c>
      <c r="J139" s="14">
        <v>0.35</v>
      </c>
      <c r="K139" s="109">
        <f t="shared" si="2"/>
        <v>1.18</v>
      </c>
      <c r="L139" s="115"/>
      <c r="M139" s="2">
        <v>21.29</v>
      </c>
      <c r="N139" s="2">
        <v>34.42</v>
      </c>
      <c r="O139" s="141">
        <v>0.59</v>
      </c>
      <c r="P139" s="142">
        <f t="shared" si="3"/>
        <v>1.18</v>
      </c>
    </row>
    <row r="140" spans="1:16" ht="36">
      <c r="A140" s="114"/>
      <c r="B140" s="107">
        <v>5</v>
      </c>
      <c r="C140" s="10" t="s">
        <v>785</v>
      </c>
      <c r="D140" s="118" t="s">
        <v>886</v>
      </c>
      <c r="E140" s="118" t="s">
        <v>786</v>
      </c>
      <c r="F140" s="158" t="s">
        <v>239</v>
      </c>
      <c r="G140" s="159"/>
      <c r="H140" s="11" t="s">
        <v>787</v>
      </c>
      <c r="I140" s="14">
        <v>1.94</v>
      </c>
      <c r="J140" s="14">
        <v>1.1499999999999999</v>
      </c>
      <c r="K140" s="109">
        <f t="shared" si="2"/>
        <v>9.6999999999999993</v>
      </c>
      <c r="L140" s="115"/>
      <c r="M140" s="2">
        <v>21.29</v>
      </c>
      <c r="N140" s="2">
        <v>34.42</v>
      </c>
      <c r="O140" s="141">
        <v>1.94</v>
      </c>
      <c r="P140" s="142">
        <f t="shared" si="3"/>
        <v>9.6999999999999993</v>
      </c>
    </row>
    <row r="141" spans="1:16" ht="36">
      <c r="A141" s="114"/>
      <c r="B141" s="107">
        <v>3</v>
      </c>
      <c r="C141" s="10" t="s">
        <v>785</v>
      </c>
      <c r="D141" s="118" t="s">
        <v>886</v>
      </c>
      <c r="E141" s="118" t="s">
        <v>786</v>
      </c>
      <c r="F141" s="158" t="s">
        <v>348</v>
      </c>
      <c r="G141" s="159"/>
      <c r="H141" s="11" t="s">
        <v>787</v>
      </c>
      <c r="I141" s="14">
        <v>1.94</v>
      </c>
      <c r="J141" s="14">
        <v>1.1499999999999999</v>
      </c>
      <c r="K141" s="109">
        <f t="shared" si="2"/>
        <v>5.82</v>
      </c>
      <c r="L141" s="115"/>
      <c r="M141" s="2">
        <v>21.29</v>
      </c>
      <c r="N141" s="2">
        <v>34.42</v>
      </c>
      <c r="O141" s="141">
        <v>1.94</v>
      </c>
      <c r="P141" s="142">
        <f t="shared" si="3"/>
        <v>5.82</v>
      </c>
    </row>
    <row r="142" spans="1:16" ht="36">
      <c r="A142" s="114"/>
      <c r="B142" s="107">
        <v>3</v>
      </c>
      <c r="C142" s="10" t="s">
        <v>785</v>
      </c>
      <c r="D142" s="118" t="s">
        <v>886</v>
      </c>
      <c r="E142" s="118" t="s">
        <v>786</v>
      </c>
      <c r="F142" s="158" t="s">
        <v>528</v>
      </c>
      <c r="G142" s="159"/>
      <c r="H142" s="11" t="s">
        <v>787</v>
      </c>
      <c r="I142" s="14">
        <v>1.94</v>
      </c>
      <c r="J142" s="14">
        <v>1.1499999999999999</v>
      </c>
      <c r="K142" s="109">
        <f t="shared" si="2"/>
        <v>5.82</v>
      </c>
      <c r="L142" s="115"/>
      <c r="M142" s="2">
        <v>21.29</v>
      </c>
      <c r="N142" s="2">
        <v>34.42</v>
      </c>
      <c r="O142" s="141">
        <v>1.94</v>
      </c>
      <c r="P142" s="142">
        <f t="shared" si="3"/>
        <v>5.82</v>
      </c>
    </row>
    <row r="143" spans="1:16" ht="36">
      <c r="A143" s="114"/>
      <c r="B143" s="107">
        <v>3</v>
      </c>
      <c r="C143" s="10" t="s">
        <v>785</v>
      </c>
      <c r="D143" s="118" t="s">
        <v>886</v>
      </c>
      <c r="E143" s="118" t="s">
        <v>786</v>
      </c>
      <c r="F143" s="158" t="s">
        <v>724</v>
      </c>
      <c r="G143" s="159"/>
      <c r="H143" s="11" t="s">
        <v>787</v>
      </c>
      <c r="I143" s="14">
        <v>1.94</v>
      </c>
      <c r="J143" s="14">
        <v>1.1499999999999999</v>
      </c>
      <c r="K143" s="109">
        <f t="shared" si="2"/>
        <v>5.82</v>
      </c>
      <c r="L143" s="115"/>
      <c r="M143" s="2">
        <v>21.29</v>
      </c>
      <c r="N143" s="2">
        <v>34.42</v>
      </c>
      <c r="O143" s="141">
        <v>1.94</v>
      </c>
      <c r="P143" s="142">
        <f t="shared" si="3"/>
        <v>5.82</v>
      </c>
    </row>
    <row r="144" spans="1:16" ht="36">
      <c r="A144" s="114"/>
      <c r="B144" s="107">
        <v>3</v>
      </c>
      <c r="C144" s="10" t="s">
        <v>785</v>
      </c>
      <c r="D144" s="118" t="s">
        <v>886</v>
      </c>
      <c r="E144" s="118" t="s">
        <v>788</v>
      </c>
      <c r="F144" s="158" t="s">
        <v>239</v>
      </c>
      <c r="G144" s="159"/>
      <c r="H144" s="11" t="s">
        <v>787</v>
      </c>
      <c r="I144" s="14">
        <v>1.94</v>
      </c>
      <c r="J144" s="14">
        <v>1.1499999999999999</v>
      </c>
      <c r="K144" s="109">
        <f t="shared" si="2"/>
        <v>5.82</v>
      </c>
      <c r="L144" s="115"/>
      <c r="M144" s="2">
        <v>21.29</v>
      </c>
      <c r="N144" s="2">
        <v>34.42</v>
      </c>
      <c r="O144" s="141">
        <v>1.94</v>
      </c>
      <c r="P144" s="142">
        <f t="shared" si="3"/>
        <v>5.82</v>
      </c>
    </row>
    <row r="145" spans="1:16" ht="36">
      <c r="A145" s="114"/>
      <c r="B145" s="107">
        <v>5</v>
      </c>
      <c r="C145" s="10" t="s">
        <v>785</v>
      </c>
      <c r="D145" s="118" t="s">
        <v>886</v>
      </c>
      <c r="E145" s="118" t="s">
        <v>788</v>
      </c>
      <c r="F145" s="158" t="s">
        <v>348</v>
      </c>
      <c r="G145" s="159"/>
      <c r="H145" s="11" t="s">
        <v>787</v>
      </c>
      <c r="I145" s="14">
        <v>1.94</v>
      </c>
      <c r="J145" s="14">
        <v>1.1499999999999999</v>
      </c>
      <c r="K145" s="109">
        <f t="shared" si="2"/>
        <v>9.6999999999999993</v>
      </c>
      <c r="L145" s="115"/>
      <c r="M145" s="2">
        <v>21.29</v>
      </c>
      <c r="N145" s="2">
        <v>34.42</v>
      </c>
      <c r="O145" s="141">
        <v>1.94</v>
      </c>
      <c r="P145" s="142">
        <f t="shared" si="3"/>
        <v>9.6999999999999993</v>
      </c>
    </row>
    <row r="146" spans="1:16" ht="36">
      <c r="A146" s="114"/>
      <c r="B146" s="107">
        <v>3</v>
      </c>
      <c r="C146" s="10" t="s">
        <v>785</v>
      </c>
      <c r="D146" s="118" t="s">
        <v>886</v>
      </c>
      <c r="E146" s="118" t="s">
        <v>788</v>
      </c>
      <c r="F146" s="158" t="s">
        <v>528</v>
      </c>
      <c r="G146" s="159"/>
      <c r="H146" s="11" t="s">
        <v>787</v>
      </c>
      <c r="I146" s="14">
        <v>1.94</v>
      </c>
      <c r="J146" s="14">
        <v>1.1499999999999999</v>
      </c>
      <c r="K146" s="109">
        <f t="shared" si="2"/>
        <v>5.82</v>
      </c>
      <c r="L146" s="115"/>
      <c r="M146" s="2">
        <v>21.29</v>
      </c>
      <c r="N146" s="2">
        <v>34.42</v>
      </c>
      <c r="O146" s="141">
        <v>1.94</v>
      </c>
      <c r="P146" s="142">
        <f t="shared" si="3"/>
        <v>5.82</v>
      </c>
    </row>
    <row r="147" spans="1:16" ht="36">
      <c r="A147" s="114"/>
      <c r="B147" s="107">
        <v>3</v>
      </c>
      <c r="C147" s="10" t="s">
        <v>785</v>
      </c>
      <c r="D147" s="118" t="s">
        <v>886</v>
      </c>
      <c r="E147" s="118" t="s">
        <v>788</v>
      </c>
      <c r="F147" s="158" t="s">
        <v>724</v>
      </c>
      <c r="G147" s="159"/>
      <c r="H147" s="11" t="s">
        <v>787</v>
      </c>
      <c r="I147" s="14">
        <v>1.94</v>
      </c>
      <c r="J147" s="14">
        <v>1.1499999999999999</v>
      </c>
      <c r="K147" s="109">
        <f t="shared" si="2"/>
        <v>5.82</v>
      </c>
      <c r="L147" s="115"/>
      <c r="M147" s="2">
        <v>21.29</v>
      </c>
      <c r="N147" s="2">
        <v>34.42</v>
      </c>
      <c r="O147" s="141">
        <v>1.94</v>
      </c>
      <c r="P147" s="142">
        <f t="shared" si="3"/>
        <v>5.82</v>
      </c>
    </row>
    <row r="148" spans="1:16" ht="36">
      <c r="A148" s="114"/>
      <c r="B148" s="107">
        <v>3</v>
      </c>
      <c r="C148" s="10" t="s">
        <v>785</v>
      </c>
      <c r="D148" s="118" t="s">
        <v>887</v>
      </c>
      <c r="E148" s="118" t="s">
        <v>230</v>
      </c>
      <c r="F148" s="158" t="s">
        <v>239</v>
      </c>
      <c r="G148" s="159"/>
      <c r="H148" s="11" t="s">
        <v>787</v>
      </c>
      <c r="I148" s="14">
        <v>2.11</v>
      </c>
      <c r="J148" s="14">
        <v>1.25</v>
      </c>
      <c r="K148" s="109">
        <f t="shared" si="2"/>
        <v>6.33</v>
      </c>
      <c r="L148" s="115"/>
      <c r="M148" s="2">
        <v>21.29</v>
      </c>
      <c r="N148" s="2">
        <v>34.42</v>
      </c>
      <c r="O148" s="141">
        <v>2.11</v>
      </c>
      <c r="P148" s="142">
        <f t="shared" si="3"/>
        <v>6.33</v>
      </c>
    </row>
    <row r="149" spans="1:16" ht="36">
      <c r="A149" s="114"/>
      <c r="B149" s="107">
        <v>2</v>
      </c>
      <c r="C149" s="10" t="s">
        <v>785</v>
      </c>
      <c r="D149" s="118" t="s">
        <v>887</v>
      </c>
      <c r="E149" s="118" t="s">
        <v>230</v>
      </c>
      <c r="F149" s="158" t="s">
        <v>348</v>
      </c>
      <c r="G149" s="159"/>
      <c r="H149" s="11" t="s">
        <v>787</v>
      </c>
      <c r="I149" s="14">
        <v>2.11</v>
      </c>
      <c r="J149" s="14">
        <v>1.25</v>
      </c>
      <c r="K149" s="109">
        <f t="shared" si="2"/>
        <v>4.22</v>
      </c>
      <c r="L149" s="115"/>
      <c r="M149" s="2">
        <v>21.29</v>
      </c>
      <c r="N149" s="2">
        <v>34.42</v>
      </c>
      <c r="O149" s="141">
        <v>2.11</v>
      </c>
      <c r="P149" s="142">
        <f t="shared" si="3"/>
        <v>4.22</v>
      </c>
    </row>
    <row r="150" spans="1:16" ht="36">
      <c r="A150" s="114"/>
      <c r="B150" s="107">
        <v>3</v>
      </c>
      <c r="C150" s="10" t="s">
        <v>785</v>
      </c>
      <c r="D150" s="118" t="s">
        <v>887</v>
      </c>
      <c r="E150" s="118" t="s">
        <v>230</v>
      </c>
      <c r="F150" s="158" t="s">
        <v>528</v>
      </c>
      <c r="G150" s="159"/>
      <c r="H150" s="11" t="s">
        <v>787</v>
      </c>
      <c r="I150" s="14">
        <v>2.11</v>
      </c>
      <c r="J150" s="14">
        <v>1.25</v>
      </c>
      <c r="K150" s="109">
        <f t="shared" ref="K150:K213" si="4">I150*B150</f>
        <v>6.33</v>
      </c>
      <c r="L150" s="115"/>
      <c r="M150" s="2">
        <v>21.29</v>
      </c>
      <c r="N150" s="2">
        <v>34.42</v>
      </c>
      <c r="O150" s="141">
        <v>2.11</v>
      </c>
      <c r="P150" s="142">
        <f t="shared" si="3"/>
        <v>6.33</v>
      </c>
    </row>
    <row r="151" spans="1:16" ht="36">
      <c r="A151" s="114"/>
      <c r="B151" s="107">
        <v>2</v>
      </c>
      <c r="C151" s="10" t="s">
        <v>785</v>
      </c>
      <c r="D151" s="118" t="s">
        <v>887</v>
      </c>
      <c r="E151" s="118" t="s">
        <v>230</v>
      </c>
      <c r="F151" s="158" t="s">
        <v>723</v>
      </c>
      <c r="G151" s="159"/>
      <c r="H151" s="11" t="s">
        <v>787</v>
      </c>
      <c r="I151" s="14">
        <v>2.11</v>
      </c>
      <c r="J151" s="14">
        <v>1.25</v>
      </c>
      <c r="K151" s="109">
        <f t="shared" si="4"/>
        <v>4.22</v>
      </c>
      <c r="L151" s="115"/>
      <c r="M151" s="2">
        <v>21.29</v>
      </c>
      <c r="N151" s="2">
        <v>34.42</v>
      </c>
      <c r="O151" s="141">
        <v>2.11</v>
      </c>
      <c r="P151" s="142">
        <f t="shared" ref="P151:P214" si="5">O151*B151</f>
        <v>4.22</v>
      </c>
    </row>
    <row r="152" spans="1:16" ht="36">
      <c r="A152" s="114"/>
      <c r="B152" s="107">
        <v>3</v>
      </c>
      <c r="C152" s="10" t="s">
        <v>785</v>
      </c>
      <c r="D152" s="118" t="s">
        <v>887</v>
      </c>
      <c r="E152" s="118" t="s">
        <v>231</v>
      </c>
      <c r="F152" s="158" t="s">
        <v>239</v>
      </c>
      <c r="G152" s="159"/>
      <c r="H152" s="11" t="s">
        <v>787</v>
      </c>
      <c r="I152" s="14">
        <v>2.11</v>
      </c>
      <c r="J152" s="14">
        <v>1.25</v>
      </c>
      <c r="K152" s="109">
        <f t="shared" si="4"/>
        <v>6.33</v>
      </c>
      <c r="L152" s="115"/>
      <c r="M152" s="2">
        <v>21.29</v>
      </c>
      <c r="N152" s="2">
        <v>34.42</v>
      </c>
      <c r="O152" s="141">
        <v>2.11</v>
      </c>
      <c r="P152" s="142">
        <f t="shared" si="5"/>
        <v>6.33</v>
      </c>
    </row>
    <row r="153" spans="1:16" ht="36">
      <c r="A153" s="114"/>
      <c r="B153" s="107">
        <v>1</v>
      </c>
      <c r="C153" s="10" t="s">
        <v>785</v>
      </c>
      <c r="D153" s="118" t="s">
        <v>887</v>
      </c>
      <c r="E153" s="118" t="s">
        <v>231</v>
      </c>
      <c r="F153" s="158" t="s">
        <v>348</v>
      </c>
      <c r="G153" s="159"/>
      <c r="H153" s="11" t="s">
        <v>787</v>
      </c>
      <c r="I153" s="14">
        <v>2.11</v>
      </c>
      <c r="J153" s="14">
        <v>1.25</v>
      </c>
      <c r="K153" s="109">
        <f t="shared" si="4"/>
        <v>2.11</v>
      </c>
      <c r="L153" s="115"/>
      <c r="M153" s="2">
        <v>21.29</v>
      </c>
      <c r="N153" s="2">
        <v>34.42</v>
      </c>
      <c r="O153" s="141">
        <v>2.11</v>
      </c>
      <c r="P153" s="142">
        <f t="shared" si="5"/>
        <v>2.11</v>
      </c>
    </row>
    <row r="154" spans="1:16" ht="36">
      <c r="A154" s="114"/>
      <c r="B154" s="107">
        <v>3</v>
      </c>
      <c r="C154" s="10" t="s">
        <v>785</v>
      </c>
      <c r="D154" s="118" t="s">
        <v>887</v>
      </c>
      <c r="E154" s="118" t="s">
        <v>231</v>
      </c>
      <c r="F154" s="158" t="s">
        <v>528</v>
      </c>
      <c r="G154" s="159"/>
      <c r="H154" s="11" t="s">
        <v>787</v>
      </c>
      <c r="I154" s="14">
        <v>2.11</v>
      </c>
      <c r="J154" s="14">
        <v>1.25</v>
      </c>
      <c r="K154" s="109">
        <f t="shared" si="4"/>
        <v>6.33</v>
      </c>
      <c r="L154" s="115"/>
      <c r="M154" s="2">
        <v>21.29</v>
      </c>
      <c r="N154" s="2">
        <v>34.42</v>
      </c>
      <c r="O154" s="141">
        <v>2.11</v>
      </c>
      <c r="P154" s="142">
        <f t="shared" si="5"/>
        <v>6.33</v>
      </c>
    </row>
    <row r="155" spans="1:16" ht="36">
      <c r="A155" s="114"/>
      <c r="B155" s="107">
        <v>2</v>
      </c>
      <c r="C155" s="10" t="s">
        <v>785</v>
      </c>
      <c r="D155" s="118" t="s">
        <v>887</v>
      </c>
      <c r="E155" s="118" t="s">
        <v>231</v>
      </c>
      <c r="F155" s="158" t="s">
        <v>723</v>
      </c>
      <c r="G155" s="159"/>
      <c r="H155" s="11" t="s">
        <v>787</v>
      </c>
      <c r="I155" s="14">
        <v>2.11</v>
      </c>
      <c r="J155" s="14">
        <v>1.25</v>
      </c>
      <c r="K155" s="109">
        <f t="shared" si="4"/>
        <v>4.22</v>
      </c>
      <c r="L155" s="115"/>
      <c r="M155" s="2">
        <v>21.29</v>
      </c>
      <c r="N155" s="2">
        <v>34.42</v>
      </c>
      <c r="O155" s="141">
        <v>2.11</v>
      </c>
      <c r="P155" s="142">
        <f t="shared" si="5"/>
        <v>4.22</v>
      </c>
    </row>
    <row r="156" spans="1:16" ht="36">
      <c r="A156" s="114"/>
      <c r="B156" s="107">
        <v>2</v>
      </c>
      <c r="C156" s="10" t="s">
        <v>785</v>
      </c>
      <c r="D156" s="118" t="s">
        <v>887</v>
      </c>
      <c r="E156" s="118" t="s">
        <v>231</v>
      </c>
      <c r="F156" s="158" t="s">
        <v>724</v>
      </c>
      <c r="G156" s="159"/>
      <c r="H156" s="11" t="s">
        <v>787</v>
      </c>
      <c r="I156" s="14">
        <v>2.11</v>
      </c>
      <c r="J156" s="14">
        <v>1.25</v>
      </c>
      <c r="K156" s="109">
        <f t="shared" si="4"/>
        <v>4.22</v>
      </c>
      <c r="L156" s="115"/>
      <c r="M156" s="2">
        <v>21.29</v>
      </c>
      <c r="N156" s="2">
        <v>34.42</v>
      </c>
      <c r="O156" s="141">
        <v>2.11</v>
      </c>
      <c r="P156" s="142">
        <f t="shared" si="5"/>
        <v>4.22</v>
      </c>
    </row>
    <row r="157" spans="1:16" ht="36">
      <c r="A157" s="114"/>
      <c r="B157" s="107">
        <v>2</v>
      </c>
      <c r="C157" s="10" t="s">
        <v>785</v>
      </c>
      <c r="D157" s="118" t="s">
        <v>887</v>
      </c>
      <c r="E157" s="118" t="s">
        <v>231</v>
      </c>
      <c r="F157" s="158" t="s">
        <v>789</v>
      </c>
      <c r="G157" s="159"/>
      <c r="H157" s="11" t="s">
        <v>787</v>
      </c>
      <c r="I157" s="14">
        <v>2.11</v>
      </c>
      <c r="J157" s="14">
        <v>1.25</v>
      </c>
      <c r="K157" s="109">
        <f t="shared" si="4"/>
        <v>4.22</v>
      </c>
      <c r="L157" s="115"/>
      <c r="M157" s="2">
        <v>21.29</v>
      </c>
      <c r="N157" s="2">
        <v>34.42</v>
      </c>
      <c r="O157" s="141">
        <v>2.11</v>
      </c>
      <c r="P157" s="142">
        <f t="shared" si="5"/>
        <v>4.22</v>
      </c>
    </row>
    <row r="158" spans="1:16" ht="36">
      <c r="A158" s="114"/>
      <c r="B158" s="107">
        <v>2</v>
      </c>
      <c r="C158" s="10" t="s">
        <v>785</v>
      </c>
      <c r="D158" s="118" t="s">
        <v>887</v>
      </c>
      <c r="E158" s="118" t="s">
        <v>232</v>
      </c>
      <c r="F158" s="158" t="s">
        <v>528</v>
      </c>
      <c r="G158" s="159"/>
      <c r="H158" s="11" t="s">
        <v>787</v>
      </c>
      <c r="I158" s="14">
        <v>2.11</v>
      </c>
      <c r="J158" s="14">
        <v>1.25</v>
      </c>
      <c r="K158" s="109">
        <f t="shared" si="4"/>
        <v>4.22</v>
      </c>
      <c r="L158" s="115"/>
      <c r="M158" s="2">
        <v>21.29</v>
      </c>
      <c r="N158" s="2">
        <v>34.42</v>
      </c>
      <c r="O158" s="141">
        <v>2.11</v>
      </c>
      <c r="P158" s="142">
        <f t="shared" si="5"/>
        <v>4.22</v>
      </c>
    </row>
    <row r="159" spans="1:16" ht="36">
      <c r="A159" s="114"/>
      <c r="B159" s="107">
        <v>2</v>
      </c>
      <c r="C159" s="10" t="s">
        <v>785</v>
      </c>
      <c r="D159" s="118" t="s">
        <v>887</v>
      </c>
      <c r="E159" s="118" t="s">
        <v>232</v>
      </c>
      <c r="F159" s="158" t="s">
        <v>724</v>
      </c>
      <c r="G159" s="159"/>
      <c r="H159" s="11" t="s">
        <v>787</v>
      </c>
      <c r="I159" s="14">
        <v>2.11</v>
      </c>
      <c r="J159" s="14">
        <v>1.25</v>
      </c>
      <c r="K159" s="109">
        <f t="shared" si="4"/>
        <v>4.22</v>
      </c>
      <c r="L159" s="115"/>
      <c r="M159" s="2">
        <v>21.29</v>
      </c>
      <c r="N159" s="2">
        <v>34.42</v>
      </c>
      <c r="O159" s="141">
        <v>2.11</v>
      </c>
      <c r="P159" s="142">
        <f t="shared" si="5"/>
        <v>4.22</v>
      </c>
    </row>
    <row r="160" spans="1:16" ht="36">
      <c r="A160" s="114"/>
      <c r="B160" s="107">
        <v>1</v>
      </c>
      <c r="C160" s="10" t="s">
        <v>785</v>
      </c>
      <c r="D160" s="118" t="s">
        <v>888</v>
      </c>
      <c r="E160" s="118" t="s">
        <v>234</v>
      </c>
      <c r="F160" s="158" t="s">
        <v>239</v>
      </c>
      <c r="G160" s="159"/>
      <c r="H160" s="11" t="s">
        <v>787</v>
      </c>
      <c r="I160" s="14">
        <v>2.78</v>
      </c>
      <c r="J160" s="14">
        <v>1.45</v>
      </c>
      <c r="K160" s="109">
        <f t="shared" si="4"/>
        <v>2.78</v>
      </c>
      <c r="L160" s="115"/>
      <c r="M160" s="2">
        <v>21.29</v>
      </c>
      <c r="N160" s="2">
        <v>34.42</v>
      </c>
      <c r="O160" s="141">
        <v>2.78</v>
      </c>
      <c r="P160" s="142">
        <f t="shared" si="5"/>
        <v>2.78</v>
      </c>
    </row>
    <row r="161" spans="1:16" ht="36">
      <c r="A161" s="114"/>
      <c r="B161" s="107">
        <v>2</v>
      </c>
      <c r="C161" s="10" t="s">
        <v>785</v>
      </c>
      <c r="D161" s="118" t="s">
        <v>889</v>
      </c>
      <c r="E161" s="118" t="s">
        <v>790</v>
      </c>
      <c r="F161" s="158" t="s">
        <v>239</v>
      </c>
      <c r="G161" s="159"/>
      <c r="H161" s="11" t="s">
        <v>787</v>
      </c>
      <c r="I161" s="14">
        <v>2.78</v>
      </c>
      <c r="J161" s="14">
        <v>1.65</v>
      </c>
      <c r="K161" s="109">
        <f t="shared" si="4"/>
        <v>5.56</v>
      </c>
      <c r="L161" s="115"/>
      <c r="M161" s="2">
        <v>21.29</v>
      </c>
      <c r="N161" s="2">
        <v>34.42</v>
      </c>
      <c r="O161" s="141">
        <v>2.78</v>
      </c>
      <c r="P161" s="142">
        <f t="shared" si="5"/>
        <v>5.56</v>
      </c>
    </row>
    <row r="162" spans="1:16" ht="36">
      <c r="A162" s="114"/>
      <c r="B162" s="107">
        <v>1</v>
      </c>
      <c r="C162" s="10" t="s">
        <v>791</v>
      </c>
      <c r="D162" s="118" t="s">
        <v>890</v>
      </c>
      <c r="E162" s="118" t="s">
        <v>230</v>
      </c>
      <c r="F162" s="158" t="s">
        <v>110</v>
      </c>
      <c r="G162" s="159"/>
      <c r="H162" s="11" t="s">
        <v>792</v>
      </c>
      <c r="I162" s="14">
        <v>1.92</v>
      </c>
      <c r="J162" s="14">
        <v>1.1399999999999999</v>
      </c>
      <c r="K162" s="109">
        <f t="shared" si="4"/>
        <v>1.92</v>
      </c>
      <c r="L162" s="115"/>
      <c r="M162" s="2">
        <v>21.29</v>
      </c>
      <c r="N162" s="2">
        <v>34.42</v>
      </c>
      <c r="O162" s="141">
        <v>1.92</v>
      </c>
      <c r="P162" s="142">
        <f t="shared" si="5"/>
        <v>1.92</v>
      </c>
    </row>
    <row r="163" spans="1:16" ht="36">
      <c r="A163" s="114"/>
      <c r="B163" s="107">
        <v>1</v>
      </c>
      <c r="C163" s="10" t="s">
        <v>791</v>
      </c>
      <c r="D163" s="118" t="s">
        <v>890</v>
      </c>
      <c r="E163" s="118" t="s">
        <v>230</v>
      </c>
      <c r="F163" s="158" t="s">
        <v>484</v>
      </c>
      <c r="G163" s="159"/>
      <c r="H163" s="11" t="s">
        <v>792</v>
      </c>
      <c r="I163" s="14">
        <v>1.92</v>
      </c>
      <c r="J163" s="14">
        <v>1.1399999999999999</v>
      </c>
      <c r="K163" s="109">
        <f t="shared" si="4"/>
        <v>1.92</v>
      </c>
      <c r="L163" s="115"/>
      <c r="M163" s="2">
        <v>21.29</v>
      </c>
      <c r="N163" s="2">
        <v>34.42</v>
      </c>
      <c r="O163" s="141">
        <v>1.92</v>
      </c>
      <c r="P163" s="142">
        <f t="shared" si="5"/>
        <v>1.92</v>
      </c>
    </row>
    <row r="164" spans="1:16" ht="36">
      <c r="A164" s="114"/>
      <c r="B164" s="107">
        <v>1</v>
      </c>
      <c r="C164" s="10" t="s">
        <v>791</v>
      </c>
      <c r="D164" s="118" t="s">
        <v>890</v>
      </c>
      <c r="E164" s="118" t="s">
        <v>230</v>
      </c>
      <c r="F164" s="158" t="s">
        <v>793</v>
      </c>
      <c r="G164" s="159"/>
      <c r="H164" s="11" t="s">
        <v>792</v>
      </c>
      <c r="I164" s="14">
        <v>1.92</v>
      </c>
      <c r="J164" s="14">
        <v>1.1399999999999999</v>
      </c>
      <c r="K164" s="109">
        <f t="shared" si="4"/>
        <v>1.92</v>
      </c>
      <c r="L164" s="115"/>
      <c r="M164" s="2">
        <v>21.29</v>
      </c>
      <c r="N164" s="2">
        <v>34.42</v>
      </c>
      <c r="O164" s="141">
        <v>1.92</v>
      </c>
      <c r="P164" s="142">
        <f t="shared" si="5"/>
        <v>1.92</v>
      </c>
    </row>
    <row r="165" spans="1:16" ht="36">
      <c r="A165" s="114"/>
      <c r="B165" s="107">
        <v>1</v>
      </c>
      <c r="C165" s="10" t="s">
        <v>791</v>
      </c>
      <c r="D165" s="118" t="s">
        <v>890</v>
      </c>
      <c r="E165" s="118" t="s">
        <v>230</v>
      </c>
      <c r="F165" s="158" t="s">
        <v>751</v>
      </c>
      <c r="G165" s="159"/>
      <c r="H165" s="11" t="s">
        <v>792</v>
      </c>
      <c r="I165" s="14">
        <v>1.92</v>
      </c>
      <c r="J165" s="14">
        <v>1.1399999999999999</v>
      </c>
      <c r="K165" s="109">
        <f t="shared" si="4"/>
        <v>1.92</v>
      </c>
      <c r="L165" s="115"/>
      <c r="M165" s="2">
        <v>21.29</v>
      </c>
      <c r="N165" s="2">
        <v>34.42</v>
      </c>
      <c r="O165" s="141">
        <v>1.92</v>
      </c>
      <c r="P165" s="142">
        <f t="shared" si="5"/>
        <v>1.92</v>
      </c>
    </row>
    <row r="166" spans="1:16" ht="36">
      <c r="A166" s="114"/>
      <c r="B166" s="107">
        <v>1</v>
      </c>
      <c r="C166" s="10" t="s">
        <v>791</v>
      </c>
      <c r="D166" s="118" t="s">
        <v>890</v>
      </c>
      <c r="E166" s="118" t="s">
        <v>230</v>
      </c>
      <c r="F166" s="158" t="s">
        <v>752</v>
      </c>
      <c r="G166" s="159"/>
      <c r="H166" s="11" t="s">
        <v>792</v>
      </c>
      <c r="I166" s="14">
        <v>1.92</v>
      </c>
      <c r="J166" s="14">
        <v>1.1399999999999999</v>
      </c>
      <c r="K166" s="109">
        <f t="shared" si="4"/>
        <v>1.92</v>
      </c>
      <c r="L166" s="115"/>
      <c r="M166" s="2">
        <v>21.29</v>
      </c>
      <c r="N166" s="2">
        <v>34.42</v>
      </c>
      <c r="O166" s="141">
        <v>1.92</v>
      </c>
      <c r="P166" s="142">
        <f t="shared" si="5"/>
        <v>1.92</v>
      </c>
    </row>
    <row r="167" spans="1:16" ht="36">
      <c r="A167" s="114"/>
      <c r="B167" s="107">
        <v>2</v>
      </c>
      <c r="C167" s="10" t="s">
        <v>791</v>
      </c>
      <c r="D167" s="118" t="s">
        <v>890</v>
      </c>
      <c r="E167" s="118" t="s">
        <v>231</v>
      </c>
      <c r="F167" s="158" t="s">
        <v>110</v>
      </c>
      <c r="G167" s="159"/>
      <c r="H167" s="11" t="s">
        <v>792</v>
      </c>
      <c r="I167" s="14">
        <v>1.92</v>
      </c>
      <c r="J167" s="14">
        <v>1.1399999999999999</v>
      </c>
      <c r="K167" s="109">
        <f t="shared" si="4"/>
        <v>3.84</v>
      </c>
      <c r="L167" s="115"/>
      <c r="M167" s="2">
        <v>21.29</v>
      </c>
      <c r="N167" s="2">
        <v>34.42</v>
      </c>
      <c r="O167" s="141">
        <v>1.92</v>
      </c>
      <c r="P167" s="142">
        <f t="shared" si="5"/>
        <v>3.84</v>
      </c>
    </row>
    <row r="168" spans="1:16" ht="36">
      <c r="A168" s="114"/>
      <c r="B168" s="107">
        <v>2</v>
      </c>
      <c r="C168" s="10" t="s">
        <v>791</v>
      </c>
      <c r="D168" s="118" t="s">
        <v>890</v>
      </c>
      <c r="E168" s="118" t="s">
        <v>231</v>
      </c>
      <c r="F168" s="158" t="s">
        <v>484</v>
      </c>
      <c r="G168" s="159"/>
      <c r="H168" s="11" t="s">
        <v>792</v>
      </c>
      <c r="I168" s="14">
        <v>1.92</v>
      </c>
      <c r="J168" s="14">
        <v>1.1399999999999999</v>
      </c>
      <c r="K168" s="109">
        <f t="shared" si="4"/>
        <v>3.84</v>
      </c>
      <c r="L168" s="115"/>
      <c r="M168" s="2">
        <v>21.29</v>
      </c>
      <c r="N168" s="2">
        <v>34.42</v>
      </c>
      <c r="O168" s="141">
        <v>1.92</v>
      </c>
      <c r="P168" s="142">
        <f t="shared" si="5"/>
        <v>3.84</v>
      </c>
    </row>
    <row r="169" spans="1:16" ht="36">
      <c r="A169" s="114"/>
      <c r="B169" s="107">
        <v>2</v>
      </c>
      <c r="C169" s="10" t="s">
        <v>791</v>
      </c>
      <c r="D169" s="118" t="s">
        <v>890</v>
      </c>
      <c r="E169" s="118" t="s">
        <v>231</v>
      </c>
      <c r="F169" s="158" t="s">
        <v>793</v>
      </c>
      <c r="G169" s="159"/>
      <c r="H169" s="11" t="s">
        <v>792</v>
      </c>
      <c r="I169" s="14">
        <v>1.92</v>
      </c>
      <c r="J169" s="14">
        <v>1.1399999999999999</v>
      </c>
      <c r="K169" s="109">
        <f t="shared" si="4"/>
        <v>3.84</v>
      </c>
      <c r="L169" s="115"/>
      <c r="M169" s="2">
        <v>21.29</v>
      </c>
      <c r="N169" s="2">
        <v>34.42</v>
      </c>
      <c r="O169" s="141">
        <v>1.92</v>
      </c>
      <c r="P169" s="142">
        <f t="shared" si="5"/>
        <v>3.84</v>
      </c>
    </row>
    <row r="170" spans="1:16" ht="36">
      <c r="A170" s="114"/>
      <c r="B170" s="107">
        <v>2</v>
      </c>
      <c r="C170" s="10" t="s">
        <v>791</v>
      </c>
      <c r="D170" s="118" t="s">
        <v>890</v>
      </c>
      <c r="E170" s="118" t="s">
        <v>231</v>
      </c>
      <c r="F170" s="158" t="s">
        <v>752</v>
      </c>
      <c r="G170" s="159"/>
      <c r="H170" s="11" t="s">
        <v>792</v>
      </c>
      <c r="I170" s="14">
        <v>1.92</v>
      </c>
      <c r="J170" s="14">
        <v>1.1399999999999999</v>
      </c>
      <c r="K170" s="109">
        <f t="shared" si="4"/>
        <v>3.84</v>
      </c>
      <c r="L170" s="115"/>
      <c r="M170" s="2">
        <v>21.29</v>
      </c>
      <c r="N170" s="2">
        <v>34.42</v>
      </c>
      <c r="O170" s="141">
        <v>1.92</v>
      </c>
      <c r="P170" s="142">
        <f t="shared" si="5"/>
        <v>3.84</v>
      </c>
    </row>
    <row r="171" spans="1:16" ht="24">
      <c r="A171" s="114"/>
      <c r="B171" s="107">
        <v>4</v>
      </c>
      <c r="C171" s="10" t="s">
        <v>794</v>
      </c>
      <c r="D171" s="118" t="s">
        <v>794</v>
      </c>
      <c r="E171" s="118" t="s">
        <v>23</v>
      </c>
      <c r="F171" s="158" t="s">
        <v>272</v>
      </c>
      <c r="G171" s="159"/>
      <c r="H171" s="11" t="s">
        <v>795</v>
      </c>
      <c r="I171" s="14">
        <v>0.99</v>
      </c>
      <c r="J171" s="14">
        <v>0.59</v>
      </c>
      <c r="K171" s="109">
        <f t="shared" si="4"/>
        <v>3.96</v>
      </c>
      <c r="L171" s="115"/>
      <c r="M171" s="2">
        <v>21.29</v>
      </c>
      <c r="N171" s="2">
        <v>34.42</v>
      </c>
      <c r="O171" s="141">
        <v>0.99</v>
      </c>
      <c r="P171" s="142">
        <f t="shared" si="5"/>
        <v>3.96</v>
      </c>
    </row>
    <row r="172" spans="1:16" ht="24">
      <c r="A172" s="114"/>
      <c r="B172" s="108">
        <v>2</v>
      </c>
      <c r="C172" s="12" t="s">
        <v>794</v>
      </c>
      <c r="D172" s="119" t="s">
        <v>794</v>
      </c>
      <c r="E172" s="119" t="s">
        <v>23</v>
      </c>
      <c r="F172" s="160" t="s">
        <v>484</v>
      </c>
      <c r="G172" s="161"/>
      <c r="H172" s="13" t="s">
        <v>795</v>
      </c>
      <c r="I172" s="15">
        <v>0.99</v>
      </c>
      <c r="J172" s="15">
        <v>0.59</v>
      </c>
      <c r="K172" s="110">
        <f t="shared" si="4"/>
        <v>1.98</v>
      </c>
      <c r="L172" s="8"/>
      <c r="M172" s="2">
        <v>21.29</v>
      </c>
      <c r="N172" s="2">
        <v>34.42</v>
      </c>
      <c r="O172" s="141">
        <v>0.99</v>
      </c>
      <c r="P172" s="142">
        <f t="shared" si="5"/>
        <v>1.98</v>
      </c>
    </row>
    <row r="173" spans="1:16" ht="24">
      <c r="A173" s="114"/>
      <c r="B173" s="107">
        <v>2</v>
      </c>
      <c r="C173" s="10" t="s">
        <v>794</v>
      </c>
      <c r="D173" s="118" t="s">
        <v>794</v>
      </c>
      <c r="E173" s="118" t="s">
        <v>23</v>
      </c>
      <c r="F173" s="158" t="s">
        <v>793</v>
      </c>
      <c r="G173" s="159"/>
      <c r="H173" s="11" t="s">
        <v>795</v>
      </c>
      <c r="I173" s="14">
        <v>0.99</v>
      </c>
      <c r="J173" s="14">
        <v>0.59</v>
      </c>
      <c r="K173" s="109">
        <f t="shared" si="4"/>
        <v>1.98</v>
      </c>
      <c r="L173" s="115"/>
      <c r="M173" s="2">
        <v>21.29</v>
      </c>
      <c r="N173" s="2">
        <v>34.42</v>
      </c>
      <c r="O173" s="141">
        <v>0.99</v>
      </c>
      <c r="P173" s="142">
        <f t="shared" si="5"/>
        <v>1.98</v>
      </c>
    </row>
    <row r="174" spans="1:16" ht="24">
      <c r="A174" s="114"/>
      <c r="B174" s="107">
        <v>3</v>
      </c>
      <c r="C174" s="10" t="s">
        <v>794</v>
      </c>
      <c r="D174" s="118" t="s">
        <v>794</v>
      </c>
      <c r="E174" s="118" t="s">
        <v>23</v>
      </c>
      <c r="F174" s="158" t="s">
        <v>796</v>
      </c>
      <c r="G174" s="159"/>
      <c r="H174" s="11" t="s">
        <v>795</v>
      </c>
      <c r="I174" s="14">
        <v>0.99</v>
      </c>
      <c r="J174" s="14">
        <v>0.59</v>
      </c>
      <c r="K174" s="109">
        <f t="shared" si="4"/>
        <v>2.9699999999999998</v>
      </c>
      <c r="L174" s="115"/>
      <c r="M174" s="2">
        <v>21.29</v>
      </c>
      <c r="N174" s="2">
        <v>34.42</v>
      </c>
      <c r="O174" s="141">
        <v>0.99</v>
      </c>
      <c r="P174" s="142">
        <f t="shared" si="5"/>
        <v>2.9699999999999998</v>
      </c>
    </row>
    <row r="175" spans="1:16" ht="24">
      <c r="A175" s="114"/>
      <c r="B175" s="107">
        <v>3</v>
      </c>
      <c r="C175" s="10" t="s">
        <v>794</v>
      </c>
      <c r="D175" s="118" t="s">
        <v>794</v>
      </c>
      <c r="E175" s="118" t="s">
        <v>25</v>
      </c>
      <c r="F175" s="158" t="s">
        <v>673</v>
      </c>
      <c r="G175" s="159"/>
      <c r="H175" s="11" t="s">
        <v>795</v>
      </c>
      <c r="I175" s="14">
        <v>0.99</v>
      </c>
      <c r="J175" s="14">
        <v>0.59</v>
      </c>
      <c r="K175" s="109">
        <f t="shared" si="4"/>
        <v>2.9699999999999998</v>
      </c>
      <c r="L175" s="115"/>
      <c r="M175" s="2">
        <v>21.29</v>
      </c>
      <c r="N175" s="2">
        <v>34.42</v>
      </c>
      <c r="O175" s="141">
        <v>0.99</v>
      </c>
      <c r="P175" s="142">
        <f t="shared" si="5"/>
        <v>2.9699999999999998</v>
      </c>
    </row>
    <row r="176" spans="1:16" ht="24">
      <c r="A176" s="114"/>
      <c r="B176" s="107">
        <v>4</v>
      </c>
      <c r="C176" s="10" t="s">
        <v>794</v>
      </c>
      <c r="D176" s="118" t="s">
        <v>794</v>
      </c>
      <c r="E176" s="118" t="s">
        <v>25</v>
      </c>
      <c r="F176" s="158" t="s">
        <v>272</v>
      </c>
      <c r="G176" s="159"/>
      <c r="H176" s="11" t="s">
        <v>795</v>
      </c>
      <c r="I176" s="14">
        <v>0.99</v>
      </c>
      <c r="J176" s="14">
        <v>0.59</v>
      </c>
      <c r="K176" s="109">
        <f t="shared" si="4"/>
        <v>3.96</v>
      </c>
      <c r="L176" s="115"/>
      <c r="M176" s="2">
        <v>21.29</v>
      </c>
      <c r="N176" s="2">
        <v>34.42</v>
      </c>
      <c r="O176" s="141">
        <v>0.99</v>
      </c>
      <c r="P176" s="142">
        <f t="shared" si="5"/>
        <v>3.96</v>
      </c>
    </row>
    <row r="177" spans="1:16" ht="24">
      <c r="A177" s="114"/>
      <c r="B177" s="107">
        <v>3</v>
      </c>
      <c r="C177" s="10" t="s">
        <v>794</v>
      </c>
      <c r="D177" s="118" t="s">
        <v>794</v>
      </c>
      <c r="E177" s="118" t="s">
        <v>25</v>
      </c>
      <c r="F177" s="158" t="s">
        <v>484</v>
      </c>
      <c r="G177" s="159"/>
      <c r="H177" s="11" t="s">
        <v>795</v>
      </c>
      <c r="I177" s="14">
        <v>0.99</v>
      </c>
      <c r="J177" s="14">
        <v>0.59</v>
      </c>
      <c r="K177" s="109">
        <f t="shared" si="4"/>
        <v>2.9699999999999998</v>
      </c>
      <c r="L177" s="115"/>
      <c r="M177" s="2">
        <v>21.29</v>
      </c>
      <c r="N177" s="2">
        <v>34.42</v>
      </c>
      <c r="O177" s="141">
        <v>0.99</v>
      </c>
      <c r="P177" s="142">
        <f t="shared" si="5"/>
        <v>2.9699999999999998</v>
      </c>
    </row>
    <row r="178" spans="1:16" ht="24">
      <c r="A178" s="114"/>
      <c r="B178" s="107">
        <v>2</v>
      </c>
      <c r="C178" s="10" t="s">
        <v>797</v>
      </c>
      <c r="D178" s="118" t="s">
        <v>797</v>
      </c>
      <c r="E178" s="118" t="s">
        <v>25</v>
      </c>
      <c r="F178" s="158" t="s">
        <v>798</v>
      </c>
      <c r="G178" s="159"/>
      <c r="H178" s="11" t="s">
        <v>799</v>
      </c>
      <c r="I178" s="14">
        <v>1.67</v>
      </c>
      <c r="J178" s="14">
        <v>0.99</v>
      </c>
      <c r="K178" s="109">
        <f t="shared" si="4"/>
        <v>3.34</v>
      </c>
      <c r="L178" s="115"/>
      <c r="M178" s="2">
        <v>21.29</v>
      </c>
      <c r="N178" s="2">
        <v>34.42</v>
      </c>
      <c r="O178" s="141">
        <v>1.67</v>
      </c>
      <c r="P178" s="142">
        <f t="shared" si="5"/>
        <v>3.34</v>
      </c>
    </row>
    <row r="179" spans="1:16" ht="24">
      <c r="A179" s="114"/>
      <c r="B179" s="107">
        <v>1</v>
      </c>
      <c r="C179" s="10" t="s">
        <v>797</v>
      </c>
      <c r="D179" s="118" t="s">
        <v>797</v>
      </c>
      <c r="E179" s="118" t="s">
        <v>25</v>
      </c>
      <c r="F179" s="158" t="s">
        <v>800</v>
      </c>
      <c r="G179" s="159"/>
      <c r="H179" s="11" t="s">
        <v>799</v>
      </c>
      <c r="I179" s="14">
        <v>1.67</v>
      </c>
      <c r="J179" s="14">
        <v>0.99</v>
      </c>
      <c r="K179" s="109">
        <f t="shared" si="4"/>
        <v>1.67</v>
      </c>
      <c r="L179" s="115"/>
      <c r="M179" s="2">
        <v>21.29</v>
      </c>
      <c r="N179" s="2">
        <v>34.42</v>
      </c>
      <c r="O179" s="141">
        <v>1.67</v>
      </c>
      <c r="P179" s="142">
        <f t="shared" si="5"/>
        <v>1.67</v>
      </c>
    </row>
    <row r="180" spans="1:16" ht="24">
      <c r="A180" s="114"/>
      <c r="B180" s="107">
        <v>1</v>
      </c>
      <c r="C180" s="10" t="s">
        <v>797</v>
      </c>
      <c r="D180" s="118" t="s">
        <v>797</v>
      </c>
      <c r="E180" s="118" t="s">
        <v>25</v>
      </c>
      <c r="F180" s="158" t="s">
        <v>801</v>
      </c>
      <c r="G180" s="159"/>
      <c r="H180" s="11" t="s">
        <v>799</v>
      </c>
      <c r="I180" s="14">
        <v>1.67</v>
      </c>
      <c r="J180" s="14">
        <v>0.99</v>
      </c>
      <c r="K180" s="109">
        <f t="shared" si="4"/>
        <v>1.67</v>
      </c>
      <c r="L180" s="115"/>
      <c r="M180" s="2">
        <v>21.29</v>
      </c>
      <c r="N180" s="2">
        <v>34.42</v>
      </c>
      <c r="O180" s="141">
        <v>1.67</v>
      </c>
      <c r="P180" s="142">
        <f t="shared" si="5"/>
        <v>1.67</v>
      </c>
    </row>
    <row r="181" spans="1:16" ht="24">
      <c r="A181" s="114"/>
      <c r="B181" s="107">
        <v>1</v>
      </c>
      <c r="C181" s="10" t="s">
        <v>797</v>
      </c>
      <c r="D181" s="118" t="s">
        <v>797</v>
      </c>
      <c r="E181" s="118" t="s">
        <v>25</v>
      </c>
      <c r="F181" s="158" t="s">
        <v>802</v>
      </c>
      <c r="G181" s="159"/>
      <c r="H181" s="11" t="s">
        <v>799</v>
      </c>
      <c r="I181" s="14">
        <v>1.67</v>
      </c>
      <c r="J181" s="14">
        <v>0.99</v>
      </c>
      <c r="K181" s="109">
        <f t="shared" si="4"/>
        <v>1.67</v>
      </c>
      <c r="L181" s="115"/>
      <c r="M181" s="2">
        <v>21.29</v>
      </c>
      <c r="N181" s="2">
        <v>34.42</v>
      </c>
      <c r="O181" s="141">
        <v>1.67</v>
      </c>
      <c r="P181" s="142">
        <f t="shared" si="5"/>
        <v>1.67</v>
      </c>
    </row>
    <row r="182" spans="1:16" ht="24">
      <c r="A182" s="114"/>
      <c r="B182" s="107">
        <v>1</v>
      </c>
      <c r="C182" s="10" t="s">
        <v>797</v>
      </c>
      <c r="D182" s="118" t="s">
        <v>797</v>
      </c>
      <c r="E182" s="118" t="s">
        <v>25</v>
      </c>
      <c r="F182" s="158" t="s">
        <v>803</v>
      </c>
      <c r="G182" s="159"/>
      <c r="H182" s="11" t="s">
        <v>799</v>
      </c>
      <c r="I182" s="14">
        <v>1.67</v>
      </c>
      <c r="J182" s="14">
        <v>0.99</v>
      </c>
      <c r="K182" s="109">
        <f t="shared" si="4"/>
        <v>1.67</v>
      </c>
      <c r="L182" s="115"/>
      <c r="M182" s="2">
        <v>21.29</v>
      </c>
      <c r="N182" s="2">
        <v>34.42</v>
      </c>
      <c r="O182" s="141">
        <v>1.67</v>
      </c>
      <c r="P182" s="142">
        <f t="shared" si="5"/>
        <v>1.67</v>
      </c>
    </row>
    <row r="183" spans="1:16" ht="24">
      <c r="A183" s="114"/>
      <c r="B183" s="107">
        <v>1</v>
      </c>
      <c r="C183" s="10" t="s">
        <v>797</v>
      </c>
      <c r="D183" s="118" t="s">
        <v>797</v>
      </c>
      <c r="E183" s="118" t="s">
        <v>25</v>
      </c>
      <c r="F183" s="158" t="s">
        <v>804</v>
      </c>
      <c r="G183" s="159"/>
      <c r="H183" s="11" t="s">
        <v>799</v>
      </c>
      <c r="I183" s="14">
        <v>1.67</v>
      </c>
      <c r="J183" s="14">
        <v>0.99</v>
      </c>
      <c r="K183" s="109">
        <f t="shared" si="4"/>
        <v>1.67</v>
      </c>
      <c r="L183" s="115"/>
      <c r="M183" s="2">
        <v>21.29</v>
      </c>
      <c r="N183" s="2">
        <v>34.42</v>
      </c>
      <c r="O183" s="141">
        <v>1.67</v>
      </c>
      <c r="P183" s="142">
        <f t="shared" si="5"/>
        <v>1.67</v>
      </c>
    </row>
    <row r="184" spans="1:16" ht="24">
      <c r="A184" s="114"/>
      <c r="B184" s="107">
        <v>1</v>
      </c>
      <c r="C184" s="10" t="s">
        <v>797</v>
      </c>
      <c r="D184" s="118" t="s">
        <v>797</v>
      </c>
      <c r="E184" s="118" t="s">
        <v>25</v>
      </c>
      <c r="F184" s="158" t="s">
        <v>805</v>
      </c>
      <c r="G184" s="159"/>
      <c r="H184" s="11" t="s">
        <v>799</v>
      </c>
      <c r="I184" s="14">
        <v>1.67</v>
      </c>
      <c r="J184" s="14">
        <v>0.99</v>
      </c>
      <c r="K184" s="109">
        <f t="shared" si="4"/>
        <v>1.67</v>
      </c>
      <c r="L184" s="115"/>
      <c r="M184" s="2">
        <v>21.29</v>
      </c>
      <c r="N184" s="2">
        <v>34.42</v>
      </c>
      <c r="O184" s="141">
        <v>1.67</v>
      </c>
      <c r="P184" s="142">
        <f t="shared" si="5"/>
        <v>1.67</v>
      </c>
    </row>
    <row r="185" spans="1:16" ht="24">
      <c r="A185" s="114"/>
      <c r="B185" s="107">
        <v>4</v>
      </c>
      <c r="C185" s="10" t="s">
        <v>806</v>
      </c>
      <c r="D185" s="118" t="s">
        <v>806</v>
      </c>
      <c r="E185" s="118" t="s">
        <v>23</v>
      </c>
      <c r="F185" s="158"/>
      <c r="G185" s="159"/>
      <c r="H185" s="11" t="s">
        <v>807</v>
      </c>
      <c r="I185" s="14">
        <v>1.52</v>
      </c>
      <c r="J185" s="14">
        <v>0.9</v>
      </c>
      <c r="K185" s="109">
        <f t="shared" si="4"/>
        <v>6.08</v>
      </c>
      <c r="L185" s="115"/>
      <c r="M185" s="2">
        <v>21.29</v>
      </c>
      <c r="N185" s="2">
        <v>34.42</v>
      </c>
      <c r="O185" s="141">
        <v>1.52</v>
      </c>
      <c r="P185" s="142">
        <f t="shared" si="5"/>
        <v>6.08</v>
      </c>
    </row>
    <row r="186" spans="1:16" ht="24">
      <c r="A186" s="114"/>
      <c r="B186" s="107">
        <v>2</v>
      </c>
      <c r="C186" s="10" t="s">
        <v>806</v>
      </c>
      <c r="D186" s="118" t="s">
        <v>806</v>
      </c>
      <c r="E186" s="118" t="s">
        <v>25</v>
      </c>
      <c r="F186" s="158"/>
      <c r="G186" s="159"/>
      <c r="H186" s="11" t="s">
        <v>807</v>
      </c>
      <c r="I186" s="14">
        <v>1.52</v>
      </c>
      <c r="J186" s="14">
        <v>0.9</v>
      </c>
      <c r="K186" s="109">
        <f t="shared" si="4"/>
        <v>3.04</v>
      </c>
      <c r="L186" s="115"/>
      <c r="M186" s="2">
        <v>21.29</v>
      </c>
      <c r="N186" s="2">
        <v>34.42</v>
      </c>
      <c r="O186" s="141">
        <v>1.52</v>
      </c>
      <c r="P186" s="142">
        <f t="shared" si="5"/>
        <v>3.04</v>
      </c>
    </row>
    <row r="187" spans="1:16" ht="24" customHeight="1">
      <c r="A187" s="114"/>
      <c r="B187" s="107">
        <v>1</v>
      </c>
      <c r="C187" s="10" t="s">
        <v>808</v>
      </c>
      <c r="D187" s="118" t="s">
        <v>808</v>
      </c>
      <c r="E187" s="118" t="s">
        <v>26</v>
      </c>
      <c r="F187" s="158" t="s">
        <v>107</v>
      </c>
      <c r="G187" s="159"/>
      <c r="H187" s="11" t="s">
        <v>809</v>
      </c>
      <c r="I187" s="14">
        <v>2.36</v>
      </c>
      <c r="J187" s="14">
        <v>1.4</v>
      </c>
      <c r="K187" s="109">
        <f t="shared" si="4"/>
        <v>2.36</v>
      </c>
      <c r="L187" s="115"/>
      <c r="M187" s="2">
        <v>21.29</v>
      </c>
      <c r="N187" s="2">
        <v>34.42</v>
      </c>
      <c r="O187" s="141">
        <v>2.36</v>
      </c>
      <c r="P187" s="142">
        <f t="shared" si="5"/>
        <v>2.36</v>
      </c>
    </row>
    <row r="188" spans="1:16" ht="24" customHeight="1">
      <c r="A188" s="114"/>
      <c r="B188" s="107">
        <v>1</v>
      </c>
      <c r="C188" s="10" t="s">
        <v>808</v>
      </c>
      <c r="D188" s="118" t="s">
        <v>808</v>
      </c>
      <c r="E188" s="118" t="s">
        <v>26</v>
      </c>
      <c r="F188" s="158" t="s">
        <v>210</v>
      </c>
      <c r="G188" s="159"/>
      <c r="H188" s="11" t="s">
        <v>809</v>
      </c>
      <c r="I188" s="14">
        <v>2.36</v>
      </c>
      <c r="J188" s="14">
        <v>1.4</v>
      </c>
      <c r="K188" s="109">
        <f t="shared" si="4"/>
        <v>2.36</v>
      </c>
      <c r="L188" s="115"/>
      <c r="M188" s="2">
        <v>21.29</v>
      </c>
      <c r="N188" s="2">
        <v>34.42</v>
      </c>
      <c r="O188" s="141">
        <v>2.36</v>
      </c>
      <c r="P188" s="142">
        <f t="shared" si="5"/>
        <v>2.36</v>
      </c>
    </row>
    <row r="189" spans="1:16" ht="24" customHeight="1">
      <c r="A189" s="114"/>
      <c r="B189" s="107">
        <v>1</v>
      </c>
      <c r="C189" s="10" t="s">
        <v>808</v>
      </c>
      <c r="D189" s="118" t="s">
        <v>808</v>
      </c>
      <c r="E189" s="118" t="s">
        <v>26</v>
      </c>
      <c r="F189" s="158" t="s">
        <v>311</v>
      </c>
      <c r="G189" s="159"/>
      <c r="H189" s="11" t="s">
        <v>809</v>
      </c>
      <c r="I189" s="14">
        <v>2.36</v>
      </c>
      <c r="J189" s="14">
        <v>1.4</v>
      </c>
      <c r="K189" s="109">
        <f t="shared" si="4"/>
        <v>2.36</v>
      </c>
      <c r="L189" s="115"/>
      <c r="M189" s="2">
        <v>21.29</v>
      </c>
      <c r="N189" s="2">
        <v>34.42</v>
      </c>
      <c r="O189" s="141">
        <v>2.36</v>
      </c>
      <c r="P189" s="142">
        <f t="shared" si="5"/>
        <v>2.36</v>
      </c>
    </row>
    <row r="190" spans="1:16" ht="24" customHeight="1">
      <c r="A190" s="114"/>
      <c r="B190" s="107">
        <v>1</v>
      </c>
      <c r="C190" s="10" t="s">
        <v>808</v>
      </c>
      <c r="D190" s="118" t="s">
        <v>808</v>
      </c>
      <c r="E190" s="118" t="s">
        <v>26</v>
      </c>
      <c r="F190" s="158" t="s">
        <v>663</v>
      </c>
      <c r="G190" s="159"/>
      <c r="H190" s="11" t="s">
        <v>809</v>
      </c>
      <c r="I190" s="14">
        <v>2.36</v>
      </c>
      <c r="J190" s="14">
        <v>1.4</v>
      </c>
      <c r="K190" s="109">
        <f t="shared" si="4"/>
        <v>2.36</v>
      </c>
      <c r="L190" s="115"/>
      <c r="M190" s="2">
        <v>21.29</v>
      </c>
      <c r="N190" s="2">
        <v>34.42</v>
      </c>
      <c r="O190" s="141">
        <v>2.36</v>
      </c>
      <c r="P190" s="142">
        <f t="shared" si="5"/>
        <v>2.36</v>
      </c>
    </row>
    <row r="191" spans="1:16" ht="24" customHeight="1">
      <c r="A191" s="114"/>
      <c r="B191" s="107">
        <v>1</v>
      </c>
      <c r="C191" s="10" t="s">
        <v>808</v>
      </c>
      <c r="D191" s="118" t="s">
        <v>808</v>
      </c>
      <c r="E191" s="118" t="s">
        <v>26</v>
      </c>
      <c r="F191" s="158" t="s">
        <v>810</v>
      </c>
      <c r="G191" s="159"/>
      <c r="H191" s="11" t="s">
        <v>809</v>
      </c>
      <c r="I191" s="14">
        <v>2.36</v>
      </c>
      <c r="J191" s="14">
        <v>1.4</v>
      </c>
      <c r="K191" s="109">
        <f t="shared" si="4"/>
        <v>2.36</v>
      </c>
      <c r="L191" s="115"/>
      <c r="M191" s="2">
        <v>21.29</v>
      </c>
      <c r="N191" s="2">
        <v>34.42</v>
      </c>
      <c r="O191" s="141">
        <v>2.36</v>
      </c>
      <c r="P191" s="142">
        <f t="shared" si="5"/>
        <v>2.36</v>
      </c>
    </row>
    <row r="192" spans="1:16" ht="24">
      <c r="A192" s="114"/>
      <c r="B192" s="107">
        <v>2</v>
      </c>
      <c r="C192" s="10" t="s">
        <v>811</v>
      </c>
      <c r="D192" s="118" t="s">
        <v>811</v>
      </c>
      <c r="E192" s="118" t="s">
        <v>26</v>
      </c>
      <c r="F192" s="158" t="s">
        <v>107</v>
      </c>
      <c r="G192" s="159"/>
      <c r="H192" s="11" t="s">
        <v>910</v>
      </c>
      <c r="I192" s="14">
        <v>3</v>
      </c>
      <c r="J192" s="14">
        <v>1.78</v>
      </c>
      <c r="K192" s="109">
        <f t="shared" si="4"/>
        <v>6</v>
      </c>
      <c r="L192" s="115"/>
      <c r="M192" s="2">
        <v>21.29</v>
      </c>
      <c r="N192" s="2">
        <v>34.42</v>
      </c>
      <c r="O192" s="146">
        <v>3</v>
      </c>
      <c r="P192" s="142">
        <f t="shared" si="5"/>
        <v>6</v>
      </c>
    </row>
    <row r="193" spans="1:16" ht="24">
      <c r="A193" s="114"/>
      <c r="B193" s="107">
        <v>2</v>
      </c>
      <c r="C193" s="10" t="s">
        <v>811</v>
      </c>
      <c r="D193" s="118" t="s">
        <v>811</v>
      </c>
      <c r="E193" s="118" t="s">
        <v>26</v>
      </c>
      <c r="F193" s="158" t="s">
        <v>210</v>
      </c>
      <c r="G193" s="159"/>
      <c r="H193" s="11" t="s">
        <v>910</v>
      </c>
      <c r="I193" s="14">
        <v>3</v>
      </c>
      <c r="J193" s="14">
        <v>1.78</v>
      </c>
      <c r="K193" s="109">
        <f t="shared" si="4"/>
        <v>6</v>
      </c>
      <c r="L193" s="115"/>
      <c r="M193" s="2">
        <v>21.29</v>
      </c>
      <c r="N193" s="2">
        <v>34.42</v>
      </c>
      <c r="O193" s="146">
        <v>3</v>
      </c>
      <c r="P193" s="142">
        <f t="shared" si="5"/>
        <v>6</v>
      </c>
    </row>
    <row r="194" spans="1:16" ht="24">
      <c r="A194" s="114"/>
      <c r="B194" s="107">
        <v>1</v>
      </c>
      <c r="C194" s="10" t="s">
        <v>811</v>
      </c>
      <c r="D194" s="118" t="s">
        <v>811</v>
      </c>
      <c r="E194" s="118" t="s">
        <v>26</v>
      </c>
      <c r="F194" s="158" t="s">
        <v>212</v>
      </c>
      <c r="G194" s="159"/>
      <c r="H194" s="11" t="s">
        <v>910</v>
      </c>
      <c r="I194" s="14">
        <v>3</v>
      </c>
      <c r="J194" s="14">
        <v>1.78</v>
      </c>
      <c r="K194" s="109">
        <f t="shared" si="4"/>
        <v>3</v>
      </c>
      <c r="L194" s="115"/>
      <c r="M194" s="2">
        <v>21.29</v>
      </c>
      <c r="N194" s="2">
        <v>34.42</v>
      </c>
      <c r="O194" s="146">
        <v>3</v>
      </c>
      <c r="P194" s="142">
        <f t="shared" si="5"/>
        <v>3</v>
      </c>
    </row>
    <row r="195" spans="1:16" ht="24">
      <c r="A195" s="114"/>
      <c r="B195" s="107">
        <v>1</v>
      </c>
      <c r="C195" s="10" t="s">
        <v>811</v>
      </c>
      <c r="D195" s="118" t="s">
        <v>811</v>
      </c>
      <c r="E195" s="118" t="s">
        <v>26</v>
      </c>
      <c r="F195" s="158" t="s">
        <v>263</v>
      </c>
      <c r="G195" s="159"/>
      <c r="H195" s="11" t="s">
        <v>910</v>
      </c>
      <c r="I195" s="14">
        <v>3</v>
      </c>
      <c r="J195" s="14">
        <v>1.78</v>
      </c>
      <c r="K195" s="109">
        <f t="shared" si="4"/>
        <v>3</v>
      </c>
      <c r="L195" s="115"/>
      <c r="M195" s="2">
        <v>21.29</v>
      </c>
      <c r="N195" s="2">
        <v>34.42</v>
      </c>
      <c r="O195" s="146">
        <v>3</v>
      </c>
      <c r="P195" s="142">
        <f t="shared" si="5"/>
        <v>3</v>
      </c>
    </row>
    <row r="196" spans="1:16" ht="24">
      <c r="A196" s="114"/>
      <c r="B196" s="107">
        <v>1</v>
      </c>
      <c r="C196" s="10" t="s">
        <v>811</v>
      </c>
      <c r="D196" s="118" t="s">
        <v>811</v>
      </c>
      <c r="E196" s="118" t="s">
        <v>26</v>
      </c>
      <c r="F196" s="158" t="s">
        <v>214</v>
      </c>
      <c r="G196" s="159"/>
      <c r="H196" s="11" t="s">
        <v>910</v>
      </c>
      <c r="I196" s="14">
        <v>3</v>
      </c>
      <c r="J196" s="14">
        <v>1.78</v>
      </c>
      <c r="K196" s="109">
        <f t="shared" si="4"/>
        <v>3</v>
      </c>
      <c r="L196" s="115"/>
      <c r="M196" s="2">
        <v>21.29</v>
      </c>
      <c r="N196" s="2">
        <v>34.42</v>
      </c>
      <c r="O196" s="146">
        <v>3</v>
      </c>
      <c r="P196" s="142">
        <f t="shared" si="5"/>
        <v>3</v>
      </c>
    </row>
    <row r="197" spans="1:16" ht="24">
      <c r="A197" s="114"/>
      <c r="B197" s="107">
        <v>1</v>
      </c>
      <c r="C197" s="10" t="s">
        <v>811</v>
      </c>
      <c r="D197" s="118" t="s">
        <v>811</v>
      </c>
      <c r="E197" s="118" t="s">
        <v>26</v>
      </c>
      <c r="F197" s="158" t="s">
        <v>265</v>
      </c>
      <c r="G197" s="159"/>
      <c r="H197" s="11" t="s">
        <v>910</v>
      </c>
      <c r="I197" s="14">
        <v>3</v>
      </c>
      <c r="J197" s="14">
        <v>1.78</v>
      </c>
      <c r="K197" s="109">
        <f t="shared" si="4"/>
        <v>3</v>
      </c>
      <c r="L197" s="115"/>
      <c r="M197" s="2">
        <v>21.29</v>
      </c>
      <c r="N197" s="2">
        <v>34.42</v>
      </c>
      <c r="O197" s="146">
        <v>3</v>
      </c>
      <c r="P197" s="142">
        <f t="shared" si="5"/>
        <v>3</v>
      </c>
    </row>
    <row r="198" spans="1:16" ht="24">
      <c r="A198" s="114"/>
      <c r="B198" s="107">
        <v>1</v>
      </c>
      <c r="C198" s="10" t="s">
        <v>811</v>
      </c>
      <c r="D198" s="118" t="s">
        <v>811</v>
      </c>
      <c r="E198" s="118" t="s">
        <v>26</v>
      </c>
      <c r="F198" s="158" t="s">
        <v>266</v>
      </c>
      <c r="G198" s="159"/>
      <c r="H198" s="11" t="s">
        <v>910</v>
      </c>
      <c r="I198" s="14">
        <v>3</v>
      </c>
      <c r="J198" s="14">
        <v>1.78</v>
      </c>
      <c r="K198" s="109">
        <f t="shared" si="4"/>
        <v>3</v>
      </c>
      <c r="L198" s="115"/>
      <c r="M198" s="2">
        <v>21.29</v>
      </c>
      <c r="N198" s="2">
        <v>34.42</v>
      </c>
      <c r="O198" s="146">
        <v>3</v>
      </c>
      <c r="P198" s="142">
        <f t="shared" si="5"/>
        <v>3</v>
      </c>
    </row>
    <row r="199" spans="1:16" ht="24">
      <c r="A199" s="114"/>
      <c r="B199" s="107">
        <v>1</v>
      </c>
      <c r="C199" s="10" t="s">
        <v>811</v>
      </c>
      <c r="D199" s="118" t="s">
        <v>811</v>
      </c>
      <c r="E199" s="118" t="s">
        <v>26</v>
      </c>
      <c r="F199" s="158" t="s">
        <v>267</v>
      </c>
      <c r="G199" s="159"/>
      <c r="H199" s="11" t="s">
        <v>910</v>
      </c>
      <c r="I199" s="14">
        <v>3</v>
      </c>
      <c r="J199" s="14">
        <v>1.78</v>
      </c>
      <c r="K199" s="109">
        <f t="shared" si="4"/>
        <v>3</v>
      </c>
      <c r="L199" s="115"/>
      <c r="M199" s="2">
        <v>21.29</v>
      </c>
      <c r="N199" s="2">
        <v>34.42</v>
      </c>
      <c r="O199" s="146">
        <v>3</v>
      </c>
      <c r="P199" s="142">
        <f t="shared" si="5"/>
        <v>3</v>
      </c>
    </row>
    <row r="200" spans="1:16" ht="24">
      <c r="A200" s="114"/>
      <c r="B200" s="107">
        <v>1</v>
      </c>
      <c r="C200" s="10" t="s">
        <v>811</v>
      </c>
      <c r="D200" s="118" t="s">
        <v>811</v>
      </c>
      <c r="E200" s="118" t="s">
        <v>26</v>
      </c>
      <c r="F200" s="158" t="s">
        <v>310</v>
      </c>
      <c r="G200" s="159"/>
      <c r="H200" s="11" t="s">
        <v>910</v>
      </c>
      <c r="I200" s="14">
        <v>3</v>
      </c>
      <c r="J200" s="14">
        <v>1.78</v>
      </c>
      <c r="K200" s="109">
        <f t="shared" si="4"/>
        <v>3</v>
      </c>
      <c r="L200" s="115"/>
      <c r="M200" s="2">
        <v>21.29</v>
      </c>
      <c r="N200" s="2">
        <v>34.42</v>
      </c>
      <c r="O200" s="146">
        <v>3</v>
      </c>
      <c r="P200" s="142">
        <f t="shared" si="5"/>
        <v>3</v>
      </c>
    </row>
    <row r="201" spans="1:16" ht="36">
      <c r="A201" s="114"/>
      <c r="B201" s="107">
        <v>2</v>
      </c>
      <c r="C201" s="10" t="s">
        <v>812</v>
      </c>
      <c r="D201" s="118" t="s">
        <v>812</v>
      </c>
      <c r="E201" s="118" t="s">
        <v>26</v>
      </c>
      <c r="F201" s="158" t="s">
        <v>107</v>
      </c>
      <c r="G201" s="159"/>
      <c r="H201" s="11" t="s">
        <v>911</v>
      </c>
      <c r="I201" s="14">
        <v>4.4800000000000004</v>
      </c>
      <c r="J201" s="14">
        <v>2.66</v>
      </c>
      <c r="K201" s="109">
        <f t="shared" si="4"/>
        <v>8.9600000000000009</v>
      </c>
      <c r="L201" s="115"/>
      <c r="M201" s="2">
        <v>21.29</v>
      </c>
      <c r="N201" s="2">
        <v>34.42</v>
      </c>
      <c r="O201" s="141">
        <v>4.4800000000000004</v>
      </c>
      <c r="P201" s="142">
        <f t="shared" si="5"/>
        <v>8.9600000000000009</v>
      </c>
    </row>
    <row r="202" spans="1:16" ht="36">
      <c r="A202" s="114"/>
      <c r="B202" s="107">
        <v>1</v>
      </c>
      <c r="C202" s="10" t="s">
        <v>812</v>
      </c>
      <c r="D202" s="118" t="s">
        <v>812</v>
      </c>
      <c r="E202" s="118" t="s">
        <v>26</v>
      </c>
      <c r="F202" s="158" t="s">
        <v>210</v>
      </c>
      <c r="G202" s="159"/>
      <c r="H202" s="11" t="s">
        <v>911</v>
      </c>
      <c r="I202" s="14">
        <v>4.4800000000000004</v>
      </c>
      <c r="J202" s="14">
        <v>2.66</v>
      </c>
      <c r="K202" s="109">
        <f t="shared" si="4"/>
        <v>4.4800000000000004</v>
      </c>
      <c r="L202" s="115"/>
      <c r="M202" s="2">
        <v>21.29</v>
      </c>
      <c r="N202" s="2">
        <v>34.42</v>
      </c>
      <c r="O202" s="141">
        <v>4.4800000000000004</v>
      </c>
      <c r="P202" s="142">
        <f t="shared" si="5"/>
        <v>4.4800000000000004</v>
      </c>
    </row>
    <row r="203" spans="1:16" ht="36">
      <c r="A203" s="114"/>
      <c r="B203" s="107">
        <v>1</v>
      </c>
      <c r="C203" s="10" t="s">
        <v>812</v>
      </c>
      <c r="D203" s="118" t="s">
        <v>812</v>
      </c>
      <c r="E203" s="118" t="s">
        <v>26</v>
      </c>
      <c r="F203" s="158" t="s">
        <v>212</v>
      </c>
      <c r="G203" s="159"/>
      <c r="H203" s="11" t="s">
        <v>911</v>
      </c>
      <c r="I203" s="14">
        <v>4.4800000000000004</v>
      </c>
      <c r="J203" s="14">
        <v>2.66</v>
      </c>
      <c r="K203" s="109">
        <f t="shared" si="4"/>
        <v>4.4800000000000004</v>
      </c>
      <c r="L203" s="115"/>
      <c r="M203" s="2">
        <v>21.29</v>
      </c>
      <c r="N203" s="2">
        <v>34.42</v>
      </c>
      <c r="O203" s="141">
        <v>4.4800000000000004</v>
      </c>
      <c r="P203" s="142">
        <f t="shared" si="5"/>
        <v>4.4800000000000004</v>
      </c>
    </row>
    <row r="204" spans="1:16" ht="36">
      <c r="A204" s="114"/>
      <c r="B204" s="107">
        <v>1</v>
      </c>
      <c r="C204" s="10" t="s">
        <v>812</v>
      </c>
      <c r="D204" s="118" t="s">
        <v>812</v>
      </c>
      <c r="E204" s="118" t="s">
        <v>26</v>
      </c>
      <c r="F204" s="158" t="s">
        <v>263</v>
      </c>
      <c r="G204" s="159"/>
      <c r="H204" s="11" t="s">
        <v>911</v>
      </c>
      <c r="I204" s="14">
        <v>4.4800000000000004</v>
      </c>
      <c r="J204" s="14">
        <v>2.66</v>
      </c>
      <c r="K204" s="109">
        <f t="shared" si="4"/>
        <v>4.4800000000000004</v>
      </c>
      <c r="L204" s="115"/>
      <c r="M204" s="2">
        <v>21.29</v>
      </c>
      <c r="N204" s="2">
        <v>34.42</v>
      </c>
      <c r="O204" s="141">
        <v>4.4800000000000004</v>
      </c>
      <c r="P204" s="142">
        <f t="shared" si="5"/>
        <v>4.4800000000000004</v>
      </c>
    </row>
    <row r="205" spans="1:16" ht="36">
      <c r="A205" s="114"/>
      <c r="B205" s="107">
        <v>1</v>
      </c>
      <c r="C205" s="10" t="s">
        <v>812</v>
      </c>
      <c r="D205" s="118" t="s">
        <v>812</v>
      </c>
      <c r="E205" s="118" t="s">
        <v>26</v>
      </c>
      <c r="F205" s="158" t="s">
        <v>266</v>
      </c>
      <c r="G205" s="159"/>
      <c r="H205" s="11" t="s">
        <v>911</v>
      </c>
      <c r="I205" s="14">
        <v>4.4800000000000004</v>
      </c>
      <c r="J205" s="14">
        <v>2.66</v>
      </c>
      <c r="K205" s="109">
        <f t="shared" si="4"/>
        <v>4.4800000000000004</v>
      </c>
      <c r="L205" s="115"/>
      <c r="M205" s="2">
        <v>21.29</v>
      </c>
      <c r="N205" s="2">
        <v>34.42</v>
      </c>
      <c r="O205" s="141">
        <v>4.4800000000000004</v>
      </c>
      <c r="P205" s="142">
        <f t="shared" si="5"/>
        <v>4.4800000000000004</v>
      </c>
    </row>
    <row r="206" spans="1:16" ht="36">
      <c r="A206" s="114"/>
      <c r="B206" s="107">
        <v>1</v>
      </c>
      <c r="C206" s="10" t="s">
        <v>812</v>
      </c>
      <c r="D206" s="118" t="s">
        <v>812</v>
      </c>
      <c r="E206" s="118" t="s">
        <v>26</v>
      </c>
      <c r="F206" s="158" t="s">
        <v>267</v>
      </c>
      <c r="G206" s="159"/>
      <c r="H206" s="11" t="s">
        <v>911</v>
      </c>
      <c r="I206" s="14">
        <v>4.4800000000000004</v>
      </c>
      <c r="J206" s="14">
        <v>2.66</v>
      </c>
      <c r="K206" s="109">
        <f t="shared" si="4"/>
        <v>4.4800000000000004</v>
      </c>
      <c r="L206" s="115"/>
      <c r="M206" s="2">
        <v>21.29</v>
      </c>
      <c r="N206" s="2">
        <v>34.42</v>
      </c>
      <c r="O206" s="141">
        <v>4.4800000000000004</v>
      </c>
      <c r="P206" s="142">
        <f t="shared" si="5"/>
        <v>4.4800000000000004</v>
      </c>
    </row>
    <row r="207" spans="1:16" ht="36">
      <c r="A207" s="114"/>
      <c r="B207" s="107">
        <v>1</v>
      </c>
      <c r="C207" s="10" t="s">
        <v>812</v>
      </c>
      <c r="D207" s="118" t="s">
        <v>812</v>
      </c>
      <c r="E207" s="118" t="s">
        <v>26</v>
      </c>
      <c r="F207" s="158" t="s">
        <v>268</v>
      </c>
      <c r="G207" s="159"/>
      <c r="H207" s="11" t="s">
        <v>911</v>
      </c>
      <c r="I207" s="14">
        <v>4.4800000000000004</v>
      </c>
      <c r="J207" s="14">
        <v>2.66</v>
      </c>
      <c r="K207" s="109">
        <f t="shared" si="4"/>
        <v>4.4800000000000004</v>
      </c>
      <c r="L207" s="115"/>
      <c r="M207" s="2">
        <v>21.29</v>
      </c>
      <c r="N207" s="2">
        <v>34.42</v>
      </c>
      <c r="O207" s="141">
        <v>4.4800000000000004</v>
      </c>
      <c r="P207" s="142">
        <f t="shared" si="5"/>
        <v>4.4800000000000004</v>
      </c>
    </row>
    <row r="208" spans="1:16" ht="36">
      <c r="A208" s="114"/>
      <c r="B208" s="107">
        <v>1</v>
      </c>
      <c r="C208" s="10" t="s">
        <v>812</v>
      </c>
      <c r="D208" s="118" t="s">
        <v>812</v>
      </c>
      <c r="E208" s="118" t="s">
        <v>26</v>
      </c>
      <c r="F208" s="158" t="s">
        <v>310</v>
      </c>
      <c r="G208" s="159"/>
      <c r="H208" s="11" t="s">
        <v>911</v>
      </c>
      <c r="I208" s="14">
        <v>4.4800000000000004</v>
      </c>
      <c r="J208" s="14">
        <v>2.66</v>
      </c>
      <c r="K208" s="109">
        <f t="shared" si="4"/>
        <v>4.4800000000000004</v>
      </c>
      <c r="L208" s="115"/>
      <c r="M208" s="2">
        <v>21.29</v>
      </c>
      <c r="N208" s="2">
        <v>34.42</v>
      </c>
      <c r="O208" s="141">
        <v>4.4800000000000004</v>
      </c>
      <c r="P208" s="142">
        <f t="shared" si="5"/>
        <v>4.4800000000000004</v>
      </c>
    </row>
    <row r="209" spans="1:16" ht="36">
      <c r="A209" s="114"/>
      <c r="B209" s="107">
        <v>1</v>
      </c>
      <c r="C209" s="10" t="s">
        <v>812</v>
      </c>
      <c r="D209" s="118" t="s">
        <v>812</v>
      </c>
      <c r="E209" s="118" t="s">
        <v>26</v>
      </c>
      <c r="F209" s="158" t="s">
        <v>270</v>
      </c>
      <c r="G209" s="159"/>
      <c r="H209" s="11" t="s">
        <v>911</v>
      </c>
      <c r="I209" s="14">
        <v>4.4800000000000004</v>
      </c>
      <c r="J209" s="14">
        <v>2.66</v>
      </c>
      <c r="K209" s="109">
        <f t="shared" si="4"/>
        <v>4.4800000000000004</v>
      </c>
      <c r="L209" s="115"/>
      <c r="M209" s="2">
        <v>21.29</v>
      </c>
      <c r="N209" s="2">
        <v>34.42</v>
      </c>
      <c r="O209" s="141">
        <v>4.4800000000000004</v>
      </c>
      <c r="P209" s="142">
        <f t="shared" si="5"/>
        <v>4.4800000000000004</v>
      </c>
    </row>
    <row r="210" spans="1:16" ht="24">
      <c r="A210" s="114"/>
      <c r="B210" s="107">
        <v>7</v>
      </c>
      <c r="C210" s="10" t="s">
        <v>813</v>
      </c>
      <c r="D210" s="118" t="s">
        <v>813</v>
      </c>
      <c r="E210" s="118" t="s">
        <v>239</v>
      </c>
      <c r="F210" s="158" t="s">
        <v>26</v>
      </c>
      <c r="G210" s="159"/>
      <c r="H210" s="11" t="s">
        <v>814</v>
      </c>
      <c r="I210" s="14">
        <v>4.2</v>
      </c>
      <c r="J210" s="14">
        <v>2.4900000000000002</v>
      </c>
      <c r="K210" s="109">
        <f t="shared" si="4"/>
        <v>29.400000000000002</v>
      </c>
      <c r="L210" s="115"/>
      <c r="M210" s="2">
        <v>21.29</v>
      </c>
      <c r="N210" s="2">
        <v>34.42</v>
      </c>
      <c r="O210" s="146">
        <v>4.2</v>
      </c>
      <c r="P210" s="142">
        <f t="shared" si="5"/>
        <v>29.400000000000002</v>
      </c>
    </row>
    <row r="211" spans="1:16" ht="24">
      <c r="A211" s="114"/>
      <c r="B211" s="107">
        <v>7</v>
      </c>
      <c r="C211" s="10" t="s">
        <v>813</v>
      </c>
      <c r="D211" s="118" t="s">
        <v>813</v>
      </c>
      <c r="E211" s="118" t="s">
        <v>348</v>
      </c>
      <c r="F211" s="158" t="s">
        <v>26</v>
      </c>
      <c r="G211" s="159"/>
      <c r="H211" s="11" t="s">
        <v>814</v>
      </c>
      <c r="I211" s="14">
        <v>4.2</v>
      </c>
      <c r="J211" s="14">
        <v>2.4900000000000002</v>
      </c>
      <c r="K211" s="109">
        <f t="shared" si="4"/>
        <v>29.400000000000002</v>
      </c>
      <c r="L211" s="115"/>
      <c r="M211" s="2">
        <v>21.29</v>
      </c>
      <c r="N211" s="2">
        <v>34.42</v>
      </c>
      <c r="O211" s="146">
        <v>4.2</v>
      </c>
      <c r="P211" s="142">
        <f t="shared" si="5"/>
        <v>29.400000000000002</v>
      </c>
    </row>
    <row r="212" spans="1:16" ht="24">
      <c r="A212" s="114"/>
      <c r="B212" s="107">
        <v>2</v>
      </c>
      <c r="C212" s="10" t="s">
        <v>815</v>
      </c>
      <c r="D212" s="118" t="s">
        <v>815</v>
      </c>
      <c r="E212" s="118" t="s">
        <v>26</v>
      </c>
      <c r="F212" s="158" t="s">
        <v>239</v>
      </c>
      <c r="G212" s="159"/>
      <c r="H212" s="11" t="s">
        <v>816</v>
      </c>
      <c r="I212" s="14">
        <v>3.77</v>
      </c>
      <c r="J212" s="14">
        <v>2.2400000000000002</v>
      </c>
      <c r="K212" s="109">
        <f t="shared" si="4"/>
        <v>7.54</v>
      </c>
      <c r="L212" s="115"/>
      <c r="M212" s="2">
        <v>21.29</v>
      </c>
      <c r="N212" s="2">
        <v>34.42</v>
      </c>
      <c r="O212" s="141">
        <v>3.77</v>
      </c>
      <c r="P212" s="142">
        <f t="shared" si="5"/>
        <v>7.54</v>
      </c>
    </row>
    <row r="213" spans="1:16" ht="24">
      <c r="A213" s="114"/>
      <c r="B213" s="107">
        <v>2</v>
      </c>
      <c r="C213" s="10" t="s">
        <v>815</v>
      </c>
      <c r="D213" s="118" t="s">
        <v>815</v>
      </c>
      <c r="E213" s="118" t="s">
        <v>26</v>
      </c>
      <c r="F213" s="158" t="s">
        <v>348</v>
      </c>
      <c r="G213" s="159"/>
      <c r="H213" s="11" t="s">
        <v>816</v>
      </c>
      <c r="I213" s="14">
        <v>3.77</v>
      </c>
      <c r="J213" s="14">
        <v>2.2400000000000002</v>
      </c>
      <c r="K213" s="109">
        <f t="shared" si="4"/>
        <v>7.54</v>
      </c>
      <c r="L213" s="115"/>
      <c r="M213" s="2">
        <v>21.29</v>
      </c>
      <c r="N213" s="2">
        <v>34.42</v>
      </c>
      <c r="O213" s="141">
        <v>3.77</v>
      </c>
      <c r="P213" s="142">
        <f t="shared" si="5"/>
        <v>7.54</v>
      </c>
    </row>
    <row r="214" spans="1:16" ht="24">
      <c r="A214" s="114"/>
      <c r="B214" s="107">
        <v>2</v>
      </c>
      <c r="C214" s="10" t="s">
        <v>815</v>
      </c>
      <c r="D214" s="118" t="s">
        <v>815</v>
      </c>
      <c r="E214" s="118" t="s">
        <v>26</v>
      </c>
      <c r="F214" s="158" t="s">
        <v>528</v>
      </c>
      <c r="G214" s="159"/>
      <c r="H214" s="11" t="s">
        <v>816</v>
      </c>
      <c r="I214" s="14">
        <v>3.77</v>
      </c>
      <c r="J214" s="14">
        <v>2.2400000000000002</v>
      </c>
      <c r="K214" s="109">
        <f t="shared" ref="K214:K277" si="6">I214*B214</f>
        <v>7.54</v>
      </c>
      <c r="L214" s="115"/>
      <c r="M214" s="2">
        <v>21.29</v>
      </c>
      <c r="N214" s="2">
        <v>34.42</v>
      </c>
      <c r="O214" s="141">
        <v>3.77</v>
      </c>
      <c r="P214" s="142">
        <f t="shared" si="5"/>
        <v>7.54</v>
      </c>
    </row>
    <row r="215" spans="1:16" ht="24">
      <c r="A215" s="114"/>
      <c r="B215" s="107">
        <v>4</v>
      </c>
      <c r="C215" s="10" t="s">
        <v>817</v>
      </c>
      <c r="D215" s="118" t="s">
        <v>817</v>
      </c>
      <c r="E215" s="118" t="s">
        <v>26</v>
      </c>
      <c r="F215" s="158" t="s">
        <v>348</v>
      </c>
      <c r="G215" s="159"/>
      <c r="H215" s="11" t="s">
        <v>818</v>
      </c>
      <c r="I215" s="14">
        <v>2.63</v>
      </c>
      <c r="J215" s="14">
        <v>1.56</v>
      </c>
      <c r="K215" s="109">
        <f t="shared" si="6"/>
        <v>10.52</v>
      </c>
      <c r="L215" s="115"/>
      <c r="M215" s="2">
        <v>21.29</v>
      </c>
      <c r="N215" s="2">
        <v>34.42</v>
      </c>
      <c r="O215" s="141">
        <v>2.63</v>
      </c>
      <c r="P215" s="142">
        <f t="shared" ref="P215:P278" si="7">O215*B215</f>
        <v>10.52</v>
      </c>
    </row>
    <row r="216" spans="1:16" ht="24" customHeight="1">
      <c r="A216" s="114"/>
      <c r="B216" s="107">
        <v>3</v>
      </c>
      <c r="C216" s="10" t="s">
        <v>819</v>
      </c>
      <c r="D216" s="118" t="s">
        <v>819</v>
      </c>
      <c r="E216" s="118" t="s">
        <v>26</v>
      </c>
      <c r="F216" s="158"/>
      <c r="G216" s="159"/>
      <c r="H216" s="11" t="s">
        <v>820</v>
      </c>
      <c r="I216" s="14">
        <v>8.83</v>
      </c>
      <c r="J216" s="14">
        <v>5.24</v>
      </c>
      <c r="K216" s="109">
        <f t="shared" si="6"/>
        <v>26.490000000000002</v>
      </c>
      <c r="L216" s="115"/>
      <c r="M216" s="2">
        <v>21.29</v>
      </c>
      <c r="N216" s="2">
        <v>34.42</v>
      </c>
      <c r="O216" s="141">
        <v>8.83</v>
      </c>
      <c r="P216" s="142">
        <f t="shared" si="7"/>
        <v>26.490000000000002</v>
      </c>
    </row>
    <row r="217" spans="1:16" ht="24">
      <c r="A217" s="114"/>
      <c r="B217" s="107">
        <v>1</v>
      </c>
      <c r="C217" s="10" t="s">
        <v>821</v>
      </c>
      <c r="D217" s="118" t="s">
        <v>891</v>
      </c>
      <c r="E217" s="118" t="s">
        <v>25</v>
      </c>
      <c r="F217" s="158" t="s">
        <v>210</v>
      </c>
      <c r="G217" s="159"/>
      <c r="H217" s="11" t="s">
        <v>822</v>
      </c>
      <c r="I217" s="14">
        <v>2.11</v>
      </c>
      <c r="J217" s="14">
        <v>1.25</v>
      </c>
      <c r="K217" s="109">
        <f t="shared" si="6"/>
        <v>2.11</v>
      </c>
      <c r="L217" s="115"/>
      <c r="M217" s="2">
        <v>21.29</v>
      </c>
      <c r="N217" s="2">
        <v>34.42</v>
      </c>
      <c r="O217" s="141">
        <v>2.11</v>
      </c>
      <c r="P217" s="142">
        <f t="shared" si="7"/>
        <v>2.11</v>
      </c>
    </row>
    <row r="218" spans="1:16" ht="24">
      <c r="A218" s="114"/>
      <c r="B218" s="107">
        <v>1</v>
      </c>
      <c r="C218" s="10" t="s">
        <v>821</v>
      </c>
      <c r="D218" s="118" t="s">
        <v>891</v>
      </c>
      <c r="E218" s="118" t="s">
        <v>294</v>
      </c>
      <c r="F218" s="158" t="s">
        <v>213</v>
      </c>
      <c r="G218" s="159"/>
      <c r="H218" s="11" t="s">
        <v>822</v>
      </c>
      <c r="I218" s="14">
        <v>2.11</v>
      </c>
      <c r="J218" s="14">
        <v>1.25</v>
      </c>
      <c r="K218" s="109">
        <f t="shared" si="6"/>
        <v>2.11</v>
      </c>
      <c r="L218" s="115"/>
      <c r="M218" s="2">
        <v>21.29</v>
      </c>
      <c r="N218" s="2">
        <v>34.42</v>
      </c>
      <c r="O218" s="141">
        <v>2.11</v>
      </c>
      <c r="P218" s="142">
        <f t="shared" si="7"/>
        <v>2.11</v>
      </c>
    </row>
    <row r="219" spans="1:16" ht="24">
      <c r="A219" s="114"/>
      <c r="B219" s="107">
        <v>1</v>
      </c>
      <c r="C219" s="10" t="s">
        <v>821</v>
      </c>
      <c r="D219" s="118" t="s">
        <v>891</v>
      </c>
      <c r="E219" s="118" t="s">
        <v>294</v>
      </c>
      <c r="F219" s="158" t="s">
        <v>265</v>
      </c>
      <c r="G219" s="159"/>
      <c r="H219" s="11" t="s">
        <v>822</v>
      </c>
      <c r="I219" s="14">
        <v>2.11</v>
      </c>
      <c r="J219" s="14">
        <v>1.25</v>
      </c>
      <c r="K219" s="109">
        <f t="shared" si="6"/>
        <v>2.11</v>
      </c>
      <c r="L219" s="115"/>
      <c r="M219" s="2">
        <v>21.29</v>
      </c>
      <c r="N219" s="2">
        <v>34.42</v>
      </c>
      <c r="O219" s="141">
        <v>2.11</v>
      </c>
      <c r="P219" s="142">
        <f t="shared" si="7"/>
        <v>2.11</v>
      </c>
    </row>
    <row r="220" spans="1:16" ht="24">
      <c r="A220" s="114"/>
      <c r="B220" s="107">
        <v>2</v>
      </c>
      <c r="C220" s="10" t="s">
        <v>821</v>
      </c>
      <c r="D220" s="118" t="s">
        <v>891</v>
      </c>
      <c r="E220" s="118" t="s">
        <v>294</v>
      </c>
      <c r="F220" s="158" t="s">
        <v>239</v>
      </c>
      <c r="G220" s="159"/>
      <c r="H220" s="11" t="s">
        <v>822</v>
      </c>
      <c r="I220" s="14">
        <v>2.11</v>
      </c>
      <c r="J220" s="14">
        <v>1.25</v>
      </c>
      <c r="K220" s="109">
        <f t="shared" si="6"/>
        <v>4.22</v>
      </c>
      <c r="L220" s="115"/>
      <c r="M220" s="2">
        <v>21.29</v>
      </c>
      <c r="N220" s="2">
        <v>34.42</v>
      </c>
      <c r="O220" s="141">
        <v>2.11</v>
      </c>
      <c r="P220" s="142">
        <f t="shared" si="7"/>
        <v>4.22</v>
      </c>
    </row>
    <row r="221" spans="1:16" ht="24">
      <c r="A221" s="114"/>
      <c r="B221" s="107">
        <v>1</v>
      </c>
      <c r="C221" s="10" t="s">
        <v>821</v>
      </c>
      <c r="D221" s="118" t="s">
        <v>891</v>
      </c>
      <c r="E221" s="118" t="s">
        <v>294</v>
      </c>
      <c r="F221" s="158" t="s">
        <v>348</v>
      </c>
      <c r="G221" s="159"/>
      <c r="H221" s="11" t="s">
        <v>822</v>
      </c>
      <c r="I221" s="14">
        <v>2.11</v>
      </c>
      <c r="J221" s="14">
        <v>1.25</v>
      </c>
      <c r="K221" s="109">
        <f t="shared" si="6"/>
        <v>2.11</v>
      </c>
      <c r="L221" s="115"/>
      <c r="M221" s="2">
        <v>21.29</v>
      </c>
      <c r="N221" s="2">
        <v>34.42</v>
      </c>
      <c r="O221" s="141">
        <v>2.11</v>
      </c>
      <c r="P221" s="142">
        <f t="shared" si="7"/>
        <v>2.11</v>
      </c>
    </row>
    <row r="222" spans="1:16" ht="24">
      <c r="A222" s="114"/>
      <c r="B222" s="107">
        <v>2</v>
      </c>
      <c r="C222" s="10" t="s">
        <v>823</v>
      </c>
      <c r="D222" s="118" t="s">
        <v>892</v>
      </c>
      <c r="E222" s="118" t="s">
        <v>25</v>
      </c>
      <c r="F222" s="158"/>
      <c r="G222" s="159"/>
      <c r="H222" s="11" t="s">
        <v>824</v>
      </c>
      <c r="I222" s="14">
        <v>4.03</v>
      </c>
      <c r="J222" s="14">
        <v>2.39</v>
      </c>
      <c r="K222" s="109">
        <f t="shared" si="6"/>
        <v>8.06</v>
      </c>
      <c r="L222" s="115"/>
      <c r="M222" s="2">
        <v>21.29</v>
      </c>
      <c r="N222" s="2">
        <v>34.42</v>
      </c>
      <c r="O222" s="141">
        <v>4.03</v>
      </c>
      <c r="P222" s="142">
        <f t="shared" si="7"/>
        <v>8.06</v>
      </c>
    </row>
    <row r="223" spans="1:16" ht="24">
      <c r="A223" s="114"/>
      <c r="B223" s="107">
        <v>2</v>
      </c>
      <c r="C223" s="10" t="s">
        <v>825</v>
      </c>
      <c r="D223" s="118" t="s">
        <v>893</v>
      </c>
      <c r="E223" s="118" t="s">
        <v>25</v>
      </c>
      <c r="F223" s="158"/>
      <c r="G223" s="159"/>
      <c r="H223" s="11" t="s">
        <v>826</v>
      </c>
      <c r="I223" s="14">
        <v>4.58</v>
      </c>
      <c r="J223" s="14">
        <v>2.72</v>
      </c>
      <c r="K223" s="109">
        <f t="shared" si="6"/>
        <v>9.16</v>
      </c>
      <c r="L223" s="115"/>
      <c r="M223" s="2">
        <v>21.29</v>
      </c>
      <c r="N223" s="2">
        <v>34.42</v>
      </c>
      <c r="O223" s="141">
        <v>4.58</v>
      </c>
      <c r="P223" s="142">
        <f t="shared" si="7"/>
        <v>9.16</v>
      </c>
    </row>
    <row r="224" spans="1:16" ht="24">
      <c r="A224" s="114"/>
      <c r="B224" s="107">
        <v>3</v>
      </c>
      <c r="C224" s="10" t="s">
        <v>827</v>
      </c>
      <c r="D224" s="118" t="s">
        <v>894</v>
      </c>
      <c r="E224" s="118" t="s">
        <v>25</v>
      </c>
      <c r="F224" s="158" t="s">
        <v>110</v>
      </c>
      <c r="G224" s="159"/>
      <c r="H224" s="11" t="s">
        <v>828</v>
      </c>
      <c r="I224" s="14">
        <v>2.56</v>
      </c>
      <c r="J224" s="14">
        <v>1.52</v>
      </c>
      <c r="K224" s="109">
        <f t="shared" si="6"/>
        <v>7.68</v>
      </c>
      <c r="L224" s="115"/>
      <c r="M224" s="2">
        <v>21.29</v>
      </c>
      <c r="N224" s="2">
        <v>34.42</v>
      </c>
      <c r="O224" s="141">
        <v>2.56</v>
      </c>
      <c r="P224" s="142">
        <f t="shared" si="7"/>
        <v>7.68</v>
      </c>
    </row>
    <row r="225" spans="1:16" ht="24">
      <c r="A225" s="114"/>
      <c r="B225" s="107">
        <v>2</v>
      </c>
      <c r="C225" s="10" t="s">
        <v>827</v>
      </c>
      <c r="D225" s="118" t="s">
        <v>894</v>
      </c>
      <c r="E225" s="118" t="s">
        <v>25</v>
      </c>
      <c r="F225" s="158" t="s">
        <v>484</v>
      </c>
      <c r="G225" s="159"/>
      <c r="H225" s="11" t="s">
        <v>828</v>
      </c>
      <c r="I225" s="14">
        <v>2.56</v>
      </c>
      <c r="J225" s="14">
        <v>1.52</v>
      </c>
      <c r="K225" s="109">
        <f t="shared" si="6"/>
        <v>5.12</v>
      </c>
      <c r="L225" s="115"/>
      <c r="M225" s="2">
        <v>21.29</v>
      </c>
      <c r="N225" s="2">
        <v>34.42</v>
      </c>
      <c r="O225" s="141">
        <v>2.56</v>
      </c>
      <c r="P225" s="142">
        <f t="shared" si="7"/>
        <v>5.12</v>
      </c>
    </row>
    <row r="226" spans="1:16" ht="24">
      <c r="A226" s="114"/>
      <c r="B226" s="107">
        <v>2</v>
      </c>
      <c r="C226" s="10" t="s">
        <v>827</v>
      </c>
      <c r="D226" s="118" t="s">
        <v>894</v>
      </c>
      <c r="E226" s="118" t="s">
        <v>25</v>
      </c>
      <c r="F226" s="158" t="s">
        <v>793</v>
      </c>
      <c r="G226" s="159"/>
      <c r="H226" s="11" t="s">
        <v>828</v>
      </c>
      <c r="I226" s="14">
        <v>2.56</v>
      </c>
      <c r="J226" s="14">
        <v>1.52</v>
      </c>
      <c r="K226" s="109">
        <f t="shared" si="6"/>
        <v>5.12</v>
      </c>
      <c r="L226" s="115"/>
      <c r="M226" s="2">
        <v>21.29</v>
      </c>
      <c r="N226" s="2">
        <v>34.42</v>
      </c>
      <c r="O226" s="141">
        <v>2.56</v>
      </c>
      <c r="P226" s="142">
        <f t="shared" si="7"/>
        <v>5.12</v>
      </c>
    </row>
    <row r="227" spans="1:16" ht="24">
      <c r="A227" s="114"/>
      <c r="B227" s="107">
        <v>2</v>
      </c>
      <c r="C227" s="10" t="s">
        <v>827</v>
      </c>
      <c r="D227" s="118" t="s">
        <v>894</v>
      </c>
      <c r="E227" s="118" t="s">
        <v>25</v>
      </c>
      <c r="F227" s="158" t="s">
        <v>751</v>
      </c>
      <c r="G227" s="159"/>
      <c r="H227" s="11" t="s">
        <v>828</v>
      </c>
      <c r="I227" s="14">
        <v>2.56</v>
      </c>
      <c r="J227" s="14">
        <v>1.52</v>
      </c>
      <c r="K227" s="109">
        <f t="shared" si="6"/>
        <v>5.12</v>
      </c>
      <c r="L227" s="115"/>
      <c r="M227" s="2">
        <v>21.29</v>
      </c>
      <c r="N227" s="2">
        <v>34.42</v>
      </c>
      <c r="O227" s="141">
        <v>2.56</v>
      </c>
      <c r="P227" s="142">
        <f t="shared" si="7"/>
        <v>5.12</v>
      </c>
    </row>
    <row r="228" spans="1:16" ht="24">
      <c r="A228" s="114"/>
      <c r="B228" s="107">
        <v>2</v>
      </c>
      <c r="C228" s="10" t="s">
        <v>827</v>
      </c>
      <c r="D228" s="118" t="s">
        <v>894</v>
      </c>
      <c r="E228" s="118" t="s">
        <v>25</v>
      </c>
      <c r="F228" s="158" t="s">
        <v>752</v>
      </c>
      <c r="G228" s="159"/>
      <c r="H228" s="11" t="s">
        <v>828</v>
      </c>
      <c r="I228" s="14">
        <v>2.56</v>
      </c>
      <c r="J228" s="14">
        <v>1.52</v>
      </c>
      <c r="K228" s="109">
        <f t="shared" si="6"/>
        <v>5.12</v>
      </c>
      <c r="L228" s="115"/>
      <c r="M228" s="2">
        <v>21.29</v>
      </c>
      <c r="N228" s="2">
        <v>34.42</v>
      </c>
      <c r="O228" s="141">
        <v>2.56</v>
      </c>
      <c r="P228" s="142">
        <f t="shared" si="7"/>
        <v>5.12</v>
      </c>
    </row>
    <row r="229" spans="1:16" ht="24">
      <c r="A229" s="114"/>
      <c r="B229" s="107">
        <v>10</v>
      </c>
      <c r="C229" s="10" t="s">
        <v>829</v>
      </c>
      <c r="D229" s="118" t="s">
        <v>829</v>
      </c>
      <c r="E229" s="118" t="s">
        <v>107</v>
      </c>
      <c r="F229" s="158"/>
      <c r="G229" s="159"/>
      <c r="H229" s="11" t="s">
        <v>830</v>
      </c>
      <c r="I229" s="14">
        <v>0.4</v>
      </c>
      <c r="J229" s="14">
        <v>0.24</v>
      </c>
      <c r="K229" s="109">
        <f t="shared" si="6"/>
        <v>4</v>
      </c>
      <c r="L229" s="115"/>
      <c r="M229" s="2">
        <v>21.29</v>
      </c>
      <c r="N229" s="2">
        <v>34.42</v>
      </c>
      <c r="O229" s="146">
        <v>0.4</v>
      </c>
      <c r="P229" s="142">
        <f t="shared" si="7"/>
        <v>4</v>
      </c>
    </row>
    <row r="230" spans="1:16" ht="24">
      <c r="A230" s="114"/>
      <c r="B230" s="107">
        <v>10</v>
      </c>
      <c r="C230" s="10" t="s">
        <v>829</v>
      </c>
      <c r="D230" s="118" t="s">
        <v>829</v>
      </c>
      <c r="E230" s="118" t="s">
        <v>210</v>
      </c>
      <c r="F230" s="158"/>
      <c r="G230" s="159"/>
      <c r="H230" s="11" t="s">
        <v>830</v>
      </c>
      <c r="I230" s="14">
        <v>0.4</v>
      </c>
      <c r="J230" s="14">
        <v>0.24</v>
      </c>
      <c r="K230" s="109">
        <f t="shared" si="6"/>
        <v>4</v>
      </c>
      <c r="L230" s="115"/>
      <c r="M230" s="2">
        <v>21.29</v>
      </c>
      <c r="N230" s="2">
        <v>34.42</v>
      </c>
      <c r="O230" s="146">
        <v>0.4</v>
      </c>
      <c r="P230" s="142">
        <f t="shared" si="7"/>
        <v>4</v>
      </c>
    </row>
    <row r="231" spans="1:16" ht="24">
      <c r="A231" s="114"/>
      <c r="B231" s="107">
        <v>5</v>
      </c>
      <c r="C231" s="10" t="s">
        <v>829</v>
      </c>
      <c r="D231" s="118" t="s">
        <v>829</v>
      </c>
      <c r="E231" s="118" t="s">
        <v>263</v>
      </c>
      <c r="F231" s="158"/>
      <c r="G231" s="159"/>
      <c r="H231" s="11" t="s">
        <v>830</v>
      </c>
      <c r="I231" s="14">
        <v>0.4</v>
      </c>
      <c r="J231" s="14">
        <v>0.24</v>
      </c>
      <c r="K231" s="109">
        <f t="shared" si="6"/>
        <v>2</v>
      </c>
      <c r="L231" s="115"/>
      <c r="M231" s="2">
        <v>21.29</v>
      </c>
      <c r="N231" s="2">
        <v>34.42</v>
      </c>
      <c r="O231" s="146">
        <v>0.4</v>
      </c>
      <c r="P231" s="142">
        <f t="shared" si="7"/>
        <v>2</v>
      </c>
    </row>
    <row r="232" spans="1:16" ht="24">
      <c r="A232" s="114"/>
      <c r="B232" s="107">
        <v>3</v>
      </c>
      <c r="C232" s="10" t="s">
        <v>829</v>
      </c>
      <c r="D232" s="118" t="s">
        <v>829</v>
      </c>
      <c r="E232" s="118" t="s">
        <v>214</v>
      </c>
      <c r="F232" s="158"/>
      <c r="G232" s="159"/>
      <c r="H232" s="11" t="s">
        <v>830</v>
      </c>
      <c r="I232" s="14">
        <v>0.4</v>
      </c>
      <c r="J232" s="14">
        <v>0.24</v>
      </c>
      <c r="K232" s="109">
        <f t="shared" si="6"/>
        <v>1.2000000000000002</v>
      </c>
      <c r="L232" s="115"/>
      <c r="M232" s="2">
        <v>21.29</v>
      </c>
      <c r="N232" s="2">
        <v>34.42</v>
      </c>
      <c r="O232" s="146">
        <v>0.4</v>
      </c>
      <c r="P232" s="142">
        <f t="shared" si="7"/>
        <v>1.2000000000000002</v>
      </c>
    </row>
    <row r="233" spans="1:16" ht="24">
      <c r="A233" s="114"/>
      <c r="B233" s="107">
        <v>3</v>
      </c>
      <c r="C233" s="10" t="s">
        <v>829</v>
      </c>
      <c r="D233" s="118" t="s">
        <v>829</v>
      </c>
      <c r="E233" s="118" t="s">
        <v>266</v>
      </c>
      <c r="F233" s="158"/>
      <c r="G233" s="159"/>
      <c r="H233" s="11" t="s">
        <v>830</v>
      </c>
      <c r="I233" s="14">
        <v>0.4</v>
      </c>
      <c r="J233" s="14">
        <v>0.24</v>
      </c>
      <c r="K233" s="109">
        <f t="shared" si="6"/>
        <v>1.2000000000000002</v>
      </c>
      <c r="L233" s="115"/>
      <c r="M233" s="2">
        <v>21.29</v>
      </c>
      <c r="N233" s="2">
        <v>34.42</v>
      </c>
      <c r="O233" s="146">
        <v>0.4</v>
      </c>
      <c r="P233" s="142">
        <f t="shared" si="7"/>
        <v>1.2000000000000002</v>
      </c>
    </row>
    <row r="234" spans="1:16" ht="24">
      <c r="A234" s="114"/>
      <c r="B234" s="107">
        <v>3</v>
      </c>
      <c r="C234" s="10" t="s">
        <v>829</v>
      </c>
      <c r="D234" s="118" t="s">
        <v>829</v>
      </c>
      <c r="E234" s="118" t="s">
        <v>663</v>
      </c>
      <c r="F234" s="158"/>
      <c r="G234" s="159"/>
      <c r="H234" s="11" t="s">
        <v>830</v>
      </c>
      <c r="I234" s="14">
        <v>0.4</v>
      </c>
      <c r="J234" s="14">
        <v>0.24</v>
      </c>
      <c r="K234" s="109">
        <f t="shared" si="6"/>
        <v>1.2000000000000002</v>
      </c>
      <c r="L234" s="115"/>
      <c r="M234" s="2">
        <v>21.29</v>
      </c>
      <c r="N234" s="2">
        <v>34.42</v>
      </c>
      <c r="O234" s="146">
        <v>0.4</v>
      </c>
      <c r="P234" s="142">
        <f t="shared" si="7"/>
        <v>1.2000000000000002</v>
      </c>
    </row>
    <row r="235" spans="1:16" ht="24">
      <c r="A235" s="114"/>
      <c r="B235" s="107">
        <v>2</v>
      </c>
      <c r="C235" s="10" t="s">
        <v>118</v>
      </c>
      <c r="D235" s="118" t="s">
        <v>118</v>
      </c>
      <c r="E235" s="118" t="s">
        <v>110</v>
      </c>
      <c r="F235" s="158"/>
      <c r="G235" s="159"/>
      <c r="H235" s="11" t="s">
        <v>831</v>
      </c>
      <c r="I235" s="14">
        <v>1.6</v>
      </c>
      <c r="J235" s="14">
        <v>0.95</v>
      </c>
      <c r="K235" s="109">
        <f t="shared" si="6"/>
        <v>3.2</v>
      </c>
      <c r="L235" s="115"/>
      <c r="M235" s="2">
        <v>21.29</v>
      </c>
      <c r="N235" s="2">
        <v>34.42</v>
      </c>
      <c r="O235" s="146">
        <v>1.6</v>
      </c>
      <c r="P235" s="142">
        <f t="shared" si="7"/>
        <v>3.2</v>
      </c>
    </row>
    <row r="236" spans="1:16" ht="24">
      <c r="A236" s="114"/>
      <c r="B236" s="107">
        <v>2</v>
      </c>
      <c r="C236" s="10" t="s">
        <v>118</v>
      </c>
      <c r="D236" s="118" t="s">
        <v>118</v>
      </c>
      <c r="E236" s="118" t="s">
        <v>484</v>
      </c>
      <c r="F236" s="158"/>
      <c r="G236" s="159"/>
      <c r="H236" s="11" t="s">
        <v>831</v>
      </c>
      <c r="I236" s="14">
        <v>1.6</v>
      </c>
      <c r="J236" s="14">
        <v>0.95</v>
      </c>
      <c r="K236" s="109">
        <f t="shared" si="6"/>
        <v>3.2</v>
      </c>
      <c r="L236" s="115"/>
      <c r="M236" s="2">
        <v>21.29</v>
      </c>
      <c r="N236" s="2">
        <v>34.42</v>
      </c>
      <c r="O236" s="146">
        <v>1.6</v>
      </c>
      <c r="P236" s="142">
        <f t="shared" si="7"/>
        <v>3.2</v>
      </c>
    </row>
    <row r="237" spans="1:16" ht="24">
      <c r="A237" s="114"/>
      <c r="B237" s="107">
        <v>2</v>
      </c>
      <c r="C237" s="10" t="s">
        <v>118</v>
      </c>
      <c r="D237" s="118" t="s">
        <v>118</v>
      </c>
      <c r="E237" s="118" t="s">
        <v>793</v>
      </c>
      <c r="F237" s="158"/>
      <c r="G237" s="159"/>
      <c r="H237" s="11" t="s">
        <v>831</v>
      </c>
      <c r="I237" s="14">
        <v>1.6</v>
      </c>
      <c r="J237" s="14">
        <v>0.95</v>
      </c>
      <c r="K237" s="109">
        <f t="shared" si="6"/>
        <v>3.2</v>
      </c>
      <c r="L237" s="115"/>
      <c r="M237" s="2">
        <v>21.29</v>
      </c>
      <c r="N237" s="2">
        <v>34.42</v>
      </c>
      <c r="O237" s="146">
        <v>1.6</v>
      </c>
      <c r="P237" s="142">
        <f t="shared" si="7"/>
        <v>3.2</v>
      </c>
    </row>
    <row r="238" spans="1:16" ht="24">
      <c r="A238" s="114"/>
      <c r="B238" s="107">
        <v>2</v>
      </c>
      <c r="C238" s="10" t="s">
        <v>118</v>
      </c>
      <c r="D238" s="118" t="s">
        <v>118</v>
      </c>
      <c r="E238" s="118" t="s">
        <v>751</v>
      </c>
      <c r="F238" s="158"/>
      <c r="G238" s="159"/>
      <c r="H238" s="11" t="s">
        <v>831</v>
      </c>
      <c r="I238" s="14">
        <v>1.6</v>
      </c>
      <c r="J238" s="14">
        <v>0.95</v>
      </c>
      <c r="K238" s="109">
        <f t="shared" si="6"/>
        <v>3.2</v>
      </c>
      <c r="L238" s="115"/>
      <c r="M238" s="2">
        <v>21.29</v>
      </c>
      <c r="N238" s="2">
        <v>34.42</v>
      </c>
      <c r="O238" s="146">
        <v>1.6</v>
      </c>
      <c r="P238" s="142">
        <f t="shared" si="7"/>
        <v>3.2</v>
      </c>
    </row>
    <row r="239" spans="1:16" ht="24">
      <c r="A239" s="114"/>
      <c r="B239" s="107">
        <v>2</v>
      </c>
      <c r="C239" s="10" t="s">
        <v>118</v>
      </c>
      <c r="D239" s="118" t="s">
        <v>118</v>
      </c>
      <c r="E239" s="118" t="s">
        <v>752</v>
      </c>
      <c r="F239" s="158"/>
      <c r="G239" s="159"/>
      <c r="H239" s="11" t="s">
        <v>831</v>
      </c>
      <c r="I239" s="14">
        <v>1.6</v>
      </c>
      <c r="J239" s="14">
        <v>0.95</v>
      </c>
      <c r="K239" s="109">
        <f t="shared" si="6"/>
        <v>3.2</v>
      </c>
      <c r="L239" s="115"/>
      <c r="M239" s="2">
        <v>21.29</v>
      </c>
      <c r="N239" s="2">
        <v>34.42</v>
      </c>
      <c r="O239" s="146">
        <v>1.6</v>
      </c>
      <c r="P239" s="142">
        <f t="shared" si="7"/>
        <v>3.2</v>
      </c>
    </row>
    <row r="240" spans="1:16" ht="24">
      <c r="A240" s="114"/>
      <c r="B240" s="107">
        <v>1</v>
      </c>
      <c r="C240" s="10" t="s">
        <v>832</v>
      </c>
      <c r="D240" s="118" t="s">
        <v>832</v>
      </c>
      <c r="E240" s="118"/>
      <c r="F240" s="158"/>
      <c r="G240" s="159"/>
      <c r="H240" s="11" t="s">
        <v>833</v>
      </c>
      <c r="I240" s="14">
        <v>13.63</v>
      </c>
      <c r="J240" s="14">
        <v>8.09</v>
      </c>
      <c r="K240" s="109">
        <f t="shared" si="6"/>
        <v>13.63</v>
      </c>
      <c r="L240" s="115"/>
      <c r="M240" s="2">
        <v>21.29</v>
      </c>
      <c r="N240" s="2">
        <v>34.42</v>
      </c>
      <c r="O240" s="141">
        <v>13.63</v>
      </c>
      <c r="P240" s="142">
        <f t="shared" si="7"/>
        <v>13.63</v>
      </c>
    </row>
    <row r="241" spans="1:16" ht="24">
      <c r="A241" s="114"/>
      <c r="B241" s="107">
        <v>1</v>
      </c>
      <c r="C241" s="10" t="s">
        <v>834</v>
      </c>
      <c r="D241" s="118" t="s">
        <v>834</v>
      </c>
      <c r="E241" s="118" t="s">
        <v>635</v>
      </c>
      <c r="F241" s="158"/>
      <c r="G241" s="159"/>
      <c r="H241" s="11" t="s">
        <v>835</v>
      </c>
      <c r="I241" s="14">
        <v>1.52</v>
      </c>
      <c r="J241" s="14">
        <v>0.9</v>
      </c>
      <c r="K241" s="109">
        <f t="shared" si="6"/>
        <v>1.52</v>
      </c>
      <c r="L241" s="115"/>
      <c r="M241" s="2">
        <v>21.29</v>
      </c>
      <c r="N241" s="2">
        <v>34.42</v>
      </c>
      <c r="O241" s="141">
        <v>1.52</v>
      </c>
      <c r="P241" s="142">
        <f t="shared" si="7"/>
        <v>1.52</v>
      </c>
    </row>
    <row r="242" spans="1:16" ht="24">
      <c r="A242" s="114"/>
      <c r="B242" s="107">
        <v>1</v>
      </c>
      <c r="C242" s="10" t="s">
        <v>834</v>
      </c>
      <c r="D242" s="118" t="s">
        <v>834</v>
      </c>
      <c r="E242" s="118" t="s">
        <v>636</v>
      </c>
      <c r="F242" s="158"/>
      <c r="G242" s="159"/>
      <c r="H242" s="11" t="s">
        <v>835</v>
      </c>
      <c r="I242" s="14">
        <v>1.52</v>
      </c>
      <c r="J242" s="14">
        <v>0.9</v>
      </c>
      <c r="K242" s="109">
        <f t="shared" si="6"/>
        <v>1.52</v>
      </c>
      <c r="L242" s="115"/>
      <c r="M242" s="2">
        <v>21.29</v>
      </c>
      <c r="N242" s="2">
        <v>34.42</v>
      </c>
      <c r="O242" s="141">
        <v>1.52</v>
      </c>
      <c r="P242" s="142">
        <f t="shared" si="7"/>
        <v>1.52</v>
      </c>
    </row>
    <row r="243" spans="1:16" ht="24">
      <c r="A243" s="114"/>
      <c r="B243" s="107">
        <v>1</v>
      </c>
      <c r="C243" s="10" t="s">
        <v>834</v>
      </c>
      <c r="D243" s="118" t="s">
        <v>834</v>
      </c>
      <c r="E243" s="118" t="s">
        <v>637</v>
      </c>
      <c r="F243" s="158"/>
      <c r="G243" s="159"/>
      <c r="H243" s="11" t="s">
        <v>835</v>
      </c>
      <c r="I243" s="14">
        <v>1.52</v>
      </c>
      <c r="J243" s="14">
        <v>0.9</v>
      </c>
      <c r="K243" s="109">
        <f t="shared" si="6"/>
        <v>1.52</v>
      </c>
      <c r="L243" s="115"/>
      <c r="M243" s="2">
        <v>21.29</v>
      </c>
      <c r="N243" s="2">
        <v>34.42</v>
      </c>
      <c r="O243" s="141">
        <v>1.52</v>
      </c>
      <c r="P243" s="142">
        <f t="shared" si="7"/>
        <v>1.52</v>
      </c>
    </row>
    <row r="244" spans="1:16" ht="24">
      <c r="A244" s="114"/>
      <c r="B244" s="107">
        <v>1</v>
      </c>
      <c r="C244" s="10" t="s">
        <v>834</v>
      </c>
      <c r="D244" s="118" t="s">
        <v>834</v>
      </c>
      <c r="E244" s="118" t="s">
        <v>638</v>
      </c>
      <c r="F244" s="158"/>
      <c r="G244" s="159"/>
      <c r="H244" s="11" t="s">
        <v>835</v>
      </c>
      <c r="I244" s="14">
        <v>1.52</v>
      </c>
      <c r="J244" s="14">
        <v>0.9</v>
      </c>
      <c r="K244" s="109">
        <f t="shared" si="6"/>
        <v>1.52</v>
      </c>
      <c r="L244" s="115"/>
      <c r="M244" s="2">
        <v>21.29</v>
      </c>
      <c r="N244" s="2">
        <v>34.42</v>
      </c>
      <c r="O244" s="141">
        <v>1.52</v>
      </c>
      <c r="P244" s="142">
        <f t="shared" si="7"/>
        <v>1.52</v>
      </c>
    </row>
    <row r="245" spans="1:16" ht="24">
      <c r="A245" s="114"/>
      <c r="B245" s="107">
        <v>1</v>
      </c>
      <c r="C245" s="10" t="s">
        <v>834</v>
      </c>
      <c r="D245" s="118" t="s">
        <v>834</v>
      </c>
      <c r="E245" s="118" t="s">
        <v>639</v>
      </c>
      <c r="F245" s="158"/>
      <c r="G245" s="159"/>
      <c r="H245" s="11" t="s">
        <v>835</v>
      </c>
      <c r="I245" s="14">
        <v>1.52</v>
      </c>
      <c r="J245" s="14">
        <v>0.9</v>
      </c>
      <c r="K245" s="109">
        <f t="shared" si="6"/>
        <v>1.52</v>
      </c>
      <c r="L245" s="115"/>
      <c r="M245" s="2">
        <v>21.29</v>
      </c>
      <c r="N245" s="2">
        <v>34.42</v>
      </c>
      <c r="O245" s="141">
        <v>1.52</v>
      </c>
      <c r="P245" s="142">
        <f t="shared" si="7"/>
        <v>1.52</v>
      </c>
    </row>
    <row r="246" spans="1:16" ht="24">
      <c r="A246" s="114"/>
      <c r="B246" s="107">
        <v>1</v>
      </c>
      <c r="C246" s="10" t="s">
        <v>834</v>
      </c>
      <c r="D246" s="118" t="s">
        <v>834</v>
      </c>
      <c r="E246" s="118" t="s">
        <v>640</v>
      </c>
      <c r="F246" s="158"/>
      <c r="G246" s="159"/>
      <c r="H246" s="11" t="s">
        <v>835</v>
      </c>
      <c r="I246" s="14">
        <v>1.52</v>
      </c>
      <c r="J246" s="14">
        <v>0.9</v>
      </c>
      <c r="K246" s="109">
        <f t="shared" si="6"/>
        <v>1.52</v>
      </c>
      <c r="L246" s="115"/>
      <c r="M246" s="2">
        <v>21.29</v>
      </c>
      <c r="N246" s="2">
        <v>34.42</v>
      </c>
      <c r="O246" s="141">
        <v>1.52</v>
      </c>
      <c r="P246" s="142">
        <f t="shared" si="7"/>
        <v>1.52</v>
      </c>
    </row>
    <row r="247" spans="1:16" ht="24">
      <c r="A247" s="114"/>
      <c r="B247" s="107">
        <v>1</v>
      </c>
      <c r="C247" s="10" t="s">
        <v>834</v>
      </c>
      <c r="D247" s="118" t="s">
        <v>834</v>
      </c>
      <c r="E247" s="118" t="s">
        <v>836</v>
      </c>
      <c r="F247" s="158"/>
      <c r="G247" s="159"/>
      <c r="H247" s="11" t="s">
        <v>835</v>
      </c>
      <c r="I247" s="14">
        <v>1.52</v>
      </c>
      <c r="J247" s="14">
        <v>0.9</v>
      </c>
      <c r="K247" s="109">
        <f t="shared" si="6"/>
        <v>1.52</v>
      </c>
      <c r="L247" s="115"/>
      <c r="M247" s="2">
        <v>21.29</v>
      </c>
      <c r="N247" s="2">
        <v>34.42</v>
      </c>
      <c r="O247" s="141">
        <v>1.52</v>
      </c>
      <c r="P247" s="142">
        <f t="shared" si="7"/>
        <v>1.52</v>
      </c>
    </row>
    <row r="248" spans="1:16" ht="24">
      <c r="A248" s="114"/>
      <c r="B248" s="107">
        <v>1</v>
      </c>
      <c r="C248" s="10" t="s">
        <v>834</v>
      </c>
      <c r="D248" s="118" t="s">
        <v>834</v>
      </c>
      <c r="E248" s="118" t="s">
        <v>641</v>
      </c>
      <c r="F248" s="158"/>
      <c r="G248" s="159"/>
      <c r="H248" s="11" t="s">
        <v>835</v>
      </c>
      <c r="I248" s="14">
        <v>1.52</v>
      </c>
      <c r="J248" s="14">
        <v>0.9</v>
      </c>
      <c r="K248" s="109">
        <f t="shared" si="6"/>
        <v>1.52</v>
      </c>
      <c r="L248" s="115"/>
      <c r="M248" s="2">
        <v>21.29</v>
      </c>
      <c r="N248" s="2">
        <v>34.42</v>
      </c>
      <c r="O248" s="141">
        <v>1.52</v>
      </c>
      <c r="P248" s="142">
        <f t="shared" si="7"/>
        <v>1.52</v>
      </c>
    </row>
    <row r="249" spans="1:16" ht="24">
      <c r="A249" s="114"/>
      <c r="B249" s="107">
        <v>1</v>
      </c>
      <c r="C249" s="10" t="s">
        <v>834</v>
      </c>
      <c r="D249" s="118" t="s">
        <v>834</v>
      </c>
      <c r="E249" s="118" t="s">
        <v>642</v>
      </c>
      <c r="F249" s="158"/>
      <c r="G249" s="159"/>
      <c r="H249" s="11" t="s">
        <v>835</v>
      </c>
      <c r="I249" s="14">
        <v>1.52</v>
      </c>
      <c r="J249" s="14">
        <v>0.9</v>
      </c>
      <c r="K249" s="109">
        <f t="shared" si="6"/>
        <v>1.52</v>
      </c>
      <c r="L249" s="115"/>
      <c r="M249" s="2">
        <v>21.29</v>
      </c>
      <c r="N249" s="2">
        <v>34.42</v>
      </c>
      <c r="O249" s="141">
        <v>1.52</v>
      </c>
      <c r="P249" s="142">
        <f t="shared" si="7"/>
        <v>1.52</v>
      </c>
    </row>
    <row r="250" spans="1:16" ht="24">
      <c r="A250" s="114"/>
      <c r="B250" s="107">
        <v>1</v>
      </c>
      <c r="C250" s="10" t="s">
        <v>834</v>
      </c>
      <c r="D250" s="118" t="s">
        <v>834</v>
      </c>
      <c r="E250" s="118" t="s">
        <v>643</v>
      </c>
      <c r="F250" s="158"/>
      <c r="G250" s="159"/>
      <c r="H250" s="11" t="s">
        <v>835</v>
      </c>
      <c r="I250" s="14">
        <v>1.52</v>
      </c>
      <c r="J250" s="14">
        <v>0.9</v>
      </c>
      <c r="K250" s="109">
        <f t="shared" si="6"/>
        <v>1.52</v>
      </c>
      <c r="L250" s="115"/>
      <c r="M250" s="2">
        <v>21.29</v>
      </c>
      <c r="N250" s="2">
        <v>34.42</v>
      </c>
      <c r="O250" s="141">
        <v>1.52</v>
      </c>
      <c r="P250" s="142">
        <f t="shared" si="7"/>
        <v>1.52</v>
      </c>
    </row>
    <row r="251" spans="1:16" ht="24">
      <c r="A251" s="114"/>
      <c r="B251" s="107">
        <v>3</v>
      </c>
      <c r="C251" s="10" t="s">
        <v>837</v>
      </c>
      <c r="D251" s="118" t="s">
        <v>895</v>
      </c>
      <c r="E251" s="118" t="s">
        <v>314</v>
      </c>
      <c r="F251" s="158"/>
      <c r="G251" s="159"/>
      <c r="H251" s="11" t="s">
        <v>838</v>
      </c>
      <c r="I251" s="14">
        <v>2.4300000000000002</v>
      </c>
      <c r="J251" s="14">
        <v>1.44</v>
      </c>
      <c r="K251" s="109">
        <f t="shared" si="6"/>
        <v>7.2900000000000009</v>
      </c>
      <c r="L251" s="115"/>
      <c r="M251" s="2">
        <v>21.29</v>
      </c>
      <c r="N251" s="2">
        <v>34.42</v>
      </c>
      <c r="O251" s="141">
        <v>2.4300000000000002</v>
      </c>
      <c r="P251" s="142">
        <f t="shared" si="7"/>
        <v>7.2900000000000009</v>
      </c>
    </row>
    <row r="252" spans="1:16" ht="12.95" customHeight="1">
      <c r="A252" s="114"/>
      <c r="B252" s="107">
        <v>5</v>
      </c>
      <c r="C252" s="10" t="s">
        <v>65</v>
      </c>
      <c r="D252" s="118" t="s">
        <v>65</v>
      </c>
      <c r="E252" s="118" t="s">
        <v>23</v>
      </c>
      <c r="F252" s="158"/>
      <c r="G252" s="159"/>
      <c r="H252" s="11" t="s">
        <v>839</v>
      </c>
      <c r="I252" s="14">
        <v>2.68</v>
      </c>
      <c r="J252" s="14">
        <v>1.59</v>
      </c>
      <c r="K252" s="109">
        <f t="shared" si="6"/>
        <v>13.4</v>
      </c>
      <c r="L252" s="115"/>
      <c r="M252" s="2">
        <v>21.29</v>
      </c>
      <c r="N252" s="2">
        <v>34.42</v>
      </c>
      <c r="O252" s="141">
        <v>2.68</v>
      </c>
      <c r="P252" s="142">
        <f t="shared" si="7"/>
        <v>13.4</v>
      </c>
    </row>
    <row r="253" spans="1:16" ht="12.95" customHeight="1">
      <c r="A253" s="114"/>
      <c r="B253" s="107">
        <v>15</v>
      </c>
      <c r="C253" s="10" t="s">
        <v>65</v>
      </c>
      <c r="D253" s="118" t="s">
        <v>65</v>
      </c>
      <c r="E253" s="118" t="s">
        <v>25</v>
      </c>
      <c r="F253" s="158"/>
      <c r="G253" s="159"/>
      <c r="H253" s="11" t="s">
        <v>839</v>
      </c>
      <c r="I253" s="14">
        <v>2.68</v>
      </c>
      <c r="J253" s="14">
        <v>1.59</v>
      </c>
      <c r="K253" s="109">
        <f t="shared" si="6"/>
        <v>40.200000000000003</v>
      </c>
      <c r="L253" s="115"/>
      <c r="M253" s="2">
        <v>21.29</v>
      </c>
      <c r="N253" s="2">
        <v>34.42</v>
      </c>
      <c r="O253" s="141">
        <v>2.68</v>
      </c>
      <c r="P253" s="142">
        <f t="shared" si="7"/>
        <v>40.200000000000003</v>
      </c>
    </row>
    <row r="254" spans="1:16" ht="12.95" customHeight="1">
      <c r="A254" s="114"/>
      <c r="B254" s="107">
        <v>10</v>
      </c>
      <c r="C254" s="10" t="s">
        <v>65</v>
      </c>
      <c r="D254" s="118" t="s">
        <v>65</v>
      </c>
      <c r="E254" s="118" t="s">
        <v>26</v>
      </c>
      <c r="F254" s="158"/>
      <c r="G254" s="159"/>
      <c r="H254" s="11" t="s">
        <v>839</v>
      </c>
      <c r="I254" s="14">
        <v>2.68</v>
      </c>
      <c r="J254" s="14">
        <v>1.59</v>
      </c>
      <c r="K254" s="109">
        <f t="shared" si="6"/>
        <v>26.8</v>
      </c>
      <c r="L254" s="115"/>
      <c r="M254" s="2">
        <v>21.29</v>
      </c>
      <c r="N254" s="2">
        <v>34.42</v>
      </c>
      <c r="O254" s="141">
        <v>2.68</v>
      </c>
      <c r="P254" s="142">
        <f t="shared" si="7"/>
        <v>26.8</v>
      </c>
    </row>
    <row r="255" spans="1:16" ht="12.95" customHeight="1">
      <c r="A255" s="114"/>
      <c r="B255" s="107">
        <v>7</v>
      </c>
      <c r="C255" s="10" t="s">
        <v>65</v>
      </c>
      <c r="D255" s="118" t="s">
        <v>65</v>
      </c>
      <c r="E255" s="118" t="s">
        <v>27</v>
      </c>
      <c r="F255" s="158"/>
      <c r="G255" s="159"/>
      <c r="H255" s="11" t="s">
        <v>839</v>
      </c>
      <c r="I255" s="14">
        <v>2.68</v>
      </c>
      <c r="J255" s="14">
        <v>1.59</v>
      </c>
      <c r="K255" s="109">
        <f t="shared" si="6"/>
        <v>18.760000000000002</v>
      </c>
      <c r="L255" s="115"/>
      <c r="M255" s="2">
        <v>21.29</v>
      </c>
      <c r="N255" s="2">
        <v>34.42</v>
      </c>
      <c r="O255" s="141">
        <v>2.68</v>
      </c>
      <c r="P255" s="142">
        <f t="shared" si="7"/>
        <v>18.760000000000002</v>
      </c>
    </row>
    <row r="256" spans="1:16" ht="24">
      <c r="A256" s="114"/>
      <c r="B256" s="107">
        <v>1</v>
      </c>
      <c r="C256" s="10" t="s">
        <v>840</v>
      </c>
      <c r="D256" s="118" t="s">
        <v>840</v>
      </c>
      <c r="E256" s="118" t="s">
        <v>25</v>
      </c>
      <c r="F256" s="158" t="s">
        <v>107</v>
      </c>
      <c r="G256" s="159"/>
      <c r="H256" s="11" t="s">
        <v>841</v>
      </c>
      <c r="I256" s="14">
        <v>4.2</v>
      </c>
      <c r="J256" s="14">
        <v>2.4900000000000002</v>
      </c>
      <c r="K256" s="109">
        <f t="shared" si="6"/>
        <v>4.2</v>
      </c>
      <c r="L256" s="115"/>
      <c r="M256" s="2">
        <v>21.29</v>
      </c>
      <c r="N256" s="2">
        <v>34.42</v>
      </c>
      <c r="O256" s="146">
        <v>4.2</v>
      </c>
      <c r="P256" s="142">
        <f t="shared" si="7"/>
        <v>4.2</v>
      </c>
    </row>
    <row r="257" spans="1:16" ht="24">
      <c r="A257" s="114"/>
      <c r="B257" s="107">
        <v>2</v>
      </c>
      <c r="C257" s="10" t="s">
        <v>840</v>
      </c>
      <c r="D257" s="118" t="s">
        <v>840</v>
      </c>
      <c r="E257" s="118" t="s">
        <v>25</v>
      </c>
      <c r="F257" s="158" t="s">
        <v>210</v>
      </c>
      <c r="G257" s="159"/>
      <c r="H257" s="11" t="s">
        <v>841</v>
      </c>
      <c r="I257" s="14">
        <v>4.2</v>
      </c>
      <c r="J257" s="14">
        <v>2.4900000000000002</v>
      </c>
      <c r="K257" s="109">
        <f t="shared" si="6"/>
        <v>8.4</v>
      </c>
      <c r="L257" s="115"/>
      <c r="M257" s="2">
        <v>21.29</v>
      </c>
      <c r="N257" s="2">
        <v>34.42</v>
      </c>
      <c r="O257" s="146">
        <v>4.2</v>
      </c>
      <c r="P257" s="142">
        <f t="shared" si="7"/>
        <v>8.4</v>
      </c>
    </row>
    <row r="258" spans="1:16" ht="24">
      <c r="A258" s="114"/>
      <c r="B258" s="107">
        <v>1</v>
      </c>
      <c r="C258" s="10" t="s">
        <v>840</v>
      </c>
      <c r="D258" s="118" t="s">
        <v>840</v>
      </c>
      <c r="E258" s="118" t="s">
        <v>25</v>
      </c>
      <c r="F258" s="158" t="s">
        <v>212</v>
      </c>
      <c r="G258" s="159"/>
      <c r="H258" s="11" t="s">
        <v>841</v>
      </c>
      <c r="I258" s="14">
        <v>4.2</v>
      </c>
      <c r="J258" s="14">
        <v>2.4900000000000002</v>
      </c>
      <c r="K258" s="109">
        <f t="shared" si="6"/>
        <v>4.2</v>
      </c>
      <c r="L258" s="115"/>
      <c r="M258" s="2">
        <v>21.29</v>
      </c>
      <c r="N258" s="2">
        <v>34.42</v>
      </c>
      <c r="O258" s="146">
        <v>4.2</v>
      </c>
      <c r="P258" s="142">
        <f t="shared" si="7"/>
        <v>4.2</v>
      </c>
    </row>
    <row r="259" spans="1:16" ht="24">
      <c r="A259" s="114"/>
      <c r="B259" s="107">
        <v>1</v>
      </c>
      <c r="C259" s="10" t="s">
        <v>840</v>
      </c>
      <c r="D259" s="118" t="s">
        <v>840</v>
      </c>
      <c r="E259" s="118" t="s">
        <v>25</v>
      </c>
      <c r="F259" s="158" t="s">
        <v>214</v>
      </c>
      <c r="G259" s="159"/>
      <c r="H259" s="11" t="s">
        <v>841</v>
      </c>
      <c r="I259" s="14">
        <v>4.2</v>
      </c>
      <c r="J259" s="14">
        <v>2.4900000000000002</v>
      </c>
      <c r="K259" s="109">
        <f t="shared" si="6"/>
        <v>4.2</v>
      </c>
      <c r="L259" s="115"/>
      <c r="M259" s="2">
        <v>21.29</v>
      </c>
      <c r="N259" s="2">
        <v>34.42</v>
      </c>
      <c r="O259" s="146">
        <v>4.2</v>
      </c>
      <c r="P259" s="142">
        <f t="shared" si="7"/>
        <v>4.2</v>
      </c>
    </row>
    <row r="260" spans="1:16" ht="24">
      <c r="A260" s="114"/>
      <c r="B260" s="107">
        <v>2</v>
      </c>
      <c r="C260" s="10" t="s">
        <v>840</v>
      </c>
      <c r="D260" s="118" t="s">
        <v>840</v>
      </c>
      <c r="E260" s="118" t="s">
        <v>25</v>
      </c>
      <c r="F260" s="158" t="s">
        <v>270</v>
      </c>
      <c r="G260" s="159"/>
      <c r="H260" s="11" t="s">
        <v>841</v>
      </c>
      <c r="I260" s="14">
        <v>4.2</v>
      </c>
      <c r="J260" s="14">
        <v>2.4900000000000002</v>
      </c>
      <c r="K260" s="109">
        <f t="shared" si="6"/>
        <v>8.4</v>
      </c>
      <c r="L260" s="115"/>
      <c r="M260" s="2">
        <v>21.29</v>
      </c>
      <c r="N260" s="2">
        <v>34.42</v>
      </c>
      <c r="O260" s="146">
        <v>4.2</v>
      </c>
      <c r="P260" s="142">
        <f t="shared" si="7"/>
        <v>8.4</v>
      </c>
    </row>
    <row r="261" spans="1:16" ht="12.95" customHeight="1">
      <c r="A261" s="114"/>
      <c r="B261" s="107">
        <v>8</v>
      </c>
      <c r="C261" s="10" t="s">
        <v>842</v>
      </c>
      <c r="D261" s="118" t="s">
        <v>842</v>
      </c>
      <c r="E261" s="118" t="s">
        <v>23</v>
      </c>
      <c r="F261" s="158"/>
      <c r="G261" s="159"/>
      <c r="H261" s="11" t="s">
        <v>843</v>
      </c>
      <c r="I261" s="14">
        <v>3.52</v>
      </c>
      <c r="J261" s="14">
        <v>2.09</v>
      </c>
      <c r="K261" s="109">
        <f t="shared" si="6"/>
        <v>28.16</v>
      </c>
      <c r="L261" s="115"/>
      <c r="M261" s="2">
        <v>21.29</v>
      </c>
      <c r="N261" s="2">
        <v>34.42</v>
      </c>
      <c r="O261" s="141">
        <v>3.52</v>
      </c>
      <c r="P261" s="142">
        <f t="shared" si="7"/>
        <v>28.16</v>
      </c>
    </row>
    <row r="262" spans="1:16" ht="12.95" customHeight="1">
      <c r="A262" s="114"/>
      <c r="B262" s="107">
        <v>15</v>
      </c>
      <c r="C262" s="10" t="s">
        <v>842</v>
      </c>
      <c r="D262" s="118" t="s">
        <v>842</v>
      </c>
      <c r="E262" s="118" t="s">
        <v>25</v>
      </c>
      <c r="F262" s="158"/>
      <c r="G262" s="159"/>
      <c r="H262" s="11" t="s">
        <v>843</v>
      </c>
      <c r="I262" s="14">
        <v>3.52</v>
      </c>
      <c r="J262" s="14">
        <v>2.09</v>
      </c>
      <c r="K262" s="109">
        <f t="shared" si="6"/>
        <v>52.8</v>
      </c>
      <c r="L262" s="115"/>
      <c r="M262" s="2">
        <v>21.29</v>
      </c>
      <c r="N262" s="2">
        <v>34.42</v>
      </c>
      <c r="O262" s="141">
        <v>3.52</v>
      </c>
      <c r="P262" s="142">
        <f t="shared" si="7"/>
        <v>52.8</v>
      </c>
    </row>
    <row r="263" spans="1:16" ht="12.95" customHeight="1">
      <c r="A263" s="114"/>
      <c r="B263" s="107">
        <v>10</v>
      </c>
      <c r="C263" s="10" t="s">
        <v>842</v>
      </c>
      <c r="D263" s="118" t="s">
        <v>842</v>
      </c>
      <c r="E263" s="118" t="s">
        <v>26</v>
      </c>
      <c r="F263" s="158"/>
      <c r="G263" s="159"/>
      <c r="H263" s="11" t="s">
        <v>843</v>
      </c>
      <c r="I263" s="14">
        <v>3.52</v>
      </c>
      <c r="J263" s="14">
        <v>2.09</v>
      </c>
      <c r="K263" s="109">
        <f t="shared" si="6"/>
        <v>35.200000000000003</v>
      </c>
      <c r="L263" s="115"/>
      <c r="M263" s="2">
        <v>21.29</v>
      </c>
      <c r="N263" s="2">
        <v>34.42</v>
      </c>
      <c r="O263" s="141">
        <v>3.52</v>
      </c>
      <c r="P263" s="142">
        <f t="shared" si="7"/>
        <v>35.200000000000003</v>
      </c>
    </row>
    <row r="264" spans="1:16">
      <c r="A264" s="114"/>
      <c r="B264" s="107">
        <v>10</v>
      </c>
      <c r="C264" s="10" t="s">
        <v>68</v>
      </c>
      <c r="D264" s="118" t="s">
        <v>68</v>
      </c>
      <c r="E264" s="118" t="s">
        <v>25</v>
      </c>
      <c r="F264" s="158" t="s">
        <v>272</v>
      </c>
      <c r="G264" s="159"/>
      <c r="H264" s="11" t="s">
        <v>844</v>
      </c>
      <c r="I264" s="14">
        <v>3.27</v>
      </c>
      <c r="J264" s="14">
        <v>1.94</v>
      </c>
      <c r="K264" s="109">
        <f t="shared" si="6"/>
        <v>32.700000000000003</v>
      </c>
      <c r="L264" s="115"/>
      <c r="M264" s="2">
        <v>21.29</v>
      </c>
      <c r="N264" s="2">
        <v>34.42</v>
      </c>
      <c r="O264" s="141">
        <v>3.27</v>
      </c>
      <c r="P264" s="142">
        <f t="shared" si="7"/>
        <v>32.700000000000003</v>
      </c>
    </row>
    <row r="265" spans="1:16">
      <c r="A265" s="114"/>
      <c r="B265" s="107">
        <v>3</v>
      </c>
      <c r="C265" s="10" t="s">
        <v>68</v>
      </c>
      <c r="D265" s="118" t="s">
        <v>68</v>
      </c>
      <c r="E265" s="118" t="s">
        <v>25</v>
      </c>
      <c r="F265" s="158" t="s">
        <v>755</v>
      </c>
      <c r="G265" s="159"/>
      <c r="H265" s="11" t="s">
        <v>844</v>
      </c>
      <c r="I265" s="14">
        <v>3.27</v>
      </c>
      <c r="J265" s="14">
        <v>1.94</v>
      </c>
      <c r="K265" s="109">
        <f t="shared" si="6"/>
        <v>9.81</v>
      </c>
      <c r="L265" s="115"/>
      <c r="M265" s="2">
        <v>21.29</v>
      </c>
      <c r="N265" s="2">
        <v>34.42</v>
      </c>
      <c r="O265" s="141">
        <v>3.27</v>
      </c>
      <c r="P265" s="142">
        <f t="shared" si="7"/>
        <v>9.81</v>
      </c>
    </row>
    <row r="266" spans="1:16">
      <c r="A266" s="114"/>
      <c r="B266" s="107">
        <v>8</v>
      </c>
      <c r="C266" s="10" t="s">
        <v>68</v>
      </c>
      <c r="D266" s="118" t="s">
        <v>68</v>
      </c>
      <c r="E266" s="118" t="s">
        <v>26</v>
      </c>
      <c r="F266" s="158" t="s">
        <v>273</v>
      </c>
      <c r="G266" s="159"/>
      <c r="H266" s="11" t="s">
        <v>844</v>
      </c>
      <c r="I266" s="14">
        <v>3.27</v>
      </c>
      <c r="J266" s="14">
        <v>1.94</v>
      </c>
      <c r="K266" s="109">
        <f t="shared" si="6"/>
        <v>26.16</v>
      </c>
      <c r="L266" s="115"/>
      <c r="M266" s="2">
        <v>21.29</v>
      </c>
      <c r="N266" s="2">
        <v>34.42</v>
      </c>
      <c r="O266" s="141">
        <v>3.27</v>
      </c>
      <c r="P266" s="142">
        <f t="shared" si="7"/>
        <v>26.16</v>
      </c>
    </row>
    <row r="267" spans="1:16">
      <c r="A267" s="114"/>
      <c r="B267" s="107">
        <v>6</v>
      </c>
      <c r="C267" s="10" t="s">
        <v>68</v>
      </c>
      <c r="D267" s="118" t="s">
        <v>68</v>
      </c>
      <c r="E267" s="118" t="s">
        <v>26</v>
      </c>
      <c r="F267" s="158" t="s">
        <v>271</v>
      </c>
      <c r="G267" s="159"/>
      <c r="H267" s="11" t="s">
        <v>844</v>
      </c>
      <c r="I267" s="14">
        <v>3.27</v>
      </c>
      <c r="J267" s="14">
        <v>1.94</v>
      </c>
      <c r="K267" s="109">
        <f t="shared" si="6"/>
        <v>19.62</v>
      </c>
      <c r="L267" s="115"/>
      <c r="M267" s="2">
        <v>21.29</v>
      </c>
      <c r="N267" s="2">
        <v>34.42</v>
      </c>
      <c r="O267" s="141">
        <v>3.27</v>
      </c>
      <c r="P267" s="142">
        <f t="shared" si="7"/>
        <v>19.62</v>
      </c>
    </row>
    <row r="268" spans="1:16">
      <c r="A268" s="114"/>
      <c r="B268" s="107">
        <v>10</v>
      </c>
      <c r="C268" s="10" t="s">
        <v>68</v>
      </c>
      <c r="D268" s="118" t="s">
        <v>68</v>
      </c>
      <c r="E268" s="118" t="s">
        <v>26</v>
      </c>
      <c r="F268" s="158" t="s">
        <v>272</v>
      </c>
      <c r="G268" s="159"/>
      <c r="H268" s="11" t="s">
        <v>844</v>
      </c>
      <c r="I268" s="14">
        <v>3.27</v>
      </c>
      <c r="J268" s="14">
        <v>1.94</v>
      </c>
      <c r="K268" s="109">
        <f t="shared" si="6"/>
        <v>32.700000000000003</v>
      </c>
      <c r="L268" s="115"/>
      <c r="M268" s="2">
        <v>21.29</v>
      </c>
      <c r="N268" s="2">
        <v>34.42</v>
      </c>
      <c r="O268" s="141">
        <v>3.27</v>
      </c>
      <c r="P268" s="142">
        <f t="shared" si="7"/>
        <v>32.700000000000003</v>
      </c>
    </row>
    <row r="269" spans="1:16">
      <c r="A269" s="114"/>
      <c r="B269" s="107">
        <v>1</v>
      </c>
      <c r="C269" s="10" t="s">
        <v>68</v>
      </c>
      <c r="D269" s="118" t="s">
        <v>68</v>
      </c>
      <c r="E269" s="118" t="s">
        <v>27</v>
      </c>
      <c r="F269" s="158" t="s">
        <v>273</v>
      </c>
      <c r="G269" s="159"/>
      <c r="H269" s="11" t="s">
        <v>844</v>
      </c>
      <c r="I269" s="14">
        <v>3.27</v>
      </c>
      <c r="J269" s="14">
        <v>1.94</v>
      </c>
      <c r="K269" s="109">
        <f t="shared" si="6"/>
        <v>3.27</v>
      </c>
      <c r="L269" s="115"/>
      <c r="M269" s="2">
        <v>21.29</v>
      </c>
      <c r="N269" s="2">
        <v>34.42</v>
      </c>
      <c r="O269" s="141">
        <v>3.27</v>
      </c>
      <c r="P269" s="142">
        <f t="shared" si="7"/>
        <v>3.27</v>
      </c>
    </row>
    <row r="270" spans="1:16">
      <c r="A270" s="114"/>
      <c r="B270" s="107">
        <v>2</v>
      </c>
      <c r="C270" s="10" t="s">
        <v>68</v>
      </c>
      <c r="D270" s="118" t="s">
        <v>68</v>
      </c>
      <c r="E270" s="118" t="s">
        <v>27</v>
      </c>
      <c r="F270" s="158" t="s">
        <v>272</v>
      </c>
      <c r="G270" s="159"/>
      <c r="H270" s="11" t="s">
        <v>844</v>
      </c>
      <c r="I270" s="14">
        <v>3.27</v>
      </c>
      <c r="J270" s="14">
        <v>1.94</v>
      </c>
      <c r="K270" s="109">
        <f t="shared" si="6"/>
        <v>6.54</v>
      </c>
      <c r="L270" s="115"/>
      <c r="M270" s="2">
        <v>21.29</v>
      </c>
      <c r="N270" s="2">
        <v>34.42</v>
      </c>
      <c r="O270" s="141">
        <v>3.27</v>
      </c>
      <c r="P270" s="142">
        <f t="shared" si="7"/>
        <v>6.54</v>
      </c>
    </row>
    <row r="271" spans="1:16">
      <c r="A271" s="114"/>
      <c r="B271" s="107">
        <v>2</v>
      </c>
      <c r="C271" s="10" t="s">
        <v>68</v>
      </c>
      <c r="D271" s="118" t="s">
        <v>68</v>
      </c>
      <c r="E271" s="118" t="s">
        <v>27</v>
      </c>
      <c r="F271" s="158" t="s">
        <v>755</v>
      </c>
      <c r="G271" s="159"/>
      <c r="H271" s="11" t="s">
        <v>844</v>
      </c>
      <c r="I271" s="14">
        <v>3.27</v>
      </c>
      <c r="J271" s="14">
        <v>1.94</v>
      </c>
      <c r="K271" s="109">
        <f t="shared" si="6"/>
        <v>6.54</v>
      </c>
      <c r="L271" s="115"/>
      <c r="M271" s="2">
        <v>21.29</v>
      </c>
      <c r="N271" s="2">
        <v>34.42</v>
      </c>
      <c r="O271" s="141">
        <v>3.27</v>
      </c>
      <c r="P271" s="142">
        <f t="shared" si="7"/>
        <v>6.54</v>
      </c>
    </row>
    <row r="272" spans="1:16">
      <c r="A272" s="114"/>
      <c r="B272" s="107">
        <v>2</v>
      </c>
      <c r="C272" s="10" t="s">
        <v>845</v>
      </c>
      <c r="D272" s="118" t="s">
        <v>845</v>
      </c>
      <c r="E272" s="118" t="s">
        <v>23</v>
      </c>
      <c r="F272" s="158" t="s">
        <v>273</v>
      </c>
      <c r="G272" s="159"/>
      <c r="H272" s="11" t="s">
        <v>846</v>
      </c>
      <c r="I272" s="14">
        <v>3.52</v>
      </c>
      <c r="J272" s="14">
        <v>2.09</v>
      </c>
      <c r="K272" s="109">
        <f t="shared" si="6"/>
        <v>7.04</v>
      </c>
      <c r="L272" s="115"/>
      <c r="M272" s="2">
        <v>21.29</v>
      </c>
      <c r="N272" s="2">
        <v>34.42</v>
      </c>
      <c r="O272" s="141">
        <v>3.52</v>
      </c>
      <c r="P272" s="142">
        <f t="shared" si="7"/>
        <v>7.04</v>
      </c>
    </row>
    <row r="273" spans="1:16">
      <c r="A273" s="114"/>
      <c r="B273" s="107">
        <v>2</v>
      </c>
      <c r="C273" s="10" t="s">
        <v>845</v>
      </c>
      <c r="D273" s="118" t="s">
        <v>845</v>
      </c>
      <c r="E273" s="118" t="s">
        <v>23</v>
      </c>
      <c r="F273" s="158" t="s">
        <v>271</v>
      </c>
      <c r="G273" s="159"/>
      <c r="H273" s="11" t="s">
        <v>846</v>
      </c>
      <c r="I273" s="14">
        <v>3.52</v>
      </c>
      <c r="J273" s="14">
        <v>2.09</v>
      </c>
      <c r="K273" s="109">
        <f t="shared" si="6"/>
        <v>7.04</v>
      </c>
      <c r="L273" s="115"/>
      <c r="M273" s="2">
        <v>21.29</v>
      </c>
      <c r="N273" s="2">
        <v>34.42</v>
      </c>
      <c r="O273" s="141">
        <v>3.52</v>
      </c>
      <c r="P273" s="142">
        <f t="shared" si="7"/>
        <v>7.04</v>
      </c>
    </row>
    <row r="274" spans="1:16">
      <c r="A274" s="114"/>
      <c r="B274" s="107">
        <v>4</v>
      </c>
      <c r="C274" s="10" t="s">
        <v>845</v>
      </c>
      <c r="D274" s="118" t="s">
        <v>845</v>
      </c>
      <c r="E274" s="118" t="s">
        <v>23</v>
      </c>
      <c r="F274" s="158" t="s">
        <v>272</v>
      </c>
      <c r="G274" s="159"/>
      <c r="H274" s="11" t="s">
        <v>846</v>
      </c>
      <c r="I274" s="14">
        <v>3.52</v>
      </c>
      <c r="J274" s="14">
        <v>2.09</v>
      </c>
      <c r="K274" s="109">
        <f t="shared" si="6"/>
        <v>14.08</v>
      </c>
      <c r="L274" s="115"/>
      <c r="M274" s="2">
        <v>21.29</v>
      </c>
      <c r="N274" s="2">
        <v>34.42</v>
      </c>
      <c r="O274" s="141">
        <v>3.52</v>
      </c>
      <c r="P274" s="142">
        <f t="shared" si="7"/>
        <v>14.08</v>
      </c>
    </row>
    <row r="275" spans="1:16">
      <c r="A275" s="114"/>
      <c r="B275" s="107">
        <v>4</v>
      </c>
      <c r="C275" s="10" t="s">
        <v>845</v>
      </c>
      <c r="D275" s="118" t="s">
        <v>845</v>
      </c>
      <c r="E275" s="118" t="s">
        <v>23</v>
      </c>
      <c r="F275" s="158" t="s">
        <v>755</v>
      </c>
      <c r="G275" s="159"/>
      <c r="H275" s="11" t="s">
        <v>846</v>
      </c>
      <c r="I275" s="14">
        <v>3.52</v>
      </c>
      <c r="J275" s="14">
        <v>2.09</v>
      </c>
      <c r="K275" s="109">
        <f t="shared" si="6"/>
        <v>14.08</v>
      </c>
      <c r="L275" s="115"/>
      <c r="M275" s="2">
        <v>21.29</v>
      </c>
      <c r="N275" s="2">
        <v>34.42</v>
      </c>
      <c r="O275" s="141">
        <v>3.52</v>
      </c>
      <c r="P275" s="142">
        <f t="shared" si="7"/>
        <v>14.08</v>
      </c>
    </row>
    <row r="276" spans="1:16">
      <c r="A276" s="114"/>
      <c r="B276" s="107">
        <v>4</v>
      </c>
      <c r="C276" s="10" t="s">
        <v>845</v>
      </c>
      <c r="D276" s="118" t="s">
        <v>845</v>
      </c>
      <c r="E276" s="118" t="s">
        <v>25</v>
      </c>
      <c r="F276" s="158" t="s">
        <v>273</v>
      </c>
      <c r="G276" s="159"/>
      <c r="H276" s="11" t="s">
        <v>846</v>
      </c>
      <c r="I276" s="14">
        <v>3.52</v>
      </c>
      <c r="J276" s="14">
        <v>2.09</v>
      </c>
      <c r="K276" s="109">
        <f t="shared" si="6"/>
        <v>14.08</v>
      </c>
      <c r="L276" s="115"/>
      <c r="M276" s="2">
        <v>21.29</v>
      </c>
      <c r="N276" s="2">
        <v>34.42</v>
      </c>
      <c r="O276" s="141">
        <v>3.52</v>
      </c>
      <c r="P276" s="142">
        <f t="shared" si="7"/>
        <v>14.08</v>
      </c>
    </row>
    <row r="277" spans="1:16">
      <c r="A277" s="114"/>
      <c r="B277" s="107">
        <v>3</v>
      </c>
      <c r="C277" s="10" t="s">
        <v>845</v>
      </c>
      <c r="D277" s="118" t="s">
        <v>845</v>
      </c>
      <c r="E277" s="118" t="s">
        <v>25</v>
      </c>
      <c r="F277" s="158" t="s">
        <v>271</v>
      </c>
      <c r="G277" s="159"/>
      <c r="H277" s="11" t="s">
        <v>846</v>
      </c>
      <c r="I277" s="14">
        <v>3.52</v>
      </c>
      <c r="J277" s="14">
        <v>2.09</v>
      </c>
      <c r="K277" s="109">
        <f t="shared" si="6"/>
        <v>10.56</v>
      </c>
      <c r="L277" s="115"/>
      <c r="M277" s="2">
        <v>21.29</v>
      </c>
      <c r="N277" s="2">
        <v>34.42</v>
      </c>
      <c r="O277" s="141">
        <v>3.52</v>
      </c>
      <c r="P277" s="142">
        <f t="shared" si="7"/>
        <v>10.56</v>
      </c>
    </row>
    <row r="278" spans="1:16">
      <c r="A278" s="114"/>
      <c r="B278" s="107">
        <v>6</v>
      </c>
      <c r="C278" s="10" t="s">
        <v>845</v>
      </c>
      <c r="D278" s="118" t="s">
        <v>845</v>
      </c>
      <c r="E278" s="118" t="s">
        <v>25</v>
      </c>
      <c r="F278" s="158" t="s">
        <v>755</v>
      </c>
      <c r="G278" s="159"/>
      <c r="H278" s="11" t="s">
        <v>846</v>
      </c>
      <c r="I278" s="14">
        <v>3.52</v>
      </c>
      <c r="J278" s="14">
        <v>2.09</v>
      </c>
      <c r="K278" s="109">
        <f t="shared" ref="K278:K341" si="8">I278*B278</f>
        <v>21.12</v>
      </c>
      <c r="L278" s="115"/>
      <c r="M278" s="2">
        <v>21.29</v>
      </c>
      <c r="N278" s="2">
        <v>34.42</v>
      </c>
      <c r="O278" s="141">
        <v>3.52</v>
      </c>
      <c r="P278" s="142">
        <f t="shared" si="7"/>
        <v>21.12</v>
      </c>
    </row>
    <row r="279" spans="1:16">
      <c r="A279" s="114"/>
      <c r="B279" s="107">
        <v>4</v>
      </c>
      <c r="C279" s="10" t="s">
        <v>845</v>
      </c>
      <c r="D279" s="118" t="s">
        <v>845</v>
      </c>
      <c r="E279" s="118" t="s">
        <v>26</v>
      </c>
      <c r="F279" s="158" t="s">
        <v>273</v>
      </c>
      <c r="G279" s="159"/>
      <c r="H279" s="11" t="s">
        <v>846</v>
      </c>
      <c r="I279" s="14">
        <v>3.52</v>
      </c>
      <c r="J279" s="14">
        <v>2.09</v>
      </c>
      <c r="K279" s="109">
        <f t="shared" si="8"/>
        <v>14.08</v>
      </c>
      <c r="L279" s="115"/>
      <c r="M279" s="2">
        <v>21.29</v>
      </c>
      <c r="N279" s="2">
        <v>34.42</v>
      </c>
      <c r="O279" s="141">
        <v>3.52</v>
      </c>
      <c r="P279" s="142">
        <f t="shared" ref="P279:P342" si="9">O279*B279</f>
        <v>14.08</v>
      </c>
    </row>
    <row r="280" spans="1:16">
      <c r="A280" s="114"/>
      <c r="B280" s="107">
        <v>5</v>
      </c>
      <c r="C280" s="10" t="s">
        <v>845</v>
      </c>
      <c r="D280" s="118" t="s">
        <v>845</v>
      </c>
      <c r="E280" s="118" t="s">
        <v>26</v>
      </c>
      <c r="F280" s="158" t="s">
        <v>271</v>
      </c>
      <c r="G280" s="159"/>
      <c r="H280" s="11" t="s">
        <v>846</v>
      </c>
      <c r="I280" s="14">
        <v>3.52</v>
      </c>
      <c r="J280" s="14">
        <v>2.09</v>
      </c>
      <c r="K280" s="109">
        <f t="shared" si="8"/>
        <v>17.600000000000001</v>
      </c>
      <c r="L280" s="115"/>
      <c r="M280" s="2">
        <v>21.29</v>
      </c>
      <c r="N280" s="2">
        <v>34.42</v>
      </c>
      <c r="O280" s="141">
        <v>3.52</v>
      </c>
      <c r="P280" s="142">
        <f t="shared" si="9"/>
        <v>17.600000000000001</v>
      </c>
    </row>
    <row r="281" spans="1:16">
      <c r="A281" s="114"/>
      <c r="B281" s="107">
        <v>4</v>
      </c>
      <c r="C281" s="10" t="s">
        <v>845</v>
      </c>
      <c r="D281" s="118" t="s">
        <v>845</v>
      </c>
      <c r="E281" s="118" t="s">
        <v>26</v>
      </c>
      <c r="F281" s="158" t="s">
        <v>272</v>
      </c>
      <c r="G281" s="159"/>
      <c r="H281" s="11" t="s">
        <v>846</v>
      </c>
      <c r="I281" s="14">
        <v>3.52</v>
      </c>
      <c r="J281" s="14">
        <v>2.09</v>
      </c>
      <c r="K281" s="109">
        <f t="shared" si="8"/>
        <v>14.08</v>
      </c>
      <c r="L281" s="115"/>
      <c r="M281" s="2">
        <v>21.29</v>
      </c>
      <c r="N281" s="2">
        <v>34.42</v>
      </c>
      <c r="O281" s="141">
        <v>3.52</v>
      </c>
      <c r="P281" s="142">
        <f t="shared" si="9"/>
        <v>14.08</v>
      </c>
    </row>
    <row r="282" spans="1:16">
      <c r="A282" s="114"/>
      <c r="B282" s="107">
        <v>3</v>
      </c>
      <c r="C282" s="10" t="s">
        <v>845</v>
      </c>
      <c r="D282" s="118" t="s">
        <v>845</v>
      </c>
      <c r="E282" s="118" t="s">
        <v>26</v>
      </c>
      <c r="F282" s="158" t="s">
        <v>755</v>
      </c>
      <c r="G282" s="159"/>
      <c r="H282" s="11" t="s">
        <v>846</v>
      </c>
      <c r="I282" s="14">
        <v>3.52</v>
      </c>
      <c r="J282" s="14">
        <v>2.09</v>
      </c>
      <c r="K282" s="109">
        <f t="shared" si="8"/>
        <v>10.56</v>
      </c>
      <c r="L282" s="115"/>
      <c r="M282" s="2">
        <v>21.29</v>
      </c>
      <c r="N282" s="2">
        <v>34.42</v>
      </c>
      <c r="O282" s="141">
        <v>3.52</v>
      </c>
      <c r="P282" s="142">
        <f t="shared" si="9"/>
        <v>10.56</v>
      </c>
    </row>
    <row r="283" spans="1:16">
      <c r="A283" s="114"/>
      <c r="B283" s="107">
        <v>5</v>
      </c>
      <c r="C283" s="10" t="s">
        <v>473</v>
      </c>
      <c r="D283" s="118" t="s">
        <v>473</v>
      </c>
      <c r="E283" s="118" t="s">
        <v>23</v>
      </c>
      <c r="F283" s="158" t="s">
        <v>673</v>
      </c>
      <c r="G283" s="159"/>
      <c r="H283" s="11" t="s">
        <v>475</v>
      </c>
      <c r="I283" s="14">
        <v>3.77</v>
      </c>
      <c r="J283" s="14">
        <v>2.2400000000000002</v>
      </c>
      <c r="K283" s="109">
        <f t="shared" si="8"/>
        <v>18.850000000000001</v>
      </c>
      <c r="L283" s="115"/>
      <c r="M283" s="2">
        <v>21.29</v>
      </c>
      <c r="N283" s="2">
        <v>34.42</v>
      </c>
      <c r="O283" s="141">
        <v>3.77</v>
      </c>
      <c r="P283" s="142">
        <f t="shared" si="9"/>
        <v>18.850000000000001</v>
      </c>
    </row>
    <row r="284" spans="1:16">
      <c r="A284" s="114"/>
      <c r="B284" s="107">
        <v>3</v>
      </c>
      <c r="C284" s="10" t="s">
        <v>473</v>
      </c>
      <c r="D284" s="118" t="s">
        <v>473</v>
      </c>
      <c r="E284" s="118" t="s">
        <v>23</v>
      </c>
      <c r="F284" s="158" t="s">
        <v>271</v>
      </c>
      <c r="G284" s="159"/>
      <c r="H284" s="11" t="s">
        <v>475</v>
      </c>
      <c r="I284" s="14">
        <v>3.77</v>
      </c>
      <c r="J284" s="14">
        <v>2.2400000000000002</v>
      </c>
      <c r="K284" s="109">
        <f t="shared" si="8"/>
        <v>11.31</v>
      </c>
      <c r="L284" s="115"/>
      <c r="M284" s="2">
        <v>21.29</v>
      </c>
      <c r="N284" s="2">
        <v>34.42</v>
      </c>
      <c r="O284" s="141">
        <v>3.77</v>
      </c>
      <c r="P284" s="142">
        <f t="shared" si="9"/>
        <v>11.31</v>
      </c>
    </row>
    <row r="285" spans="1:16">
      <c r="A285" s="114"/>
      <c r="B285" s="107">
        <v>5</v>
      </c>
      <c r="C285" s="10" t="s">
        <v>473</v>
      </c>
      <c r="D285" s="118" t="s">
        <v>473</v>
      </c>
      <c r="E285" s="118" t="s">
        <v>23</v>
      </c>
      <c r="F285" s="158" t="s">
        <v>755</v>
      </c>
      <c r="G285" s="159"/>
      <c r="H285" s="11" t="s">
        <v>475</v>
      </c>
      <c r="I285" s="14">
        <v>3.77</v>
      </c>
      <c r="J285" s="14">
        <v>2.2400000000000002</v>
      </c>
      <c r="K285" s="109">
        <f t="shared" si="8"/>
        <v>18.850000000000001</v>
      </c>
      <c r="L285" s="115"/>
      <c r="M285" s="2">
        <v>21.29</v>
      </c>
      <c r="N285" s="2">
        <v>34.42</v>
      </c>
      <c r="O285" s="141">
        <v>3.77</v>
      </c>
      <c r="P285" s="142">
        <f t="shared" si="9"/>
        <v>18.850000000000001</v>
      </c>
    </row>
    <row r="286" spans="1:16">
      <c r="A286" s="114"/>
      <c r="B286" s="107">
        <v>4</v>
      </c>
      <c r="C286" s="10" t="s">
        <v>473</v>
      </c>
      <c r="D286" s="118" t="s">
        <v>473</v>
      </c>
      <c r="E286" s="118" t="s">
        <v>25</v>
      </c>
      <c r="F286" s="158" t="s">
        <v>673</v>
      </c>
      <c r="G286" s="159"/>
      <c r="H286" s="11" t="s">
        <v>475</v>
      </c>
      <c r="I286" s="14">
        <v>3.77</v>
      </c>
      <c r="J286" s="14">
        <v>2.2400000000000002</v>
      </c>
      <c r="K286" s="109">
        <f t="shared" si="8"/>
        <v>15.08</v>
      </c>
      <c r="L286" s="115"/>
      <c r="M286" s="2">
        <v>21.29</v>
      </c>
      <c r="N286" s="2">
        <v>34.42</v>
      </c>
      <c r="O286" s="141">
        <v>3.77</v>
      </c>
      <c r="P286" s="142">
        <f t="shared" si="9"/>
        <v>15.08</v>
      </c>
    </row>
    <row r="287" spans="1:16">
      <c r="A287" s="114"/>
      <c r="B287" s="107">
        <v>8</v>
      </c>
      <c r="C287" s="10" t="s">
        <v>473</v>
      </c>
      <c r="D287" s="118" t="s">
        <v>473</v>
      </c>
      <c r="E287" s="118" t="s">
        <v>25</v>
      </c>
      <c r="F287" s="158" t="s">
        <v>271</v>
      </c>
      <c r="G287" s="159"/>
      <c r="H287" s="11" t="s">
        <v>475</v>
      </c>
      <c r="I287" s="14">
        <v>3.77</v>
      </c>
      <c r="J287" s="14">
        <v>2.2400000000000002</v>
      </c>
      <c r="K287" s="109">
        <f t="shared" si="8"/>
        <v>30.16</v>
      </c>
      <c r="L287" s="115"/>
      <c r="M287" s="2">
        <v>21.29</v>
      </c>
      <c r="N287" s="2">
        <v>34.42</v>
      </c>
      <c r="O287" s="141">
        <v>3.77</v>
      </c>
      <c r="P287" s="142">
        <f t="shared" si="9"/>
        <v>30.16</v>
      </c>
    </row>
    <row r="288" spans="1:16">
      <c r="A288" s="114"/>
      <c r="B288" s="107">
        <v>3</v>
      </c>
      <c r="C288" s="10" t="s">
        <v>473</v>
      </c>
      <c r="D288" s="118" t="s">
        <v>473</v>
      </c>
      <c r="E288" s="118" t="s">
        <v>25</v>
      </c>
      <c r="F288" s="158" t="s">
        <v>755</v>
      </c>
      <c r="G288" s="159"/>
      <c r="H288" s="11" t="s">
        <v>475</v>
      </c>
      <c r="I288" s="14">
        <v>3.77</v>
      </c>
      <c r="J288" s="14">
        <v>2.2400000000000002</v>
      </c>
      <c r="K288" s="109">
        <f t="shared" si="8"/>
        <v>11.31</v>
      </c>
      <c r="L288" s="115"/>
      <c r="M288" s="2">
        <v>21.29</v>
      </c>
      <c r="N288" s="2">
        <v>34.42</v>
      </c>
      <c r="O288" s="141">
        <v>3.77</v>
      </c>
      <c r="P288" s="142">
        <f t="shared" si="9"/>
        <v>11.31</v>
      </c>
    </row>
    <row r="289" spans="1:16">
      <c r="A289" s="114"/>
      <c r="B289" s="107">
        <v>2</v>
      </c>
      <c r="C289" s="10" t="s">
        <v>473</v>
      </c>
      <c r="D289" s="118" t="s">
        <v>473</v>
      </c>
      <c r="E289" s="118" t="s">
        <v>26</v>
      </c>
      <c r="F289" s="158" t="s">
        <v>755</v>
      </c>
      <c r="G289" s="159"/>
      <c r="H289" s="11" t="s">
        <v>475</v>
      </c>
      <c r="I289" s="14">
        <v>3.77</v>
      </c>
      <c r="J289" s="14">
        <v>2.2400000000000002</v>
      </c>
      <c r="K289" s="109">
        <f t="shared" si="8"/>
        <v>7.54</v>
      </c>
      <c r="L289" s="115"/>
      <c r="M289" s="2">
        <v>21.29</v>
      </c>
      <c r="N289" s="2">
        <v>34.42</v>
      </c>
      <c r="O289" s="141">
        <v>3.77</v>
      </c>
      <c r="P289" s="142">
        <f t="shared" si="9"/>
        <v>7.54</v>
      </c>
    </row>
    <row r="290" spans="1:16">
      <c r="A290" s="114"/>
      <c r="B290" s="107">
        <v>3</v>
      </c>
      <c r="C290" s="10" t="s">
        <v>473</v>
      </c>
      <c r="D290" s="118" t="s">
        <v>473</v>
      </c>
      <c r="E290" s="118" t="s">
        <v>298</v>
      </c>
      <c r="F290" s="158" t="s">
        <v>273</v>
      </c>
      <c r="G290" s="159"/>
      <c r="H290" s="11" t="s">
        <v>475</v>
      </c>
      <c r="I290" s="14">
        <v>3.77</v>
      </c>
      <c r="J290" s="14">
        <v>2.2400000000000002</v>
      </c>
      <c r="K290" s="109">
        <f t="shared" si="8"/>
        <v>11.31</v>
      </c>
      <c r="L290" s="115"/>
      <c r="M290" s="2">
        <v>21.29</v>
      </c>
      <c r="N290" s="2">
        <v>34.42</v>
      </c>
      <c r="O290" s="141">
        <v>3.77</v>
      </c>
      <c r="P290" s="142">
        <f t="shared" si="9"/>
        <v>11.31</v>
      </c>
    </row>
    <row r="291" spans="1:16">
      <c r="A291" s="114"/>
      <c r="B291" s="107">
        <v>5</v>
      </c>
      <c r="C291" s="10" t="s">
        <v>473</v>
      </c>
      <c r="D291" s="118" t="s">
        <v>473</v>
      </c>
      <c r="E291" s="118" t="s">
        <v>298</v>
      </c>
      <c r="F291" s="158" t="s">
        <v>272</v>
      </c>
      <c r="G291" s="159"/>
      <c r="H291" s="11" t="s">
        <v>475</v>
      </c>
      <c r="I291" s="14">
        <v>3.77</v>
      </c>
      <c r="J291" s="14">
        <v>2.2400000000000002</v>
      </c>
      <c r="K291" s="109">
        <f t="shared" si="8"/>
        <v>18.850000000000001</v>
      </c>
      <c r="L291" s="115"/>
      <c r="M291" s="2">
        <v>21.29</v>
      </c>
      <c r="N291" s="2">
        <v>34.42</v>
      </c>
      <c r="O291" s="141">
        <v>3.77</v>
      </c>
      <c r="P291" s="142">
        <f t="shared" si="9"/>
        <v>18.850000000000001</v>
      </c>
    </row>
    <row r="292" spans="1:16">
      <c r="A292" s="114"/>
      <c r="B292" s="107">
        <v>3</v>
      </c>
      <c r="C292" s="10" t="s">
        <v>473</v>
      </c>
      <c r="D292" s="118" t="s">
        <v>473</v>
      </c>
      <c r="E292" s="118" t="s">
        <v>294</v>
      </c>
      <c r="F292" s="158" t="s">
        <v>273</v>
      </c>
      <c r="G292" s="159"/>
      <c r="H292" s="11" t="s">
        <v>475</v>
      </c>
      <c r="I292" s="14">
        <v>3.77</v>
      </c>
      <c r="J292" s="14">
        <v>2.2400000000000002</v>
      </c>
      <c r="K292" s="109">
        <f t="shared" si="8"/>
        <v>11.31</v>
      </c>
      <c r="L292" s="115"/>
      <c r="M292" s="2">
        <v>21.29</v>
      </c>
      <c r="N292" s="2">
        <v>34.42</v>
      </c>
      <c r="O292" s="141">
        <v>3.77</v>
      </c>
      <c r="P292" s="142">
        <f t="shared" si="9"/>
        <v>11.31</v>
      </c>
    </row>
    <row r="293" spans="1:16">
      <c r="A293" s="114"/>
      <c r="B293" s="107">
        <v>4</v>
      </c>
      <c r="C293" s="10" t="s">
        <v>473</v>
      </c>
      <c r="D293" s="118" t="s">
        <v>473</v>
      </c>
      <c r="E293" s="118" t="s">
        <v>294</v>
      </c>
      <c r="F293" s="158" t="s">
        <v>272</v>
      </c>
      <c r="G293" s="159"/>
      <c r="H293" s="11" t="s">
        <v>475</v>
      </c>
      <c r="I293" s="14">
        <v>3.77</v>
      </c>
      <c r="J293" s="14">
        <v>2.2400000000000002</v>
      </c>
      <c r="K293" s="109">
        <f t="shared" si="8"/>
        <v>15.08</v>
      </c>
      <c r="L293" s="115"/>
      <c r="M293" s="2">
        <v>21.29</v>
      </c>
      <c r="N293" s="2">
        <v>34.42</v>
      </c>
      <c r="O293" s="141">
        <v>3.77</v>
      </c>
      <c r="P293" s="142">
        <f t="shared" si="9"/>
        <v>15.08</v>
      </c>
    </row>
    <row r="294" spans="1:16">
      <c r="A294" s="114"/>
      <c r="B294" s="107">
        <v>3</v>
      </c>
      <c r="C294" s="10" t="s">
        <v>473</v>
      </c>
      <c r="D294" s="118" t="s">
        <v>473</v>
      </c>
      <c r="E294" s="118" t="s">
        <v>314</v>
      </c>
      <c r="F294" s="158" t="s">
        <v>273</v>
      </c>
      <c r="G294" s="159"/>
      <c r="H294" s="11" t="s">
        <v>475</v>
      </c>
      <c r="I294" s="14">
        <v>3.77</v>
      </c>
      <c r="J294" s="14">
        <v>2.2400000000000002</v>
      </c>
      <c r="K294" s="109">
        <f t="shared" si="8"/>
        <v>11.31</v>
      </c>
      <c r="L294" s="115"/>
      <c r="M294" s="2">
        <v>21.29</v>
      </c>
      <c r="N294" s="2">
        <v>34.42</v>
      </c>
      <c r="O294" s="141">
        <v>3.77</v>
      </c>
      <c r="P294" s="142">
        <f t="shared" si="9"/>
        <v>11.31</v>
      </c>
    </row>
    <row r="295" spans="1:16">
      <c r="A295" s="114"/>
      <c r="B295" s="107">
        <v>3</v>
      </c>
      <c r="C295" s="10" t="s">
        <v>473</v>
      </c>
      <c r="D295" s="118" t="s">
        <v>473</v>
      </c>
      <c r="E295" s="118" t="s">
        <v>314</v>
      </c>
      <c r="F295" s="158" t="s">
        <v>272</v>
      </c>
      <c r="G295" s="159"/>
      <c r="H295" s="11" t="s">
        <v>475</v>
      </c>
      <c r="I295" s="14">
        <v>3.77</v>
      </c>
      <c r="J295" s="14">
        <v>2.2400000000000002</v>
      </c>
      <c r="K295" s="109">
        <f t="shared" si="8"/>
        <v>11.31</v>
      </c>
      <c r="L295" s="115"/>
      <c r="M295" s="2">
        <v>21.29</v>
      </c>
      <c r="N295" s="2">
        <v>34.42</v>
      </c>
      <c r="O295" s="141">
        <v>3.77</v>
      </c>
      <c r="P295" s="142">
        <f t="shared" si="9"/>
        <v>11.31</v>
      </c>
    </row>
    <row r="296" spans="1:16">
      <c r="A296" s="114"/>
      <c r="B296" s="107">
        <v>2</v>
      </c>
      <c r="C296" s="10" t="s">
        <v>847</v>
      </c>
      <c r="D296" s="118" t="s">
        <v>847</v>
      </c>
      <c r="E296" s="118" t="s">
        <v>25</v>
      </c>
      <c r="F296" s="158"/>
      <c r="G296" s="159"/>
      <c r="H296" s="11" t="s">
        <v>848</v>
      </c>
      <c r="I296" s="14">
        <v>1.67</v>
      </c>
      <c r="J296" s="14">
        <v>0.99</v>
      </c>
      <c r="K296" s="109">
        <f t="shared" si="8"/>
        <v>3.34</v>
      </c>
      <c r="L296" s="115"/>
      <c r="M296" s="2">
        <v>21.29</v>
      </c>
      <c r="N296" s="2">
        <v>34.42</v>
      </c>
      <c r="O296" s="141">
        <v>1.67</v>
      </c>
      <c r="P296" s="142">
        <f t="shared" si="9"/>
        <v>3.34</v>
      </c>
    </row>
    <row r="297" spans="1:16" ht="24">
      <c r="A297" s="114"/>
      <c r="B297" s="107">
        <v>2</v>
      </c>
      <c r="C297" s="10" t="s">
        <v>849</v>
      </c>
      <c r="D297" s="118" t="s">
        <v>849</v>
      </c>
      <c r="E297" s="118" t="s">
        <v>25</v>
      </c>
      <c r="F297" s="158"/>
      <c r="G297" s="159"/>
      <c r="H297" s="11" t="s">
        <v>850</v>
      </c>
      <c r="I297" s="14">
        <v>2.82</v>
      </c>
      <c r="J297" s="14">
        <v>1.82</v>
      </c>
      <c r="K297" s="109">
        <f t="shared" si="8"/>
        <v>5.64</v>
      </c>
      <c r="L297" s="115"/>
      <c r="M297" s="2">
        <v>21.29</v>
      </c>
      <c r="N297" s="2">
        <v>34.42</v>
      </c>
      <c r="O297" s="141">
        <v>2.82</v>
      </c>
      <c r="P297" s="142">
        <f t="shared" si="9"/>
        <v>5.64</v>
      </c>
    </row>
    <row r="298" spans="1:16" ht="24">
      <c r="A298" s="114"/>
      <c r="B298" s="107">
        <v>2</v>
      </c>
      <c r="C298" s="10" t="s">
        <v>851</v>
      </c>
      <c r="D298" s="118" t="s">
        <v>851</v>
      </c>
      <c r="E298" s="118" t="s">
        <v>25</v>
      </c>
      <c r="F298" s="158" t="s">
        <v>272</v>
      </c>
      <c r="G298" s="159"/>
      <c r="H298" s="11" t="s">
        <v>852</v>
      </c>
      <c r="I298" s="14">
        <v>2.5099999999999998</v>
      </c>
      <c r="J298" s="14">
        <v>1.49</v>
      </c>
      <c r="K298" s="109">
        <f t="shared" si="8"/>
        <v>5.0199999999999996</v>
      </c>
      <c r="L298" s="115"/>
      <c r="M298" s="2">
        <v>21.29</v>
      </c>
      <c r="N298" s="2">
        <v>34.42</v>
      </c>
      <c r="O298" s="141">
        <v>2.5099999999999998</v>
      </c>
      <c r="P298" s="142">
        <f t="shared" si="9"/>
        <v>5.0199999999999996</v>
      </c>
    </row>
    <row r="299" spans="1:16" ht="24">
      <c r="A299" s="114"/>
      <c r="B299" s="107">
        <v>2</v>
      </c>
      <c r="C299" s="10" t="s">
        <v>851</v>
      </c>
      <c r="D299" s="118" t="s">
        <v>851</v>
      </c>
      <c r="E299" s="118" t="s">
        <v>26</v>
      </c>
      <c r="F299" s="158" t="s">
        <v>755</v>
      </c>
      <c r="G299" s="159"/>
      <c r="H299" s="11" t="s">
        <v>852</v>
      </c>
      <c r="I299" s="14">
        <v>2.5099999999999998</v>
      </c>
      <c r="J299" s="14">
        <v>1.49</v>
      </c>
      <c r="K299" s="109">
        <f t="shared" si="8"/>
        <v>5.0199999999999996</v>
      </c>
      <c r="L299" s="115"/>
      <c r="M299" s="2">
        <v>21.29</v>
      </c>
      <c r="N299" s="2">
        <v>34.42</v>
      </c>
      <c r="O299" s="141">
        <v>2.5099999999999998</v>
      </c>
      <c r="P299" s="142">
        <f t="shared" si="9"/>
        <v>5.0199999999999996</v>
      </c>
    </row>
    <row r="300" spans="1:16" ht="24">
      <c r="A300" s="114"/>
      <c r="B300" s="107">
        <v>2</v>
      </c>
      <c r="C300" s="10" t="s">
        <v>853</v>
      </c>
      <c r="D300" s="118" t="s">
        <v>896</v>
      </c>
      <c r="E300" s="118" t="s">
        <v>854</v>
      </c>
      <c r="F300" s="158" t="s">
        <v>635</v>
      </c>
      <c r="G300" s="159"/>
      <c r="H300" s="11" t="s">
        <v>855</v>
      </c>
      <c r="I300" s="14">
        <v>0.71</v>
      </c>
      <c r="J300" s="14">
        <v>0.42</v>
      </c>
      <c r="K300" s="109">
        <f t="shared" si="8"/>
        <v>1.42</v>
      </c>
      <c r="L300" s="115"/>
      <c r="M300" s="2">
        <v>21.29</v>
      </c>
      <c r="N300" s="2">
        <v>34.42</v>
      </c>
      <c r="O300" s="141">
        <v>0.71</v>
      </c>
      <c r="P300" s="142">
        <f t="shared" si="9"/>
        <v>1.42</v>
      </c>
    </row>
    <row r="301" spans="1:16" ht="24">
      <c r="A301" s="114"/>
      <c r="B301" s="107">
        <v>2</v>
      </c>
      <c r="C301" s="10" t="s">
        <v>853</v>
      </c>
      <c r="D301" s="118" t="s">
        <v>896</v>
      </c>
      <c r="E301" s="118" t="s">
        <v>854</v>
      </c>
      <c r="F301" s="158" t="s">
        <v>637</v>
      </c>
      <c r="G301" s="159"/>
      <c r="H301" s="11" t="s">
        <v>855</v>
      </c>
      <c r="I301" s="14">
        <v>0.71</v>
      </c>
      <c r="J301" s="14">
        <v>0.42</v>
      </c>
      <c r="K301" s="109">
        <f t="shared" si="8"/>
        <v>1.42</v>
      </c>
      <c r="L301" s="115"/>
      <c r="M301" s="2">
        <v>21.29</v>
      </c>
      <c r="N301" s="2">
        <v>34.42</v>
      </c>
      <c r="O301" s="141">
        <v>0.71</v>
      </c>
      <c r="P301" s="142">
        <f t="shared" si="9"/>
        <v>1.42</v>
      </c>
    </row>
    <row r="302" spans="1:16" ht="24">
      <c r="A302" s="114"/>
      <c r="B302" s="107">
        <v>2</v>
      </c>
      <c r="C302" s="10" t="s">
        <v>853</v>
      </c>
      <c r="D302" s="118" t="s">
        <v>896</v>
      </c>
      <c r="E302" s="118" t="s">
        <v>854</v>
      </c>
      <c r="F302" s="158" t="s">
        <v>640</v>
      </c>
      <c r="G302" s="159"/>
      <c r="H302" s="11" t="s">
        <v>855</v>
      </c>
      <c r="I302" s="14">
        <v>0.71</v>
      </c>
      <c r="J302" s="14">
        <v>0.42</v>
      </c>
      <c r="K302" s="109">
        <f t="shared" si="8"/>
        <v>1.42</v>
      </c>
      <c r="L302" s="115"/>
      <c r="M302" s="2">
        <v>21.29</v>
      </c>
      <c r="N302" s="2">
        <v>34.42</v>
      </c>
      <c r="O302" s="141">
        <v>0.71</v>
      </c>
      <c r="P302" s="142">
        <f t="shared" si="9"/>
        <v>1.42</v>
      </c>
    </row>
    <row r="303" spans="1:16" ht="24">
      <c r="A303" s="114"/>
      <c r="B303" s="107">
        <v>2</v>
      </c>
      <c r="C303" s="10" t="s">
        <v>853</v>
      </c>
      <c r="D303" s="118" t="s">
        <v>897</v>
      </c>
      <c r="E303" s="118" t="s">
        <v>856</v>
      </c>
      <c r="F303" s="158" t="s">
        <v>635</v>
      </c>
      <c r="G303" s="159"/>
      <c r="H303" s="11" t="s">
        <v>855</v>
      </c>
      <c r="I303" s="14">
        <v>0.89</v>
      </c>
      <c r="J303" s="14">
        <v>0.53</v>
      </c>
      <c r="K303" s="109">
        <f t="shared" si="8"/>
        <v>1.78</v>
      </c>
      <c r="L303" s="115"/>
      <c r="M303" s="2">
        <v>21.29</v>
      </c>
      <c r="N303" s="2">
        <v>34.42</v>
      </c>
      <c r="O303" s="141">
        <v>0.89</v>
      </c>
      <c r="P303" s="142">
        <f t="shared" si="9"/>
        <v>1.78</v>
      </c>
    </row>
    <row r="304" spans="1:16" ht="24">
      <c r="A304" s="114"/>
      <c r="B304" s="107">
        <v>2</v>
      </c>
      <c r="C304" s="10" t="s">
        <v>853</v>
      </c>
      <c r="D304" s="118" t="s">
        <v>897</v>
      </c>
      <c r="E304" s="118" t="s">
        <v>856</v>
      </c>
      <c r="F304" s="158" t="s">
        <v>637</v>
      </c>
      <c r="G304" s="159"/>
      <c r="H304" s="11" t="s">
        <v>855</v>
      </c>
      <c r="I304" s="14">
        <v>0.89</v>
      </c>
      <c r="J304" s="14">
        <v>0.53</v>
      </c>
      <c r="K304" s="109">
        <f t="shared" si="8"/>
        <v>1.78</v>
      </c>
      <c r="L304" s="115"/>
      <c r="M304" s="2">
        <v>21.29</v>
      </c>
      <c r="N304" s="2">
        <v>34.42</v>
      </c>
      <c r="O304" s="141">
        <v>0.89</v>
      </c>
      <c r="P304" s="142">
        <f t="shared" si="9"/>
        <v>1.78</v>
      </c>
    </row>
    <row r="305" spans="1:16" ht="24">
      <c r="A305" s="114"/>
      <c r="B305" s="107">
        <v>2</v>
      </c>
      <c r="C305" s="10" t="s">
        <v>853</v>
      </c>
      <c r="D305" s="118" t="s">
        <v>897</v>
      </c>
      <c r="E305" s="118" t="s">
        <v>856</v>
      </c>
      <c r="F305" s="158" t="s">
        <v>640</v>
      </c>
      <c r="G305" s="159"/>
      <c r="H305" s="11" t="s">
        <v>855</v>
      </c>
      <c r="I305" s="14">
        <v>0.89</v>
      </c>
      <c r="J305" s="14">
        <v>0.53</v>
      </c>
      <c r="K305" s="109">
        <f t="shared" si="8"/>
        <v>1.78</v>
      </c>
      <c r="L305" s="115"/>
      <c r="M305" s="2">
        <v>21.29</v>
      </c>
      <c r="N305" s="2">
        <v>34.42</v>
      </c>
      <c r="O305" s="141">
        <v>0.89</v>
      </c>
      <c r="P305" s="142">
        <f t="shared" si="9"/>
        <v>1.78</v>
      </c>
    </row>
    <row r="306" spans="1:16" ht="24">
      <c r="A306" s="114"/>
      <c r="B306" s="107">
        <v>2</v>
      </c>
      <c r="C306" s="10" t="s">
        <v>853</v>
      </c>
      <c r="D306" s="118" t="s">
        <v>898</v>
      </c>
      <c r="E306" s="118" t="s">
        <v>857</v>
      </c>
      <c r="F306" s="158" t="s">
        <v>635</v>
      </c>
      <c r="G306" s="159"/>
      <c r="H306" s="11" t="s">
        <v>855</v>
      </c>
      <c r="I306" s="14">
        <v>0.96</v>
      </c>
      <c r="J306" s="14">
        <v>0.56999999999999995</v>
      </c>
      <c r="K306" s="109">
        <f t="shared" si="8"/>
        <v>1.92</v>
      </c>
      <c r="L306" s="115"/>
      <c r="M306" s="2">
        <v>21.29</v>
      </c>
      <c r="N306" s="2">
        <v>34.42</v>
      </c>
      <c r="O306" s="141">
        <v>0.96</v>
      </c>
      <c r="P306" s="142">
        <f t="shared" si="9"/>
        <v>1.92</v>
      </c>
    </row>
    <row r="307" spans="1:16" ht="24">
      <c r="A307" s="114"/>
      <c r="B307" s="107">
        <v>2</v>
      </c>
      <c r="C307" s="10" t="s">
        <v>853</v>
      </c>
      <c r="D307" s="118" t="s">
        <v>898</v>
      </c>
      <c r="E307" s="118" t="s">
        <v>857</v>
      </c>
      <c r="F307" s="158" t="s">
        <v>637</v>
      </c>
      <c r="G307" s="159"/>
      <c r="H307" s="11" t="s">
        <v>855</v>
      </c>
      <c r="I307" s="14">
        <v>0.96</v>
      </c>
      <c r="J307" s="14">
        <v>0.56999999999999995</v>
      </c>
      <c r="K307" s="109">
        <f t="shared" si="8"/>
        <v>1.92</v>
      </c>
      <c r="L307" s="115"/>
      <c r="M307" s="2">
        <v>21.29</v>
      </c>
      <c r="N307" s="2">
        <v>34.42</v>
      </c>
      <c r="O307" s="141">
        <v>0.96</v>
      </c>
      <c r="P307" s="142">
        <f t="shared" si="9"/>
        <v>1.92</v>
      </c>
    </row>
    <row r="308" spans="1:16" ht="24">
      <c r="A308" s="114"/>
      <c r="B308" s="107">
        <v>2</v>
      </c>
      <c r="C308" s="10" t="s">
        <v>853</v>
      </c>
      <c r="D308" s="118" t="s">
        <v>898</v>
      </c>
      <c r="E308" s="118" t="s">
        <v>857</v>
      </c>
      <c r="F308" s="158" t="s">
        <v>640</v>
      </c>
      <c r="G308" s="159"/>
      <c r="H308" s="11" t="s">
        <v>855</v>
      </c>
      <c r="I308" s="14">
        <v>0.96</v>
      </c>
      <c r="J308" s="14">
        <v>0.56999999999999995</v>
      </c>
      <c r="K308" s="109">
        <f t="shared" si="8"/>
        <v>1.92</v>
      </c>
      <c r="L308" s="115"/>
      <c r="M308" s="2">
        <v>21.29</v>
      </c>
      <c r="N308" s="2">
        <v>34.42</v>
      </c>
      <c r="O308" s="141">
        <v>0.96</v>
      </c>
      <c r="P308" s="142">
        <f t="shared" si="9"/>
        <v>1.92</v>
      </c>
    </row>
    <row r="309" spans="1:16" ht="24">
      <c r="A309" s="114"/>
      <c r="B309" s="107">
        <v>2</v>
      </c>
      <c r="C309" s="10" t="s">
        <v>853</v>
      </c>
      <c r="D309" s="118" t="s">
        <v>899</v>
      </c>
      <c r="E309" s="118" t="s">
        <v>858</v>
      </c>
      <c r="F309" s="158" t="s">
        <v>635</v>
      </c>
      <c r="G309" s="159"/>
      <c r="H309" s="11" t="s">
        <v>855</v>
      </c>
      <c r="I309" s="14">
        <v>1.03</v>
      </c>
      <c r="J309" s="14">
        <v>0.61</v>
      </c>
      <c r="K309" s="109">
        <f t="shared" si="8"/>
        <v>2.06</v>
      </c>
      <c r="L309" s="115"/>
      <c r="M309" s="2">
        <v>21.29</v>
      </c>
      <c r="N309" s="2">
        <v>34.42</v>
      </c>
      <c r="O309" s="141">
        <v>1.03</v>
      </c>
      <c r="P309" s="142">
        <f t="shared" si="9"/>
        <v>2.06</v>
      </c>
    </row>
    <row r="310" spans="1:16" ht="24">
      <c r="A310" s="114"/>
      <c r="B310" s="107">
        <v>2</v>
      </c>
      <c r="C310" s="10" t="s">
        <v>853</v>
      </c>
      <c r="D310" s="118" t="s">
        <v>899</v>
      </c>
      <c r="E310" s="118" t="s">
        <v>858</v>
      </c>
      <c r="F310" s="158" t="s">
        <v>637</v>
      </c>
      <c r="G310" s="159"/>
      <c r="H310" s="11" t="s">
        <v>855</v>
      </c>
      <c r="I310" s="14">
        <v>1.03</v>
      </c>
      <c r="J310" s="14">
        <v>0.61</v>
      </c>
      <c r="K310" s="109">
        <f t="shared" si="8"/>
        <v>2.06</v>
      </c>
      <c r="L310" s="115"/>
      <c r="M310" s="2">
        <v>21.29</v>
      </c>
      <c r="N310" s="2">
        <v>34.42</v>
      </c>
      <c r="O310" s="141">
        <v>1.03</v>
      </c>
      <c r="P310" s="142">
        <f t="shared" si="9"/>
        <v>2.06</v>
      </c>
    </row>
    <row r="311" spans="1:16" ht="24">
      <c r="A311" s="114"/>
      <c r="B311" s="107">
        <v>2</v>
      </c>
      <c r="C311" s="10" t="s">
        <v>853</v>
      </c>
      <c r="D311" s="118" t="s">
        <v>899</v>
      </c>
      <c r="E311" s="118" t="s">
        <v>858</v>
      </c>
      <c r="F311" s="158" t="s">
        <v>640</v>
      </c>
      <c r="G311" s="159"/>
      <c r="H311" s="11" t="s">
        <v>855</v>
      </c>
      <c r="I311" s="14">
        <v>1.03</v>
      </c>
      <c r="J311" s="14">
        <v>0.61</v>
      </c>
      <c r="K311" s="109">
        <f t="shared" si="8"/>
        <v>2.06</v>
      </c>
      <c r="L311" s="115"/>
      <c r="M311" s="2">
        <v>21.29</v>
      </c>
      <c r="N311" s="2">
        <v>34.42</v>
      </c>
      <c r="O311" s="141">
        <v>1.03</v>
      </c>
      <c r="P311" s="142">
        <f t="shared" si="9"/>
        <v>2.06</v>
      </c>
    </row>
    <row r="312" spans="1:16" ht="24">
      <c r="A312" s="114"/>
      <c r="B312" s="107">
        <v>2</v>
      </c>
      <c r="C312" s="10" t="s">
        <v>853</v>
      </c>
      <c r="D312" s="118" t="s">
        <v>900</v>
      </c>
      <c r="E312" s="118" t="s">
        <v>859</v>
      </c>
      <c r="F312" s="158" t="s">
        <v>635</v>
      </c>
      <c r="G312" s="159"/>
      <c r="H312" s="11" t="s">
        <v>855</v>
      </c>
      <c r="I312" s="14">
        <v>1.1000000000000001</v>
      </c>
      <c r="J312" s="14">
        <v>0.65</v>
      </c>
      <c r="K312" s="109">
        <f t="shared" si="8"/>
        <v>2.2000000000000002</v>
      </c>
      <c r="L312" s="115"/>
      <c r="M312" s="2">
        <v>21.29</v>
      </c>
      <c r="N312" s="2">
        <v>34.42</v>
      </c>
      <c r="O312" s="146">
        <v>1.1000000000000001</v>
      </c>
      <c r="P312" s="142">
        <f t="shared" si="9"/>
        <v>2.2000000000000002</v>
      </c>
    </row>
    <row r="313" spans="1:16" ht="24">
      <c r="A313" s="114"/>
      <c r="B313" s="107">
        <v>2</v>
      </c>
      <c r="C313" s="10" t="s">
        <v>853</v>
      </c>
      <c r="D313" s="118" t="s">
        <v>900</v>
      </c>
      <c r="E313" s="118" t="s">
        <v>859</v>
      </c>
      <c r="F313" s="158" t="s">
        <v>637</v>
      </c>
      <c r="G313" s="159"/>
      <c r="H313" s="11" t="s">
        <v>855</v>
      </c>
      <c r="I313" s="14">
        <v>1.1000000000000001</v>
      </c>
      <c r="J313" s="14">
        <v>0.65</v>
      </c>
      <c r="K313" s="109">
        <f t="shared" si="8"/>
        <v>2.2000000000000002</v>
      </c>
      <c r="L313" s="115"/>
      <c r="M313" s="2">
        <v>21.29</v>
      </c>
      <c r="N313" s="2">
        <v>34.42</v>
      </c>
      <c r="O313" s="146">
        <v>1.1000000000000001</v>
      </c>
      <c r="P313" s="142">
        <f t="shared" si="9"/>
        <v>2.2000000000000002</v>
      </c>
    </row>
    <row r="314" spans="1:16" ht="24">
      <c r="A314" s="114"/>
      <c r="B314" s="107">
        <v>2</v>
      </c>
      <c r="C314" s="10" t="s">
        <v>853</v>
      </c>
      <c r="D314" s="118" t="s">
        <v>900</v>
      </c>
      <c r="E314" s="118" t="s">
        <v>859</v>
      </c>
      <c r="F314" s="158" t="s">
        <v>640</v>
      </c>
      <c r="G314" s="159"/>
      <c r="H314" s="11" t="s">
        <v>855</v>
      </c>
      <c r="I314" s="14">
        <v>1.1000000000000001</v>
      </c>
      <c r="J314" s="14">
        <v>0.65</v>
      </c>
      <c r="K314" s="109">
        <f t="shared" si="8"/>
        <v>2.2000000000000002</v>
      </c>
      <c r="L314" s="115"/>
      <c r="M314" s="2">
        <v>21.29</v>
      </c>
      <c r="N314" s="2">
        <v>34.42</v>
      </c>
      <c r="O314" s="146">
        <v>1.1000000000000001</v>
      </c>
      <c r="P314" s="142">
        <f t="shared" si="9"/>
        <v>2.2000000000000002</v>
      </c>
    </row>
    <row r="315" spans="1:16" ht="24">
      <c r="A315" s="114"/>
      <c r="B315" s="107">
        <v>2</v>
      </c>
      <c r="C315" s="10" t="s">
        <v>860</v>
      </c>
      <c r="D315" s="118" t="s">
        <v>860</v>
      </c>
      <c r="E315" s="118" t="s">
        <v>239</v>
      </c>
      <c r="F315" s="158" t="s">
        <v>23</v>
      </c>
      <c r="G315" s="159"/>
      <c r="H315" s="11" t="s">
        <v>861</v>
      </c>
      <c r="I315" s="14">
        <v>1.1599999999999999</v>
      </c>
      <c r="J315" s="14">
        <v>0.69</v>
      </c>
      <c r="K315" s="109">
        <f t="shared" si="8"/>
        <v>2.3199999999999998</v>
      </c>
      <c r="L315" s="115"/>
      <c r="M315" s="2">
        <v>21.29</v>
      </c>
      <c r="N315" s="2">
        <v>34.42</v>
      </c>
      <c r="O315" s="141">
        <v>1.1599999999999999</v>
      </c>
      <c r="P315" s="142">
        <f t="shared" si="9"/>
        <v>2.3199999999999998</v>
      </c>
    </row>
    <row r="316" spans="1:16" ht="24">
      <c r="A316" s="114"/>
      <c r="B316" s="107">
        <v>2</v>
      </c>
      <c r="C316" s="10" t="s">
        <v>860</v>
      </c>
      <c r="D316" s="118" t="s">
        <v>860</v>
      </c>
      <c r="E316" s="118" t="s">
        <v>239</v>
      </c>
      <c r="F316" s="158" t="s">
        <v>25</v>
      </c>
      <c r="G316" s="159"/>
      <c r="H316" s="11" t="s">
        <v>861</v>
      </c>
      <c r="I316" s="14">
        <v>1.1599999999999999</v>
      </c>
      <c r="J316" s="14">
        <v>0.69</v>
      </c>
      <c r="K316" s="109">
        <f t="shared" si="8"/>
        <v>2.3199999999999998</v>
      </c>
      <c r="L316" s="115"/>
      <c r="M316" s="2">
        <v>21.29</v>
      </c>
      <c r="N316" s="2">
        <v>34.42</v>
      </c>
      <c r="O316" s="141">
        <v>1.1599999999999999</v>
      </c>
      <c r="P316" s="142">
        <f t="shared" si="9"/>
        <v>2.3199999999999998</v>
      </c>
    </row>
    <row r="317" spans="1:16" ht="24">
      <c r="A317" s="114"/>
      <c r="B317" s="107">
        <v>1</v>
      </c>
      <c r="C317" s="10" t="s">
        <v>860</v>
      </c>
      <c r="D317" s="118" t="s">
        <v>860</v>
      </c>
      <c r="E317" s="118" t="s">
        <v>348</v>
      </c>
      <c r="F317" s="158" t="s">
        <v>23</v>
      </c>
      <c r="G317" s="159"/>
      <c r="H317" s="11" t="s">
        <v>861</v>
      </c>
      <c r="I317" s="14">
        <v>1.1599999999999999</v>
      </c>
      <c r="J317" s="14">
        <v>0.69</v>
      </c>
      <c r="K317" s="109">
        <f t="shared" si="8"/>
        <v>1.1599999999999999</v>
      </c>
      <c r="L317" s="115"/>
      <c r="M317" s="2">
        <v>21.29</v>
      </c>
      <c r="N317" s="2">
        <v>34.42</v>
      </c>
      <c r="O317" s="141">
        <v>1.1599999999999999</v>
      </c>
      <c r="P317" s="142">
        <f t="shared" si="9"/>
        <v>1.1599999999999999</v>
      </c>
    </row>
    <row r="318" spans="1:16" ht="24">
      <c r="A318" s="114"/>
      <c r="B318" s="107">
        <v>1</v>
      </c>
      <c r="C318" s="10" t="s">
        <v>860</v>
      </c>
      <c r="D318" s="118" t="s">
        <v>860</v>
      </c>
      <c r="E318" s="118" t="s">
        <v>348</v>
      </c>
      <c r="F318" s="158" t="s">
        <v>25</v>
      </c>
      <c r="G318" s="159"/>
      <c r="H318" s="11" t="s">
        <v>861</v>
      </c>
      <c r="I318" s="14">
        <v>1.1599999999999999</v>
      </c>
      <c r="J318" s="14">
        <v>0.69</v>
      </c>
      <c r="K318" s="109">
        <f t="shared" si="8"/>
        <v>1.1599999999999999</v>
      </c>
      <c r="L318" s="115"/>
      <c r="M318" s="2">
        <v>21.29</v>
      </c>
      <c r="N318" s="2">
        <v>34.42</v>
      </c>
      <c r="O318" s="141">
        <v>1.1599999999999999</v>
      </c>
      <c r="P318" s="142">
        <f t="shared" si="9"/>
        <v>1.1599999999999999</v>
      </c>
    </row>
    <row r="319" spans="1:16" ht="24">
      <c r="A319" s="114"/>
      <c r="B319" s="107">
        <v>1</v>
      </c>
      <c r="C319" s="10" t="s">
        <v>860</v>
      </c>
      <c r="D319" s="118" t="s">
        <v>860</v>
      </c>
      <c r="E319" s="118" t="s">
        <v>528</v>
      </c>
      <c r="F319" s="158" t="s">
        <v>23</v>
      </c>
      <c r="G319" s="159"/>
      <c r="H319" s="11" t="s">
        <v>861</v>
      </c>
      <c r="I319" s="14">
        <v>1.1599999999999999</v>
      </c>
      <c r="J319" s="14">
        <v>0.69</v>
      </c>
      <c r="K319" s="109">
        <f t="shared" si="8"/>
        <v>1.1599999999999999</v>
      </c>
      <c r="L319" s="115"/>
      <c r="M319" s="2">
        <v>21.29</v>
      </c>
      <c r="N319" s="2">
        <v>34.42</v>
      </c>
      <c r="O319" s="141">
        <v>1.1599999999999999</v>
      </c>
      <c r="P319" s="142">
        <f t="shared" si="9"/>
        <v>1.1599999999999999</v>
      </c>
    </row>
    <row r="320" spans="1:16" ht="24">
      <c r="A320" s="114"/>
      <c r="B320" s="107">
        <v>1</v>
      </c>
      <c r="C320" s="10" t="s">
        <v>860</v>
      </c>
      <c r="D320" s="118" t="s">
        <v>860</v>
      </c>
      <c r="E320" s="118" t="s">
        <v>528</v>
      </c>
      <c r="F320" s="158" t="s">
        <v>25</v>
      </c>
      <c r="G320" s="159"/>
      <c r="H320" s="11" t="s">
        <v>861</v>
      </c>
      <c r="I320" s="14">
        <v>1.1599999999999999</v>
      </c>
      <c r="J320" s="14">
        <v>0.69</v>
      </c>
      <c r="K320" s="109">
        <f t="shared" si="8"/>
        <v>1.1599999999999999</v>
      </c>
      <c r="L320" s="115"/>
      <c r="M320" s="2">
        <v>21.29</v>
      </c>
      <c r="N320" s="2">
        <v>34.42</v>
      </c>
      <c r="O320" s="141">
        <v>1.1599999999999999</v>
      </c>
      <c r="P320" s="142">
        <f t="shared" si="9"/>
        <v>1.1599999999999999</v>
      </c>
    </row>
    <row r="321" spans="1:16" ht="24">
      <c r="A321" s="114"/>
      <c r="B321" s="107">
        <v>1</v>
      </c>
      <c r="C321" s="10" t="s">
        <v>860</v>
      </c>
      <c r="D321" s="118" t="s">
        <v>860</v>
      </c>
      <c r="E321" s="118" t="s">
        <v>862</v>
      </c>
      <c r="F321" s="158" t="s">
        <v>23</v>
      </c>
      <c r="G321" s="159"/>
      <c r="H321" s="11" t="s">
        <v>861</v>
      </c>
      <c r="I321" s="14">
        <v>1.1599999999999999</v>
      </c>
      <c r="J321" s="14">
        <v>0.69</v>
      </c>
      <c r="K321" s="109">
        <f t="shared" si="8"/>
        <v>1.1599999999999999</v>
      </c>
      <c r="L321" s="115"/>
      <c r="M321" s="2">
        <v>21.29</v>
      </c>
      <c r="N321" s="2">
        <v>34.42</v>
      </c>
      <c r="O321" s="141">
        <v>1.1599999999999999</v>
      </c>
      <c r="P321" s="142">
        <f t="shared" si="9"/>
        <v>1.1599999999999999</v>
      </c>
    </row>
    <row r="322" spans="1:16" ht="24">
      <c r="A322" s="114"/>
      <c r="B322" s="107">
        <v>2</v>
      </c>
      <c r="C322" s="10" t="s">
        <v>860</v>
      </c>
      <c r="D322" s="118" t="s">
        <v>860</v>
      </c>
      <c r="E322" s="118" t="s">
        <v>862</v>
      </c>
      <c r="F322" s="158" t="s">
        <v>25</v>
      </c>
      <c r="G322" s="159"/>
      <c r="H322" s="11" t="s">
        <v>861</v>
      </c>
      <c r="I322" s="14">
        <v>1.1599999999999999</v>
      </c>
      <c r="J322" s="14">
        <v>0.69</v>
      </c>
      <c r="K322" s="109">
        <f t="shared" si="8"/>
        <v>2.3199999999999998</v>
      </c>
      <c r="L322" s="115"/>
      <c r="M322" s="2">
        <v>21.29</v>
      </c>
      <c r="N322" s="2">
        <v>34.42</v>
      </c>
      <c r="O322" s="141">
        <v>1.1599999999999999</v>
      </c>
      <c r="P322" s="142">
        <f t="shared" si="9"/>
        <v>2.3199999999999998</v>
      </c>
    </row>
    <row r="323" spans="1:16" ht="24">
      <c r="A323" s="114"/>
      <c r="B323" s="107">
        <v>1</v>
      </c>
      <c r="C323" s="10" t="s">
        <v>860</v>
      </c>
      <c r="D323" s="118" t="s">
        <v>860</v>
      </c>
      <c r="E323" s="118" t="s">
        <v>863</v>
      </c>
      <c r="F323" s="158" t="s">
        <v>23</v>
      </c>
      <c r="G323" s="159"/>
      <c r="H323" s="11" t="s">
        <v>861</v>
      </c>
      <c r="I323" s="14">
        <v>1.1599999999999999</v>
      </c>
      <c r="J323" s="14">
        <v>0.69</v>
      </c>
      <c r="K323" s="109">
        <f t="shared" si="8"/>
        <v>1.1599999999999999</v>
      </c>
      <c r="L323" s="115"/>
      <c r="M323" s="2">
        <v>21.29</v>
      </c>
      <c r="N323" s="2">
        <v>34.42</v>
      </c>
      <c r="O323" s="141">
        <v>1.1599999999999999</v>
      </c>
      <c r="P323" s="142">
        <f t="shared" si="9"/>
        <v>1.1599999999999999</v>
      </c>
    </row>
    <row r="324" spans="1:16" ht="24">
      <c r="A324" s="114"/>
      <c r="B324" s="107">
        <v>1</v>
      </c>
      <c r="C324" s="10" t="s">
        <v>860</v>
      </c>
      <c r="D324" s="118" t="s">
        <v>860</v>
      </c>
      <c r="E324" s="118" t="s">
        <v>863</v>
      </c>
      <c r="F324" s="158" t="s">
        <v>25</v>
      </c>
      <c r="G324" s="159"/>
      <c r="H324" s="11" t="s">
        <v>861</v>
      </c>
      <c r="I324" s="14">
        <v>1.1599999999999999</v>
      </c>
      <c r="J324" s="14">
        <v>0.69</v>
      </c>
      <c r="K324" s="109">
        <f t="shared" si="8"/>
        <v>1.1599999999999999</v>
      </c>
      <c r="L324" s="115"/>
      <c r="M324" s="2">
        <v>21.29</v>
      </c>
      <c r="N324" s="2">
        <v>34.42</v>
      </c>
      <c r="O324" s="141">
        <v>1.1599999999999999</v>
      </c>
      <c r="P324" s="142">
        <f t="shared" si="9"/>
        <v>1.1599999999999999</v>
      </c>
    </row>
    <row r="325" spans="1:16" ht="24">
      <c r="A325" s="114"/>
      <c r="B325" s="107">
        <v>1</v>
      </c>
      <c r="C325" s="10" t="s">
        <v>860</v>
      </c>
      <c r="D325" s="118" t="s">
        <v>860</v>
      </c>
      <c r="E325" s="118" t="s">
        <v>723</v>
      </c>
      <c r="F325" s="158" t="s">
        <v>23</v>
      </c>
      <c r="G325" s="159"/>
      <c r="H325" s="11" t="s">
        <v>861</v>
      </c>
      <c r="I325" s="14">
        <v>1.1599999999999999</v>
      </c>
      <c r="J325" s="14">
        <v>0.69</v>
      </c>
      <c r="K325" s="109">
        <f t="shared" si="8"/>
        <v>1.1599999999999999</v>
      </c>
      <c r="L325" s="115"/>
      <c r="M325" s="2">
        <v>21.29</v>
      </c>
      <c r="N325" s="2">
        <v>34.42</v>
      </c>
      <c r="O325" s="141">
        <v>1.1599999999999999</v>
      </c>
      <c r="P325" s="142">
        <f t="shared" si="9"/>
        <v>1.1599999999999999</v>
      </c>
    </row>
    <row r="326" spans="1:16" ht="24">
      <c r="A326" s="114"/>
      <c r="B326" s="107">
        <v>1</v>
      </c>
      <c r="C326" s="10" t="s">
        <v>860</v>
      </c>
      <c r="D326" s="118" t="s">
        <v>860</v>
      </c>
      <c r="E326" s="118" t="s">
        <v>723</v>
      </c>
      <c r="F326" s="158" t="s">
        <v>25</v>
      </c>
      <c r="G326" s="159"/>
      <c r="H326" s="11" t="s">
        <v>861</v>
      </c>
      <c r="I326" s="14">
        <v>1.1599999999999999</v>
      </c>
      <c r="J326" s="14">
        <v>0.69</v>
      </c>
      <c r="K326" s="109">
        <f t="shared" si="8"/>
        <v>1.1599999999999999</v>
      </c>
      <c r="L326" s="115"/>
      <c r="M326" s="2">
        <v>21.29</v>
      </c>
      <c r="N326" s="2">
        <v>34.42</v>
      </c>
      <c r="O326" s="141">
        <v>1.1599999999999999</v>
      </c>
      <c r="P326" s="142">
        <f t="shared" si="9"/>
        <v>1.1599999999999999</v>
      </c>
    </row>
    <row r="327" spans="1:16" ht="24">
      <c r="A327" s="114"/>
      <c r="B327" s="107">
        <v>1</v>
      </c>
      <c r="C327" s="10" t="s">
        <v>860</v>
      </c>
      <c r="D327" s="118" t="s">
        <v>860</v>
      </c>
      <c r="E327" s="118" t="s">
        <v>724</v>
      </c>
      <c r="F327" s="158" t="s">
        <v>23</v>
      </c>
      <c r="G327" s="159"/>
      <c r="H327" s="11" t="s">
        <v>861</v>
      </c>
      <c r="I327" s="14">
        <v>1.1599999999999999</v>
      </c>
      <c r="J327" s="14">
        <v>0.69</v>
      </c>
      <c r="K327" s="109">
        <f t="shared" si="8"/>
        <v>1.1599999999999999</v>
      </c>
      <c r="L327" s="115"/>
      <c r="M327" s="2">
        <v>21.29</v>
      </c>
      <c r="N327" s="2">
        <v>34.42</v>
      </c>
      <c r="O327" s="141">
        <v>1.1599999999999999</v>
      </c>
      <c r="P327" s="142">
        <f t="shared" si="9"/>
        <v>1.1599999999999999</v>
      </c>
    </row>
    <row r="328" spans="1:16" ht="24">
      <c r="A328" s="114"/>
      <c r="B328" s="107">
        <v>1</v>
      </c>
      <c r="C328" s="10" t="s">
        <v>860</v>
      </c>
      <c r="D328" s="118" t="s">
        <v>860</v>
      </c>
      <c r="E328" s="118" t="s">
        <v>724</v>
      </c>
      <c r="F328" s="158" t="s">
        <v>25</v>
      </c>
      <c r="G328" s="159"/>
      <c r="H328" s="11" t="s">
        <v>861</v>
      </c>
      <c r="I328" s="14">
        <v>1.1599999999999999</v>
      </c>
      <c r="J328" s="14">
        <v>0.69</v>
      </c>
      <c r="K328" s="109">
        <f t="shared" si="8"/>
        <v>1.1599999999999999</v>
      </c>
      <c r="L328" s="115"/>
      <c r="M328" s="2">
        <v>21.29</v>
      </c>
      <c r="N328" s="2">
        <v>34.42</v>
      </c>
      <c r="O328" s="141">
        <v>1.1599999999999999</v>
      </c>
      <c r="P328" s="142">
        <f t="shared" si="9"/>
        <v>1.1599999999999999</v>
      </c>
    </row>
    <row r="329" spans="1:16" ht="24">
      <c r="A329" s="114"/>
      <c r="B329" s="107">
        <v>1</v>
      </c>
      <c r="C329" s="10" t="s">
        <v>860</v>
      </c>
      <c r="D329" s="118" t="s">
        <v>860</v>
      </c>
      <c r="E329" s="118" t="s">
        <v>789</v>
      </c>
      <c r="F329" s="158" t="s">
        <v>23</v>
      </c>
      <c r="G329" s="159"/>
      <c r="H329" s="11" t="s">
        <v>861</v>
      </c>
      <c r="I329" s="14">
        <v>1.1599999999999999</v>
      </c>
      <c r="J329" s="14">
        <v>0.69</v>
      </c>
      <c r="K329" s="109">
        <f t="shared" si="8"/>
        <v>1.1599999999999999</v>
      </c>
      <c r="L329" s="115"/>
      <c r="M329" s="2">
        <v>21.29</v>
      </c>
      <c r="N329" s="2">
        <v>34.42</v>
      </c>
      <c r="O329" s="141">
        <v>1.1599999999999999</v>
      </c>
      <c r="P329" s="142">
        <f t="shared" si="9"/>
        <v>1.1599999999999999</v>
      </c>
    </row>
    <row r="330" spans="1:16" ht="24">
      <c r="A330" s="114"/>
      <c r="B330" s="107">
        <v>1</v>
      </c>
      <c r="C330" s="10" t="s">
        <v>860</v>
      </c>
      <c r="D330" s="118" t="s">
        <v>860</v>
      </c>
      <c r="E330" s="118" t="s">
        <v>789</v>
      </c>
      <c r="F330" s="158" t="s">
        <v>25</v>
      </c>
      <c r="G330" s="159"/>
      <c r="H330" s="11" t="s">
        <v>861</v>
      </c>
      <c r="I330" s="14">
        <v>1.1599999999999999</v>
      </c>
      <c r="J330" s="14">
        <v>0.69</v>
      </c>
      <c r="K330" s="109">
        <f t="shared" si="8"/>
        <v>1.1599999999999999</v>
      </c>
      <c r="L330" s="115"/>
      <c r="M330" s="2">
        <v>21.29</v>
      </c>
      <c r="N330" s="2">
        <v>34.42</v>
      </c>
      <c r="O330" s="141">
        <v>1.1599999999999999</v>
      </c>
      <c r="P330" s="142">
        <f t="shared" si="9"/>
        <v>1.1599999999999999</v>
      </c>
    </row>
    <row r="331" spans="1:16" ht="24">
      <c r="A331" s="114"/>
      <c r="B331" s="107">
        <v>1</v>
      </c>
      <c r="C331" s="10" t="s">
        <v>860</v>
      </c>
      <c r="D331" s="118" t="s">
        <v>860</v>
      </c>
      <c r="E331" s="118" t="s">
        <v>864</v>
      </c>
      <c r="F331" s="158" t="s">
        <v>23</v>
      </c>
      <c r="G331" s="159"/>
      <c r="H331" s="11" t="s">
        <v>861</v>
      </c>
      <c r="I331" s="14">
        <v>1.1599999999999999</v>
      </c>
      <c r="J331" s="14">
        <v>0.69</v>
      </c>
      <c r="K331" s="109">
        <f t="shared" si="8"/>
        <v>1.1599999999999999</v>
      </c>
      <c r="L331" s="115"/>
      <c r="M331" s="2">
        <v>21.29</v>
      </c>
      <c r="N331" s="2">
        <v>34.42</v>
      </c>
      <c r="O331" s="141">
        <v>1.1599999999999999</v>
      </c>
      <c r="P331" s="142">
        <f t="shared" si="9"/>
        <v>1.1599999999999999</v>
      </c>
    </row>
    <row r="332" spans="1:16" ht="24">
      <c r="A332" s="114"/>
      <c r="B332" s="107">
        <v>1</v>
      </c>
      <c r="C332" s="10" t="s">
        <v>860</v>
      </c>
      <c r="D332" s="118" t="s">
        <v>860</v>
      </c>
      <c r="E332" s="118" t="s">
        <v>864</v>
      </c>
      <c r="F332" s="158" t="s">
        <v>25</v>
      </c>
      <c r="G332" s="159"/>
      <c r="H332" s="11" t="s">
        <v>861</v>
      </c>
      <c r="I332" s="14">
        <v>1.1599999999999999</v>
      </c>
      <c r="J332" s="14">
        <v>0.69</v>
      </c>
      <c r="K332" s="109">
        <f t="shared" si="8"/>
        <v>1.1599999999999999</v>
      </c>
      <c r="L332" s="115"/>
      <c r="M332" s="2">
        <v>21.29</v>
      </c>
      <c r="N332" s="2">
        <v>34.42</v>
      </c>
      <c r="O332" s="141">
        <v>1.1599999999999999</v>
      </c>
      <c r="P332" s="142">
        <f t="shared" si="9"/>
        <v>1.1599999999999999</v>
      </c>
    </row>
    <row r="333" spans="1:16" ht="24">
      <c r="A333" s="114"/>
      <c r="B333" s="107">
        <v>1</v>
      </c>
      <c r="C333" s="10" t="s">
        <v>865</v>
      </c>
      <c r="D333" s="118" t="s">
        <v>901</v>
      </c>
      <c r="E333" s="118" t="s">
        <v>272</v>
      </c>
      <c r="F333" s="158" t="s">
        <v>25</v>
      </c>
      <c r="G333" s="159"/>
      <c r="H333" s="11" t="s">
        <v>866</v>
      </c>
      <c r="I333" s="14">
        <v>6.72</v>
      </c>
      <c r="J333" s="14">
        <v>4.49</v>
      </c>
      <c r="K333" s="109">
        <f t="shared" si="8"/>
        <v>6.72</v>
      </c>
      <c r="L333" s="115"/>
      <c r="M333" s="2">
        <v>21.29</v>
      </c>
      <c r="N333" s="2">
        <v>34.42</v>
      </c>
      <c r="O333" s="141">
        <v>6.72</v>
      </c>
      <c r="P333" s="142">
        <f t="shared" si="9"/>
        <v>6.72</v>
      </c>
    </row>
    <row r="334" spans="1:16" ht="24">
      <c r="A334" s="114"/>
      <c r="B334" s="107">
        <v>1</v>
      </c>
      <c r="C334" s="10" t="s">
        <v>865</v>
      </c>
      <c r="D334" s="118" t="s">
        <v>901</v>
      </c>
      <c r="E334" s="118" t="s">
        <v>755</v>
      </c>
      <c r="F334" s="158" t="s">
        <v>25</v>
      </c>
      <c r="G334" s="159"/>
      <c r="H334" s="11" t="s">
        <v>866</v>
      </c>
      <c r="I334" s="14">
        <v>6.72</v>
      </c>
      <c r="J334" s="14">
        <v>4.49</v>
      </c>
      <c r="K334" s="109">
        <f t="shared" si="8"/>
        <v>6.72</v>
      </c>
      <c r="L334" s="115"/>
      <c r="M334" s="2">
        <v>21.29</v>
      </c>
      <c r="N334" s="2">
        <v>34.42</v>
      </c>
      <c r="O334" s="141">
        <v>6.72</v>
      </c>
      <c r="P334" s="142">
        <f t="shared" si="9"/>
        <v>6.72</v>
      </c>
    </row>
    <row r="335" spans="1:16" ht="24">
      <c r="A335" s="114"/>
      <c r="B335" s="107">
        <v>2</v>
      </c>
      <c r="C335" s="10" t="s">
        <v>865</v>
      </c>
      <c r="D335" s="118" t="s">
        <v>902</v>
      </c>
      <c r="E335" s="118" t="s">
        <v>867</v>
      </c>
      <c r="F335" s="158" t="s">
        <v>25</v>
      </c>
      <c r="G335" s="159"/>
      <c r="H335" s="11" t="s">
        <v>866</v>
      </c>
      <c r="I335" s="14">
        <v>6.72</v>
      </c>
      <c r="J335" s="14">
        <v>3.99</v>
      </c>
      <c r="K335" s="109">
        <f t="shared" si="8"/>
        <v>13.44</v>
      </c>
      <c r="L335" s="115"/>
      <c r="M335" s="2">
        <v>21.29</v>
      </c>
      <c r="N335" s="2">
        <v>34.42</v>
      </c>
      <c r="O335" s="141">
        <v>6.72</v>
      </c>
      <c r="P335" s="142">
        <f t="shared" si="9"/>
        <v>13.44</v>
      </c>
    </row>
    <row r="336" spans="1:16" ht="24" customHeight="1">
      <c r="A336" s="114"/>
      <c r="B336" s="107">
        <v>2</v>
      </c>
      <c r="C336" s="10" t="s">
        <v>868</v>
      </c>
      <c r="D336" s="118" t="s">
        <v>903</v>
      </c>
      <c r="E336" s="118" t="s">
        <v>869</v>
      </c>
      <c r="F336" s="158"/>
      <c r="G336" s="159"/>
      <c r="H336" s="11" t="s">
        <v>870</v>
      </c>
      <c r="I336" s="14">
        <v>6.72</v>
      </c>
      <c r="J336" s="14">
        <v>11.99</v>
      </c>
      <c r="K336" s="109">
        <f t="shared" si="8"/>
        <v>13.44</v>
      </c>
      <c r="L336" s="115"/>
      <c r="M336" s="2">
        <v>21.29</v>
      </c>
      <c r="N336" s="2">
        <v>34.42</v>
      </c>
      <c r="O336" s="141">
        <v>6.72</v>
      </c>
      <c r="P336" s="142">
        <f t="shared" si="9"/>
        <v>13.44</v>
      </c>
    </row>
    <row r="337" spans="1:17" ht="24" customHeight="1">
      <c r="A337" s="114"/>
      <c r="B337" s="107">
        <v>2</v>
      </c>
      <c r="C337" s="10" t="s">
        <v>868</v>
      </c>
      <c r="D337" s="118" t="s">
        <v>904</v>
      </c>
      <c r="E337" s="118" t="s">
        <v>871</v>
      </c>
      <c r="F337" s="158"/>
      <c r="G337" s="159"/>
      <c r="H337" s="11" t="s">
        <v>870</v>
      </c>
      <c r="I337" s="14">
        <v>6.72</v>
      </c>
      <c r="J337" s="14">
        <v>12.49</v>
      </c>
      <c r="K337" s="109">
        <f t="shared" si="8"/>
        <v>13.44</v>
      </c>
      <c r="L337" s="115"/>
      <c r="M337" s="2">
        <v>21.29</v>
      </c>
      <c r="N337" s="2">
        <v>34.42</v>
      </c>
      <c r="O337" s="141">
        <v>6.72</v>
      </c>
      <c r="P337" s="142">
        <f t="shared" si="9"/>
        <v>13.44</v>
      </c>
    </row>
    <row r="338" spans="1:17" ht="24">
      <c r="A338" s="114"/>
      <c r="B338" s="107">
        <v>2</v>
      </c>
      <c r="C338" s="10" t="s">
        <v>872</v>
      </c>
      <c r="D338" s="118" t="s">
        <v>872</v>
      </c>
      <c r="E338" s="118" t="s">
        <v>273</v>
      </c>
      <c r="F338" s="158"/>
      <c r="G338" s="159"/>
      <c r="H338" s="11" t="s">
        <v>873</v>
      </c>
      <c r="I338" s="14">
        <v>3.29</v>
      </c>
      <c r="J338" s="14">
        <v>1.95</v>
      </c>
      <c r="K338" s="109">
        <f t="shared" si="8"/>
        <v>6.58</v>
      </c>
      <c r="L338" s="115"/>
      <c r="M338" s="2">
        <v>21.29</v>
      </c>
      <c r="N338" s="2">
        <v>34.42</v>
      </c>
      <c r="O338" s="141">
        <v>3.29</v>
      </c>
      <c r="P338" s="142">
        <f t="shared" si="9"/>
        <v>6.58</v>
      </c>
    </row>
    <row r="339" spans="1:17" ht="24">
      <c r="A339" s="114"/>
      <c r="B339" s="107">
        <v>1</v>
      </c>
      <c r="C339" s="10" t="s">
        <v>872</v>
      </c>
      <c r="D339" s="118" t="s">
        <v>872</v>
      </c>
      <c r="E339" s="118" t="s">
        <v>673</v>
      </c>
      <c r="F339" s="158"/>
      <c r="G339" s="159"/>
      <c r="H339" s="11" t="s">
        <v>873</v>
      </c>
      <c r="I339" s="14">
        <v>3.29</v>
      </c>
      <c r="J339" s="14">
        <v>1.95</v>
      </c>
      <c r="K339" s="109">
        <f t="shared" si="8"/>
        <v>3.29</v>
      </c>
      <c r="L339" s="115"/>
      <c r="M339" s="2">
        <v>21.29</v>
      </c>
      <c r="N339" s="2">
        <v>34.42</v>
      </c>
      <c r="O339" s="141">
        <v>3.29</v>
      </c>
      <c r="P339" s="142">
        <f t="shared" si="9"/>
        <v>3.29</v>
      </c>
    </row>
    <row r="340" spans="1:17" ht="24">
      <c r="A340" s="114"/>
      <c r="B340" s="107">
        <v>2</v>
      </c>
      <c r="C340" s="10" t="s">
        <v>872</v>
      </c>
      <c r="D340" s="118" t="s">
        <v>872</v>
      </c>
      <c r="E340" s="118" t="s">
        <v>272</v>
      </c>
      <c r="F340" s="158"/>
      <c r="G340" s="159"/>
      <c r="H340" s="11" t="s">
        <v>873</v>
      </c>
      <c r="I340" s="14">
        <v>3.29</v>
      </c>
      <c r="J340" s="14">
        <v>1.95</v>
      </c>
      <c r="K340" s="109">
        <f t="shared" si="8"/>
        <v>6.58</v>
      </c>
      <c r="L340" s="115"/>
      <c r="M340" s="2">
        <v>21.29</v>
      </c>
      <c r="N340" s="2">
        <v>34.42</v>
      </c>
      <c r="O340" s="141">
        <v>3.29</v>
      </c>
      <c r="P340" s="142">
        <f t="shared" si="9"/>
        <v>6.58</v>
      </c>
    </row>
    <row r="341" spans="1:17" ht="36">
      <c r="A341" s="114"/>
      <c r="B341" s="107">
        <v>1</v>
      </c>
      <c r="C341" s="10" t="s">
        <v>874</v>
      </c>
      <c r="D341" s="118" t="s">
        <v>874</v>
      </c>
      <c r="E341" s="118" t="s">
        <v>728</v>
      </c>
      <c r="F341" s="158"/>
      <c r="G341" s="159"/>
      <c r="H341" s="11" t="s">
        <v>875</v>
      </c>
      <c r="I341" s="14">
        <v>8.91</v>
      </c>
      <c r="J341" s="14">
        <v>5.29</v>
      </c>
      <c r="K341" s="109">
        <f t="shared" si="8"/>
        <v>8.91</v>
      </c>
      <c r="L341" s="115"/>
      <c r="M341" s="2">
        <v>21.29</v>
      </c>
      <c r="N341" s="2">
        <v>34.42</v>
      </c>
      <c r="O341" s="141">
        <v>8.91</v>
      </c>
      <c r="P341" s="142">
        <f t="shared" si="9"/>
        <v>8.91</v>
      </c>
    </row>
    <row r="342" spans="1:17" ht="36">
      <c r="A342" s="114"/>
      <c r="B342" s="107">
        <v>1</v>
      </c>
      <c r="C342" s="10" t="s">
        <v>874</v>
      </c>
      <c r="D342" s="118" t="s">
        <v>874</v>
      </c>
      <c r="E342" s="118" t="s">
        <v>731</v>
      </c>
      <c r="F342" s="158"/>
      <c r="G342" s="159"/>
      <c r="H342" s="11" t="s">
        <v>875</v>
      </c>
      <c r="I342" s="14">
        <v>8.91</v>
      </c>
      <c r="J342" s="14">
        <v>5.29</v>
      </c>
      <c r="K342" s="109">
        <f t="shared" ref="K342:K345" si="10">I342*B342</f>
        <v>8.91</v>
      </c>
      <c r="L342" s="115"/>
      <c r="M342" s="2">
        <v>21.29</v>
      </c>
      <c r="N342" s="2">
        <v>34.42</v>
      </c>
      <c r="O342" s="141">
        <v>8.91</v>
      </c>
      <c r="P342" s="142">
        <f t="shared" si="9"/>
        <v>8.91</v>
      </c>
    </row>
    <row r="343" spans="1:17" ht="24">
      <c r="A343" s="114"/>
      <c r="B343" s="107">
        <v>1</v>
      </c>
      <c r="C343" s="10" t="s">
        <v>876</v>
      </c>
      <c r="D343" s="118" t="s">
        <v>876</v>
      </c>
      <c r="E343" s="118"/>
      <c r="F343" s="158"/>
      <c r="G343" s="159"/>
      <c r="H343" s="11" t="s">
        <v>877</v>
      </c>
      <c r="I343" s="14">
        <v>9.76</v>
      </c>
      <c r="J343" s="14">
        <v>5.79</v>
      </c>
      <c r="K343" s="109">
        <f t="shared" si="10"/>
        <v>9.76</v>
      </c>
      <c r="L343" s="115"/>
      <c r="M343" s="2">
        <v>21.29</v>
      </c>
      <c r="N343" s="2">
        <v>34.42</v>
      </c>
      <c r="O343" s="141">
        <v>9.76</v>
      </c>
      <c r="P343" s="142">
        <f t="shared" ref="P343:P345" si="11">O343*B343</f>
        <v>9.76</v>
      </c>
    </row>
    <row r="344" spans="1:17" ht="24">
      <c r="A344" s="114"/>
      <c r="B344" s="107">
        <v>1</v>
      </c>
      <c r="C344" s="10" t="s">
        <v>878</v>
      </c>
      <c r="D344" s="118" t="s">
        <v>878</v>
      </c>
      <c r="E344" s="118" t="s">
        <v>23</v>
      </c>
      <c r="F344" s="158"/>
      <c r="G344" s="159"/>
      <c r="H344" s="11" t="s">
        <v>879</v>
      </c>
      <c r="I344" s="14">
        <v>7.41</v>
      </c>
      <c r="J344" s="14">
        <v>4.4000000000000004</v>
      </c>
      <c r="K344" s="109">
        <f t="shared" si="10"/>
        <v>7.41</v>
      </c>
      <c r="L344" s="115"/>
      <c r="M344" s="2">
        <v>21.29</v>
      </c>
      <c r="N344" s="2">
        <v>34.42</v>
      </c>
      <c r="O344" s="141">
        <v>7.41</v>
      </c>
      <c r="P344" s="142">
        <f t="shared" si="11"/>
        <v>7.41</v>
      </c>
    </row>
    <row r="345" spans="1:17" ht="24">
      <c r="A345" s="114"/>
      <c r="B345" s="108">
        <v>1</v>
      </c>
      <c r="C345" s="12" t="s">
        <v>878</v>
      </c>
      <c r="D345" s="119" t="s">
        <v>878</v>
      </c>
      <c r="E345" s="119" t="s">
        <v>25</v>
      </c>
      <c r="F345" s="160"/>
      <c r="G345" s="161"/>
      <c r="H345" s="13" t="s">
        <v>879</v>
      </c>
      <c r="I345" s="15">
        <v>7.41</v>
      </c>
      <c r="J345" s="15">
        <v>4.4000000000000004</v>
      </c>
      <c r="K345" s="110">
        <f t="shared" si="10"/>
        <v>7.41</v>
      </c>
      <c r="L345" s="115"/>
      <c r="M345" s="2">
        <v>21.29</v>
      </c>
      <c r="N345" s="2">
        <v>34.42</v>
      </c>
      <c r="O345" s="141">
        <v>7.41</v>
      </c>
      <c r="P345" s="142">
        <f t="shared" si="11"/>
        <v>7.41</v>
      </c>
    </row>
    <row r="346" spans="1:17">
      <c r="A346" s="114"/>
      <c r="B346" s="126"/>
      <c r="C346" s="126"/>
      <c r="D346" s="126"/>
      <c r="E346" s="126"/>
      <c r="F346" s="126"/>
      <c r="G346" s="126"/>
      <c r="H346" s="126"/>
      <c r="I346" s="127" t="s">
        <v>255</v>
      </c>
      <c r="J346" s="127"/>
      <c r="K346" s="128">
        <f>SUM(K22:K345)</f>
        <v>1958.8500000000013</v>
      </c>
      <c r="L346" s="115"/>
    </row>
    <row r="347" spans="1:17">
      <c r="A347" s="114"/>
      <c r="B347" s="126"/>
      <c r="C347" s="126"/>
      <c r="D347" s="126"/>
      <c r="E347" s="126"/>
      <c r="F347" s="126"/>
      <c r="G347" s="126"/>
      <c r="H347" s="126"/>
      <c r="I347" s="127" t="s">
        <v>933</v>
      </c>
      <c r="J347" s="127"/>
      <c r="K347" s="128">
        <f>K346*-0.1</f>
        <v>-195.88500000000013</v>
      </c>
      <c r="L347" s="115"/>
    </row>
    <row r="348" spans="1:17" outlineLevel="1">
      <c r="A348" s="114"/>
      <c r="B348" s="126"/>
      <c r="C348" s="126"/>
      <c r="D348" s="126"/>
      <c r="E348" s="126"/>
      <c r="F348" s="126"/>
      <c r="G348" s="126"/>
      <c r="H348" s="126"/>
      <c r="I348" s="127" t="s">
        <v>927</v>
      </c>
      <c r="J348" s="127"/>
      <c r="K348" s="128">
        <v>0</v>
      </c>
      <c r="L348" s="115"/>
    </row>
    <row r="349" spans="1:17" ht="13.5" thickBot="1">
      <c r="A349" s="114"/>
      <c r="B349" s="126"/>
      <c r="C349" s="126"/>
      <c r="D349" s="126"/>
      <c r="E349" s="126"/>
      <c r="F349" s="126"/>
      <c r="G349" s="126"/>
      <c r="H349" s="126"/>
      <c r="I349" s="127" t="s">
        <v>257</v>
      </c>
      <c r="J349" s="127"/>
      <c r="K349" s="139">
        <f>SUM(K346:K348)</f>
        <v>1762.9650000000011</v>
      </c>
      <c r="L349" s="115"/>
      <c r="O349" s="143" t="s">
        <v>257</v>
      </c>
      <c r="P349" s="148">
        <f>SUM(P22:P348)</f>
        <v>1958.8500000000013</v>
      </c>
      <c r="Q349" s="140"/>
    </row>
    <row r="350" spans="1:17" ht="13.5" thickTop="1">
      <c r="A350" s="6"/>
      <c r="B350" s="7"/>
      <c r="C350" s="7"/>
      <c r="D350" s="7"/>
      <c r="E350" s="7"/>
      <c r="F350" s="7"/>
      <c r="G350" s="7"/>
      <c r="H350" s="7" t="s">
        <v>931</v>
      </c>
      <c r="I350" s="7"/>
      <c r="J350" s="7"/>
      <c r="K350" s="7"/>
      <c r="L350" s="8"/>
    </row>
    <row r="352" spans="1:17">
      <c r="H352" s="1" t="s">
        <v>923</v>
      </c>
      <c r="I352" s="91">
        <v>21.29</v>
      </c>
      <c r="J352" s="91"/>
    </row>
    <row r="353" spans="8:19">
      <c r="H353" s="1" t="s">
        <v>705</v>
      </c>
      <c r="I353" s="91">
        <v>34.42</v>
      </c>
      <c r="J353" s="91"/>
    </row>
    <row r="354" spans="8:19">
      <c r="H354" s="1" t="s">
        <v>924</v>
      </c>
      <c r="I354" s="91">
        <f>I355</f>
        <v>1090.4568521208605</v>
      </c>
      <c r="J354" s="91"/>
      <c r="S354" s="2" t="s">
        <v>6</v>
      </c>
    </row>
    <row r="355" spans="8:19">
      <c r="H355" s="1" t="s">
        <v>925</v>
      </c>
      <c r="I355" s="91">
        <f>I357/I353</f>
        <v>1090.4568521208605</v>
      </c>
      <c r="J355" s="91">
        <v>1135.9720000000013</v>
      </c>
    </row>
    <row r="356" spans="8:19">
      <c r="H356" s="1" t="s">
        <v>706</v>
      </c>
      <c r="I356" s="91">
        <f>I357</f>
        <v>37533.524850000023</v>
      </c>
      <c r="J356" s="91"/>
    </row>
    <row r="357" spans="8:19">
      <c r="H357" s="1" t="s">
        <v>707</v>
      </c>
      <c r="I357" s="91">
        <f>K349*I352</f>
        <v>37533.524850000023</v>
      </c>
      <c r="J357" s="91"/>
    </row>
  </sheetData>
  <mergeCells count="328">
    <mergeCell ref="F342:G342"/>
    <mergeCell ref="F343:G343"/>
    <mergeCell ref="F344:G344"/>
    <mergeCell ref="F345:G345"/>
    <mergeCell ref="F336:G336"/>
    <mergeCell ref="F337:G337"/>
    <mergeCell ref="F338:G338"/>
    <mergeCell ref="F339:G339"/>
    <mergeCell ref="F340:G340"/>
    <mergeCell ref="F341:G341"/>
    <mergeCell ref="F330:G330"/>
    <mergeCell ref="F331:G331"/>
    <mergeCell ref="F332:G332"/>
    <mergeCell ref="F333:G333"/>
    <mergeCell ref="F334:G334"/>
    <mergeCell ref="F335:G335"/>
    <mergeCell ref="F324:G324"/>
    <mergeCell ref="F325:G325"/>
    <mergeCell ref="F326:G326"/>
    <mergeCell ref="F327:G327"/>
    <mergeCell ref="F328:G328"/>
    <mergeCell ref="F329:G329"/>
    <mergeCell ref="F318:G318"/>
    <mergeCell ref="F319:G319"/>
    <mergeCell ref="F320:G320"/>
    <mergeCell ref="F321:G321"/>
    <mergeCell ref="F322:G322"/>
    <mergeCell ref="F323:G323"/>
    <mergeCell ref="F312:G312"/>
    <mergeCell ref="F313:G313"/>
    <mergeCell ref="F314:G314"/>
    <mergeCell ref="F315:G315"/>
    <mergeCell ref="F316:G316"/>
    <mergeCell ref="F317:G317"/>
    <mergeCell ref="F306:G306"/>
    <mergeCell ref="F307:G307"/>
    <mergeCell ref="F308:G308"/>
    <mergeCell ref="F309:G309"/>
    <mergeCell ref="F310:G310"/>
    <mergeCell ref="F311:G311"/>
    <mergeCell ref="F300:G300"/>
    <mergeCell ref="F301:G301"/>
    <mergeCell ref="F302:G302"/>
    <mergeCell ref="F303:G303"/>
    <mergeCell ref="F304:G304"/>
    <mergeCell ref="F305:G305"/>
    <mergeCell ref="F294:G294"/>
    <mergeCell ref="F295:G295"/>
    <mergeCell ref="F296:G296"/>
    <mergeCell ref="F297:G297"/>
    <mergeCell ref="F298:G298"/>
    <mergeCell ref="F299:G299"/>
    <mergeCell ref="F288:G288"/>
    <mergeCell ref="F289:G289"/>
    <mergeCell ref="F290:G290"/>
    <mergeCell ref="F291:G291"/>
    <mergeCell ref="F292:G292"/>
    <mergeCell ref="F293:G293"/>
    <mergeCell ref="F282:G282"/>
    <mergeCell ref="F283:G283"/>
    <mergeCell ref="F284:G284"/>
    <mergeCell ref="F285:G285"/>
    <mergeCell ref="F286:G286"/>
    <mergeCell ref="F287:G287"/>
    <mergeCell ref="F276:G276"/>
    <mergeCell ref="F277:G277"/>
    <mergeCell ref="F278:G278"/>
    <mergeCell ref="F279:G279"/>
    <mergeCell ref="F280:G280"/>
    <mergeCell ref="F281:G281"/>
    <mergeCell ref="F270:G270"/>
    <mergeCell ref="F271:G271"/>
    <mergeCell ref="F272:G272"/>
    <mergeCell ref="F273:G273"/>
    <mergeCell ref="F274:G274"/>
    <mergeCell ref="F275:G275"/>
    <mergeCell ref="F264:G264"/>
    <mergeCell ref="F265:G265"/>
    <mergeCell ref="F266:G266"/>
    <mergeCell ref="F267:G267"/>
    <mergeCell ref="F268:G268"/>
    <mergeCell ref="F269:G269"/>
    <mergeCell ref="F258:G258"/>
    <mergeCell ref="F259:G259"/>
    <mergeCell ref="F260:G260"/>
    <mergeCell ref="F261:G261"/>
    <mergeCell ref="F262:G262"/>
    <mergeCell ref="F263:G263"/>
    <mergeCell ref="F252:G252"/>
    <mergeCell ref="F253:G253"/>
    <mergeCell ref="F254:G254"/>
    <mergeCell ref="F255:G255"/>
    <mergeCell ref="F256:G256"/>
    <mergeCell ref="F257:G257"/>
    <mergeCell ref="F246:G246"/>
    <mergeCell ref="F247:G247"/>
    <mergeCell ref="F248:G248"/>
    <mergeCell ref="F249:G249"/>
    <mergeCell ref="F250:G250"/>
    <mergeCell ref="F251:G251"/>
    <mergeCell ref="F240:G240"/>
    <mergeCell ref="F241:G241"/>
    <mergeCell ref="F242:G242"/>
    <mergeCell ref="F243:G243"/>
    <mergeCell ref="F244:G244"/>
    <mergeCell ref="F245:G245"/>
    <mergeCell ref="F234:G234"/>
    <mergeCell ref="F235:G235"/>
    <mergeCell ref="F236:G236"/>
    <mergeCell ref="F237:G237"/>
    <mergeCell ref="F238:G238"/>
    <mergeCell ref="F239:G239"/>
    <mergeCell ref="F228:G228"/>
    <mergeCell ref="F229:G229"/>
    <mergeCell ref="F230:G230"/>
    <mergeCell ref="F231:G231"/>
    <mergeCell ref="F232:G232"/>
    <mergeCell ref="F233:G233"/>
    <mergeCell ref="F222:G222"/>
    <mergeCell ref="F223:G223"/>
    <mergeCell ref="F224:G224"/>
    <mergeCell ref="F225:G225"/>
    <mergeCell ref="F226:G226"/>
    <mergeCell ref="F227:G227"/>
    <mergeCell ref="F216:G216"/>
    <mergeCell ref="F217:G217"/>
    <mergeCell ref="F218:G218"/>
    <mergeCell ref="F219:G219"/>
    <mergeCell ref="F220:G220"/>
    <mergeCell ref="F221:G221"/>
    <mergeCell ref="F210:G210"/>
    <mergeCell ref="F211:G211"/>
    <mergeCell ref="F212:G212"/>
    <mergeCell ref="F213:G213"/>
    <mergeCell ref="F214:G214"/>
    <mergeCell ref="F215:G215"/>
    <mergeCell ref="F204:G204"/>
    <mergeCell ref="F205:G205"/>
    <mergeCell ref="F206:G206"/>
    <mergeCell ref="F207:G207"/>
    <mergeCell ref="F208:G208"/>
    <mergeCell ref="F209:G209"/>
    <mergeCell ref="F198:G198"/>
    <mergeCell ref="F199:G199"/>
    <mergeCell ref="F200:G200"/>
    <mergeCell ref="F201:G201"/>
    <mergeCell ref="F202:G202"/>
    <mergeCell ref="F203:G203"/>
    <mergeCell ref="F192:G192"/>
    <mergeCell ref="F193:G193"/>
    <mergeCell ref="F194:G194"/>
    <mergeCell ref="F195:G195"/>
    <mergeCell ref="F196:G196"/>
    <mergeCell ref="F197:G197"/>
    <mergeCell ref="F186:G186"/>
    <mergeCell ref="F187:G187"/>
    <mergeCell ref="F188:G188"/>
    <mergeCell ref="F189:G189"/>
    <mergeCell ref="F190:G190"/>
    <mergeCell ref="F191:G191"/>
    <mergeCell ref="F180:G180"/>
    <mergeCell ref="F181:G181"/>
    <mergeCell ref="F182:G182"/>
    <mergeCell ref="F183:G183"/>
    <mergeCell ref="F184:G184"/>
    <mergeCell ref="F185:G185"/>
    <mergeCell ref="F174:G174"/>
    <mergeCell ref="F175:G175"/>
    <mergeCell ref="F176:G176"/>
    <mergeCell ref="F177:G177"/>
    <mergeCell ref="F178:G178"/>
    <mergeCell ref="F179:G179"/>
    <mergeCell ref="F168:G168"/>
    <mergeCell ref="F169:G169"/>
    <mergeCell ref="F170:G170"/>
    <mergeCell ref="F171:G171"/>
    <mergeCell ref="F172:G172"/>
    <mergeCell ref="F173:G173"/>
    <mergeCell ref="F162:G162"/>
    <mergeCell ref="F163:G163"/>
    <mergeCell ref="F164:G164"/>
    <mergeCell ref="F165:G165"/>
    <mergeCell ref="F166:G166"/>
    <mergeCell ref="F167:G167"/>
    <mergeCell ref="F156:G156"/>
    <mergeCell ref="F157:G157"/>
    <mergeCell ref="F158:G158"/>
    <mergeCell ref="F159:G159"/>
    <mergeCell ref="F160:G160"/>
    <mergeCell ref="F161:G161"/>
    <mergeCell ref="F150:G150"/>
    <mergeCell ref="F151:G151"/>
    <mergeCell ref="F152:G152"/>
    <mergeCell ref="F153:G153"/>
    <mergeCell ref="F154:G154"/>
    <mergeCell ref="F155:G155"/>
    <mergeCell ref="F144:G144"/>
    <mergeCell ref="F145:G145"/>
    <mergeCell ref="F146:G146"/>
    <mergeCell ref="F147:G147"/>
    <mergeCell ref="F148:G148"/>
    <mergeCell ref="F149:G149"/>
    <mergeCell ref="F138:G138"/>
    <mergeCell ref="F139:G139"/>
    <mergeCell ref="F140:G140"/>
    <mergeCell ref="F141:G141"/>
    <mergeCell ref="F142:G142"/>
    <mergeCell ref="F143:G143"/>
    <mergeCell ref="F132:G132"/>
    <mergeCell ref="F133:G133"/>
    <mergeCell ref="F134:G134"/>
    <mergeCell ref="F135:G135"/>
    <mergeCell ref="F136:G136"/>
    <mergeCell ref="F137:G137"/>
    <mergeCell ref="F126:G126"/>
    <mergeCell ref="F127:G127"/>
    <mergeCell ref="F128:G128"/>
    <mergeCell ref="F129:G129"/>
    <mergeCell ref="F130:G130"/>
    <mergeCell ref="F131:G131"/>
    <mergeCell ref="F120:G120"/>
    <mergeCell ref="F121:G121"/>
    <mergeCell ref="F122:G122"/>
    <mergeCell ref="F123:G123"/>
    <mergeCell ref="F124:G124"/>
    <mergeCell ref="F125:G125"/>
    <mergeCell ref="F114:G114"/>
    <mergeCell ref="F115:G115"/>
    <mergeCell ref="F116:G116"/>
    <mergeCell ref="F117:G117"/>
    <mergeCell ref="F118:G118"/>
    <mergeCell ref="F119:G119"/>
    <mergeCell ref="F108:G108"/>
    <mergeCell ref="F109:G109"/>
    <mergeCell ref="F110:G110"/>
    <mergeCell ref="F111:G111"/>
    <mergeCell ref="F112:G112"/>
    <mergeCell ref="F113:G113"/>
    <mergeCell ref="F102:G102"/>
    <mergeCell ref="F103:G103"/>
    <mergeCell ref="F104:G104"/>
    <mergeCell ref="F105:G105"/>
    <mergeCell ref="F106:G106"/>
    <mergeCell ref="F107:G107"/>
    <mergeCell ref="F96:G96"/>
    <mergeCell ref="F97:G97"/>
    <mergeCell ref="F98:G98"/>
    <mergeCell ref="F99:G99"/>
    <mergeCell ref="F100:G100"/>
    <mergeCell ref="F101:G101"/>
    <mergeCell ref="F90:G90"/>
    <mergeCell ref="F91:G91"/>
    <mergeCell ref="F92:G92"/>
    <mergeCell ref="F93:G93"/>
    <mergeCell ref="F94:G94"/>
    <mergeCell ref="F95:G95"/>
    <mergeCell ref="F84:G84"/>
    <mergeCell ref="F85:G85"/>
    <mergeCell ref="F86:G86"/>
    <mergeCell ref="F87:G87"/>
    <mergeCell ref="F88:G88"/>
    <mergeCell ref="F89:G89"/>
    <mergeCell ref="F78:G78"/>
    <mergeCell ref="F79:G79"/>
    <mergeCell ref="F80:G80"/>
    <mergeCell ref="F81:G81"/>
    <mergeCell ref="F82:G82"/>
    <mergeCell ref="F83:G83"/>
    <mergeCell ref="F72:G72"/>
    <mergeCell ref="F73:G73"/>
    <mergeCell ref="F74:G74"/>
    <mergeCell ref="F75:G75"/>
    <mergeCell ref="F76:G76"/>
    <mergeCell ref="F77:G77"/>
    <mergeCell ref="F66:G66"/>
    <mergeCell ref="F67:G67"/>
    <mergeCell ref="F68:G68"/>
    <mergeCell ref="F69:G69"/>
    <mergeCell ref="F70:G70"/>
    <mergeCell ref="F71:G71"/>
    <mergeCell ref="F60:G60"/>
    <mergeCell ref="F61:G61"/>
    <mergeCell ref="F62:G62"/>
    <mergeCell ref="F63:G63"/>
    <mergeCell ref="F64:G64"/>
    <mergeCell ref="F65:G65"/>
    <mergeCell ref="F54:G54"/>
    <mergeCell ref="F55:G55"/>
    <mergeCell ref="F56:G56"/>
    <mergeCell ref="F57:G57"/>
    <mergeCell ref="F58:G58"/>
    <mergeCell ref="F59:G59"/>
    <mergeCell ref="F48:G48"/>
    <mergeCell ref="F49:G49"/>
    <mergeCell ref="F50:G50"/>
    <mergeCell ref="F51:G51"/>
    <mergeCell ref="F52:G52"/>
    <mergeCell ref="F53:G53"/>
    <mergeCell ref="F42:G42"/>
    <mergeCell ref="F43:G43"/>
    <mergeCell ref="F44:G44"/>
    <mergeCell ref="F45:G45"/>
    <mergeCell ref="F46:G46"/>
    <mergeCell ref="F47:G47"/>
    <mergeCell ref="F36:G36"/>
    <mergeCell ref="F37:G37"/>
    <mergeCell ref="F38:G38"/>
    <mergeCell ref="F39:G39"/>
    <mergeCell ref="F40:G40"/>
    <mergeCell ref="F41:G41"/>
    <mergeCell ref="F33:G33"/>
    <mergeCell ref="F34:G34"/>
    <mergeCell ref="F35:G35"/>
    <mergeCell ref="F24:G24"/>
    <mergeCell ref="F25:G25"/>
    <mergeCell ref="F26:G26"/>
    <mergeCell ref="F27:G27"/>
    <mergeCell ref="F28:G28"/>
    <mergeCell ref="F29:G29"/>
    <mergeCell ref="K10:K11"/>
    <mergeCell ref="K14:K15"/>
    <mergeCell ref="F20:G20"/>
    <mergeCell ref="F21:G21"/>
    <mergeCell ref="F22:G22"/>
    <mergeCell ref="F23:G23"/>
    <mergeCell ref="F30:G30"/>
    <mergeCell ref="F31:G31"/>
    <mergeCell ref="F32:G32"/>
  </mergeCells>
  <printOptions horizontalCentered="1"/>
  <pageMargins left="0.11" right="0.11" top="0.32" bottom="0.31" header="0.17" footer="0.12000000000000001"/>
  <pageSetup paperSize="9" scale="73" orientation="portrait" horizontalDpi="4294967293" verticalDpi="0" r:id="rId1"/>
  <headerFooter>
    <oddFooter>&amp;CPage &amp;P of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BE331-D0CB-45C4-8E60-0E0814FC8B4A}">
  <sheetPr>
    <tabColor rgb="FFFF0000"/>
  </sheetPr>
  <dimension ref="A1:Q357"/>
  <sheetViews>
    <sheetView zoomScale="90" zoomScaleNormal="90" workbookViewId="0">
      <selection activeCell="AA344" sqref="AA344"/>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1.42578125" style="2" hidden="1" customWidth="1"/>
    <col min="11" max="11" width="14.7109375" style="2" customWidth="1"/>
    <col min="12" max="12" width="2" style="2" customWidth="1"/>
    <col min="13" max="14" width="0" style="2" hidden="1" customWidth="1"/>
    <col min="15" max="15" width="10" style="141" hidden="1" customWidth="1"/>
    <col min="16" max="16" width="0" style="142" hidden="1" customWidth="1"/>
    <col min="17" max="16384" width="9.140625" style="2"/>
  </cols>
  <sheetData>
    <row r="1" spans="1:12">
      <c r="A1" s="3"/>
      <c r="B1" s="4"/>
      <c r="C1" s="4"/>
      <c r="D1" s="4"/>
      <c r="E1" s="4"/>
      <c r="F1" s="4"/>
      <c r="G1" s="4"/>
      <c r="H1" s="4"/>
      <c r="I1" s="4"/>
      <c r="J1" s="4"/>
      <c r="K1" s="4"/>
      <c r="L1" s="5"/>
    </row>
    <row r="2" spans="1:12" ht="15.75">
      <c r="A2" s="114"/>
      <c r="B2" s="124" t="s">
        <v>134</v>
      </c>
      <c r="C2" s="120"/>
      <c r="D2" s="120"/>
      <c r="E2" s="120"/>
      <c r="F2" s="120"/>
      <c r="G2" s="120"/>
      <c r="H2" s="120"/>
      <c r="I2" s="120"/>
      <c r="J2" s="120"/>
      <c r="K2" s="125" t="s">
        <v>140</v>
      </c>
      <c r="L2" s="115"/>
    </row>
    <row r="3" spans="1:12">
      <c r="A3" s="114"/>
      <c r="B3" s="121" t="s">
        <v>135</v>
      </c>
      <c r="C3" s="120"/>
      <c r="D3" s="120"/>
      <c r="E3" s="120"/>
      <c r="F3" s="120"/>
      <c r="G3" s="120"/>
      <c r="H3" s="120"/>
      <c r="I3" s="120"/>
      <c r="J3" s="120"/>
      <c r="K3" s="120"/>
      <c r="L3" s="115"/>
    </row>
    <row r="4" spans="1:12">
      <c r="A4" s="114"/>
      <c r="B4" s="121" t="s">
        <v>136</v>
      </c>
      <c r="C4" s="120"/>
      <c r="D4" s="120"/>
      <c r="E4" s="120"/>
      <c r="F4" s="120"/>
      <c r="G4" s="120"/>
      <c r="H4" s="120"/>
      <c r="I4" s="120"/>
      <c r="J4" s="120"/>
      <c r="K4" s="120"/>
      <c r="L4" s="115"/>
    </row>
    <row r="5" spans="1:12">
      <c r="A5" s="114"/>
      <c r="B5" s="121" t="s">
        <v>137</v>
      </c>
      <c r="C5" s="120"/>
      <c r="D5" s="120"/>
      <c r="E5" s="120"/>
      <c r="F5" s="120"/>
      <c r="G5" s="120"/>
      <c r="H5" s="120"/>
      <c r="I5" s="120"/>
      <c r="J5" s="120"/>
      <c r="K5" s="120"/>
      <c r="L5" s="115"/>
    </row>
    <row r="6" spans="1:12">
      <c r="A6" s="114"/>
      <c r="B6" s="121" t="s">
        <v>138</v>
      </c>
      <c r="C6" s="120"/>
      <c r="D6" s="120"/>
      <c r="E6" s="120"/>
      <c r="F6" s="120"/>
      <c r="G6" s="120"/>
      <c r="H6" s="120"/>
      <c r="I6" s="120"/>
      <c r="J6" s="120"/>
      <c r="K6" s="120"/>
      <c r="L6" s="115"/>
    </row>
    <row r="7" spans="1:12" hidden="1">
      <c r="A7" s="114"/>
      <c r="B7" s="121" t="s">
        <v>139</v>
      </c>
      <c r="C7" s="120"/>
      <c r="D7" s="120"/>
      <c r="E7" s="120"/>
      <c r="F7" s="120"/>
      <c r="G7" s="120"/>
      <c r="H7" s="120"/>
      <c r="I7" s="120"/>
      <c r="J7" s="120"/>
      <c r="K7" s="120"/>
      <c r="L7" s="115"/>
    </row>
    <row r="8" spans="1:12">
      <c r="A8" s="114"/>
      <c r="B8" s="120"/>
      <c r="C8" s="120"/>
      <c r="D8" s="120"/>
      <c r="E8" s="120"/>
      <c r="F8" s="120"/>
      <c r="G8" s="120"/>
      <c r="H8" s="120"/>
      <c r="I8" s="120"/>
      <c r="J8" s="120"/>
      <c r="K8" s="120"/>
      <c r="L8" s="115"/>
    </row>
    <row r="9" spans="1:12">
      <c r="A9" s="114"/>
      <c r="B9" s="101" t="s">
        <v>0</v>
      </c>
      <c r="C9" s="102"/>
      <c r="D9" s="102"/>
      <c r="E9" s="102"/>
      <c r="F9" s="103"/>
      <c r="G9" s="98"/>
      <c r="H9" s="99" t="s">
        <v>7</v>
      </c>
      <c r="I9" s="120"/>
      <c r="J9" s="120"/>
      <c r="K9" s="99" t="s">
        <v>195</v>
      </c>
      <c r="L9" s="115"/>
    </row>
    <row r="10" spans="1:12" ht="15" customHeight="1">
      <c r="A10" s="114"/>
      <c r="B10" s="114" t="s">
        <v>709</v>
      </c>
      <c r="C10" s="120"/>
      <c r="D10" s="120"/>
      <c r="E10" s="120"/>
      <c r="F10" s="115"/>
      <c r="G10" s="116"/>
      <c r="H10" s="116" t="s">
        <v>709</v>
      </c>
      <c r="I10" s="120"/>
      <c r="J10" s="120"/>
      <c r="K10" s="150">
        <v>48816</v>
      </c>
      <c r="L10" s="115"/>
    </row>
    <row r="11" spans="1:12">
      <c r="A11" s="114"/>
      <c r="B11" s="114" t="s">
        <v>710</v>
      </c>
      <c r="C11" s="120"/>
      <c r="D11" s="120"/>
      <c r="E11" s="120"/>
      <c r="F11" s="115"/>
      <c r="G11" s="116"/>
      <c r="H11" s="116" t="s">
        <v>710</v>
      </c>
      <c r="I11" s="120"/>
      <c r="J11" s="120"/>
      <c r="K11" s="151"/>
      <c r="L11" s="115"/>
    </row>
    <row r="12" spans="1:12">
      <c r="A12" s="114"/>
      <c r="B12" s="114" t="s">
        <v>912</v>
      </c>
      <c r="C12" s="120"/>
      <c r="D12" s="120"/>
      <c r="E12" s="120"/>
      <c r="F12" s="115"/>
      <c r="G12" s="116"/>
      <c r="H12" s="116" t="s">
        <v>914</v>
      </c>
      <c r="I12" s="120"/>
      <c r="J12" s="120"/>
      <c r="K12" s="120"/>
      <c r="L12" s="115"/>
    </row>
    <row r="13" spans="1:12">
      <c r="A13" s="114"/>
      <c r="B13" s="114" t="s">
        <v>913</v>
      </c>
      <c r="C13" s="120"/>
      <c r="D13" s="120"/>
      <c r="E13" s="120"/>
      <c r="F13" s="115"/>
      <c r="G13" s="116"/>
      <c r="H13" s="116" t="s">
        <v>913</v>
      </c>
      <c r="I13" s="120"/>
      <c r="J13" s="120"/>
      <c r="K13" s="99" t="s">
        <v>11</v>
      </c>
      <c r="L13" s="115"/>
    </row>
    <row r="14" spans="1:12" ht="15" customHeight="1">
      <c r="A14" s="114"/>
      <c r="B14" s="114" t="s">
        <v>708</v>
      </c>
      <c r="C14" s="120"/>
      <c r="D14" s="120"/>
      <c r="E14" s="120"/>
      <c r="F14" s="115"/>
      <c r="G14" s="116"/>
      <c r="H14" s="116" t="s">
        <v>708</v>
      </c>
      <c r="I14" s="120"/>
      <c r="J14" s="120"/>
      <c r="K14" s="152">
        <v>44980</v>
      </c>
      <c r="L14" s="115"/>
    </row>
    <row r="15" spans="1:12" ht="15" customHeight="1">
      <c r="A15" s="114"/>
      <c r="B15" s="131" t="s">
        <v>917</v>
      </c>
      <c r="C15" s="7"/>
      <c r="D15" s="7"/>
      <c r="E15" s="7"/>
      <c r="F15" s="8"/>
      <c r="G15" s="116"/>
      <c r="H15" s="132" t="s">
        <v>917</v>
      </c>
      <c r="I15" s="120"/>
      <c r="J15" s="120"/>
      <c r="K15" s="153"/>
      <c r="L15" s="115"/>
    </row>
    <row r="16" spans="1:12" ht="15" customHeight="1">
      <c r="A16" s="114"/>
      <c r="B16" s="120"/>
      <c r="C16" s="120"/>
      <c r="D16" s="120"/>
      <c r="E16" s="120"/>
      <c r="F16" s="120"/>
      <c r="G16" s="120"/>
      <c r="H16" s="120"/>
      <c r="I16" s="123" t="s">
        <v>142</v>
      </c>
      <c r="J16" s="123"/>
      <c r="K16" s="129">
        <v>37597</v>
      </c>
      <c r="L16" s="115"/>
    </row>
    <row r="17" spans="1:16">
      <c r="A17" s="114"/>
      <c r="B17" s="120" t="s">
        <v>713</v>
      </c>
      <c r="C17" s="120"/>
      <c r="D17" s="120"/>
      <c r="E17" s="120"/>
      <c r="F17" s="120"/>
      <c r="G17" s="120"/>
      <c r="H17" s="120"/>
      <c r="I17" s="123" t="s">
        <v>143</v>
      </c>
      <c r="J17" s="123"/>
      <c r="K17" s="129" t="s">
        <v>915</v>
      </c>
      <c r="L17" s="115"/>
      <c r="O17" s="144" t="s">
        <v>929</v>
      </c>
    </row>
    <row r="18" spans="1:16" ht="18">
      <c r="A18" s="114"/>
      <c r="B18" s="120" t="s">
        <v>714</v>
      </c>
      <c r="C18" s="120"/>
      <c r="D18" s="120"/>
      <c r="E18" s="120"/>
      <c r="F18" s="120"/>
      <c r="G18" s="120"/>
      <c r="H18" s="120"/>
      <c r="I18" s="122" t="s">
        <v>258</v>
      </c>
      <c r="J18" s="122"/>
      <c r="K18" s="104" t="s">
        <v>168</v>
      </c>
      <c r="L18" s="115"/>
      <c r="O18" s="145">
        <v>44981</v>
      </c>
    </row>
    <row r="19" spans="1:16">
      <c r="A19" s="114"/>
      <c r="B19" s="120"/>
      <c r="C19" s="120"/>
      <c r="D19" s="120"/>
      <c r="E19" s="120"/>
      <c r="F19" s="120"/>
      <c r="G19" s="120"/>
      <c r="H19" s="120"/>
      <c r="I19" s="120"/>
      <c r="J19" s="120"/>
      <c r="K19" s="120"/>
      <c r="L19" s="115"/>
      <c r="O19" s="2"/>
    </row>
    <row r="20" spans="1:16">
      <c r="A20" s="114"/>
      <c r="B20" s="100" t="s">
        <v>198</v>
      </c>
      <c r="C20" s="100" t="s">
        <v>199</v>
      </c>
      <c r="D20" s="117" t="s">
        <v>284</v>
      </c>
      <c r="E20" s="117" t="s">
        <v>200</v>
      </c>
      <c r="F20" s="154" t="s">
        <v>201</v>
      </c>
      <c r="G20" s="155"/>
      <c r="H20" s="100" t="s">
        <v>169</v>
      </c>
      <c r="I20" s="100" t="s">
        <v>202</v>
      </c>
      <c r="J20" s="100" t="s">
        <v>159</v>
      </c>
      <c r="K20" s="100" t="s">
        <v>21</v>
      </c>
      <c r="L20" s="115"/>
      <c r="M20" s="2" t="s">
        <v>168</v>
      </c>
      <c r="N20" s="2" t="s">
        <v>159</v>
      </c>
      <c r="O20" s="100" t="s">
        <v>202</v>
      </c>
      <c r="P20" s="147" t="s">
        <v>21</v>
      </c>
    </row>
    <row r="21" spans="1:16">
      <c r="A21" s="114"/>
      <c r="B21" s="105"/>
      <c r="C21" s="105"/>
      <c r="D21" s="106"/>
      <c r="E21" s="106"/>
      <c r="F21" s="156"/>
      <c r="G21" s="157"/>
      <c r="H21" s="105" t="s">
        <v>141</v>
      </c>
      <c r="I21" s="105"/>
      <c r="J21" s="105"/>
      <c r="K21" s="105"/>
      <c r="L21" s="115"/>
      <c r="O21" s="2"/>
    </row>
    <row r="22" spans="1:16" ht="24">
      <c r="A22" s="114"/>
      <c r="B22" s="107">
        <v>4</v>
      </c>
      <c r="C22" s="10" t="s">
        <v>448</v>
      </c>
      <c r="D22" s="118" t="s">
        <v>880</v>
      </c>
      <c r="E22" s="118" t="s">
        <v>25</v>
      </c>
      <c r="F22" s="158"/>
      <c r="G22" s="159"/>
      <c r="H22" s="11" t="s">
        <v>450</v>
      </c>
      <c r="I22" s="14">
        <f>ROUNDDOWN(J22/4,2)</f>
        <v>0.21</v>
      </c>
      <c r="J22" s="14">
        <v>0.84</v>
      </c>
      <c r="K22" s="109">
        <f t="shared" ref="K22:K85" si="0">I22*B22</f>
        <v>0.84</v>
      </c>
      <c r="L22" s="115"/>
      <c r="M22" s="2">
        <v>21.29</v>
      </c>
      <c r="N22" s="2">
        <v>34.42</v>
      </c>
      <c r="O22" s="141">
        <v>0.84</v>
      </c>
      <c r="P22" s="142">
        <f>O22*B22</f>
        <v>3.36</v>
      </c>
    </row>
    <row r="23" spans="1:16" ht="36">
      <c r="A23" s="114"/>
      <c r="B23" s="107">
        <v>4</v>
      </c>
      <c r="C23" s="10" t="s">
        <v>715</v>
      </c>
      <c r="D23" s="118" t="s">
        <v>715</v>
      </c>
      <c r="E23" s="118" t="s">
        <v>701</v>
      </c>
      <c r="F23" s="158" t="s">
        <v>348</v>
      </c>
      <c r="G23" s="159"/>
      <c r="H23" s="11" t="s">
        <v>716</v>
      </c>
      <c r="I23" s="14">
        <f t="shared" ref="I23:I86" si="1">ROUNDDOWN(J23/4,2)</f>
        <v>0.88</v>
      </c>
      <c r="J23" s="14">
        <v>3.52</v>
      </c>
      <c r="K23" s="109">
        <f t="shared" si="0"/>
        <v>3.52</v>
      </c>
      <c r="L23" s="115"/>
      <c r="M23" s="2">
        <v>21.29</v>
      </c>
      <c r="N23" s="2">
        <v>34.42</v>
      </c>
      <c r="O23" s="141">
        <v>3.52</v>
      </c>
      <c r="P23" s="142">
        <f t="shared" ref="P23:P86" si="2">O23*B23</f>
        <v>14.08</v>
      </c>
    </row>
    <row r="24" spans="1:16" ht="36">
      <c r="A24" s="114"/>
      <c r="B24" s="107">
        <v>6</v>
      </c>
      <c r="C24" s="10" t="s">
        <v>715</v>
      </c>
      <c r="D24" s="118" t="s">
        <v>715</v>
      </c>
      <c r="E24" s="118" t="s">
        <v>717</v>
      </c>
      <c r="F24" s="158" t="s">
        <v>239</v>
      </c>
      <c r="G24" s="159"/>
      <c r="H24" s="11" t="s">
        <v>716</v>
      </c>
      <c r="I24" s="14">
        <f t="shared" si="1"/>
        <v>0.88</v>
      </c>
      <c r="J24" s="14">
        <v>3.52</v>
      </c>
      <c r="K24" s="109">
        <f t="shared" si="0"/>
        <v>5.28</v>
      </c>
      <c r="L24" s="115"/>
      <c r="M24" s="2">
        <v>21.29</v>
      </c>
      <c r="N24" s="2">
        <v>34.42</v>
      </c>
      <c r="O24" s="141">
        <v>3.52</v>
      </c>
      <c r="P24" s="142">
        <f t="shared" si="2"/>
        <v>21.12</v>
      </c>
    </row>
    <row r="25" spans="1:16" ht="36">
      <c r="A25" s="114"/>
      <c r="B25" s="107">
        <v>12</v>
      </c>
      <c r="C25" s="10" t="s">
        <v>715</v>
      </c>
      <c r="D25" s="118" t="s">
        <v>715</v>
      </c>
      <c r="E25" s="118" t="s">
        <v>717</v>
      </c>
      <c r="F25" s="158" t="s">
        <v>348</v>
      </c>
      <c r="G25" s="159"/>
      <c r="H25" s="11" t="s">
        <v>716</v>
      </c>
      <c r="I25" s="14">
        <f t="shared" si="1"/>
        <v>0.88</v>
      </c>
      <c r="J25" s="14">
        <v>3.52</v>
      </c>
      <c r="K25" s="109">
        <f t="shared" si="0"/>
        <v>10.56</v>
      </c>
      <c r="L25" s="115"/>
      <c r="M25" s="2">
        <v>21.29</v>
      </c>
      <c r="N25" s="2">
        <v>34.42</v>
      </c>
      <c r="O25" s="141">
        <v>3.52</v>
      </c>
      <c r="P25" s="142">
        <f t="shared" si="2"/>
        <v>42.24</v>
      </c>
    </row>
    <row r="26" spans="1:16" ht="36">
      <c r="A26" s="114"/>
      <c r="B26" s="107">
        <v>3</v>
      </c>
      <c r="C26" s="10" t="s">
        <v>715</v>
      </c>
      <c r="D26" s="118" t="s">
        <v>715</v>
      </c>
      <c r="E26" s="118" t="s">
        <v>718</v>
      </c>
      <c r="F26" s="158" t="s">
        <v>348</v>
      </c>
      <c r="G26" s="159"/>
      <c r="H26" s="11" t="s">
        <v>716</v>
      </c>
      <c r="I26" s="14">
        <f t="shared" si="1"/>
        <v>0.88</v>
      </c>
      <c r="J26" s="14">
        <v>3.52</v>
      </c>
      <c r="K26" s="109">
        <f t="shared" si="0"/>
        <v>2.64</v>
      </c>
      <c r="L26" s="115"/>
      <c r="M26" s="2">
        <v>21.29</v>
      </c>
      <c r="N26" s="2">
        <v>34.42</v>
      </c>
      <c r="O26" s="141">
        <v>3.52</v>
      </c>
      <c r="P26" s="142">
        <f t="shared" si="2"/>
        <v>10.56</v>
      </c>
    </row>
    <row r="27" spans="1:16" ht="36">
      <c r="A27" s="114"/>
      <c r="B27" s="107">
        <v>4</v>
      </c>
      <c r="C27" s="10" t="s">
        <v>719</v>
      </c>
      <c r="D27" s="118" t="s">
        <v>719</v>
      </c>
      <c r="E27" s="118" t="s">
        <v>27</v>
      </c>
      <c r="F27" s="158"/>
      <c r="G27" s="159"/>
      <c r="H27" s="11" t="s">
        <v>720</v>
      </c>
      <c r="I27" s="14">
        <f t="shared" si="1"/>
        <v>1.28</v>
      </c>
      <c r="J27" s="14">
        <v>5.12</v>
      </c>
      <c r="K27" s="109">
        <f t="shared" si="0"/>
        <v>5.12</v>
      </c>
      <c r="L27" s="115"/>
      <c r="M27" s="2">
        <v>21.29</v>
      </c>
      <c r="N27" s="2">
        <v>34.42</v>
      </c>
      <c r="O27" s="141">
        <v>5.12</v>
      </c>
      <c r="P27" s="142">
        <f t="shared" si="2"/>
        <v>20.48</v>
      </c>
    </row>
    <row r="28" spans="1:16" ht="36">
      <c r="A28" s="114"/>
      <c r="B28" s="107">
        <v>4</v>
      </c>
      <c r="C28" s="10" t="s">
        <v>719</v>
      </c>
      <c r="D28" s="118" t="s">
        <v>719</v>
      </c>
      <c r="E28" s="118" t="s">
        <v>28</v>
      </c>
      <c r="F28" s="158"/>
      <c r="G28" s="159"/>
      <c r="H28" s="11" t="s">
        <v>720</v>
      </c>
      <c r="I28" s="14">
        <f t="shared" si="1"/>
        <v>1.28</v>
      </c>
      <c r="J28" s="14">
        <v>5.12</v>
      </c>
      <c r="K28" s="109">
        <f t="shared" si="0"/>
        <v>5.12</v>
      </c>
      <c r="L28" s="115"/>
      <c r="M28" s="2">
        <v>21.29</v>
      </c>
      <c r="N28" s="2">
        <v>34.42</v>
      </c>
      <c r="O28" s="141">
        <v>5.12</v>
      </c>
      <c r="P28" s="142">
        <f t="shared" si="2"/>
        <v>20.48</v>
      </c>
    </row>
    <row r="29" spans="1:16" ht="36">
      <c r="A29" s="114"/>
      <c r="B29" s="107">
        <v>2</v>
      </c>
      <c r="C29" s="10" t="s">
        <v>721</v>
      </c>
      <c r="D29" s="118" t="s">
        <v>881</v>
      </c>
      <c r="E29" s="118" t="s">
        <v>230</v>
      </c>
      <c r="F29" s="158" t="s">
        <v>239</v>
      </c>
      <c r="G29" s="159"/>
      <c r="H29" s="11" t="s">
        <v>722</v>
      </c>
      <c r="I29" s="14">
        <f t="shared" si="1"/>
        <v>0.86</v>
      </c>
      <c r="J29" s="14">
        <v>3.44</v>
      </c>
      <c r="K29" s="109">
        <f t="shared" si="0"/>
        <v>1.72</v>
      </c>
      <c r="L29" s="115"/>
      <c r="M29" s="2">
        <v>21.29</v>
      </c>
      <c r="N29" s="2">
        <v>34.42</v>
      </c>
      <c r="O29" s="141">
        <v>3.44</v>
      </c>
      <c r="P29" s="142">
        <f t="shared" si="2"/>
        <v>6.88</v>
      </c>
    </row>
    <row r="30" spans="1:16" ht="36">
      <c r="A30" s="114"/>
      <c r="B30" s="107">
        <v>1</v>
      </c>
      <c r="C30" s="10" t="s">
        <v>721</v>
      </c>
      <c r="D30" s="118" t="s">
        <v>881</v>
      </c>
      <c r="E30" s="118" t="s">
        <v>230</v>
      </c>
      <c r="F30" s="158" t="s">
        <v>348</v>
      </c>
      <c r="G30" s="159"/>
      <c r="H30" s="11" t="s">
        <v>722</v>
      </c>
      <c r="I30" s="14">
        <f t="shared" si="1"/>
        <v>0.86</v>
      </c>
      <c r="J30" s="14">
        <v>3.44</v>
      </c>
      <c r="K30" s="109">
        <f t="shared" si="0"/>
        <v>0.86</v>
      </c>
      <c r="L30" s="115"/>
      <c r="M30" s="2">
        <v>21.29</v>
      </c>
      <c r="N30" s="2">
        <v>34.42</v>
      </c>
      <c r="O30" s="141">
        <v>3.44</v>
      </c>
      <c r="P30" s="142">
        <f t="shared" si="2"/>
        <v>3.44</v>
      </c>
    </row>
    <row r="31" spans="1:16" ht="36">
      <c r="A31" s="114"/>
      <c r="B31" s="107">
        <v>1</v>
      </c>
      <c r="C31" s="10" t="s">
        <v>721</v>
      </c>
      <c r="D31" s="118" t="s">
        <v>881</v>
      </c>
      <c r="E31" s="118" t="s">
        <v>230</v>
      </c>
      <c r="F31" s="158" t="s">
        <v>723</v>
      </c>
      <c r="G31" s="159"/>
      <c r="H31" s="11" t="s">
        <v>722</v>
      </c>
      <c r="I31" s="14">
        <f t="shared" si="1"/>
        <v>0.86</v>
      </c>
      <c r="J31" s="14">
        <v>3.44</v>
      </c>
      <c r="K31" s="109">
        <f t="shared" si="0"/>
        <v>0.86</v>
      </c>
      <c r="L31" s="115"/>
      <c r="M31" s="2">
        <v>21.29</v>
      </c>
      <c r="N31" s="2">
        <v>34.42</v>
      </c>
      <c r="O31" s="141">
        <v>3.44</v>
      </c>
      <c r="P31" s="142">
        <f t="shared" si="2"/>
        <v>3.44</v>
      </c>
    </row>
    <row r="32" spans="1:16" ht="36">
      <c r="A32" s="114"/>
      <c r="B32" s="107">
        <v>1</v>
      </c>
      <c r="C32" s="10" t="s">
        <v>721</v>
      </c>
      <c r="D32" s="118" t="s">
        <v>881</v>
      </c>
      <c r="E32" s="118" t="s">
        <v>230</v>
      </c>
      <c r="F32" s="158" t="s">
        <v>724</v>
      </c>
      <c r="G32" s="159"/>
      <c r="H32" s="11" t="s">
        <v>722</v>
      </c>
      <c r="I32" s="14">
        <f t="shared" si="1"/>
        <v>0.86</v>
      </c>
      <c r="J32" s="14">
        <v>3.44</v>
      </c>
      <c r="K32" s="109">
        <f t="shared" si="0"/>
        <v>0.86</v>
      </c>
      <c r="L32" s="115"/>
      <c r="M32" s="2">
        <v>21.29</v>
      </c>
      <c r="N32" s="2">
        <v>34.42</v>
      </c>
      <c r="O32" s="141">
        <v>3.44</v>
      </c>
      <c r="P32" s="142">
        <f t="shared" si="2"/>
        <v>3.44</v>
      </c>
    </row>
    <row r="33" spans="1:16" ht="36">
      <c r="A33" s="114"/>
      <c r="B33" s="107">
        <v>2</v>
      </c>
      <c r="C33" s="10" t="s">
        <v>721</v>
      </c>
      <c r="D33" s="118" t="s">
        <v>881</v>
      </c>
      <c r="E33" s="118" t="s">
        <v>231</v>
      </c>
      <c r="F33" s="158" t="s">
        <v>239</v>
      </c>
      <c r="G33" s="159"/>
      <c r="H33" s="11" t="s">
        <v>722</v>
      </c>
      <c r="I33" s="14">
        <f t="shared" si="1"/>
        <v>0.86</v>
      </c>
      <c r="J33" s="14">
        <v>3.44</v>
      </c>
      <c r="K33" s="109">
        <f t="shared" si="0"/>
        <v>1.72</v>
      </c>
      <c r="L33" s="115"/>
      <c r="M33" s="2">
        <v>21.29</v>
      </c>
      <c r="N33" s="2">
        <v>34.42</v>
      </c>
      <c r="O33" s="141">
        <v>3.44</v>
      </c>
      <c r="P33" s="142">
        <f t="shared" si="2"/>
        <v>6.88</v>
      </c>
    </row>
    <row r="34" spans="1:16" ht="36">
      <c r="A34" s="114"/>
      <c r="B34" s="107">
        <v>1</v>
      </c>
      <c r="C34" s="10" t="s">
        <v>721</v>
      </c>
      <c r="D34" s="118" t="s">
        <v>881</v>
      </c>
      <c r="E34" s="118" t="s">
        <v>231</v>
      </c>
      <c r="F34" s="158" t="s">
        <v>348</v>
      </c>
      <c r="G34" s="159"/>
      <c r="H34" s="11" t="s">
        <v>722</v>
      </c>
      <c r="I34" s="14">
        <f t="shared" si="1"/>
        <v>0.86</v>
      </c>
      <c r="J34" s="14">
        <v>3.44</v>
      </c>
      <c r="K34" s="109">
        <f t="shared" si="0"/>
        <v>0.86</v>
      </c>
      <c r="L34" s="115"/>
      <c r="M34" s="2">
        <v>21.29</v>
      </c>
      <c r="N34" s="2">
        <v>34.42</v>
      </c>
      <c r="O34" s="141">
        <v>3.44</v>
      </c>
      <c r="P34" s="142">
        <f t="shared" si="2"/>
        <v>3.44</v>
      </c>
    </row>
    <row r="35" spans="1:16" ht="36">
      <c r="A35" s="114"/>
      <c r="B35" s="107">
        <v>1</v>
      </c>
      <c r="C35" s="10" t="s">
        <v>721</v>
      </c>
      <c r="D35" s="118" t="s">
        <v>881</v>
      </c>
      <c r="E35" s="118" t="s">
        <v>231</v>
      </c>
      <c r="F35" s="158" t="s">
        <v>723</v>
      </c>
      <c r="G35" s="159"/>
      <c r="H35" s="11" t="s">
        <v>722</v>
      </c>
      <c r="I35" s="14">
        <f t="shared" si="1"/>
        <v>0.86</v>
      </c>
      <c r="J35" s="14">
        <v>3.44</v>
      </c>
      <c r="K35" s="109">
        <f t="shared" si="0"/>
        <v>0.86</v>
      </c>
      <c r="L35" s="115"/>
      <c r="M35" s="2">
        <v>21.29</v>
      </c>
      <c r="N35" s="2">
        <v>34.42</v>
      </c>
      <c r="O35" s="141">
        <v>3.44</v>
      </c>
      <c r="P35" s="142">
        <f t="shared" si="2"/>
        <v>3.44</v>
      </c>
    </row>
    <row r="36" spans="1:16" ht="36">
      <c r="A36" s="114"/>
      <c r="B36" s="107">
        <v>1</v>
      </c>
      <c r="C36" s="10" t="s">
        <v>721</v>
      </c>
      <c r="D36" s="118" t="s">
        <v>881</v>
      </c>
      <c r="E36" s="118" t="s">
        <v>231</v>
      </c>
      <c r="F36" s="158" t="s">
        <v>724</v>
      </c>
      <c r="G36" s="159"/>
      <c r="H36" s="11" t="s">
        <v>722</v>
      </c>
      <c r="I36" s="14">
        <f t="shared" si="1"/>
        <v>0.86</v>
      </c>
      <c r="J36" s="14">
        <v>3.44</v>
      </c>
      <c r="K36" s="109">
        <f t="shared" si="0"/>
        <v>0.86</v>
      </c>
      <c r="L36" s="115"/>
      <c r="M36" s="2">
        <v>21.29</v>
      </c>
      <c r="N36" s="2">
        <v>34.42</v>
      </c>
      <c r="O36" s="141">
        <v>3.44</v>
      </c>
      <c r="P36" s="142">
        <f t="shared" si="2"/>
        <v>3.44</v>
      </c>
    </row>
    <row r="37" spans="1:16" ht="36">
      <c r="A37" s="114"/>
      <c r="B37" s="107">
        <v>2</v>
      </c>
      <c r="C37" s="10" t="s">
        <v>721</v>
      </c>
      <c r="D37" s="118" t="s">
        <v>881</v>
      </c>
      <c r="E37" s="118" t="s">
        <v>232</v>
      </c>
      <c r="F37" s="158" t="s">
        <v>239</v>
      </c>
      <c r="G37" s="159"/>
      <c r="H37" s="11" t="s">
        <v>722</v>
      </c>
      <c r="I37" s="14">
        <f t="shared" si="1"/>
        <v>0.86</v>
      </c>
      <c r="J37" s="14">
        <v>3.44</v>
      </c>
      <c r="K37" s="109">
        <f t="shared" si="0"/>
        <v>1.72</v>
      </c>
      <c r="L37" s="115"/>
      <c r="M37" s="2">
        <v>21.29</v>
      </c>
      <c r="N37" s="2">
        <v>34.42</v>
      </c>
      <c r="O37" s="141">
        <v>3.44</v>
      </c>
      <c r="P37" s="142">
        <f t="shared" si="2"/>
        <v>6.88</v>
      </c>
    </row>
    <row r="38" spans="1:16" ht="36">
      <c r="A38" s="114"/>
      <c r="B38" s="107">
        <v>1</v>
      </c>
      <c r="C38" s="10" t="s">
        <v>721</v>
      </c>
      <c r="D38" s="118" t="s">
        <v>881</v>
      </c>
      <c r="E38" s="118" t="s">
        <v>232</v>
      </c>
      <c r="F38" s="158" t="s">
        <v>348</v>
      </c>
      <c r="G38" s="159"/>
      <c r="H38" s="11" t="s">
        <v>722</v>
      </c>
      <c r="I38" s="14">
        <f t="shared" si="1"/>
        <v>0.86</v>
      </c>
      <c r="J38" s="14">
        <v>3.44</v>
      </c>
      <c r="K38" s="109">
        <f t="shared" si="0"/>
        <v>0.86</v>
      </c>
      <c r="L38" s="115"/>
      <c r="M38" s="2">
        <v>21.29</v>
      </c>
      <c r="N38" s="2">
        <v>34.42</v>
      </c>
      <c r="O38" s="141">
        <v>3.44</v>
      </c>
      <c r="P38" s="142">
        <f t="shared" si="2"/>
        <v>3.44</v>
      </c>
    </row>
    <row r="39" spans="1:16" ht="36">
      <c r="A39" s="114"/>
      <c r="B39" s="107">
        <v>1</v>
      </c>
      <c r="C39" s="10" t="s">
        <v>721</v>
      </c>
      <c r="D39" s="118" t="s">
        <v>881</v>
      </c>
      <c r="E39" s="118" t="s">
        <v>232</v>
      </c>
      <c r="F39" s="158" t="s">
        <v>723</v>
      </c>
      <c r="G39" s="159"/>
      <c r="H39" s="11" t="s">
        <v>722</v>
      </c>
      <c r="I39" s="14">
        <f t="shared" si="1"/>
        <v>0.86</v>
      </c>
      <c r="J39" s="14">
        <v>3.44</v>
      </c>
      <c r="K39" s="109">
        <f t="shared" si="0"/>
        <v>0.86</v>
      </c>
      <c r="L39" s="115"/>
      <c r="M39" s="2">
        <v>21.29</v>
      </c>
      <c r="N39" s="2">
        <v>34.42</v>
      </c>
      <c r="O39" s="141">
        <v>3.44</v>
      </c>
      <c r="P39" s="142">
        <f t="shared" si="2"/>
        <v>3.44</v>
      </c>
    </row>
    <row r="40" spans="1:16" ht="36">
      <c r="A40" s="114"/>
      <c r="B40" s="107">
        <v>1</v>
      </c>
      <c r="C40" s="10" t="s">
        <v>721</v>
      </c>
      <c r="D40" s="118" t="s">
        <v>881</v>
      </c>
      <c r="E40" s="118" t="s">
        <v>232</v>
      </c>
      <c r="F40" s="158" t="s">
        <v>724</v>
      </c>
      <c r="G40" s="159"/>
      <c r="H40" s="11" t="s">
        <v>722</v>
      </c>
      <c r="I40" s="14">
        <f t="shared" si="1"/>
        <v>0.86</v>
      </c>
      <c r="J40" s="14">
        <v>3.44</v>
      </c>
      <c r="K40" s="109">
        <f t="shared" si="0"/>
        <v>0.86</v>
      </c>
      <c r="L40" s="115"/>
      <c r="M40" s="2">
        <v>21.29</v>
      </c>
      <c r="N40" s="2">
        <v>34.42</v>
      </c>
      <c r="O40" s="141">
        <v>3.44</v>
      </c>
      <c r="P40" s="142">
        <f t="shared" si="2"/>
        <v>3.44</v>
      </c>
    </row>
    <row r="41" spans="1:16" ht="24">
      <c r="A41" s="114"/>
      <c r="B41" s="107">
        <v>10</v>
      </c>
      <c r="C41" s="10" t="s">
        <v>725</v>
      </c>
      <c r="D41" s="118" t="s">
        <v>882</v>
      </c>
      <c r="E41" s="118" t="s">
        <v>614</v>
      </c>
      <c r="F41" s="158" t="s">
        <v>28</v>
      </c>
      <c r="G41" s="159"/>
      <c r="H41" s="11" t="s">
        <v>726</v>
      </c>
      <c r="I41" s="14">
        <f t="shared" si="1"/>
        <v>0.08</v>
      </c>
      <c r="J41" s="14">
        <v>0.32</v>
      </c>
      <c r="K41" s="109">
        <f t="shared" si="0"/>
        <v>0.8</v>
      </c>
      <c r="L41" s="115"/>
      <c r="M41" s="2">
        <v>21.29</v>
      </c>
      <c r="N41" s="2">
        <v>34.42</v>
      </c>
      <c r="O41" s="141">
        <v>0.32</v>
      </c>
      <c r="P41" s="142">
        <f t="shared" si="2"/>
        <v>3.2</v>
      </c>
    </row>
    <row r="42" spans="1:16" ht="24">
      <c r="A42" s="114"/>
      <c r="B42" s="107">
        <v>2</v>
      </c>
      <c r="C42" s="10" t="s">
        <v>727</v>
      </c>
      <c r="D42" s="118" t="s">
        <v>727</v>
      </c>
      <c r="E42" s="118" t="s">
        <v>25</v>
      </c>
      <c r="F42" s="158" t="s">
        <v>728</v>
      </c>
      <c r="G42" s="159"/>
      <c r="H42" s="11" t="s">
        <v>729</v>
      </c>
      <c r="I42" s="14">
        <f t="shared" si="1"/>
        <v>0.56000000000000005</v>
      </c>
      <c r="J42" s="14">
        <v>2.2400000000000002</v>
      </c>
      <c r="K42" s="109">
        <f t="shared" si="0"/>
        <v>1.1200000000000001</v>
      </c>
      <c r="L42" s="115"/>
      <c r="M42" s="2">
        <v>21.29</v>
      </c>
      <c r="N42" s="2">
        <v>34.42</v>
      </c>
      <c r="O42" s="141">
        <v>2.2400000000000002</v>
      </c>
      <c r="P42" s="142">
        <f t="shared" si="2"/>
        <v>4.4800000000000004</v>
      </c>
    </row>
    <row r="43" spans="1:16" ht="24">
      <c r="A43" s="114"/>
      <c r="B43" s="107">
        <v>2</v>
      </c>
      <c r="C43" s="10" t="s">
        <v>727</v>
      </c>
      <c r="D43" s="118" t="s">
        <v>727</v>
      </c>
      <c r="E43" s="118" t="s">
        <v>25</v>
      </c>
      <c r="F43" s="158" t="s">
        <v>730</v>
      </c>
      <c r="G43" s="159"/>
      <c r="H43" s="11" t="s">
        <v>729</v>
      </c>
      <c r="I43" s="14">
        <f t="shared" si="1"/>
        <v>0.56000000000000005</v>
      </c>
      <c r="J43" s="14">
        <v>2.2400000000000002</v>
      </c>
      <c r="K43" s="109">
        <f t="shared" si="0"/>
        <v>1.1200000000000001</v>
      </c>
      <c r="L43" s="115"/>
      <c r="M43" s="2">
        <v>21.29</v>
      </c>
      <c r="N43" s="2">
        <v>34.42</v>
      </c>
      <c r="O43" s="141">
        <v>2.2400000000000002</v>
      </c>
      <c r="P43" s="142">
        <f t="shared" si="2"/>
        <v>4.4800000000000004</v>
      </c>
    </row>
    <row r="44" spans="1:16" ht="24">
      <c r="A44" s="114"/>
      <c r="B44" s="107">
        <v>2</v>
      </c>
      <c r="C44" s="10" t="s">
        <v>727</v>
      </c>
      <c r="D44" s="118" t="s">
        <v>727</v>
      </c>
      <c r="E44" s="118" t="s">
        <v>25</v>
      </c>
      <c r="F44" s="158" t="s">
        <v>731</v>
      </c>
      <c r="G44" s="159"/>
      <c r="H44" s="11" t="s">
        <v>729</v>
      </c>
      <c r="I44" s="14">
        <f t="shared" si="1"/>
        <v>0.56000000000000005</v>
      </c>
      <c r="J44" s="14">
        <v>2.2400000000000002</v>
      </c>
      <c r="K44" s="109">
        <f t="shared" si="0"/>
        <v>1.1200000000000001</v>
      </c>
      <c r="L44" s="115"/>
      <c r="M44" s="2">
        <v>21.29</v>
      </c>
      <c r="N44" s="2">
        <v>34.42</v>
      </c>
      <c r="O44" s="141">
        <v>2.2400000000000002</v>
      </c>
      <c r="P44" s="142">
        <f t="shared" si="2"/>
        <v>4.4800000000000004</v>
      </c>
    </row>
    <row r="45" spans="1:16" ht="24">
      <c r="A45" s="114"/>
      <c r="B45" s="107">
        <v>1</v>
      </c>
      <c r="C45" s="10" t="s">
        <v>727</v>
      </c>
      <c r="D45" s="118" t="s">
        <v>727</v>
      </c>
      <c r="E45" s="118" t="s">
        <v>25</v>
      </c>
      <c r="F45" s="158" t="s">
        <v>732</v>
      </c>
      <c r="G45" s="159"/>
      <c r="H45" s="11" t="s">
        <v>729</v>
      </c>
      <c r="I45" s="14">
        <f t="shared" si="1"/>
        <v>0.56000000000000005</v>
      </c>
      <c r="J45" s="14">
        <v>2.2400000000000002</v>
      </c>
      <c r="K45" s="109">
        <f t="shared" si="0"/>
        <v>0.56000000000000005</v>
      </c>
      <c r="L45" s="115"/>
      <c r="M45" s="2">
        <v>21.29</v>
      </c>
      <c r="N45" s="2">
        <v>34.42</v>
      </c>
      <c r="O45" s="141">
        <v>2.2400000000000002</v>
      </c>
      <c r="P45" s="142">
        <f t="shared" si="2"/>
        <v>2.2400000000000002</v>
      </c>
    </row>
    <row r="46" spans="1:16" ht="24">
      <c r="A46" s="114"/>
      <c r="B46" s="107">
        <v>1</v>
      </c>
      <c r="C46" s="10" t="s">
        <v>727</v>
      </c>
      <c r="D46" s="118" t="s">
        <v>727</v>
      </c>
      <c r="E46" s="118" t="s">
        <v>25</v>
      </c>
      <c r="F46" s="158" t="s">
        <v>733</v>
      </c>
      <c r="G46" s="159"/>
      <c r="H46" s="11" t="s">
        <v>729</v>
      </c>
      <c r="I46" s="14">
        <f t="shared" si="1"/>
        <v>0.56000000000000005</v>
      </c>
      <c r="J46" s="14">
        <v>2.2400000000000002</v>
      </c>
      <c r="K46" s="109">
        <f t="shared" si="0"/>
        <v>0.56000000000000005</v>
      </c>
      <c r="L46" s="115"/>
      <c r="M46" s="2">
        <v>21.29</v>
      </c>
      <c r="N46" s="2">
        <v>34.42</v>
      </c>
      <c r="O46" s="141">
        <v>2.2400000000000002</v>
      </c>
      <c r="P46" s="142">
        <f t="shared" si="2"/>
        <v>2.2400000000000002</v>
      </c>
    </row>
    <row r="47" spans="1:16" ht="24">
      <c r="A47" s="114"/>
      <c r="B47" s="107">
        <v>2</v>
      </c>
      <c r="C47" s="10" t="s">
        <v>727</v>
      </c>
      <c r="D47" s="118" t="s">
        <v>727</v>
      </c>
      <c r="E47" s="118" t="s">
        <v>26</v>
      </c>
      <c r="F47" s="158" t="s">
        <v>728</v>
      </c>
      <c r="G47" s="159"/>
      <c r="H47" s="11" t="s">
        <v>729</v>
      </c>
      <c r="I47" s="14">
        <f t="shared" si="1"/>
        <v>0.56000000000000005</v>
      </c>
      <c r="J47" s="14">
        <v>2.2400000000000002</v>
      </c>
      <c r="K47" s="109">
        <f t="shared" si="0"/>
        <v>1.1200000000000001</v>
      </c>
      <c r="L47" s="115"/>
      <c r="M47" s="2">
        <v>21.29</v>
      </c>
      <c r="N47" s="2">
        <v>34.42</v>
      </c>
      <c r="O47" s="141">
        <v>2.2400000000000002</v>
      </c>
      <c r="P47" s="142">
        <f t="shared" si="2"/>
        <v>4.4800000000000004</v>
      </c>
    </row>
    <row r="48" spans="1:16" ht="24">
      <c r="A48" s="114"/>
      <c r="B48" s="107">
        <v>2</v>
      </c>
      <c r="C48" s="10" t="s">
        <v>727</v>
      </c>
      <c r="D48" s="118" t="s">
        <v>727</v>
      </c>
      <c r="E48" s="118" t="s">
        <v>26</v>
      </c>
      <c r="F48" s="158" t="s">
        <v>730</v>
      </c>
      <c r="G48" s="159"/>
      <c r="H48" s="11" t="s">
        <v>729</v>
      </c>
      <c r="I48" s="14">
        <f t="shared" si="1"/>
        <v>0.56000000000000005</v>
      </c>
      <c r="J48" s="14">
        <v>2.2400000000000002</v>
      </c>
      <c r="K48" s="109">
        <f t="shared" si="0"/>
        <v>1.1200000000000001</v>
      </c>
      <c r="L48" s="115"/>
      <c r="M48" s="2">
        <v>21.29</v>
      </c>
      <c r="N48" s="2">
        <v>34.42</v>
      </c>
      <c r="O48" s="141">
        <v>2.2400000000000002</v>
      </c>
      <c r="P48" s="142">
        <f t="shared" si="2"/>
        <v>4.4800000000000004</v>
      </c>
    </row>
    <row r="49" spans="1:16" ht="24">
      <c r="A49" s="114"/>
      <c r="B49" s="107">
        <v>2</v>
      </c>
      <c r="C49" s="10" t="s">
        <v>727</v>
      </c>
      <c r="D49" s="118" t="s">
        <v>727</v>
      </c>
      <c r="E49" s="118" t="s">
        <v>26</v>
      </c>
      <c r="F49" s="158" t="s">
        <v>731</v>
      </c>
      <c r="G49" s="159"/>
      <c r="H49" s="11" t="s">
        <v>729</v>
      </c>
      <c r="I49" s="14">
        <f t="shared" si="1"/>
        <v>0.56000000000000005</v>
      </c>
      <c r="J49" s="14">
        <v>2.2400000000000002</v>
      </c>
      <c r="K49" s="109">
        <f t="shared" si="0"/>
        <v>1.1200000000000001</v>
      </c>
      <c r="L49" s="115"/>
      <c r="M49" s="2">
        <v>21.29</v>
      </c>
      <c r="N49" s="2">
        <v>34.42</v>
      </c>
      <c r="O49" s="141">
        <v>2.2400000000000002</v>
      </c>
      <c r="P49" s="142">
        <f t="shared" si="2"/>
        <v>4.4800000000000004</v>
      </c>
    </row>
    <row r="50" spans="1:16" ht="24">
      <c r="A50" s="114"/>
      <c r="B50" s="107">
        <v>1</v>
      </c>
      <c r="C50" s="10" t="s">
        <v>727</v>
      </c>
      <c r="D50" s="118" t="s">
        <v>727</v>
      </c>
      <c r="E50" s="118" t="s">
        <v>26</v>
      </c>
      <c r="F50" s="158" t="s">
        <v>732</v>
      </c>
      <c r="G50" s="159"/>
      <c r="H50" s="11" t="s">
        <v>729</v>
      </c>
      <c r="I50" s="14">
        <f t="shared" si="1"/>
        <v>0.56000000000000005</v>
      </c>
      <c r="J50" s="14">
        <v>2.2400000000000002</v>
      </c>
      <c r="K50" s="109">
        <f t="shared" si="0"/>
        <v>0.56000000000000005</v>
      </c>
      <c r="L50" s="115"/>
      <c r="M50" s="2">
        <v>21.29</v>
      </c>
      <c r="N50" s="2">
        <v>34.42</v>
      </c>
      <c r="O50" s="141">
        <v>2.2400000000000002</v>
      </c>
      <c r="P50" s="142">
        <f t="shared" si="2"/>
        <v>2.2400000000000002</v>
      </c>
    </row>
    <row r="51" spans="1:16" ht="24">
      <c r="A51" s="114"/>
      <c r="B51" s="107">
        <v>1</v>
      </c>
      <c r="C51" s="10" t="s">
        <v>727</v>
      </c>
      <c r="D51" s="118" t="s">
        <v>727</v>
      </c>
      <c r="E51" s="118" t="s">
        <v>26</v>
      </c>
      <c r="F51" s="158" t="s">
        <v>733</v>
      </c>
      <c r="G51" s="159"/>
      <c r="H51" s="11" t="s">
        <v>729</v>
      </c>
      <c r="I51" s="14">
        <f t="shared" si="1"/>
        <v>0.56000000000000005</v>
      </c>
      <c r="J51" s="14">
        <v>2.2400000000000002</v>
      </c>
      <c r="K51" s="109">
        <f t="shared" si="0"/>
        <v>0.56000000000000005</v>
      </c>
      <c r="L51" s="115"/>
      <c r="M51" s="2">
        <v>21.29</v>
      </c>
      <c r="N51" s="2">
        <v>34.42</v>
      </c>
      <c r="O51" s="141">
        <v>2.2400000000000002</v>
      </c>
      <c r="P51" s="142">
        <f t="shared" si="2"/>
        <v>2.2400000000000002</v>
      </c>
    </row>
    <row r="52" spans="1:16" ht="24">
      <c r="A52" s="114"/>
      <c r="B52" s="107">
        <v>2</v>
      </c>
      <c r="C52" s="10" t="s">
        <v>734</v>
      </c>
      <c r="D52" s="118" t="s">
        <v>734</v>
      </c>
      <c r="E52" s="118" t="s">
        <v>23</v>
      </c>
      <c r="F52" s="158" t="s">
        <v>273</v>
      </c>
      <c r="G52" s="159"/>
      <c r="H52" s="11" t="s">
        <v>735</v>
      </c>
      <c r="I52" s="14">
        <f t="shared" si="1"/>
        <v>0.24</v>
      </c>
      <c r="J52" s="14">
        <v>0.99</v>
      </c>
      <c r="K52" s="109">
        <f t="shared" si="0"/>
        <v>0.48</v>
      </c>
      <c r="L52" s="115"/>
      <c r="M52" s="2">
        <v>21.29</v>
      </c>
      <c r="N52" s="2">
        <v>34.42</v>
      </c>
      <c r="O52" s="141">
        <v>0.99</v>
      </c>
      <c r="P52" s="142">
        <f t="shared" si="2"/>
        <v>1.98</v>
      </c>
    </row>
    <row r="53" spans="1:16" ht="24">
      <c r="A53" s="114"/>
      <c r="B53" s="107">
        <v>2</v>
      </c>
      <c r="C53" s="10" t="s">
        <v>734</v>
      </c>
      <c r="D53" s="118" t="s">
        <v>734</v>
      </c>
      <c r="E53" s="118" t="s">
        <v>23</v>
      </c>
      <c r="F53" s="158" t="s">
        <v>271</v>
      </c>
      <c r="G53" s="159"/>
      <c r="H53" s="11" t="s">
        <v>735</v>
      </c>
      <c r="I53" s="14">
        <f t="shared" si="1"/>
        <v>0.24</v>
      </c>
      <c r="J53" s="14">
        <v>0.99</v>
      </c>
      <c r="K53" s="109">
        <f t="shared" si="0"/>
        <v>0.48</v>
      </c>
      <c r="L53" s="115"/>
      <c r="M53" s="2">
        <v>21.29</v>
      </c>
      <c r="N53" s="2">
        <v>34.42</v>
      </c>
      <c r="O53" s="141">
        <v>0.99</v>
      </c>
      <c r="P53" s="142">
        <f t="shared" si="2"/>
        <v>1.98</v>
      </c>
    </row>
    <row r="54" spans="1:16" ht="24">
      <c r="A54" s="114"/>
      <c r="B54" s="107">
        <v>2</v>
      </c>
      <c r="C54" s="10" t="s">
        <v>734</v>
      </c>
      <c r="D54" s="118" t="s">
        <v>734</v>
      </c>
      <c r="E54" s="118" t="s">
        <v>23</v>
      </c>
      <c r="F54" s="158" t="s">
        <v>272</v>
      </c>
      <c r="G54" s="159"/>
      <c r="H54" s="11" t="s">
        <v>735</v>
      </c>
      <c r="I54" s="14">
        <f t="shared" si="1"/>
        <v>0.24</v>
      </c>
      <c r="J54" s="14">
        <v>0.99</v>
      </c>
      <c r="K54" s="109">
        <f t="shared" si="0"/>
        <v>0.48</v>
      </c>
      <c r="L54" s="115"/>
      <c r="M54" s="2">
        <v>21.29</v>
      </c>
      <c r="N54" s="2">
        <v>34.42</v>
      </c>
      <c r="O54" s="141">
        <v>0.99</v>
      </c>
      <c r="P54" s="142">
        <f t="shared" si="2"/>
        <v>1.98</v>
      </c>
    </row>
    <row r="55" spans="1:16" ht="24">
      <c r="A55" s="114"/>
      <c r="B55" s="107">
        <v>2</v>
      </c>
      <c r="C55" s="10" t="s">
        <v>734</v>
      </c>
      <c r="D55" s="118" t="s">
        <v>734</v>
      </c>
      <c r="E55" s="118" t="s">
        <v>25</v>
      </c>
      <c r="F55" s="158" t="s">
        <v>273</v>
      </c>
      <c r="G55" s="159"/>
      <c r="H55" s="11" t="s">
        <v>735</v>
      </c>
      <c r="I55" s="14">
        <f t="shared" si="1"/>
        <v>0.24</v>
      </c>
      <c r="J55" s="14">
        <v>0.99</v>
      </c>
      <c r="K55" s="109">
        <f t="shared" si="0"/>
        <v>0.48</v>
      </c>
      <c r="L55" s="115"/>
      <c r="M55" s="2">
        <v>21.29</v>
      </c>
      <c r="N55" s="2">
        <v>34.42</v>
      </c>
      <c r="O55" s="141">
        <v>0.99</v>
      </c>
      <c r="P55" s="142">
        <f t="shared" si="2"/>
        <v>1.98</v>
      </c>
    </row>
    <row r="56" spans="1:16" ht="24">
      <c r="A56" s="114"/>
      <c r="B56" s="107">
        <v>2</v>
      </c>
      <c r="C56" s="10" t="s">
        <v>734</v>
      </c>
      <c r="D56" s="118" t="s">
        <v>734</v>
      </c>
      <c r="E56" s="118" t="s">
        <v>25</v>
      </c>
      <c r="F56" s="158" t="s">
        <v>271</v>
      </c>
      <c r="G56" s="159"/>
      <c r="H56" s="11" t="s">
        <v>735</v>
      </c>
      <c r="I56" s="14">
        <f t="shared" si="1"/>
        <v>0.24</v>
      </c>
      <c r="J56" s="14">
        <v>0.99</v>
      </c>
      <c r="K56" s="109">
        <f t="shared" si="0"/>
        <v>0.48</v>
      </c>
      <c r="L56" s="115"/>
      <c r="M56" s="2">
        <v>21.29</v>
      </c>
      <c r="N56" s="2">
        <v>34.42</v>
      </c>
      <c r="O56" s="141">
        <v>0.99</v>
      </c>
      <c r="P56" s="142">
        <f t="shared" si="2"/>
        <v>1.98</v>
      </c>
    </row>
    <row r="57" spans="1:16" ht="24">
      <c r="A57" s="114"/>
      <c r="B57" s="107">
        <v>2</v>
      </c>
      <c r="C57" s="10" t="s">
        <v>734</v>
      </c>
      <c r="D57" s="118" t="s">
        <v>734</v>
      </c>
      <c r="E57" s="118" t="s">
        <v>25</v>
      </c>
      <c r="F57" s="158" t="s">
        <v>272</v>
      </c>
      <c r="G57" s="159"/>
      <c r="H57" s="11" t="s">
        <v>735</v>
      </c>
      <c r="I57" s="14">
        <f t="shared" si="1"/>
        <v>0.24</v>
      </c>
      <c r="J57" s="14">
        <v>0.99</v>
      </c>
      <c r="K57" s="109">
        <f t="shared" si="0"/>
        <v>0.48</v>
      </c>
      <c r="L57" s="115"/>
      <c r="M57" s="2">
        <v>21.29</v>
      </c>
      <c r="N57" s="2">
        <v>34.42</v>
      </c>
      <c r="O57" s="141">
        <v>0.99</v>
      </c>
      <c r="P57" s="142">
        <f t="shared" si="2"/>
        <v>1.98</v>
      </c>
    </row>
    <row r="58" spans="1:16" ht="24">
      <c r="A58" s="114"/>
      <c r="B58" s="107">
        <v>2</v>
      </c>
      <c r="C58" s="10" t="s">
        <v>734</v>
      </c>
      <c r="D58" s="118" t="s">
        <v>734</v>
      </c>
      <c r="E58" s="118" t="s">
        <v>26</v>
      </c>
      <c r="F58" s="158" t="s">
        <v>273</v>
      </c>
      <c r="G58" s="159"/>
      <c r="H58" s="11" t="s">
        <v>735</v>
      </c>
      <c r="I58" s="14">
        <f t="shared" si="1"/>
        <v>0.24</v>
      </c>
      <c r="J58" s="14">
        <v>0.99</v>
      </c>
      <c r="K58" s="109">
        <f t="shared" si="0"/>
        <v>0.48</v>
      </c>
      <c r="L58" s="115"/>
      <c r="M58" s="2">
        <v>21.29</v>
      </c>
      <c r="N58" s="2">
        <v>34.42</v>
      </c>
      <c r="O58" s="141">
        <v>0.99</v>
      </c>
      <c r="P58" s="142">
        <f t="shared" si="2"/>
        <v>1.98</v>
      </c>
    </row>
    <row r="59" spans="1:16" ht="24">
      <c r="A59" s="114"/>
      <c r="B59" s="107">
        <v>2</v>
      </c>
      <c r="C59" s="10" t="s">
        <v>734</v>
      </c>
      <c r="D59" s="118" t="s">
        <v>734</v>
      </c>
      <c r="E59" s="118" t="s">
        <v>26</v>
      </c>
      <c r="F59" s="158" t="s">
        <v>271</v>
      </c>
      <c r="G59" s="159"/>
      <c r="H59" s="11" t="s">
        <v>735</v>
      </c>
      <c r="I59" s="14">
        <f t="shared" si="1"/>
        <v>0.24</v>
      </c>
      <c r="J59" s="14">
        <v>0.99</v>
      </c>
      <c r="K59" s="109">
        <f t="shared" si="0"/>
        <v>0.48</v>
      </c>
      <c r="L59" s="115"/>
      <c r="M59" s="2">
        <v>21.29</v>
      </c>
      <c r="N59" s="2">
        <v>34.42</v>
      </c>
      <c r="O59" s="141">
        <v>0.99</v>
      </c>
      <c r="P59" s="142">
        <f t="shared" si="2"/>
        <v>1.98</v>
      </c>
    </row>
    <row r="60" spans="1:16" ht="24">
      <c r="A60" s="114"/>
      <c r="B60" s="107">
        <v>2</v>
      </c>
      <c r="C60" s="10" t="s">
        <v>734</v>
      </c>
      <c r="D60" s="118" t="s">
        <v>734</v>
      </c>
      <c r="E60" s="118" t="s">
        <v>26</v>
      </c>
      <c r="F60" s="158" t="s">
        <v>272</v>
      </c>
      <c r="G60" s="159"/>
      <c r="H60" s="11" t="s">
        <v>735</v>
      </c>
      <c r="I60" s="14">
        <f t="shared" si="1"/>
        <v>0.24</v>
      </c>
      <c r="J60" s="14">
        <v>0.99</v>
      </c>
      <c r="K60" s="109">
        <f t="shared" si="0"/>
        <v>0.48</v>
      </c>
      <c r="L60" s="115"/>
      <c r="M60" s="2">
        <v>21.29</v>
      </c>
      <c r="N60" s="2">
        <v>34.42</v>
      </c>
      <c r="O60" s="141">
        <v>0.99</v>
      </c>
      <c r="P60" s="142">
        <f t="shared" si="2"/>
        <v>1.98</v>
      </c>
    </row>
    <row r="61" spans="1:16" ht="36">
      <c r="A61" s="114"/>
      <c r="B61" s="107">
        <v>2</v>
      </c>
      <c r="C61" s="10" t="s">
        <v>736</v>
      </c>
      <c r="D61" s="118" t="s">
        <v>736</v>
      </c>
      <c r="E61" s="118" t="s">
        <v>26</v>
      </c>
      <c r="F61" s="158" t="s">
        <v>107</v>
      </c>
      <c r="G61" s="159"/>
      <c r="H61" s="11" t="s">
        <v>737</v>
      </c>
      <c r="I61" s="14">
        <f t="shared" si="1"/>
        <v>0.67</v>
      </c>
      <c r="J61" s="14">
        <v>2.71</v>
      </c>
      <c r="K61" s="109">
        <f t="shared" si="0"/>
        <v>1.34</v>
      </c>
      <c r="L61" s="115"/>
      <c r="M61" s="2">
        <v>21.29</v>
      </c>
      <c r="N61" s="2">
        <v>34.42</v>
      </c>
      <c r="O61" s="141">
        <v>2.71</v>
      </c>
      <c r="P61" s="142">
        <f t="shared" si="2"/>
        <v>5.42</v>
      </c>
    </row>
    <row r="62" spans="1:16" ht="36">
      <c r="A62" s="114"/>
      <c r="B62" s="107">
        <v>2</v>
      </c>
      <c r="C62" s="10" t="s">
        <v>736</v>
      </c>
      <c r="D62" s="118" t="s">
        <v>736</v>
      </c>
      <c r="E62" s="118" t="s">
        <v>26</v>
      </c>
      <c r="F62" s="158" t="s">
        <v>210</v>
      </c>
      <c r="G62" s="159"/>
      <c r="H62" s="11" t="s">
        <v>737</v>
      </c>
      <c r="I62" s="14">
        <f t="shared" si="1"/>
        <v>0.67</v>
      </c>
      <c r="J62" s="14">
        <v>2.71</v>
      </c>
      <c r="K62" s="109">
        <f t="shared" si="0"/>
        <v>1.34</v>
      </c>
      <c r="L62" s="115"/>
      <c r="M62" s="2">
        <v>21.29</v>
      </c>
      <c r="N62" s="2">
        <v>34.42</v>
      </c>
      <c r="O62" s="141">
        <v>2.71</v>
      </c>
      <c r="P62" s="142">
        <f t="shared" si="2"/>
        <v>5.42</v>
      </c>
    </row>
    <row r="63" spans="1:16" ht="36">
      <c r="A63" s="114"/>
      <c r="B63" s="107">
        <v>1</v>
      </c>
      <c r="C63" s="10" t="s">
        <v>736</v>
      </c>
      <c r="D63" s="118" t="s">
        <v>736</v>
      </c>
      <c r="E63" s="118" t="s">
        <v>26</v>
      </c>
      <c r="F63" s="158" t="s">
        <v>212</v>
      </c>
      <c r="G63" s="159"/>
      <c r="H63" s="11" t="s">
        <v>737</v>
      </c>
      <c r="I63" s="14">
        <f t="shared" si="1"/>
        <v>0.67</v>
      </c>
      <c r="J63" s="14">
        <v>2.71</v>
      </c>
      <c r="K63" s="109">
        <f t="shared" si="0"/>
        <v>0.67</v>
      </c>
      <c r="L63" s="115"/>
      <c r="M63" s="2">
        <v>21.29</v>
      </c>
      <c r="N63" s="2">
        <v>34.42</v>
      </c>
      <c r="O63" s="141">
        <v>2.71</v>
      </c>
      <c r="P63" s="142">
        <f t="shared" si="2"/>
        <v>2.71</v>
      </c>
    </row>
    <row r="64" spans="1:16" ht="36">
      <c r="A64" s="114"/>
      <c r="B64" s="107">
        <v>1</v>
      </c>
      <c r="C64" s="10" t="s">
        <v>736</v>
      </c>
      <c r="D64" s="118" t="s">
        <v>736</v>
      </c>
      <c r="E64" s="118" t="s">
        <v>26</v>
      </c>
      <c r="F64" s="158" t="s">
        <v>265</v>
      </c>
      <c r="G64" s="159"/>
      <c r="H64" s="11" t="s">
        <v>737</v>
      </c>
      <c r="I64" s="14">
        <f t="shared" si="1"/>
        <v>0.67</v>
      </c>
      <c r="J64" s="14">
        <v>2.71</v>
      </c>
      <c r="K64" s="109">
        <f t="shared" si="0"/>
        <v>0.67</v>
      </c>
      <c r="L64" s="115"/>
      <c r="M64" s="2">
        <v>21.29</v>
      </c>
      <c r="N64" s="2">
        <v>34.42</v>
      </c>
      <c r="O64" s="141">
        <v>2.71</v>
      </c>
      <c r="P64" s="142">
        <f t="shared" si="2"/>
        <v>2.71</v>
      </c>
    </row>
    <row r="65" spans="1:16" ht="36">
      <c r="A65" s="114"/>
      <c r="B65" s="107">
        <v>1</v>
      </c>
      <c r="C65" s="10" t="s">
        <v>736</v>
      </c>
      <c r="D65" s="118" t="s">
        <v>736</v>
      </c>
      <c r="E65" s="118" t="s">
        <v>26</v>
      </c>
      <c r="F65" s="158" t="s">
        <v>270</v>
      </c>
      <c r="G65" s="159"/>
      <c r="H65" s="11" t="s">
        <v>737</v>
      </c>
      <c r="I65" s="14">
        <f t="shared" si="1"/>
        <v>0.67</v>
      </c>
      <c r="J65" s="14">
        <v>2.71</v>
      </c>
      <c r="K65" s="109">
        <f t="shared" si="0"/>
        <v>0.67</v>
      </c>
      <c r="L65" s="115"/>
      <c r="M65" s="2">
        <v>21.29</v>
      </c>
      <c r="N65" s="2">
        <v>34.42</v>
      </c>
      <c r="O65" s="141">
        <v>2.71</v>
      </c>
      <c r="P65" s="142">
        <f t="shared" si="2"/>
        <v>2.71</v>
      </c>
    </row>
    <row r="66" spans="1:16" ht="36">
      <c r="A66" s="114"/>
      <c r="B66" s="107">
        <v>1</v>
      </c>
      <c r="C66" s="10" t="s">
        <v>736</v>
      </c>
      <c r="D66" s="118" t="s">
        <v>736</v>
      </c>
      <c r="E66" s="118" t="s">
        <v>26</v>
      </c>
      <c r="F66" s="158" t="s">
        <v>311</v>
      </c>
      <c r="G66" s="159"/>
      <c r="H66" s="11" t="s">
        <v>737</v>
      </c>
      <c r="I66" s="14">
        <f t="shared" si="1"/>
        <v>0.67</v>
      </c>
      <c r="J66" s="14">
        <v>2.71</v>
      </c>
      <c r="K66" s="109">
        <f t="shared" si="0"/>
        <v>0.67</v>
      </c>
      <c r="L66" s="115"/>
      <c r="M66" s="2">
        <v>21.29</v>
      </c>
      <c r="N66" s="2">
        <v>34.42</v>
      </c>
      <c r="O66" s="141">
        <v>2.71</v>
      </c>
      <c r="P66" s="142">
        <f t="shared" si="2"/>
        <v>2.71</v>
      </c>
    </row>
    <row r="67" spans="1:16" ht="24">
      <c r="A67" s="114"/>
      <c r="B67" s="107">
        <v>2</v>
      </c>
      <c r="C67" s="10" t="s">
        <v>738</v>
      </c>
      <c r="D67" s="118" t="s">
        <v>738</v>
      </c>
      <c r="E67" s="118" t="s">
        <v>26</v>
      </c>
      <c r="F67" s="158" t="s">
        <v>636</v>
      </c>
      <c r="G67" s="159"/>
      <c r="H67" s="11" t="s">
        <v>739</v>
      </c>
      <c r="I67" s="14">
        <f t="shared" si="1"/>
        <v>0.2</v>
      </c>
      <c r="J67" s="14">
        <v>0.83</v>
      </c>
      <c r="K67" s="109">
        <f t="shared" si="0"/>
        <v>0.4</v>
      </c>
      <c r="L67" s="115"/>
      <c r="M67" s="2">
        <v>21.29</v>
      </c>
      <c r="N67" s="2">
        <v>34.42</v>
      </c>
      <c r="O67" s="141">
        <v>0.83</v>
      </c>
      <c r="P67" s="142">
        <f t="shared" si="2"/>
        <v>1.66</v>
      </c>
    </row>
    <row r="68" spans="1:16" ht="24">
      <c r="A68" s="114"/>
      <c r="B68" s="107">
        <v>2</v>
      </c>
      <c r="C68" s="10" t="s">
        <v>738</v>
      </c>
      <c r="D68" s="118" t="s">
        <v>738</v>
      </c>
      <c r="E68" s="118" t="s">
        <v>26</v>
      </c>
      <c r="F68" s="158" t="s">
        <v>643</v>
      </c>
      <c r="G68" s="159"/>
      <c r="H68" s="11" t="s">
        <v>739</v>
      </c>
      <c r="I68" s="14">
        <f t="shared" si="1"/>
        <v>0.2</v>
      </c>
      <c r="J68" s="14">
        <v>0.83</v>
      </c>
      <c r="K68" s="109">
        <f t="shared" si="0"/>
        <v>0.4</v>
      </c>
      <c r="L68" s="115"/>
      <c r="M68" s="2">
        <v>21.29</v>
      </c>
      <c r="N68" s="2">
        <v>34.42</v>
      </c>
      <c r="O68" s="141">
        <v>0.83</v>
      </c>
      <c r="P68" s="142">
        <f t="shared" si="2"/>
        <v>1.66</v>
      </c>
    </row>
    <row r="69" spans="1:16" ht="24">
      <c r="A69" s="114"/>
      <c r="B69" s="107">
        <v>2</v>
      </c>
      <c r="C69" s="10" t="s">
        <v>738</v>
      </c>
      <c r="D69" s="118" t="s">
        <v>738</v>
      </c>
      <c r="E69" s="118" t="s">
        <v>26</v>
      </c>
      <c r="F69" s="158" t="s">
        <v>740</v>
      </c>
      <c r="G69" s="159"/>
      <c r="H69" s="11" t="s">
        <v>739</v>
      </c>
      <c r="I69" s="14">
        <f t="shared" si="1"/>
        <v>0.2</v>
      </c>
      <c r="J69" s="14">
        <v>0.83</v>
      </c>
      <c r="K69" s="109">
        <f t="shared" si="0"/>
        <v>0.4</v>
      </c>
      <c r="L69" s="115"/>
      <c r="M69" s="2">
        <v>21.29</v>
      </c>
      <c r="N69" s="2">
        <v>34.42</v>
      </c>
      <c r="O69" s="141">
        <v>0.83</v>
      </c>
      <c r="P69" s="142">
        <f t="shared" si="2"/>
        <v>1.66</v>
      </c>
    </row>
    <row r="70" spans="1:16" ht="24">
      <c r="A70" s="114"/>
      <c r="B70" s="107">
        <v>2</v>
      </c>
      <c r="C70" s="10" t="s">
        <v>738</v>
      </c>
      <c r="D70" s="118" t="s">
        <v>738</v>
      </c>
      <c r="E70" s="118" t="s">
        <v>26</v>
      </c>
      <c r="F70" s="158" t="s">
        <v>741</v>
      </c>
      <c r="G70" s="159"/>
      <c r="H70" s="11" t="s">
        <v>739</v>
      </c>
      <c r="I70" s="14">
        <f t="shared" si="1"/>
        <v>0.2</v>
      </c>
      <c r="J70" s="14">
        <v>0.83</v>
      </c>
      <c r="K70" s="109">
        <f t="shared" si="0"/>
        <v>0.4</v>
      </c>
      <c r="L70" s="115"/>
      <c r="M70" s="2">
        <v>21.29</v>
      </c>
      <c r="N70" s="2">
        <v>34.42</v>
      </c>
      <c r="O70" s="141">
        <v>0.83</v>
      </c>
      <c r="P70" s="142">
        <f t="shared" si="2"/>
        <v>1.66</v>
      </c>
    </row>
    <row r="71" spans="1:16" ht="24">
      <c r="A71" s="114"/>
      <c r="B71" s="107">
        <v>2</v>
      </c>
      <c r="C71" s="10" t="s">
        <v>738</v>
      </c>
      <c r="D71" s="118" t="s">
        <v>738</v>
      </c>
      <c r="E71" s="118" t="s">
        <v>26</v>
      </c>
      <c r="F71" s="158" t="s">
        <v>742</v>
      </c>
      <c r="G71" s="159"/>
      <c r="H71" s="11" t="s">
        <v>739</v>
      </c>
      <c r="I71" s="14">
        <f t="shared" si="1"/>
        <v>0.2</v>
      </c>
      <c r="J71" s="14">
        <v>0.83</v>
      </c>
      <c r="K71" s="109">
        <f t="shared" si="0"/>
        <v>0.4</v>
      </c>
      <c r="L71" s="115"/>
      <c r="M71" s="2">
        <v>21.29</v>
      </c>
      <c r="N71" s="2">
        <v>34.42</v>
      </c>
      <c r="O71" s="141">
        <v>0.83</v>
      </c>
      <c r="P71" s="142">
        <f t="shared" si="2"/>
        <v>1.66</v>
      </c>
    </row>
    <row r="72" spans="1:16" ht="24">
      <c r="A72" s="114"/>
      <c r="B72" s="107">
        <v>2</v>
      </c>
      <c r="C72" s="10" t="s">
        <v>738</v>
      </c>
      <c r="D72" s="118" t="s">
        <v>738</v>
      </c>
      <c r="E72" s="118" t="s">
        <v>26</v>
      </c>
      <c r="F72" s="158" t="s">
        <v>743</v>
      </c>
      <c r="G72" s="159"/>
      <c r="H72" s="11" t="s">
        <v>739</v>
      </c>
      <c r="I72" s="14">
        <f t="shared" si="1"/>
        <v>0.2</v>
      </c>
      <c r="J72" s="14">
        <v>0.83</v>
      </c>
      <c r="K72" s="109">
        <f t="shared" si="0"/>
        <v>0.4</v>
      </c>
      <c r="L72" s="115"/>
      <c r="M72" s="2">
        <v>21.29</v>
      </c>
      <c r="N72" s="2">
        <v>34.42</v>
      </c>
      <c r="O72" s="141">
        <v>0.83</v>
      </c>
      <c r="P72" s="142">
        <f t="shared" si="2"/>
        <v>1.66</v>
      </c>
    </row>
    <row r="73" spans="1:16" ht="24">
      <c r="A73" s="114"/>
      <c r="B73" s="107">
        <v>2</v>
      </c>
      <c r="C73" s="10" t="s">
        <v>738</v>
      </c>
      <c r="D73" s="118" t="s">
        <v>738</v>
      </c>
      <c r="E73" s="118" t="s">
        <v>26</v>
      </c>
      <c r="F73" s="158" t="s">
        <v>744</v>
      </c>
      <c r="G73" s="159"/>
      <c r="H73" s="11" t="s">
        <v>739</v>
      </c>
      <c r="I73" s="14">
        <f t="shared" si="1"/>
        <v>0.2</v>
      </c>
      <c r="J73" s="14">
        <v>0.83</v>
      </c>
      <c r="K73" s="109">
        <f t="shared" si="0"/>
        <v>0.4</v>
      </c>
      <c r="L73" s="115"/>
      <c r="M73" s="2">
        <v>21.29</v>
      </c>
      <c r="N73" s="2">
        <v>34.42</v>
      </c>
      <c r="O73" s="141">
        <v>0.83</v>
      </c>
      <c r="P73" s="142">
        <f t="shared" si="2"/>
        <v>1.66</v>
      </c>
    </row>
    <row r="74" spans="1:16" ht="24">
      <c r="A74" s="114"/>
      <c r="B74" s="107">
        <v>2</v>
      </c>
      <c r="C74" s="10" t="s">
        <v>738</v>
      </c>
      <c r="D74" s="118" t="s">
        <v>738</v>
      </c>
      <c r="E74" s="118" t="s">
        <v>26</v>
      </c>
      <c r="F74" s="158" t="s">
        <v>745</v>
      </c>
      <c r="G74" s="159"/>
      <c r="H74" s="11" t="s">
        <v>739</v>
      </c>
      <c r="I74" s="14">
        <f t="shared" si="1"/>
        <v>0.2</v>
      </c>
      <c r="J74" s="14">
        <v>0.83</v>
      </c>
      <c r="K74" s="109">
        <f t="shared" si="0"/>
        <v>0.4</v>
      </c>
      <c r="L74" s="115"/>
      <c r="M74" s="2">
        <v>21.29</v>
      </c>
      <c r="N74" s="2">
        <v>34.42</v>
      </c>
      <c r="O74" s="141">
        <v>0.83</v>
      </c>
      <c r="P74" s="142">
        <f t="shared" si="2"/>
        <v>1.66</v>
      </c>
    </row>
    <row r="75" spans="1:16" ht="24">
      <c r="A75" s="114"/>
      <c r="B75" s="107">
        <v>2</v>
      </c>
      <c r="C75" s="10" t="s">
        <v>738</v>
      </c>
      <c r="D75" s="118" t="s">
        <v>738</v>
      </c>
      <c r="E75" s="118" t="s">
        <v>26</v>
      </c>
      <c r="F75" s="158" t="s">
        <v>746</v>
      </c>
      <c r="G75" s="159"/>
      <c r="H75" s="11" t="s">
        <v>739</v>
      </c>
      <c r="I75" s="14">
        <f t="shared" si="1"/>
        <v>0.2</v>
      </c>
      <c r="J75" s="14">
        <v>0.83</v>
      </c>
      <c r="K75" s="109">
        <f t="shared" si="0"/>
        <v>0.4</v>
      </c>
      <c r="L75" s="115"/>
      <c r="M75" s="2">
        <v>21.29</v>
      </c>
      <c r="N75" s="2">
        <v>34.42</v>
      </c>
      <c r="O75" s="141">
        <v>0.83</v>
      </c>
      <c r="P75" s="142">
        <f t="shared" si="2"/>
        <v>1.66</v>
      </c>
    </row>
    <row r="76" spans="1:16" ht="24">
      <c r="A76" s="114"/>
      <c r="B76" s="107">
        <v>2</v>
      </c>
      <c r="C76" s="10" t="s">
        <v>738</v>
      </c>
      <c r="D76" s="118" t="s">
        <v>738</v>
      </c>
      <c r="E76" s="118" t="s">
        <v>26</v>
      </c>
      <c r="F76" s="158" t="s">
        <v>747</v>
      </c>
      <c r="G76" s="159"/>
      <c r="H76" s="11" t="s">
        <v>739</v>
      </c>
      <c r="I76" s="14">
        <f t="shared" si="1"/>
        <v>0.2</v>
      </c>
      <c r="J76" s="14">
        <v>0.83</v>
      </c>
      <c r="K76" s="109">
        <f t="shared" si="0"/>
        <v>0.4</v>
      </c>
      <c r="L76" s="115"/>
      <c r="M76" s="2">
        <v>21.29</v>
      </c>
      <c r="N76" s="2">
        <v>34.42</v>
      </c>
      <c r="O76" s="141">
        <v>0.83</v>
      </c>
      <c r="P76" s="142">
        <f t="shared" si="2"/>
        <v>1.66</v>
      </c>
    </row>
    <row r="77" spans="1:16" ht="24">
      <c r="A77" s="114"/>
      <c r="B77" s="107">
        <v>2</v>
      </c>
      <c r="C77" s="10" t="s">
        <v>738</v>
      </c>
      <c r="D77" s="118" t="s">
        <v>738</v>
      </c>
      <c r="E77" s="118" t="s">
        <v>26</v>
      </c>
      <c r="F77" s="158" t="s">
        <v>748</v>
      </c>
      <c r="G77" s="159"/>
      <c r="H77" s="11" t="s">
        <v>739</v>
      </c>
      <c r="I77" s="14">
        <f t="shared" si="1"/>
        <v>0.2</v>
      </c>
      <c r="J77" s="14">
        <v>0.83</v>
      </c>
      <c r="K77" s="109">
        <f t="shared" si="0"/>
        <v>0.4</v>
      </c>
      <c r="L77" s="115"/>
      <c r="M77" s="2">
        <v>21.29</v>
      </c>
      <c r="N77" s="2">
        <v>34.42</v>
      </c>
      <c r="O77" s="141">
        <v>0.83</v>
      </c>
      <c r="P77" s="142">
        <f t="shared" si="2"/>
        <v>1.66</v>
      </c>
    </row>
    <row r="78" spans="1:16" ht="24">
      <c r="A78" s="114"/>
      <c r="B78" s="107">
        <v>1</v>
      </c>
      <c r="C78" s="10" t="s">
        <v>749</v>
      </c>
      <c r="D78" s="118" t="s">
        <v>749</v>
      </c>
      <c r="E78" s="118" t="s">
        <v>26</v>
      </c>
      <c r="F78" s="158" t="s">
        <v>110</v>
      </c>
      <c r="G78" s="159"/>
      <c r="H78" s="11" t="s">
        <v>750</v>
      </c>
      <c r="I78" s="14">
        <f t="shared" si="1"/>
        <v>1.45</v>
      </c>
      <c r="J78" s="14">
        <v>5.83</v>
      </c>
      <c r="K78" s="109">
        <f t="shared" si="0"/>
        <v>1.45</v>
      </c>
      <c r="L78" s="115"/>
      <c r="M78" s="2">
        <v>21.29</v>
      </c>
      <c r="N78" s="2">
        <v>34.42</v>
      </c>
      <c r="O78" s="141">
        <v>5.83</v>
      </c>
      <c r="P78" s="142">
        <f t="shared" si="2"/>
        <v>5.83</v>
      </c>
    </row>
    <row r="79" spans="1:16" ht="24">
      <c r="A79" s="114"/>
      <c r="B79" s="107">
        <v>2</v>
      </c>
      <c r="C79" s="10" t="s">
        <v>749</v>
      </c>
      <c r="D79" s="118" t="s">
        <v>749</v>
      </c>
      <c r="E79" s="118" t="s">
        <v>26</v>
      </c>
      <c r="F79" s="158" t="s">
        <v>751</v>
      </c>
      <c r="G79" s="159"/>
      <c r="H79" s="11" t="s">
        <v>750</v>
      </c>
      <c r="I79" s="14">
        <f t="shared" si="1"/>
        <v>1.45</v>
      </c>
      <c r="J79" s="14">
        <v>5.83</v>
      </c>
      <c r="K79" s="109">
        <f t="shared" si="0"/>
        <v>2.9</v>
      </c>
      <c r="L79" s="115"/>
      <c r="M79" s="2">
        <v>21.29</v>
      </c>
      <c r="N79" s="2">
        <v>34.42</v>
      </c>
      <c r="O79" s="141">
        <v>5.83</v>
      </c>
      <c r="P79" s="142">
        <f t="shared" si="2"/>
        <v>11.66</v>
      </c>
    </row>
    <row r="80" spans="1:16" ht="24">
      <c r="A80" s="114"/>
      <c r="B80" s="107">
        <v>1</v>
      </c>
      <c r="C80" s="10" t="s">
        <v>749</v>
      </c>
      <c r="D80" s="118" t="s">
        <v>749</v>
      </c>
      <c r="E80" s="118" t="s">
        <v>26</v>
      </c>
      <c r="F80" s="158" t="s">
        <v>752</v>
      </c>
      <c r="G80" s="159"/>
      <c r="H80" s="11" t="s">
        <v>750</v>
      </c>
      <c r="I80" s="14">
        <f t="shared" si="1"/>
        <v>1.45</v>
      </c>
      <c r="J80" s="14">
        <v>5.83</v>
      </c>
      <c r="K80" s="109">
        <f t="shared" si="0"/>
        <v>1.45</v>
      </c>
      <c r="L80" s="115"/>
      <c r="M80" s="2">
        <v>21.29</v>
      </c>
      <c r="N80" s="2">
        <v>34.42</v>
      </c>
      <c r="O80" s="141">
        <v>5.83</v>
      </c>
      <c r="P80" s="142">
        <f t="shared" si="2"/>
        <v>5.83</v>
      </c>
    </row>
    <row r="81" spans="1:16" ht="24">
      <c r="A81" s="114"/>
      <c r="B81" s="107">
        <v>3</v>
      </c>
      <c r="C81" s="10" t="s">
        <v>753</v>
      </c>
      <c r="D81" s="118" t="s">
        <v>753</v>
      </c>
      <c r="E81" s="118" t="s">
        <v>26</v>
      </c>
      <c r="F81" s="158" t="s">
        <v>273</v>
      </c>
      <c r="G81" s="159"/>
      <c r="H81" s="11" t="s">
        <v>754</v>
      </c>
      <c r="I81" s="14">
        <f t="shared" si="1"/>
        <v>0.32</v>
      </c>
      <c r="J81" s="14">
        <v>1.28</v>
      </c>
      <c r="K81" s="109">
        <f t="shared" si="0"/>
        <v>0.96</v>
      </c>
      <c r="L81" s="115"/>
      <c r="M81" s="2">
        <v>21.29</v>
      </c>
      <c r="N81" s="2">
        <v>34.42</v>
      </c>
      <c r="O81" s="141">
        <v>1.28</v>
      </c>
      <c r="P81" s="142">
        <f t="shared" si="2"/>
        <v>3.84</v>
      </c>
    </row>
    <row r="82" spans="1:16" ht="24">
      <c r="A82" s="114"/>
      <c r="B82" s="107">
        <v>3</v>
      </c>
      <c r="C82" s="10" t="s">
        <v>753</v>
      </c>
      <c r="D82" s="118" t="s">
        <v>753</v>
      </c>
      <c r="E82" s="118" t="s">
        <v>26</v>
      </c>
      <c r="F82" s="158" t="s">
        <v>673</v>
      </c>
      <c r="G82" s="159"/>
      <c r="H82" s="11" t="s">
        <v>754</v>
      </c>
      <c r="I82" s="14">
        <f t="shared" si="1"/>
        <v>0.32</v>
      </c>
      <c r="J82" s="14">
        <v>1.28</v>
      </c>
      <c r="K82" s="109">
        <f t="shared" si="0"/>
        <v>0.96</v>
      </c>
      <c r="L82" s="115"/>
      <c r="M82" s="2">
        <v>21.29</v>
      </c>
      <c r="N82" s="2">
        <v>34.42</v>
      </c>
      <c r="O82" s="141">
        <v>1.28</v>
      </c>
      <c r="P82" s="142">
        <f t="shared" si="2"/>
        <v>3.84</v>
      </c>
    </row>
    <row r="83" spans="1:16" ht="24">
      <c r="A83" s="114"/>
      <c r="B83" s="107">
        <v>3</v>
      </c>
      <c r="C83" s="10" t="s">
        <v>753</v>
      </c>
      <c r="D83" s="118" t="s">
        <v>753</v>
      </c>
      <c r="E83" s="118" t="s">
        <v>26</v>
      </c>
      <c r="F83" s="158" t="s">
        <v>271</v>
      </c>
      <c r="G83" s="159"/>
      <c r="H83" s="11" t="s">
        <v>754</v>
      </c>
      <c r="I83" s="14">
        <f t="shared" si="1"/>
        <v>0.32</v>
      </c>
      <c r="J83" s="14">
        <v>1.28</v>
      </c>
      <c r="K83" s="109">
        <f t="shared" si="0"/>
        <v>0.96</v>
      </c>
      <c r="L83" s="115"/>
      <c r="M83" s="2">
        <v>21.29</v>
      </c>
      <c r="N83" s="2">
        <v>34.42</v>
      </c>
      <c r="O83" s="141">
        <v>1.28</v>
      </c>
      <c r="P83" s="142">
        <f t="shared" si="2"/>
        <v>3.84</v>
      </c>
    </row>
    <row r="84" spans="1:16" ht="24">
      <c r="A84" s="114"/>
      <c r="B84" s="107">
        <v>3</v>
      </c>
      <c r="C84" s="10" t="s">
        <v>753</v>
      </c>
      <c r="D84" s="118" t="s">
        <v>753</v>
      </c>
      <c r="E84" s="118" t="s">
        <v>26</v>
      </c>
      <c r="F84" s="158" t="s">
        <v>272</v>
      </c>
      <c r="G84" s="159"/>
      <c r="H84" s="11" t="s">
        <v>754</v>
      </c>
      <c r="I84" s="14">
        <f t="shared" si="1"/>
        <v>0.32</v>
      </c>
      <c r="J84" s="14">
        <v>1.28</v>
      </c>
      <c r="K84" s="109">
        <f t="shared" si="0"/>
        <v>0.96</v>
      </c>
      <c r="L84" s="115"/>
      <c r="M84" s="2">
        <v>21.29</v>
      </c>
      <c r="N84" s="2">
        <v>34.42</v>
      </c>
      <c r="O84" s="141">
        <v>1.28</v>
      </c>
      <c r="P84" s="142">
        <f t="shared" si="2"/>
        <v>3.84</v>
      </c>
    </row>
    <row r="85" spans="1:16" ht="24">
      <c r="A85" s="114"/>
      <c r="B85" s="107">
        <v>3</v>
      </c>
      <c r="C85" s="10" t="s">
        <v>753</v>
      </c>
      <c r="D85" s="118" t="s">
        <v>753</v>
      </c>
      <c r="E85" s="118" t="s">
        <v>26</v>
      </c>
      <c r="F85" s="158" t="s">
        <v>755</v>
      </c>
      <c r="G85" s="159"/>
      <c r="H85" s="11" t="s">
        <v>754</v>
      </c>
      <c r="I85" s="14">
        <f t="shared" si="1"/>
        <v>0.32</v>
      </c>
      <c r="J85" s="14">
        <v>1.28</v>
      </c>
      <c r="K85" s="109">
        <f t="shared" si="0"/>
        <v>0.96</v>
      </c>
      <c r="L85" s="115"/>
      <c r="M85" s="2">
        <v>21.29</v>
      </c>
      <c r="N85" s="2">
        <v>34.42</v>
      </c>
      <c r="O85" s="141">
        <v>1.28</v>
      </c>
      <c r="P85" s="142">
        <f t="shared" si="2"/>
        <v>3.84</v>
      </c>
    </row>
    <row r="86" spans="1:16" ht="24">
      <c r="A86" s="114"/>
      <c r="B86" s="107">
        <v>2</v>
      </c>
      <c r="C86" s="10" t="s">
        <v>756</v>
      </c>
      <c r="D86" s="118" t="s">
        <v>756</v>
      </c>
      <c r="E86" s="118" t="s">
        <v>25</v>
      </c>
      <c r="F86" s="158" t="s">
        <v>107</v>
      </c>
      <c r="G86" s="159"/>
      <c r="H86" s="11" t="s">
        <v>757</v>
      </c>
      <c r="I86" s="14">
        <f t="shared" si="1"/>
        <v>0.24</v>
      </c>
      <c r="J86" s="14">
        <v>0.96</v>
      </c>
      <c r="K86" s="109">
        <f t="shared" ref="K86:K149" si="3">I86*B86</f>
        <v>0.48</v>
      </c>
      <c r="L86" s="115"/>
      <c r="M86" s="2">
        <v>21.29</v>
      </c>
      <c r="N86" s="2">
        <v>34.42</v>
      </c>
      <c r="O86" s="141">
        <v>0.96</v>
      </c>
      <c r="P86" s="142">
        <f t="shared" si="2"/>
        <v>1.92</v>
      </c>
    </row>
    <row r="87" spans="1:16" ht="24">
      <c r="A87" s="114"/>
      <c r="B87" s="107">
        <v>1</v>
      </c>
      <c r="C87" s="10" t="s">
        <v>756</v>
      </c>
      <c r="D87" s="118" t="s">
        <v>756</v>
      </c>
      <c r="E87" s="118" t="s">
        <v>25</v>
      </c>
      <c r="F87" s="158" t="s">
        <v>212</v>
      </c>
      <c r="G87" s="159"/>
      <c r="H87" s="11" t="s">
        <v>757</v>
      </c>
      <c r="I87" s="14">
        <f t="shared" ref="I87:I150" si="4">ROUNDDOWN(J87/4,2)</f>
        <v>0.24</v>
      </c>
      <c r="J87" s="14">
        <v>0.96</v>
      </c>
      <c r="K87" s="109">
        <f t="shared" si="3"/>
        <v>0.24</v>
      </c>
      <c r="L87" s="115"/>
      <c r="M87" s="2">
        <v>21.29</v>
      </c>
      <c r="N87" s="2">
        <v>34.42</v>
      </c>
      <c r="O87" s="141">
        <v>0.96</v>
      </c>
      <c r="P87" s="142">
        <f t="shared" ref="P87:P150" si="5">O87*B87</f>
        <v>0.96</v>
      </c>
    </row>
    <row r="88" spans="1:16" ht="24">
      <c r="A88" s="114"/>
      <c r="B88" s="107">
        <v>1</v>
      </c>
      <c r="C88" s="10" t="s">
        <v>756</v>
      </c>
      <c r="D88" s="118" t="s">
        <v>756</v>
      </c>
      <c r="E88" s="118" t="s">
        <v>25</v>
      </c>
      <c r="F88" s="158" t="s">
        <v>214</v>
      </c>
      <c r="G88" s="159"/>
      <c r="H88" s="11" t="s">
        <v>757</v>
      </c>
      <c r="I88" s="14">
        <f t="shared" si="4"/>
        <v>0.24</v>
      </c>
      <c r="J88" s="14">
        <v>0.96</v>
      </c>
      <c r="K88" s="109">
        <f t="shared" si="3"/>
        <v>0.24</v>
      </c>
      <c r="L88" s="115"/>
      <c r="M88" s="2">
        <v>21.29</v>
      </c>
      <c r="N88" s="2">
        <v>34.42</v>
      </c>
      <c r="O88" s="141">
        <v>0.96</v>
      </c>
      <c r="P88" s="142">
        <f t="shared" si="5"/>
        <v>0.96</v>
      </c>
    </row>
    <row r="89" spans="1:16" ht="24">
      <c r="A89" s="114"/>
      <c r="B89" s="107">
        <v>1</v>
      </c>
      <c r="C89" s="10" t="s">
        <v>756</v>
      </c>
      <c r="D89" s="118" t="s">
        <v>756</v>
      </c>
      <c r="E89" s="118" t="s">
        <v>25</v>
      </c>
      <c r="F89" s="158" t="s">
        <v>265</v>
      </c>
      <c r="G89" s="159"/>
      <c r="H89" s="11" t="s">
        <v>757</v>
      </c>
      <c r="I89" s="14">
        <f t="shared" si="4"/>
        <v>0.24</v>
      </c>
      <c r="J89" s="14">
        <v>0.96</v>
      </c>
      <c r="K89" s="109">
        <f t="shared" si="3"/>
        <v>0.24</v>
      </c>
      <c r="L89" s="115"/>
      <c r="M89" s="2">
        <v>21.29</v>
      </c>
      <c r="N89" s="2">
        <v>34.42</v>
      </c>
      <c r="O89" s="141">
        <v>0.96</v>
      </c>
      <c r="P89" s="142">
        <f t="shared" si="5"/>
        <v>0.96</v>
      </c>
    </row>
    <row r="90" spans="1:16" ht="24">
      <c r="A90" s="114"/>
      <c r="B90" s="107">
        <v>1</v>
      </c>
      <c r="C90" s="10" t="s">
        <v>756</v>
      </c>
      <c r="D90" s="118" t="s">
        <v>756</v>
      </c>
      <c r="E90" s="118" t="s">
        <v>25</v>
      </c>
      <c r="F90" s="158" t="s">
        <v>267</v>
      </c>
      <c r="G90" s="159"/>
      <c r="H90" s="11" t="s">
        <v>757</v>
      </c>
      <c r="I90" s="14">
        <f t="shared" si="4"/>
        <v>0.24</v>
      </c>
      <c r="J90" s="14">
        <v>0.96</v>
      </c>
      <c r="K90" s="109">
        <f t="shared" si="3"/>
        <v>0.24</v>
      </c>
      <c r="L90" s="115"/>
      <c r="M90" s="2">
        <v>21.29</v>
      </c>
      <c r="N90" s="2">
        <v>34.42</v>
      </c>
      <c r="O90" s="141">
        <v>0.96</v>
      </c>
      <c r="P90" s="142">
        <f t="shared" si="5"/>
        <v>0.96</v>
      </c>
    </row>
    <row r="91" spans="1:16" ht="24">
      <c r="A91" s="114"/>
      <c r="B91" s="107">
        <v>1</v>
      </c>
      <c r="C91" s="10" t="s">
        <v>756</v>
      </c>
      <c r="D91" s="118" t="s">
        <v>756</v>
      </c>
      <c r="E91" s="118" t="s">
        <v>25</v>
      </c>
      <c r="F91" s="158" t="s">
        <v>270</v>
      </c>
      <c r="G91" s="159"/>
      <c r="H91" s="11" t="s">
        <v>757</v>
      </c>
      <c r="I91" s="14">
        <f t="shared" si="4"/>
        <v>0.24</v>
      </c>
      <c r="J91" s="14">
        <v>0.96</v>
      </c>
      <c r="K91" s="109">
        <f t="shared" si="3"/>
        <v>0.24</v>
      </c>
      <c r="L91" s="115"/>
      <c r="M91" s="2">
        <v>21.29</v>
      </c>
      <c r="N91" s="2">
        <v>34.42</v>
      </c>
      <c r="O91" s="141">
        <v>0.96</v>
      </c>
      <c r="P91" s="142">
        <f t="shared" si="5"/>
        <v>0.96</v>
      </c>
    </row>
    <row r="92" spans="1:16" ht="24">
      <c r="A92" s="114"/>
      <c r="B92" s="107">
        <v>1</v>
      </c>
      <c r="C92" s="10" t="s">
        <v>756</v>
      </c>
      <c r="D92" s="118" t="s">
        <v>756</v>
      </c>
      <c r="E92" s="118" t="s">
        <v>25</v>
      </c>
      <c r="F92" s="158" t="s">
        <v>758</v>
      </c>
      <c r="G92" s="159"/>
      <c r="H92" s="11" t="s">
        <v>757</v>
      </c>
      <c r="I92" s="14">
        <f t="shared" si="4"/>
        <v>0.24</v>
      </c>
      <c r="J92" s="14">
        <v>0.96</v>
      </c>
      <c r="K92" s="109">
        <f t="shared" si="3"/>
        <v>0.24</v>
      </c>
      <c r="L92" s="115"/>
      <c r="M92" s="2">
        <v>21.29</v>
      </c>
      <c r="N92" s="2">
        <v>34.42</v>
      </c>
      <c r="O92" s="141">
        <v>0.96</v>
      </c>
      <c r="P92" s="142">
        <f t="shared" si="5"/>
        <v>0.96</v>
      </c>
    </row>
    <row r="93" spans="1:16" ht="24">
      <c r="A93" s="114"/>
      <c r="B93" s="107">
        <v>2</v>
      </c>
      <c r="C93" s="10" t="s">
        <v>756</v>
      </c>
      <c r="D93" s="118" t="s">
        <v>756</v>
      </c>
      <c r="E93" s="118" t="s">
        <v>25</v>
      </c>
      <c r="F93" s="158" t="s">
        <v>759</v>
      </c>
      <c r="G93" s="159"/>
      <c r="H93" s="11" t="s">
        <v>757</v>
      </c>
      <c r="I93" s="14">
        <f t="shared" si="4"/>
        <v>0.24</v>
      </c>
      <c r="J93" s="14">
        <v>0.96</v>
      </c>
      <c r="K93" s="109">
        <f t="shared" si="3"/>
        <v>0.48</v>
      </c>
      <c r="L93" s="115"/>
      <c r="M93" s="2">
        <v>21.29</v>
      </c>
      <c r="N93" s="2">
        <v>34.42</v>
      </c>
      <c r="O93" s="141">
        <v>0.96</v>
      </c>
      <c r="P93" s="142">
        <f t="shared" si="5"/>
        <v>1.92</v>
      </c>
    </row>
    <row r="94" spans="1:16" ht="24">
      <c r="A94" s="114"/>
      <c r="B94" s="107">
        <v>2</v>
      </c>
      <c r="C94" s="10" t="s">
        <v>756</v>
      </c>
      <c r="D94" s="118" t="s">
        <v>756</v>
      </c>
      <c r="E94" s="118" t="s">
        <v>26</v>
      </c>
      <c r="F94" s="158" t="s">
        <v>107</v>
      </c>
      <c r="G94" s="159"/>
      <c r="H94" s="11" t="s">
        <v>757</v>
      </c>
      <c r="I94" s="14">
        <f t="shared" si="4"/>
        <v>0.24</v>
      </c>
      <c r="J94" s="14">
        <v>0.96</v>
      </c>
      <c r="K94" s="109">
        <f t="shared" si="3"/>
        <v>0.48</v>
      </c>
      <c r="L94" s="115"/>
      <c r="M94" s="2">
        <v>21.29</v>
      </c>
      <c r="N94" s="2">
        <v>34.42</v>
      </c>
      <c r="O94" s="141">
        <v>0.96</v>
      </c>
      <c r="P94" s="142">
        <f t="shared" si="5"/>
        <v>1.92</v>
      </c>
    </row>
    <row r="95" spans="1:16" ht="24">
      <c r="A95" s="114"/>
      <c r="B95" s="107">
        <v>1</v>
      </c>
      <c r="C95" s="10" t="s">
        <v>756</v>
      </c>
      <c r="D95" s="118" t="s">
        <v>756</v>
      </c>
      <c r="E95" s="118" t="s">
        <v>26</v>
      </c>
      <c r="F95" s="158" t="s">
        <v>212</v>
      </c>
      <c r="G95" s="159"/>
      <c r="H95" s="11" t="s">
        <v>757</v>
      </c>
      <c r="I95" s="14">
        <f t="shared" si="4"/>
        <v>0.24</v>
      </c>
      <c r="J95" s="14">
        <v>0.96</v>
      </c>
      <c r="K95" s="109">
        <f t="shared" si="3"/>
        <v>0.24</v>
      </c>
      <c r="L95" s="115"/>
      <c r="M95" s="2">
        <v>21.29</v>
      </c>
      <c r="N95" s="2">
        <v>34.42</v>
      </c>
      <c r="O95" s="141">
        <v>0.96</v>
      </c>
      <c r="P95" s="142">
        <f t="shared" si="5"/>
        <v>0.96</v>
      </c>
    </row>
    <row r="96" spans="1:16" ht="24">
      <c r="A96" s="114"/>
      <c r="B96" s="107">
        <v>1</v>
      </c>
      <c r="C96" s="10" t="s">
        <v>756</v>
      </c>
      <c r="D96" s="118" t="s">
        <v>756</v>
      </c>
      <c r="E96" s="118" t="s">
        <v>26</v>
      </c>
      <c r="F96" s="158" t="s">
        <v>214</v>
      </c>
      <c r="G96" s="159"/>
      <c r="H96" s="11" t="s">
        <v>757</v>
      </c>
      <c r="I96" s="14">
        <f t="shared" si="4"/>
        <v>0.24</v>
      </c>
      <c r="J96" s="14">
        <v>0.96</v>
      </c>
      <c r="K96" s="109">
        <f t="shared" si="3"/>
        <v>0.24</v>
      </c>
      <c r="L96" s="115"/>
      <c r="M96" s="2">
        <v>21.29</v>
      </c>
      <c r="N96" s="2">
        <v>34.42</v>
      </c>
      <c r="O96" s="141">
        <v>0.96</v>
      </c>
      <c r="P96" s="142">
        <f t="shared" si="5"/>
        <v>0.96</v>
      </c>
    </row>
    <row r="97" spans="1:16" ht="24">
      <c r="A97" s="114"/>
      <c r="B97" s="107">
        <v>1</v>
      </c>
      <c r="C97" s="10" t="s">
        <v>756</v>
      </c>
      <c r="D97" s="118" t="s">
        <v>756</v>
      </c>
      <c r="E97" s="118" t="s">
        <v>26</v>
      </c>
      <c r="F97" s="158" t="s">
        <v>265</v>
      </c>
      <c r="G97" s="159"/>
      <c r="H97" s="11" t="s">
        <v>757</v>
      </c>
      <c r="I97" s="14">
        <f t="shared" si="4"/>
        <v>0.24</v>
      </c>
      <c r="J97" s="14">
        <v>0.96</v>
      </c>
      <c r="K97" s="109">
        <f t="shared" si="3"/>
        <v>0.24</v>
      </c>
      <c r="L97" s="115"/>
      <c r="M97" s="2">
        <v>21.29</v>
      </c>
      <c r="N97" s="2">
        <v>34.42</v>
      </c>
      <c r="O97" s="141">
        <v>0.96</v>
      </c>
      <c r="P97" s="142">
        <f t="shared" si="5"/>
        <v>0.96</v>
      </c>
    </row>
    <row r="98" spans="1:16" ht="24">
      <c r="A98" s="114"/>
      <c r="B98" s="107">
        <v>1</v>
      </c>
      <c r="C98" s="10" t="s">
        <v>756</v>
      </c>
      <c r="D98" s="118" t="s">
        <v>756</v>
      </c>
      <c r="E98" s="118" t="s">
        <v>26</v>
      </c>
      <c r="F98" s="158" t="s">
        <v>267</v>
      </c>
      <c r="G98" s="159"/>
      <c r="H98" s="11" t="s">
        <v>757</v>
      </c>
      <c r="I98" s="14">
        <f t="shared" si="4"/>
        <v>0.24</v>
      </c>
      <c r="J98" s="14">
        <v>0.96</v>
      </c>
      <c r="K98" s="109">
        <f t="shared" si="3"/>
        <v>0.24</v>
      </c>
      <c r="L98" s="115"/>
      <c r="M98" s="2">
        <v>21.29</v>
      </c>
      <c r="N98" s="2">
        <v>34.42</v>
      </c>
      <c r="O98" s="141">
        <v>0.96</v>
      </c>
      <c r="P98" s="142">
        <f t="shared" si="5"/>
        <v>0.96</v>
      </c>
    </row>
    <row r="99" spans="1:16" ht="24">
      <c r="A99" s="114"/>
      <c r="B99" s="107">
        <v>1</v>
      </c>
      <c r="C99" s="10" t="s">
        <v>756</v>
      </c>
      <c r="D99" s="118" t="s">
        <v>756</v>
      </c>
      <c r="E99" s="118" t="s">
        <v>26</v>
      </c>
      <c r="F99" s="158" t="s">
        <v>270</v>
      </c>
      <c r="G99" s="159"/>
      <c r="H99" s="11" t="s">
        <v>757</v>
      </c>
      <c r="I99" s="14">
        <f t="shared" si="4"/>
        <v>0.24</v>
      </c>
      <c r="J99" s="14">
        <v>0.96</v>
      </c>
      <c r="K99" s="109">
        <f t="shared" si="3"/>
        <v>0.24</v>
      </c>
      <c r="L99" s="115"/>
      <c r="M99" s="2">
        <v>21.29</v>
      </c>
      <c r="N99" s="2">
        <v>34.42</v>
      </c>
      <c r="O99" s="141">
        <v>0.96</v>
      </c>
      <c r="P99" s="142">
        <f t="shared" si="5"/>
        <v>0.96</v>
      </c>
    </row>
    <row r="100" spans="1:16" ht="24">
      <c r="A100" s="114"/>
      <c r="B100" s="107">
        <v>1</v>
      </c>
      <c r="C100" s="10" t="s">
        <v>756</v>
      </c>
      <c r="D100" s="118" t="s">
        <v>756</v>
      </c>
      <c r="E100" s="118" t="s">
        <v>26</v>
      </c>
      <c r="F100" s="158" t="s">
        <v>758</v>
      </c>
      <c r="G100" s="159"/>
      <c r="H100" s="11" t="s">
        <v>757</v>
      </c>
      <c r="I100" s="14">
        <f t="shared" si="4"/>
        <v>0.24</v>
      </c>
      <c r="J100" s="14">
        <v>0.96</v>
      </c>
      <c r="K100" s="109">
        <f t="shared" si="3"/>
        <v>0.24</v>
      </c>
      <c r="L100" s="115"/>
      <c r="M100" s="2">
        <v>21.29</v>
      </c>
      <c r="N100" s="2">
        <v>34.42</v>
      </c>
      <c r="O100" s="141">
        <v>0.96</v>
      </c>
      <c r="P100" s="142">
        <f t="shared" si="5"/>
        <v>0.96</v>
      </c>
    </row>
    <row r="101" spans="1:16" ht="24">
      <c r="A101" s="114"/>
      <c r="B101" s="107">
        <v>2</v>
      </c>
      <c r="C101" s="10" t="s">
        <v>756</v>
      </c>
      <c r="D101" s="118" t="s">
        <v>756</v>
      </c>
      <c r="E101" s="118" t="s">
        <v>26</v>
      </c>
      <c r="F101" s="158" t="s">
        <v>759</v>
      </c>
      <c r="G101" s="159"/>
      <c r="H101" s="11" t="s">
        <v>757</v>
      </c>
      <c r="I101" s="14">
        <f t="shared" si="4"/>
        <v>0.24</v>
      </c>
      <c r="J101" s="14">
        <v>0.96</v>
      </c>
      <c r="K101" s="109">
        <f t="shared" si="3"/>
        <v>0.48</v>
      </c>
      <c r="L101" s="115"/>
      <c r="M101" s="2">
        <v>21.29</v>
      </c>
      <c r="N101" s="2">
        <v>34.42</v>
      </c>
      <c r="O101" s="141">
        <v>0.96</v>
      </c>
      <c r="P101" s="142">
        <f t="shared" si="5"/>
        <v>1.92</v>
      </c>
    </row>
    <row r="102" spans="1:16" ht="24">
      <c r="A102" s="114"/>
      <c r="B102" s="107">
        <v>2</v>
      </c>
      <c r="C102" s="10" t="s">
        <v>760</v>
      </c>
      <c r="D102" s="118" t="s">
        <v>760</v>
      </c>
      <c r="E102" s="118" t="s">
        <v>23</v>
      </c>
      <c r="F102" s="158" t="s">
        <v>272</v>
      </c>
      <c r="G102" s="159"/>
      <c r="H102" s="11" t="s">
        <v>761</v>
      </c>
      <c r="I102" s="14">
        <f t="shared" si="4"/>
        <v>0.24</v>
      </c>
      <c r="J102" s="14">
        <v>0.99</v>
      </c>
      <c r="K102" s="109">
        <f t="shared" si="3"/>
        <v>0.48</v>
      </c>
      <c r="L102" s="115"/>
      <c r="M102" s="2">
        <v>21.29</v>
      </c>
      <c r="N102" s="2">
        <v>34.42</v>
      </c>
      <c r="O102" s="141">
        <v>0.99</v>
      </c>
      <c r="P102" s="142">
        <f t="shared" si="5"/>
        <v>1.98</v>
      </c>
    </row>
    <row r="103" spans="1:16" ht="24">
      <c r="A103" s="114"/>
      <c r="B103" s="107">
        <v>2</v>
      </c>
      <c r="C103" s="10" t="s">
        <v>760</v>
      </c>
      <c r="D103" s="118" t="s">
        <v>760</v>
      </c>
      <c r="E103" s="118" t="s">
        <v>23</v>
      </c>
      <c r="F103" s="158" t="s">
        <v>484</v>
      </c>
      <c r="G103" s="159"/>
      <c r="H103" s="11" t="s">
        <v>761</v>
      </c>
      <c r="I103" s="14">
        <f t="shared" si="4"/>
        <v>0.24</v>
      </c>
      <c r="J103" s="14">
        <v>0.99</v>
      </c>
      <c r="K103" s="109">
        <f t="shared" si="3"/>
        <v>0.48</v>
      </c>
      <c r="L103" s="115"/>
      <c r="M103" s="2">
        <v>21.29</v>
      </c>
      <c r="N103" s="2">
        <v>34.42</v>
      </c>
      <c r="O103" s="141">
        <v>0.99</v>
      </c>
      <c r="P103" s="142">
        <f t="shared" si="5"/>
        <v>1.98</v>
      </c>
    </row>
    <row r="104" spans="1:16" ht="24">
      <c r="A104" s="114"/>
      <c r="B104" s="107">
        <v>2</v>
      </c>
      <c r="C104" s="10" t="s">
        <v>760</v>
      </c>
      <c r="D104" s="118" t="s">
        <v>760</v>
      </c>
      <c r="E104" s="118" t="s">
        <v>25</v>
      </c>
      <c r="F104" s="158" t="s">
        <v>272</v>
      </c>
      <c r="G104" s="159"/>
      <c r="H104" s="11" t="s">
        <v>761</v>
      </c>
      <c r="I104" s="14">
        <f t="shared" si="4"/>
        <v>0.24</v>
      </c>
      <c r="J104" s="14">
        <v>0.99</v>
      </c>
      <c r="K104" s="109">
        <f t="shared" si="3"/>
        <v>0.48</v>
      </c>
      <c r="L104" s="115"/>
      <c r="M104" s="2">
        <v>21.29</v>
      </c>
      <c r="N104" s="2">
        <v>34.42</v>
      </c>
      <c r="O104" s="141">
        <v>0.99</v>
      </c>
      <c r="P104" s="142">
        <f t="shared" si="5"/>
        <v>1.98</v>
      </c>
    </row>
    <row r="105" spans="1:16" ht="24">
      <c r="A105" s="114"/>
      <c r="B105" s="107">
        <v>4</v>
      </c>
      <c r="C105" s="10" t="s">
        <v>760</v>
      </c>
      <c r="D105" s="118" t="s">
        <v>760</v>
      </c>
      <c r="E105" s="118" t="s">
        <v>25</v>
      </c>
      <c r="F105" s="158" t="s">
        <v>484</v>
      </c>
      <c r="G105" s="159"/>
      <c r="H105" s="11" t="s">
        <v>761</v>
      </c>
      <c r="I105" s="14">
        <f t="shared" si="4"/>
        <v>0.24</v>
      </c>
      <c r="J105" s="14">
        <v>0.99</v>
      </c>
      <c r="K105" s="109">
        <f t="shared" si="3"/>
        <v>0.96</v>
      </c>
      <c r="L105" s="115"/>
      <c r="M105" s="2">
        <v>21.29</v>
      </c>
      <c r="N105" s="2">
        <v>34.42</v>
      </c>
      <c r="O105" s="141">
        <v>0.99</v>
      </c>
      <c r="P105" s="142">
        <f t="shared" si="5"/>
        <v>3.96</v>
      </c>
    </row>
    <row r="106" spans="1:16" ht="24">
      <c r="A106" s="114"/>
      <c r="B106" s="107">
        <v>2</v>
      </c>
      <c r="C106" s="10" t="s">
        <v>760</v>
      </c>
      <c r="D106" s="118" t="s">
        <v>760</v>
      </c>
      <c r="E106" s="118" t="s">
        <v>26</v>
      </c>
      <c r="F106" s="158" t="s">
        <v>272</v>
      </c>
      <c r="G106" s="159"/>
      <c r="H106" s="11" t="s">
        <v>761</v>
      </c>
      <c r="I106" s="14">
        <f t="shared" si="4"/>
        <v>0.24</v>
      </c>
      <c r="J106" s="14">
        <v>0.99</v>
      </c>
      <c r="K106" s="109">
        <f t="shared" si="3"/>
        <v>0.48</v>
      </c>
      <c r="L106" s="115"/>
      <c r="M106" s="2">
        <v>21.29</v>
      </c>
      <c r="N106" s="2">
        <v>34.42</v>
      </c>
      <c r="O106" s="141">
        <v>0.99</v>
      </c>
      <c r="P106" s="142">
        <f t="shared" si="5"/>
        <v>1.98</v>
      </c>
    </row>
    <row r="107" spans="1:16" ht="24">
      <c r="A107" s="114"/>
      <c r="B107" s="107">
        <v>4</v>
      </c>
      <c r="C107" s="10" t="s">
        <v>760</v>
      </c>
      <c r="D107" s="118" t="s">
        <v>760</v>
      </c>
      <c r="E107" s="118" t="s">
        <v>26</v>
      </c>
      <c r="F107" s="158" t="s">
        <v>484</v>
      </c>
      <c r="G107" s="159"/>
      <c r="H107" s="11" t="s">
        <v>761</v>
      </c>
      <c r="I107" s="14">
        <f t="shared" si="4"/>
        <v>0.24</v>
      </c>
      <c r="J107" s="14">
        <v>0.99</v>
      </c>
      <c r="K107" s="109">
        <f t="shared" si="3"/>
        <v>0.96</v>
      </c>
      <c r="L107" s="115"/>
      <c r="M107" s="2">
        <v>21.29</v>
      </c>
      <c r="N107" s="2">
        <v>34.42</v>
      </c>
      <c r="O107" s="141">
        <v>0.99</v>
      </c>
      <c r="P107" s="142">
        <f t="shared" si="5"/>
        <v>3.96</v>
      </c>
    </row>
    <row r="108" spans="1:16" ht="24">
      <c r="A108" s="114"/>
      <c r="B108" s="107">
        <v>3</v>
      </c>
      <c r="C108" s="10" t="s">
        <v>762</v>
      </c>
      <c r="D108" s="118" t="s">
        <v>762</v>
      </c>
      <c r="E108" s="118" t="s">
        <v>25</v>
      </c>
      <c r="F108" s="158"/>
      <c r="G108" s="159"/>
      <c r="H108" s="11" t="s">
        <v>763</v>
      </c>
      <c r="I108" s="14">
        <f t="shared" si="4"/>
        <v>0.73</v>
      </c>
      <c r="J108" s="14">
        <v>2.93</v>
      </c>
      <c r="K108" s="109">
        <f t="shared" si="3"/>
        <v>2.19</v>
      </c>
      <c r="L108" s="115"/>
      <c r="M108" s="2">
        <v>21.29</v>
      </c>
      <c r="N108" s="2">
        <v>34.42</v>
      </c>
      <c r="O108" s="141">
        <v>2.93</v>
      </c>
      <c r="P108" s="142">
        <f t="shared" si="5"/>
        <v>8.7900000000000009</v>
      </c>
    </row>
    <row r="109" spans="1:16" ht="24">
      <c r="A109" s="114"/>
      <c r="B109" s="107">
        <v>3</v>
      </c>
      <c r="C109" s="10" t="s">
        <v>762</v>
      </c>
      <c r="D109" s="118" t="s">
        <v>762</v>
      </c>
      <c r="E109" s="118" t="s">
        <v>26</v>
      </c>
      <c r="F109" s="158"/>
      <c r="G109" s="159"/>
      <c r="H109" s="11" t="s">
        <v>763</v>
      </c>
      <c r="I109" s="14">
        <f t="shared" si="4"/>
        <v>0.73</v>
      </c>
      <c r="J109" s="14">
        <v>2.93</v>
      </c>
      <c r="K109" s="109">
        <f t="shared" si="3"/>
        <v>2.19</v>
      </c>
      <c r="L109" s="115"/>
      <c r="M109" s="2">
        <v>21.29</v>
      </c>
      <c r="N109" s="2">
        <v>34.42</v>
      </c>
      <c r="O109" s="141">
        <v>2.93</v>
      </c>
      <c r="P109" s="142">
        <f t="shared" si="5"/>
        <v>8.7900000000000009</v>
      </c>
    </row>
    <row r="110" spans="1:16" ht="24">
      <c r="A110" s="114"/>
      <c r="B110" s="107">
        <v>2</v>
      </c>
      <c r="C110" s="10" t="s">
        <v>764</v>
      </c>
      <c r="D110" s="118" t="s">
        <v>764</v>
      </c>
      <c r="E110" s="118" t="s">
        <v>765</v>
      </c>
      <c r="F110" s="158" t="s">
        <v>210</v>
      </c>
      <c r="G110" s="159"/>
      <c r="H110" s="11" t="s">
        <v>766</v>
      </c>
      <c r="I110" s="14">
        <f t="shared" si="4"/>
        <v>0.3</v>
      </c>
      <c r="J110" s="14">
        <v>1.23</v>
      </c>
      <c r="K110" s="109">
        <f t="shared" si="3"/>
        <v>0.6</v>
      </c>
      <c r="L110" s="115"/>
      <c r="M110" s="2">
        <v>21.29</v>
      </c>
      <c r="N110" s="2">
        <v>34.42</v>
      </c>
      <c r="O110" s="141">
        <v>1.23</v>
      </c>
      <c r="P110" s="142">
        <f t="shared" si="5"/>
        <v>2.46</v>
      </c>
    </row>
    <row r="111" spans="1:16" ht="24">
      <c r="A111" s="114"/>
      <c r="B111" s="107">
        <v>1</v>
      </c>
      <c r="C111" s="10" t="s">
        <v>764</v>
      </c>
      <c r="D111" s="118" t="s">
        <v>764</v>
      </c>
      <c r="E111" s="118" t="s">
        <v>765</v>
      </c>
      <c r="F111" s="158" t="s">
        <v>212</v>
      </c>
      <c r="G111" s="159"/>
      <c r="H111" s="11" t="s">
        <v>766</v>
      </c>
      <c r="I111" s="14">
        <f t="shared" si="4"/>
        <v>0.3</v>
      </c>
      <c r="J111" s="14">
        <v>1.23</v>
      </c>
      <c r="K111" s="109">
        <f t="shared" si="3"/>
        <v>0.3</v>
      </c>
      <c r="L111" s="115"/>
      <c r="M111" s="2">
        <v>21.29</v>
      </c>
      <c r="N111" s="2">
        <v>34.42</v>
      </c>
      <c r="O111" s="141">
        <v>1.23</v>
      </c>
      <c r="P111" s="142">
        <f t="shared" si="5"/>
        <v>1.23</v>
      </c>
    </row>
    <row r="112" spans="1:16" ht="24">
      <c r="A112" s="114"/>
      <c r="B112" s="107">
        <v>1</v>
      </c>
      <c r="C112" s="10" t="s">
        <v>764</v>
      </c>
      <c r="D112" s="118" t="s">
        <v>764</v>
      </c>
      <c r="E112" s="118" t="s">
        <v>765</v>
      </c>
      <c r="F112" s="158" t="s">
        <v>265</v>
      </c>
      <c r="G112" s="159"/>
      <c r="H112" s="11" t="s">
        <v>766</v>
      </c>
      <c r="I112" s="14">
        <f t="shared" si="4"/>
        <v>0.3</v>
      </c>
      <c r="J112" s="14">
        <v>1.23</v>
      </c>
      <c r="K112" s="109">
        <f t="shared" si="3"/>
        <v>0.3</v>
      </c>
      <c r="L112" s="115"/>
      <c r="M112" s="2">
        <v>21.29</v>
      </c>
      <c r="N112" s="2">
        <v>34.42</v>
      </c>
      <c r="O112" s="141">
        <v>1.23</v>
      </c>
      <c r="P112" s="142">
        <f t="shared" si="5"/>
        <v>1.23</v>
      </c>
    </row>
    <row r="113" spans="1:16" ht="24">
      <c r="A113" s="114"/>
      <c r="B113" s="107">
        <v>2</v>
      </c>
      <c r="C113" s="10" t="s">
        <v>764</v>
      </c>
      <c r="D113" s="118" t="s">
        <v>764</v>
      </c>
      <c r="E113" s="118" t="s">
        <v>767</v>
      </c>
      <c r="F113" s="158" t="s">
        <v>210</v>
      </c>
      <c r="G113" s="159"/>
      <c r="H113" s="11" t="s">
        <v>766</v>
      </c>
      <c r="I113" s="14">
        <f t="shared" si="4"/>
        <v>0.3</v>
      </c>
      <c r="J113" s="14">
        <v>1.23</v>
      </c>
      <c r="K113" s="109">
        <f t="shared" si="3"/>
        <v>0.6</v>
      </c>
      <c r="L113" s="115"/>
      <c r="M113" s="2">
        <v>21.29</v>
      </c>
      <c r="N113" s="2">
        <v>34.42</v>
      </c>
      <c r="O113" s="141">
        <v>1.23</v>
      </c>
      <c r="P113" s="142">
        <f t="shared" si="5"/>
        <v>2.46</v>
      </c>
    </row>
    <row r="114" spans="1:16" ht="24">
      <c r="A114" s="114"/>
      <c r="B114" s="107">
        <v>1</v>
      </c>
      <c r="C114" s="10" t="s">
        <v>764</v>
      </c>
      <c r="D114" s="118" t="s">
        <v>764</v>
      </c>
      <c r="E114" s="118" t="s">
        <v>767</v>
      </c>
      <c r="F114" s="158" t="s">
        <v>212</v>
      </c>
      <c r="G114" s="159"/>
      <c r="H114" s="11" t="s">
        <v>766</v>
      </c>
      <c r="I114" s="14">
        <f t="shared" si="4"/>
        <v>0.3</v>
      </c>
      <c r="J114" s="14">
        <v>1.23</v>
      </c>
      <c r="K114" s="109">
        <f t="shared" si="3"/>
        <v>0.3</v>
      </c>
      <c r="L114" s="115"/>
      <c r="M114" s="2">
        <v>21.29</v>
      </c>
      <c r="N114" s="2">
        <v>34.42</v>
      </c>
      <c r="O114" s="141">
        <v>1.23</v>
      </c>
      <c r="P114" s="142">
        <f t="shared" si="5"/>
        <v>1.23</v>
      </c>
    </row>
    <row r="115" spans="1:16" ht="24">
      <c r="A115" s="114"/>
      <c r="B115" s="107">
        <v>1</v>
      </c>
      <c r="C115" s="10" t="s">
        <v>764</v>
      </c>
      <c r="D115" s="118" t="s">
        <v>764</v>
      </c>
      <c r="E115" s="118" t="s">
        <v>767</v>
      </c>
      <c r="F115" s="158" t="s">
        <v>265</v>
      </c>
      <c r="G115" s="159"/>
      <c r="H115" s="11" t="s">
        <v>766</v>
      </c>
      <c r="I115" s="14">
        <f t="shared" si="4"/>
        <v>0.3</v>
      </c>
      <c r="J115" s="14">
        <v>1.23</v>
      </c>
      <c r="K115" s="109">
        <f t="shared" si="3"/>
        <v>0.3</v>
      </c>
      <c r="L115" s="115"/>
      <c r="M115" s="2">
        <v>21.29</v>
      </c>
      <c r="N115" s="2">
        <v>34.42</v>
      </c>
      <c r="O115" s="141">
        <v>1.23</v>
      </c>
      <c r="P115" s="142">
        <f t="shared" si="5"/>
        <v>1.23</v>
      </c>
    </row>
    <row r="116" spans="1:16" ht="24">
      <c r="A116" s="114"/>
      <c r="B116" s="107">
        <v>4</v>
      </c>
      <c r="C116" s="10" t="s">
        <v>768</v>
      </c>
      <c r="D116" s="118" t="s">
        <v>883</v>
      </c>
      <c r="E116" s="118" t="s">
        <v>25</v>
      </c>
      <c r="F116" s="158"/>
      <c r="G116" s="159"/>
      <c r="H116" s="11" t="s">
        <v>769</v>
      </c>
      <c r="I116" s="14">
        <f t="shared" si="4"/>
        <v>0.75</v>
      </c>
      <c r="J116" s="14">
        <v>3.03</v>
      </c>
      <c r="K116" s="109">
        <f t="shared" si="3"/>
        <v>3</v>
      </c>
      <c r="L116" s="115"/>
      <c r="M116" s="2">
        <v>21.29</v>
      </c>
      <c r="N116" s="2">
        <v>34.42</v>
      </c>
      <c r="O116" s="141">
        <v>3.03</v>
      </c>
      <c r="P116" s="142">
        <f t="shared" si="5"/>
        <v>12.12</v>
      </c>
    </row>
    <row r="117" spans="1:16">
      <c r="A117" s="114"/>
      <c r="B117" s="107">
        <v>1</v>
      </c>
      <c r="C117" s="10" t="s">
        <v>770</v>
      </c>
      <c r="D117" s="118" t="s">
        <v>884</v>
      </c>
      <c r="E117" s="118" t="s">
        <v>23</v>
      </c>
      <c r="F117" s="158"/>
      <c r="G117" s="159"/>
      <c r="H117" s="11" t="s">
        <v>771</v>
      </c>
      <c r="I117" s="14">
        <f t="shared" si="4"/>
        <v>4.4400000000000004</v>
      </c>
      <c r="J117" s="14">
        <v>17.78</v>
      </c>
      <c r="K117" s="109">
        <f t="shared" si="3"/>
        <v>4.4400000000000004</v>
      </c>
      <c r="L117" s="115"/>
      <c r="M117" s="2">
        <v>21.29</v>
      </c>
      <c r="N117" s="2">
        <v>34.42</v>
      </c>
      <c r="O117" s="141">
        <v>17.78</v>
      </c>
      <c r="P117" s="142">
        <f t="shared" si="5"/>
        <v>17.78</v>
      </c>
    </row>
    <row r="118" spans="1:16">
      <c r="A118" s="114"/>
      <c r="B118" s="107">
        <v>1</v>
      </c>
      <c r="C118" s="10" t="s">
        <v>770</v>
      </c>
      <c r="D118" s="118" t="s">
        <v>885</v>
      </c>
      <c r="E118" s="118" t="s">
        <v>25</v>
      </c>
      <c r="F118" s="158"/>
      <c r="G118" s="159"/>
      <c r="H118" s="11" t="s">
        <v>771</v>
      </c>
      <c r="I118" s="14">
        <f t="shared" si="4"/>
        <v>5.99</v>
      </c>
      <c r="J118" s="14">
        <v>23.96</v>
      </c>
      <c r="K118" s="109">
        <f t="shared" si="3"/>
        <v>5.99</v>
      </c>
      <c r="L118" s="115"/>
      <c r="M118" s="2">
        <v>21.29</v>
      </c>
      <c r="N118" s="2">
        <v>34.42</v>
      </c>
      <c r="O118" s="141">
        <v>23.96</v>
      </c>
      <c r="P118" s="142">
        <f t="shared" si="5"/>
        <v>23.96</v>
      </c>
    </row>
    <row r="119" spans="1:16" ht="36">
      <c r="A119" s="114"/>
      <c r="B119" s="107">
        <v>2</v>
      </c>
      <c r="C119" s="10" t="s">
        <v>772</v>
      </c>
      <c r="D119" s="118" t="s">
        <v>772</v>
      </c>
      <c r="E119" s="118" t="s">
        <v>25</v>
      </c>
      <c r="F119" s="158"/>
      <c r="G119" s="159"/>
      <c r="H119" s="11" t="s">
        <v>773</v>
      </c>
      <c r="I119" s="14">
        <f t="shared" si="4"/>
        <v>2.17</v>
      </c>
      <c r="J119" s="14">
        <v>8.6999999999999993</v>
      </c>
      <c r="K119" s="109">
        <f t="shared" si="3"/>
        <v>4.34</v>
      </c>
      <c r="L119" s="115"/>
      <c r="M119" s="2">
        <v>21.29</v>
      </c>
      <c r="N119" s="2">
        <v>34.42</v>
      </c>
      <c r="O119" s="141">
        <v>8.6999999999999993</v>
      </c>
      <c r="P119" s="142">
        <f t="shared" si="5"/>
        <v>17.399999999999999</v>
      </c>
    </row>
    <row r="120" spans="1:16" ht="24">
      <c r="A120" s="114"/>
      <c r="B120" s="107">
        <v>4</v>
      </c>
      <c r="C120" s="10" t="s">
        <v>774</v>
      </c>
      <c r="D120" s="118" t="s">
        <v>774</v>
      </c>
      <c r="E120" s="118"/>
      <c r="F120" s="158"/>
      <c r="G120" s="159"/>
      <c r="H120" s="11" t="s">
        <v>906</v>
      </c>
      <c r="I120" s="14">
        <f t="shared" si="4"/>
        <v>0.44</v>
      </c>
      <c r="J120" s="14">
        <v>1.77</v>
      </c>
      <c r="K120" s="109">
        <f t="shared" si="3"/>
        <v>1.76</v>
      </c>
      <c r="L120" s="115"/>
      <c r="M120" s="2">
        <v>21.29</v>
      </c>
      <c r="N120" s="2">
        <v>34.42</v>
      </c>
      <c r="O120" s="141">
        <v>1.77</v>
      </c>
      <c r="P120" s="142">
        <f t="shared" si="5"/>
        <v>7.08</v>
      </c>
    </row>
    <row r="121" spans="1:16" ht="24" customHeight="1">
      <c r="A121" s="114"/>
      <c r="B121" s="107">
        <v>4</v>
      </c>
      <c r="C121" s="10" t="s">
        <v>775</v>
      </c>
      <c r="D121" s="118" t="s">
        <v>775</v>
      </c>
      <c r="E121" s="118"/>
      <c r="F121" s="158"/>
      <c r="G121" s="159"/>
      <c r="H121" s="11" t="s">
        <v>907</v>
      </c>
      <c r="I121" s="14">
        <f t="shared" si="4"/>
        <v>0.54</v>
      </c>
      <c r="J121" s="14">
        <v>2.17</v>
      </c>
      <c r="K121" s="109">
        <f t="shared" si="3"/>
        <v>2.16</v>
      </c>
      <c r="L121" s="115"/>
      <c r="M121" s="2">
        <v>21.29</v>
      </c>
      <c r="N121" s="2">
        <v>34.42</v>
      </c>
      <c r="O121" s="141">
        <v>2.17</v>
      </c>
      <c r="P121" s="142">
        <f t="shared" si="5"/>
        <v>8.68</v>
      </c>
    </row>
    <row r="122" spans="1:16" ht="24">
      <c r="A122" s="114"/>
      <c r="B122" s="107">
        <v>9</v>
      </c>
      <c r="C122" s="10" t="s">
        <v>776</v>
      </c>
      <c r="D122" s="118" t="s">
        <v>776</v>
      </c>
      <c r="E122" s="118"/>
      <c r="F122" s="158"/>
      <c r="G122" s="159"/>
      <c r="H122" s="11" t="s">
        <v>908</v>
      </c>
      <c r="I122" s="14">
        <f t="shared" si="4"/>
        <v>0.47</v>
      </c>
      <c r="J122" s="14">
        <v>1.89</v>
      </c>
      <c r="K122" s="109">
        <f t="shared" si="3"/>
        <v>4.2299999999999995</v>
      </c>
      <c r="L122" s="115"/>
      <c r="M122" s="2">
        <v>21.29</v>
      </c>
      <c r="N122" s="2">
        <v>34.42</v>
      </c>
      <c r="O122" s="141">
        <v>1.89</v>
      </c>
      <c r="P122" s="142">
        <f t="shared" si="5"/>
        <v>17.009999999999998</v>
      </c>
    </row>
    <row r="123" spans="1:16" ht="24" customHeight="1">
      <c r="A123" s="114"/>
      <c r="B123" s="107">
        <v>3</v>
      </c>
      <c r="C123" s="10" t="s">
        <v>777</v>
      </c>
      <c r="D123" s="118" t="s">
        <v>777</v>
      </c>
      <c r="E123" s="118"/>
      <c r="F123" s="158"/>
      <c r="G123" s="159"/>
      <c r="H123" s="11" t="s">
        <v>909</v>
      </c>
      <c r="I123" s="14">
        <f t="shared" si="4"/>
        <v>0.56999999999999995</v>
      </c>
      <c r="J123" s="14">
        <v>2.29</v>
      </c>
      <c r="K123" s="109">
        <f t="shared" si="3"/>
        <v>1.71</v>
      </c>
      <c r="L123" s="115"/>
      <c r="M123" s="2">
        <v>21.29</v>
      </c>
      <c r="N123" s="2">
        <v>34.42</v>
      </c>
      <c r="O123" s="141">
        <v>2.29</v>
      </c>
      <c r="P123" s="142">
        <f t="shared" si="5"/>
        <v>6.87</v>
      </c>
    </row>
    <row r="124" spans="1:16" ht="24" customHeight="1">
      <c r="A124" s="114"/>
      <c r="B124" s="107">
        <v>7</v>
      </c>
      <c r="C124" s="10" t="s">
        <v>778</v>
      </c>
      <c r="D124" s="118" t="s">
        <v>778</v>
      </c>
      <c r="E124" s="118"/>
      <c r="F124" s="158"/>
      <c r="G124" s="159"/>
      <c r="H124" s="11" t="s">
        <v>779</v>
      </c>
      <c r="I124" s="14">
        <f t="shared" si="4"/>
        <v>0.56000000000000005</v>
      </c>
      <c r="J124" s="14">
        <v>2.2400000000000002</v>
      </c>
      <c r="K124" s="109">
        <f t="shared" si="3"/>
        <v>3.9200000000000004</v>
      </c>
      <c r="L124" s="115"/>
      <c r="M124" s="2">
        <v>21.29</v>
      </c>
      <c r="N124" s="2">
        <v>34.42</v>
      </c>
      <c r="O124" s="141">
        <v>2.2400000000000002</v>
      </c>
      <c r="P124" s="142">
        <f t="shared" si="5"/>
        <v>15.680000000000001</v>
      </c>
    </row>
    <row r="125" spans="1:16" ht="36">
      <c r="A125" s="114"/>
      <c r="B125" s="107">
        <v>2</v>
      </c>
      <c r="C125" s="10" t="s">
        <v>780</v>
      </c>
      <c r="D125" s="118" t="s">
        <v>780</v>
      </c>
      <c r="E125" s="118"/>
      <c r="F125" s="158"/>
      <c r="G125" s="159"/>
      <c r="H125" s="11" t="s">
        <v>781</v>
      </c>
      <c r="I125" s="14">
        <f t="shared" si="4"/>
        <v>0.65</v>
      </c>
      <c r="J125" s="14">
        <v>2.63</v>
      </c>
      <c r="K125" s="109">
        <f t="shared" si="3"/>
        <v>1.3</v>
      </c>
      <c r="L125" s="115"/>
      <c r="M125" s="2">
        <v>21.29</v>
      </c>
      <c r="N125" s="2">
        <v>34.42</v>
      </c>
      <c r="O125" s="141">
        <v>2.63</v>
      </c>
      <c r="P125" s="142">
        <f t="shared" si="5"/>
        <v>5.26</v>
      </c>
    </row>
    <row r="126" spans="1:16">
      <c r="A126" s="114"/>
      <c r="B126" s="107">
        <v>3</v>
      </c>
      <c r="C126" s="10" t="s">
        <v>782</v>
      </c>
      <c r="D126" s="118" t="s">
        <v>782</v>
      </c>
      <c r="E126" s="118" t="s">
        <v>23</v>
      </c>
      <c r="F126" s="158" t="s">
        <v>107</v>
      </c>
      <c r="G126" s="159"/>
      <c r="H126" s="11" t="s">
        <v>783</v>
      </c>
      <c r="I126" s="14">
        <f t="shared" si="4"/>
        <v>0.14000000000000001</v>
      </c>
      <c r="J126" s="14">
        <v>0.59</v>
      </c>
      <c r="K126" s="109">
        <f t="shared" si="3"/>
        <v>0.42000000000000004</v>
      </c>
      <c r="L126" s="115"/>
      <c r="M126" s="2">
        <v>21.29</v>
      </c>
      <c r="N126" s="2">
        <v>34.42</v>
      </c>
      <c r="O126" s="141">
        <v>0.59</v>
      </c>
      <c r="P126" s="142">
        <f t="shared" si="5"/>
        <v>1.77</v>
      </c>
    </row>
    <row r="127" spans="1:16">
      <c r="A127" s="114"/>
      <c r="B127" s="107">
        <v>1</v>
      </c>
      <c r="C127" s="10" t="s">
        <v>782</v>
      </c>
      <c r="D127" s="118" t="s">
        <v>782</v>
      </c>
      <c r="E127" s="118" t="s">
        <v>23</v>
      </c>
      <c r="F127" s="158" t="s">
        <v>263</v>
      </c>
      <c r="G127" s="159"/>
      <c r="H127" s="11" t="s">
        <v>783</v>
      </c>
      <c r="I127" s="14">
        <f t="shared" si="4"/>
        <v>0.14000000000000001</v>
      </c>
      <c r="J127" s="14">
        <v>0.59</v>
      </c>
      <c r="K127" s="109">
        <f t="shared" si="3"/>
        <v>0.14000000000000001</v>
      </c>
      <c r="L127" s="115"/>
      <c r="M127" s="2">
        <v>21.29</v>
      </c>
      <c r="N127" s="2">
        <v>34.42</v>
      </c>
      <c r="O127" s="141">
        <v>0.59</v>
      </c>
      <c r="P127" s="142">
        <f t="shared" si="5"/>
        <v>0.59</v>
      </c>
    </row>
    <row r="128" spans="1:16">
      <c r="A128" s="114"/>
      <c r="B128" s="107">
        <v>1</v>
      </c>
      <c r="C128" s="10" t="s">
        <v>782</v>
      </c>
      <c r="D128" s="118" t="s">
        <v>782</v>
      </c>
      <c r="E128" s="118" t="s">
        <v>23</v>
      </c>
      <c r="F128" s="158" t="s">
        <v>268</v>
      </c>
      <c r="G128" s="159"/>
      <c r="H128" s="11" t="s">
        <v>783</v>
      </c>
      <c r="I128" s="14">
        <f t="shared" si="4"/>
        <v>0.14000000000000001</v>
      </c>
      <c r="J128" s="14">
        <v>0.59</v>
      </c>
      <c r="K128" s="109">
        <f t="shared" si="3"/>
        <v>0.14000000000000001</v>
      </c>
      <c r="L128" s="115"/>
      <c r="M128" s="2">
        <v>21.29</v>
      </c>
      <c r="N128" s="2">
        <v>34.42</v>
      </c>
      <c r="O128" s="141">
        <v>0.59</v>
      </c>
      <c r="P128" s="142">
        <f t="shared" si="5"/>
        <v>0.59</v>
      </c>
    </row>
    <row r="129" spans="1:16">
      <c r="A129" s="114"/>
      <c r="B129" s="107">
        <v>1</v>
      </c>
      <c r="C129" s="10" t="s">
        <v>782</v>
      </c>
      <c r="D129" s="118" t="s">
        <v>782</v>
      </c>
      <c r="E129" s="118" t="s">
        <v>23</v>
      </c>
      <c r="F129" s="158" t="s">
        <v>310</v>
      </c>
      <c r="G129" s="159"/>
      <c r="H129" s="11" t="s">
        <v>783</v>
      </c>
      <c r="I129" s="14">
        <f t="shared" si="4"/>
        <v>0.14000000000000001</v>
      </c>
      <c r="J129" s="14">
        <v>0.59</v>
      </c>
      <c r="K129" s="109">
        <f t="shared" si="3"/>
        <v>0.14000000000000001</v>
      </c>
      <c r="L129" s="115"/>
      <c r="M129" s="2">
        <v>21.29</v>
      </c>
      <c r="N129" s="2">
        <v>34.42</v>
      </c>
      <c r="O129" s="141">
        <v>0.59</v>
      </c>
      <c r="P129" s="142">
        <f t="shared" si="5"/>
        <v>0.59</v>
      </c>
    </row>
    <row r="130" spans="1:16">
      <c r="A130" s="114"/>
      <c r="B130" s="107">
        <v>1</v>
      </c>
      <c r="C130" s="10" t="s">
        <v>782</v>
      </c>
      <c r="D130" s="118" t="s">
        <v>782</v>
      </c>
      <c r="E130" s="118" t="s">
        <v>23</v>
      </c>
      <c r="F130" s="158" t="s">
        <v>311</v>
      </c>
      <c r="G130" s="159"/>
      <c r="H130" s="11" t="s">
        <v>783</v>
      </c>
      <c r="I130" s="14">
        <f t="shared" si="4"/>
        <v>0.14000000000000001</v>
      </c>
      <c r="J130" s="14">
        <v>0.59</v>
      </c>
      <c r="K130" s="109">
        <f t="shared" si="3"/>
        <v>0.14000000000000001</v>
      </c>
      <c r="L130" s="115"/>
      <c r="M130" s="2">
        <v>21.29</v>
      </c>
      <c r="N130" s="2">
        <v>34.42</v>
      </c>
      <c r="O130" s="141">
        <v>0.59</v>
      </c>
      <c r="P130" s="142">
        <f t="shared" si="5"/>
        <v>0.59</v>
      </c>
    </row>
    <row r="131" spans="1:16">
      <c r="A131" s="114"/>
      <c r="B131" s="107">
        <v>2</v>
      </c>
      <c r="C131" s="10" t="s">
        <v>782</v>
      </c>
      <c r="D131" s="118" t="s">
        <v>782</v>
      </c>
      <c r="E131" s="118" t="s">
        <v>23</v>
      </c>
      <c r="F131" s="158" t="s">
        <v>759</v>
      </c>
      <c r="G131" s="159"/>
      <c r="H131" s="11" t="s">
        <v>783</v>
      </c>
      <c r="I131" s="14">
        <f t="shared" si="4"/>
        <v>0.14000000000000001</v>
      </c>
      <c r="J131" s="14">
        <v>0.59</v>
      </c>
      <c r="K131" s="109">
        <f t="shared" si="3"/>
        <v>0.28000000000000003</v>
      </c>
      <c r="L131" s="115"/>
      <c r="M131" s="2">
        <v>21.29</v>
      </c>
      <c r="N131" s="2">
        <v>34.42</v>
      </c>
      <c r="O131" s="141">
        <v>0.59</v>
      </c>
      <c r="P131" s="142">
        <f t="shared" si="5"/>
        <v>1.18</v>
      </c>
    </row>
    <row r="132" spans="1:16">
      <c r="A132" s="114"/>
      <c r="B132" s="107">
        <v>3</v>
      </c>
      <c r="C132" s="10" t="s">
        <v>782</v>
      </c>
      <c r="D132" s="118" t="s">
        <v>782</v>
      </c>
      <c r="E132" s="118" t="s">
        <v>25</v>
      </c>
      <c r="F132" s="158" t="s">
        <v>107</v>
      </c>
      <c r="G132" s="159"/>
      <c r="H132" s="11" t="s">
        <v>783</v>
      </c>
      <c r="I132" s="14">
        <f t="shared" si="4"/>
        <v>0.14000000000000001</v>
      </c>
      <c r="J132" s="14">
        <v>0.59</v>
      </c>
      <c r="K132" s="109">
        <f t="shared" si="3"/>
        <v>0.42000000000000004</v>
      </c>
      <c r="L132" s="115"/>
      <c r="M132" s="2">
        <v>21.29</v>
      </c>
      <c r="N132" s="2">
        <v>34.42</v>
      </c>
      <c r="O132" s="141">
        <v>0.59</v>
      </c>
      <c r="P132" s="142">
        <f t="shared" si="5"/>
        <v>1.77</v>
      </c>
    </row>
    <row r="133" spans="1:16">
      <c r="A133" s="114"/>
      <c r="B133" s="107">
        <v>3</v>
      </c>
      <c r="C133" s="10" t="s">
        <v>782</v>
      </c>
      <c r="D133" s="118" t="s">
        <v>782</v>
      </c>
      <c r="E133" s="118" t="s">
        <v>25</v>
      </c>
      <c r="F133" s="158" t="s">
        <v>759</v>
      </c>
      <c r="G133" s="159"/>
      <c r="H133" s="11" t="s">
        <v>783</v>
      </c>
      <c r="I133" s="14">
        <f t="shared" si="4"/>
        <v>0.14000000000000001</v>
      </c>
      <c r="J133" s="14">
        <v>0.59</v>
      </c>
      <c r="K133" s="109">
        <f t="shared" si="3"/>
        <v>0.42000000000000004</v>
      </c>
      <c r="L133" s="115"/>
      <c r="M133" s="2">
        <v>21.29</v>
      </c>
      <c r="N133" s="2">
        <v>34.42</v>
      </c>
      <c r="O133" s="141">
        <v>0.59</v>
      </c>
      <c r="P133" s="142">
        <f t="shared" si="5"/>
        <v>1.77</v>
      </c>
    </row>
    <row r="134" spans="1:16">
      <c r="A134" s="114"/>
      <c r="B134" s="107">
        <v>4</v>
      </c>
      <c r="C134" s="10" t="s">
        <v>782</v>
      </c>
      <c r="D134" s="118" t="s">
        <v>782</v>
      </c>
      <c r="E134" s="118" t="s">
        <v>28</v>
      </c>
      <c r="F134" s="158" t="s">
        <v>107</v>
      </c>
      <c r="G134" s="159"/>
      <c r="H134" s="11" t="s">
        <v>783</v>
      </c>
      <c r="I134" s="14">
        <f t="shared" si="4"/>
        <v>0.14000000000000001</v>
      </c>
      <c r="J134" s="14">
        <v>0.59</v>
      </c>
      <c r="K134" s="109">
        <f t="shared" si="3"/>
        <v>0.56000000000000005</v>
      </c>
      <c r="L134" s="115"/>
      <c r="M134" s="2">
        <v>21.29</v>
      </c>
      <c r="N134" s="2">
        <v>34.42</v>
      </c>
      <c r="O134" s="141">
        <v>0.59</v>
      </c>
      <c r="P134" s="142">
        <f t="shared" si="5"/>
        <v>2.36</v>
      </c>
    </row>
    <row r="135" spans="1:16">
      <c r="A135" s="114"/>
      <c r="B135" s="107">
        <v>4</v>
      </c>
      <c r="C135" s="10" t="s">
        <v>782</v>
      </c>
      <c r="D135" s="118" t="s">
        <v>782</v>
      </c>
      <c r="E135" s="118" t="s">
        <v>29</v>
      </c>
      <c r="F135" s="158" t="s">
        <v>107</v>
      </c>
      <c r="G135" s="159"/>
      <c r="H135" s="11" t="s">
        <v>783</v>
      </c>
      <c r="I135" s="14">
        <f t="shared" si="4"/>
        <v>0.14000000000000001</v>
      </c>
      <c r="J135" s="14">
        <v>0.59</v>
      </c>
      <c r="K135" s="109">
        <f t="shared" si="3"/>
        <v>0.56000000000000005</v>
      </c>
      <c r="L135" s="115"/>
      <c r="M135" s="2">
        <v>21.29</v>
      </c>
      <c r="N135" s="2">
        <v>34.42</v>
      </c>
      <c r="O135" s="141">
        <v>0.59</v>
      </c>
      <c r="P135" s="142">
        <f t="shared" si="5"/>
        <v>2.36</v>
      </c>
    </row>
    <row r="136" spans="1:16">
      <c r="A136" s="114"/>
      <c r="B136" s="107">
        <v>3</v>
      </c>
      <c r="C136" s="10" t="s">
        <v>782</v>
      </c>
      <c r="D136" s="118" t="s">
        <v>782</v>
      </c>
      <c r="E136" s="118" t="s">
        <v>784</v>
      </c>
      <c r="F136" s="158" t="s">
        <v>107</v>
      </c>
      <c r="G136" s="159"/>
      <c r="H136" s="11" t="s">
        <v>783</v>
      </c>
      <c r="I136" s="14">
        <f t="shared" si="4"/>
        <v>0.14000000000000001</v>
      </c>
      <c r="J136" s="14">
        <v>0.59</v>
      </c>
      <c r="K136" s="109">
        <f t="shared" si="3"/>
        <v>0.42000000000000004</v>
      </c>
      <c r="L136" s="115"/>
      <c r="M136" s="2">
        <v>21.29</v>
      </c>
      <c r="N136" s="2">
        <v>34.42</v>
      </c>
      <c r="O136" s="141">
        <v>0.59</v>
      </c>
      <c r="P136" s="142">
        <f t="shared" si="5"/>
        <v>1.77</v>
      </c>
    </row>
    <row r="137" spans="1:16">
      <c r="A137" s="114"/>
      <c r="B137" s="107">
        <v>2</v>
      </c>
      <c r="C137" s="10" t="s">
        <v>782</v>
      </c>
      <c r="D137" s="118" t="s">
        <v>782</v>
      </c>
      <c r="E137" s="118" t="s">
        <v>784</v>
      </c>
      <c r="F137" s="158" t="s">
        <v>265</v>
      </c>
      <c r="G137" s="159"/>
      <c r="H137" s="11" t="s">
        <v>783</v>
      </c>
      <c r="I137" s="14">
        <f t="shared" si="4"/>
        <v>0.14000000000000001</v>
      </c>
      <c r="J137" s="14">
        <v>0.59</v>
      </c>
      <c r="K137" s="109">
        <f t="shared" si="3"/>
        <v>0.28000000000000003</v>
      </c>
      <c r="L137" s="115"/>
      <c r="M137" s="2">
        <v>21.29</v>
      </c>
      <c r="N137" s="2">
        <v>34.42</v>
      </c>
      <c r="O137" s="141">
        <v>0.59</v>
      </c>
      <c r="P137" s="142">
        <f t="shared" si="5"/>
        <v>1.18</v>
      </c>
    </row>
    <row r="138" spans="1:16">
      <c r="A138" s="114"/>
      <c r="B138" s="107">
        <v>2</v>
      </c>
      <c r="C138" s="10" t="s">
        <v>782</v>
      </c>
      <c r="D138" s="118" t="s">
        <v>782</v>
      </c>
      <c r="E138" s="118" t="s">
        <v>784</v>
      </c>
      <c r="F138" s="158" t="s">
        <v>270</v>
      </c>
      <c r="G138" s="159"/>
      <c r="H138" s="11" t="s">
        <v>783</v>
      </c>
      <c r="I138" s="14">
        <f t="shared" si="4"/>
        <v>0.14000000000000001</v>
      </c>
      <c r="J138" s="14">
        <v>0.59</v>
      </c>
      <c r="K138" s="109">
        <f t="shared" si="3"/>
        <v>0.28000000000000003</v>
      </c>
      <c r="L138" s="115"/>
      <c r="M138" s="2">
        <v>21.29</v>
      </c>
      <c r="N138" s="2">
        <v>34.42</v>
      </c>
      <c r="O138" s="141">
        <v>0.59</v>
      </c>
      <c r="P138" s="142">
        <f t="shared" si="5"/>
        <v>1.18</v>
      </c>
    </row>
    <row r="139" spans="1:16">
      <c r="A139" s="114"/>
      <c r="B139" s="107">
        <v>2</v>
      </c>
      <c r="C139" s="10" t="s">
        <v>782</v>
      </c>
      <c r="D139" s="118" t="s">
        <v>782</v>
      </c>
      <c r="E139" s="118" t="s">
        <v>784</v>
      </c>
      <c r="F139" s="158" t="s">
        <v>759</v>
      </c>
      <c r="G139" s="159"/>
      <c r="H139" s="11" t="s">
        <v>783</v>
      </c>
      <c r="I139" s="14">
        <f t="shared" si="4"/>
        <v>0.14000000000000001</v>
      </c>
      <c r="J139" s="14">
        <v>0.59</v>
      </c>
      <c r="K139" s="109">
        <f t="shared" si="3"/>
        <v>0.28000000000000003</v>
      </c>
      <c r="L139" s="115"/>
      <c r="M139" s="2">
        <v>21.29</v>
      </c>
      <c r="N139" s="2">
        <v>34.42</v>
      </c>
      <c r="O139" s="141">
        <v>0.59</v>
      </c>
      <c r="P139" s="142">
        <f t="shared" si="5"/>
        <v>1.18</v>
      </c>
    </row>
    <row r="140" spans="1:16" ht="36">
      <c r="A140" s="114"/>
      <c r="B140" s="107">
        <v>5</v>
      </c>
      <c r="C140" s="10" t="s">
        <v>785</v>
      </c>
      <c r="D140" s="118" t="s">
        <v>886</v>
      </c>
      <c r="E140" s="118" t="s">
        <v>786</v>
      </c>
      <c r="F140" s="158" t="s">
        <v>239</v>
      </c>
      <c r="G140" s="159"/>
      <c r="H140" s="11" t="s">
        <v>787</v>
      </c>
      <c r="I140" s="14">
        <f t="shared" si="4"/>
        <v>0.48</v>
      </c>
      <c r="J140" s="14">
        <v>1.94</v>
      </c>
      <c r="K140" s="109">
        <f t="shared" si="3"/>
        <v>2.4</v>
      </c>
      <c r="L140" s="115"/>
      <c r="M140" s="2">
        <v>21.29</v>
      </c>
      <c r="N140" s="2">
        <v>34.42</v>
      </c>
      <c r="O140" s="141">
        <v>1.94</v>
      </c>
      <c r="P140" s="142">
        <f t="shared" si="5"/>
        <v>9.6999999999999993</v>
      </c>
    </row>
    <row r="141" spans="1:16" ht="36">
      <c r="A141" s="114"/>
      <c r="B141" s="107">
        <v>3</v>
      </c>
      <c r="C141" s="10" t="s">
        <v>785</v>
      </c>
      <c r="D141" s="118" t="s">
        <v>886</v>
      </c>
      <c r="E141" s="118" t="s">
        <v>786</v>
      </c>
      <c r="F141" s="158" t="s">
        <v>348</v>
      </c>
      <c r="G141" s="159"/>
      <c r="H141" s="11" t="s">
        <v>787</v>
      </c>
      <c r="I141" s="14">
        <f t="shared" si="4"/>
        <v>0.48</v>
      </c>
      <c r="J141" s="14">
        <v>1.94</v>
      </c>
      <c r="K141" s="109">
        <f t="shared" si="3"/>
        <v>1.44</v>
      </c>
      <c r="L141" s="115"/>
      <c r="M141" s="2">
        <v>21.29</v>
      </c>
      <c r="N141" s="2">
        <v>34.42</v>
      </c>
      <c r="O141" s="141">
        <v>1.94</v>
      </c>
      <c r="P141" s="142">
        <f t="shared" si="5"/>
        <v>5.82</v>
      </c>
    </row>
    <row r="142" spans="1:16" ht="36">
      <c r="A142" s="114"/>
      <c r="B142" s="107">
        <v>3</v>
      </c>
      <c r="C142" s="10" t="s">
        <v>785</v>
      </c>
      <c r="D142" s="118" t="s">
        <v>886</v>
      </c>
      <c r="E142" s="118" t="s">
        <v>786</v>
      </c>
      <c r="F142" s="158" t="s">
        <v>528</v>
      </c>
      <c r="G142" s="159"/>
      <c r="H142" s="11" t="s">
        <v>787</v>
      </c>
      <c r="I142" s="14">
        <f t="shared" si="4"/>
        <v>0.48</v>
      </c>
      <c r="J142" s="14">
        <v>1.94</v>
      </c>
      <c r="K142" s="109">
        <f t="shared" si="3"/>
        <v>1.44</v>
      </c>
      <c r="L142" s="115"/>
      <c r="M142" s="2">
        <v>21.29</v>
      </c>
      <c r="N142" s="2">
        <v>34.42</v>
      </c>
      <c r="O142" s="141">
        <v>1.94</v>
      </c>
      <c r="P142" s="142">
        <f t="shared" si="5"/>
        <v>5.82</v>
      </c>
    </row>
    <row r="143" spans="1:16" ht="36">
      <c r="A143" s="114"/>
      <c r="B143" s="107">
        <v>3</v>
      </c>
      <c r="C143" s="10" t="s">
        <v>785</v>
      </c>
      <c r="D143" s="118" t="s">
        <v>886</v>
      </c>
      <c r="E143" s="118" t="s">
        <v>786</v>
      </c>
      <c r="F143" s="158" t="s">
        <v>724</v>
      </c>
      <c r="G143" s="159"/>
      <c r="H143" s="11" t="s">
        <v>787</v>
      </c>
      <c r="I143" s="14">
        <f t="shared" si="4"/>
        <v>0.48</v>
      </c>
      <c r="J143" s="14">
        <v>1.94</v>
      </c>
      <c r="K143" s="109">
        <f t="shared" si="3"/>
        <v>1.44</v>
      </c>
      <c r="L143" s="115"/>
      <c r="M143" s="2">
        <v>21.29</v>
      </c>
      <c r="N143" s="2">
        <v>34.42</v>
      </c>
      <c r="O143" s="141">
        <v>1.94</v>
      </c>
      <c r="P143" s="142">
        <f t="shared" si="5"/>
        <v>5.82</v>
      </c>
    </row>
    <row r="144" spans="1:16" ht="36">
      <c r="A144" s="114"/>
      <c r="B144" s="107">
        <v>3</v>
      </c>
      <c r="C144" s="10" t="s">
        <v>785</v>
      </c>
      <c r="D144" s="118" t="s">
        <v>886</v>
      </c>
      <c r="E144" s="118" t="s">
        <v>788</v>
      </c>
      <c r="F144" s="158" t="s">
        <v>239</v>
      </c>
      <c r="G144" s="159"/>
      <c r="H144" s="11" t="s">
        <v>787</v>
      </c>
      <c r="I144" s="14">
        <f t="shared" si="4"/>
        <v>0.48</v>
      </c>
      <c r="J144" s="14">
        <v>1.94</v>
      </c>
      <c r="K144" s="109">
        <f t="shared" si="3"/>
        <v>1.44</v>
      </c>
      <c r="L144" s="115"/>
      <c r="M144" s="2">
        <v>21.29</v>
      </c>
      <c r="N144" s="2">
        <v>34.42</v>
      </c>
      <c r="O144" s="141">
        <v>1.94</v>
      </c>
      <c r="P144" s="142">
        <f t="shared" si="5"/>
        <v>5.82</v>
      </c>
    </row>
    <row r="145" spans="1:16" ht="36">
      <c r="A145" s="114"/>
      <c r="B145" s="107">
        <v>5</v>
      </c>
      <c r="C145" s="10" t="s">
        <v>785</v>
      </c>
      <c r="D145" s="118" t="s">
        <v>886</v>
      </c>
      <c r="E145" s="118" t="s">
        <v>788</v>
      </c>
      <c r="F145" s="158" t="s">
        <v>348</v>
      </c>
      <c r="G145" s="159"/>
      <c r="H145" s="11" t="s">
        <v>787</v>
      </c>
      <c r="I145" s="14">
        <f t="shared" si="4"/>
        <v>0.48</v>
      </c>
      <c r="J145" s="14">
        <v>1.94</v>
      </c>
      <c r="K145" s="109">
        <f t="shared" si="3"/>
        <v>2.4</v>
      </c>
      <c r="L145" s="115"/>
      <c r="M145" s="2">
        <v>21.29</v>
      </c>
      <c r="N145" s="2">
        <v>34.42</v>
      </c>
      <c r="O145" s="141">
        <v>1.94</v>
      </c>
      <c r="P145" s="142">
        <f t="shared" si="5"/>
        <v>9.6999999999999993</v>
      </c>
    </row>
    <row r="146" spans="1:16" ht="36">
      <c r="A146" s="114"/>
      <c r="B146" s="107">
        <v>3</v>
      </c>
      <c r="C146" s="10" t="s">
        <v>785</v>
      </c>
      <c r="D146" s="118" t="s">
        <v>886</v>
      </c>
      <c r="E146" s="118" t="s">
        <v>788</v>
      </c>
      <c r="F146" s="158" t="s">
        <v>528</v>
      </c>
      <c r="G146" s="159"/>
      <c r="H146" s="11" t="s">
        <v>787</v>
      </c>
      <c r="I146" s="14">
        <f t="shared" si="4"/>
        <v>0.48</v>
      </c>
      <c r="J146" s="14">
        <v>1.94</v>
      </c>
      <c r="K146" s="109">
        <f t="shared" si="3"/>
        <v>1.44</v>
      </c>
      <c r="L146" s="115"/>
      <c r="M146" s="2">
        <v>21.29</v>
      </c>
      <c r="N146" s="2">
        <v>34.42</v>
      </c>
      <c r="O146" s="141">
        <v>1.94</v>
      </c>
      <c r="P146" s="142">
        <f t="shared" si="5"/>
        <v>5.82</v>
      </c>
    </row>
    <row r="147" spans="1:16" ht="36">
      <c r="A147" s="114"/>
      <c r="B147" s="107">
        <v>3</v>
      </c>
      <c r="C147" s="10" t="s">
        <v>785</v>
      </c>
      <c r="D147" s="118" t="s">
        <v>886</v>
      </c>
      <c r="E147" s="118" t="s">
        <v>788</v>
      </c>
      <c r="F147" s="158" t="s">
        <v>724</v>
      </c>
      <c r="G147" s="159"/>
      <c r="H147" s="11" t="s">
        <v>787</v>
      </c>
      <c r="I147" s="14">
        <f t="shared" si="4"/>
        <v>0.48</v>
      </c>
      <c r="J147" s="14">
        <v>1.94</v>
      </c>
      <c r="K147" s="109">
        <f t="shared" si="3"/>
        <v>1.44</v>
      </c>
      <c r="L147" s="115"/>
      <c r="M147" s="2">
        <v>21.29</v>
      </c>
      <c r="N147" s="2">
        <v>34.42</v>
      </c>
      <c r="O147" s="141">
        <v>1.94</v>
      </c>
      <c r="P147" s="142">
        <f t="shared" si="5"/>
        <v>5.82</v>
      </c>
    </row>
    <row r="148" spans="1:16" ht="36">
      <c r="A148" s="114"/>
      <c r="B148" s="107">
        <v>3</v>
      </c>
      <c r="C148" s="10" t="s">
        <v>785</v>
      </c>
      <c r="D148" s="118" t="s">
        <v>887</v>
      </c>
      <c r="E148" s="118" t="s">
        <v>230</v>
      </c>
      <c r="F148" s="158" t="s">
        <v>239</v>
      </c>
      <c r="G148" s="159"/>
      <c r="H148" s="11" t="s">
        <v>787</v>
      </c>
      <c r="I148" s="14">
        <f t="shared" si="4"/>
        <v>0.52</v>
      </c>
      <c r="J148" s="14">
        <v>2.11</v>
      </c>
      <c r="K148" s="109">
        <f t="shared" si="3"/>
        <v>1.56</v>
      </c>
      <c r="L148" s="115"/>
      <c r="M148" s="2">
        <v>21.29</v>
      </c>
      <c r="N148" s="2">
        <v>34.42</v>
      </c>
      <c r="O148" s="141">
        <v>2.11</v>
      </c>
      <c r="P148" s="142">
        <f t="shared" si="5"/>
        <v>6.33</v>
      </c>
    </row>
    <row r="149" spans="1:16" ht="36">
      <c r="A149" s="114"/>
      <c r="B149" s="107">
        <v>2</v>
      </c>
      <c r="C149" s="10" t="s">
        <v>785</v>
      </c>
      <c r="D149" s="118" t="s">
        <v>887</v>
      </c>
      <c r="E149" s="118" t="s">
        <v>230</v>
      </c>
      <c r="F149" s="158" t="s">
        <v>348</v>
      </c>
      <c r="G149" s="159"/>
      <c r="H149" s="11" t="s">
        <v>787</v>
      </c>
      <c r="I149" s="14">
        <f t="shared" si="4"/>
        <v>0.52</v>
      </c>
      <c r="J149" s="14">
        <v>2.11</v>
      </c>
      <c r="K149" s="109">
        <f t="shared" si="3"/>
        <v>1.04</v>
      </c>
      <c r="L149" s="115"/>
      <c r="M149" s="2">
        <v>21.29</v>
      </c>
      <c r="N149" s="2">
        <v>34.42</v>
      </c>
      <c r="O149" s="141">
        <v>2.11</v>
      </c>
      <c r="P149" s="142">
        <f t="shared" si="5"/>
        <v>4.22</v>
      </c>
    </row>
    <row r="150" spans="1:16" ht="36">
      <c r="A150" s="114"/>
      <c r="B150" s="107">
        <v>3</v>
      </c>
      <c r="C150" s="10" t="s">
        <v>785</v>
      </c>
      <c r="D150" s="118" t="s">
        <v>887</v>
      </c>
      <c r="E150" s="118" t="s">
        <v>230</v>
      </c>
      <c r="F150" s="158" t="s">
        <v>528</v>
      </c>
      <c r="G150" s="159"/>
      <c r="H150" s="11" t="s">
        <v>787</v>
      </c>
      <c r="I150" s="14">
        <f t="shared" si="4"/>
        <v>0.52</v>
      </c>
      <c r="J150" s="14">
        <v>2.11</v>
      </c>
      <c r="K150" s="109">
        <f t="shared" ref="K150:K213" si="6">I150*B150</f>
        <v>1.56</v>
      </c>
      <c r="L150" s="115"/>
      <c r="M150" s="2">
        <v>21.29</v>
      </c>
      <c r="N150" s="2">
        <v>34.42</v>
      </c>
      <c r="O150" s="141">
        <v>2.11</v>
      </c>
      <c r="P150" s="142">
        <f t="shared" si="5"/>
        <v>6.33</v>
      </c>
    </row>
    <row r="151" spans="1:16" ht="36">
      <c r="A151" s="114"/>
      <c r="B151" s="107">
        <v>2</v>
      </c>
      <c r="C151" s="10" t="s">
        <v>785</v>
      </c>
      <c r="D151" s="118" t="s">
        <v>887</v>
      </c>
      <c r="E151" s="118" t="s">
        <v>230</v>
      </c>
      <c r="F151" s="158" t="s">
        <v>723</v>
      </c>
      <c r="G151" s="159"/>
      <c r="H151" s="11" t="s">
        <v>787</v>
      </c>
      <c r="I151" s="14">
        <f t="shared" ref="I151:I214" si="7">ROUNDDOWN(J151/4,2)</f>
        <v>0.52</v>
      </c>
      <c r="J151" s="14">
        <v>2.11</v>
      </c>
      <c r="K151" s="109">
        <f t="shared" si="6"/>
        <v>1.04</v>
      </c>
      <c r="L151" s="115"/>
      <c r="M151" s="2">
        <v>21.29</v>
      </c>
      <c r="N151" s="2">
        <v>34.42</v>
      </c>
      <c r="O151" s="141">
        <v>2.11</v>
      </c>
      <c r="P151" s="142">
        <f t="shared" ref="P151:P214" si="8">O151*B151</f>
        <v>4.22</v>
      </c>
    </row>
    <row r="152" spans="1:16" ht="36">
      <c r="A152" s="114"/>
      <c r="B152" s="107">
        <v>3</v>
      </c>
      <c r="C152" s="10" t="s">
        <v>785</v>
      </c>
      <c r="D152" s="118" t="s">
        <v>887</v>
      </c>
      <c r="E152" s="118" t="s">
        <v>231</v>
      </c>
      <c r="F152" s="158" t="s">
        <v>239</v>
      </c>
      <c r="G152" s="159"/>
      <c r="H152" s="11" t="s">
        <v>787</v>
      </c>
      <c r="I152" s="14">
        <f t="shared" si="7"/>
        <v>0.52</v>
      </c>
      <c r="J152" s="14">
        <v>2.11</v>
      </c>
      <c r="K152" s="109">
        <f t="shared" si="6"/>
        <v>1.56</v>
      </c>
      <c r="L152" s="115"/>
      <c r="M152" s="2">
        <v>21.29</v>
      </c>
      <c r="N152" s="2">
        <v>34.42</v>
      </c>
      <c r="O152" s="141">
        <v>2.11</v>
      </c>
      <c r="P152" s="142">
        <f t="shared" si="8"/>
        <v>6.33</v>
      </c>
    </row>
    <row r="153" spans="1:16" ht="36">
      <c r="A153" s="114"/>
      <c r="B153" s="107">
        <v>1</v>
      </c>
      <c r="C153" s="10" t="s">
        <v>785</v>
      </c>
      <c r="D153" s="118" t="s">
        <v>887</v>
      </c>
      <c r="E153" s="118" t="s">
        <v>231</v>
      </c>
      <c r="F153" s="158" t="s">
        <v>348</v>
      </c>
      <c r="G153" s="159"/>
      <c r="H153" s="11" t="s">
        <v>787</v>
      </c>
      <c r="I153" s="14">
        <f t="shared" si="7"/>
        <v>0.52</v>
      </c>
      <c r="J153" s="14">
        <v>2.11</v>
      </c>
      <c r="K153" s="109">
        <f t="shared" si="6"/>
        <v>0.52</v>
      </c>
      <c r="L153" s="115"/>
      <c r="M153" s="2">
        <v>21.29</v>
      </c>
      <c r="N153" s="2">
        <v>34.42</v>
      </c>
      <c r="O153" s="141">
        <v>2.11</v>
      </c>
      <c r="P153" s="142">
        <f t="shared" si="8"/>
        <v>2.11</v>
      </c>
    </row>
    <row r="154" spans="1:16" ht="36">
      <c r="A154" s="114"/>
      <c r="B154" s="107">
        <v>3</v>
      </c>
      <c r="C154" s="10" t="s">
        <v>785</v>
      </c>
      <c r="D154" s="118" t="s">
        <v>887</v>
      </c>
      <c r="E154" s="118" t="s">
        <v>231</v>
      </c>
      <c r="F154" s="158" t="s">
        <v>528</v>
      </c>
      <c r="G154" s="159"/>
      <c r="H154" s="11" t="s">
        <v>787</v>
      </c>
      <c r="I154" s="14">
        <f t="shared" si="7"/>
        <v>0.52</v>
      </c>
      <c r="J154" s="14">
        <v>2.11</v>
      </c>
      <c r="K154" s="109">
        <f t="shared" si="6"/>
        <v>1.56</v>
      </c>
      <c r="L154" s="115"/>
      <c r="M154" s="2">
        <v>21.29</v>
      </c>
      <c r="N154" s="2">
        <v>34.42</v>
      </c>
      <c r="O154" s="141">
        <v>2.11</v>
      </c>
      <c r="P154" s="142">
        <f t="shared" si="8"/>
        <v>6.33</v>
      </c>
    </row>
    <row r="155" spans="1:16" ht="36">
      <c r="A155" s="114"/>
      <c r="B155" s="107">
        <v>2</v>
      </c>
      <c r="C155" s="10" t="s">
        <v>785</v>
      </c>
      <c r="D155" s="118" t="s">
        <v>887</v>
      </c>
      <c r="E155" s="118" t="s">
        <v>231</v>
      </c>
      <c r="F155" s="158" t="s">
        <v>723</v>
      </c>
      <c r="G155" s="159"/>
      <c r="H155" s="11" t="s">
        <v>787</v>
      </c>
      <c r="I155" s="14">
        <f t="shared" si="7"/>
        <v>0.52</v>
      </c>
      <c r="J155" s="14">
        <v>2.11</v>
      </c>
      <c r="K155" s="109">
        <f t="shared" si="6"/>
        <v>1.04</v>
      </c>
      <c r="L155" s="115"/>
      <c r="M155" s="2">
        <v>21.29</v>
      </c>
      <c r="N155" s="2">
        <v>34.42</v>
      </c>
      <c r="O155" s="141">
        <v>2.11</v>
      </c>
      <c r="P155" s="142">
        <f t="shared" si="8"/>
        <v>4.22</v>
      </c>
    </row>
    <row r="156" spans="1:16" ht="36">
      <c r="A156" s="114"/>
      <c r="B156" s="107">
        <v>2</v>
      </c>
      <c r="C156" s="10" t="s">
        <v>785</v>
      </c>
      <c r="D156" s="118" t="s">
        <v>887</v>
      </c>
      <c r="E156" s="118" t="s">
        <v>231</v>
      </c>
      <c r="F156" s="158" t="s">
        <v>724</v>
      </c>
      <c r="G156" s="159"/>
      <c r="H156" s="11" t="s">
        <v>787</v>
      </c>
      <c r="I156" s="14">
        <f t="shared" si="7"/>
        <v>0.52</v>
      </c>
      <c r="J156" s="14">
        <v>2.11</v>
      </c>
      <c r="K156" s="109">
        <f t="shared" si="6"/>
        <v>1.04</v>
      </c>
      <c r="L156" s="115"/>
      <c r="M156" s="2">
        <v>21.29</v>
      </c>
      <c r="N156" s="2">
        <v>34.42</v>
      </c>
      <c r="O156" s="141">
        <v>2.11</v>
      </c>
      <c r="P156" s="142">
        <f t="shared" si="8"/>
        <v>4.22</v>
      </c>
    </row>
    <row r="157" spans="1:16" ht="36">
      <c r="A157" s="114"/>
      <c r="B157" s="107">
        <v>2</v>
      </c>
      <c r="C157" s="10" t="s">
        <v>785</v>
      </c>
      <c r="D157" s="118" t="s">
        <v>887</v>
      </c>
      <c r="E157" s="118" t="s">
        <v>231</v>
      </c>
      <c r="F157" s="158" t="s">
        <v>789</v>
      </c>
      <c r="G157" s="159"/>
      <c r="H157" s="11" t="s">
        <v>787</v>
      </c>
      <c r="I157" s="14">
        <f t="shared" si="7"/>
        <v>0.52</v>
      </c>
      <c r="J157" s="14">
        <v>2.11</v>
      </c>
      <c r="K157" s="109">
        <f t="shared" si="6"/>
        <v>1.04</v>
      </c>
      <c r="L157" s="115"/>
      <c r="M157" s="2">
        <v>21.29</v>
      </c>
      <c r="N157" s="2">
        <v>34.42</v>
      </c>
      <c r="O157" s="141">
        <v>2.11</v>
      </c>
      <c r="P157" s="142">
        <f t="shared" si="8"/>
        <v>4.22</v>
      </c>
    </row>
    <row r="158" spans="1:16" ht="36">
      <c r="A158" s="114"/>
      <c r="B158" s="107">
        <v>2</v>
      </c>
      <c r="C158" s="10" t="s">
        <v>785</v>
      </c>
      <c r="D158" s="118" t="s">
        <v>887</v>
      </c>
      <c r="E158" s="118" t="s">
        <v>232</v>
      </c>
      <c r="F158" s="158" t="s">
        <v>528</v>
      </c>
      <c r="G158" s="159"/>
      <c r="H158" s="11" t="s">
        <v>787</v>
      </c>
      <c r="I158" s="14">
        <f t="shared" si="7"/>
        <v>0.52</v>
      </c>
      <c r="J158" s="14">
        <v>2.11</v>
      </c>
      <c r="K158" s="109">
        <f t="shared" si="6"/>
        <v>1.04</v>
      </c>
      <c r="L158" s="115"/>
      <c r="M158" s="2">
        <v>21.29</v>
      </c>
      <c r="N158" s="2">
        <v>34.42</v>
      </c>
      <c r="O158" s="141">
        <v>2.11</v>
      </c>
      <c r="P158" s="142">
        <f t="shared" si="8"/>
        <v>4.22</v>
      </c>
    </row>
    <row r="159" spans="1:16" ht="36">
      <c r="A159" s="114"/>
      <c r="B159" s="107">
        <v>2</v>
      </c>
      <c r="C159" s="10" t="s">
        <v>785</v>
      </c>
      <c r="D159" s="118" t="s">
        <v>887</v>
      </c>
      <c r="E159" s="118" t="s">
        <v>232</v>
      </c>
      <c r="F159" s="158" t="s">
        <v>724</v>
      </c>
      <c r="G159" s="159"/>
      <c r="H159" s="11" t="s">
        <v>787</v>
      </c>
      <c r="I159" s="14">
        <f t="shared" si="7"/>
        <v>0.52</v>
      </c>
      <c r="J159" s="14">
        <v>2.11</v>
      </c>
      <c r="K159" s="109">
        <f t="shared" si="6"/>
        <v>1.04</v>
      </c>
      <c r="L159" s="115"/>
      <c r="M159" s="2">
        <v>21.29</v>
      </c>
      <c r="N159" s="2">
        <v>34.42</v>
      </c>
      <c r="O159" s="141">
        <v>2.11</v>
      </c>
      <c r="P159" s="142">
        <f t="shared" si="8"/>
        <v>4.22</v>
      </c>
    </row>
    <row r="160" spans="1:16" ht="36">
      <c r="A160" s="114"/>
      <c r="B160" s="107">
        <v>1</v>
      </c>
      <c r="C160" s="10" t="s">
        <v>785</v>
      </c>
      <c r="D160" s="118" t="s">
        <v>888</v>
      </c>
      <c r="E160" s="118" t="s">
        <v>234</v>
      </c>
      <c r="F160" s="158" t="s">
        <v>239</v>
      </c>
      <c r="G160" s="159"/>
      <c r="H160" s="11" t="s">
        <v>787</v>
      </c>
      <c r="I160" s="14">
        <f t="shared" si="7"/>
        <v>0.69</v>
      </c>
      <c r="J160" s="14">
        <v>2.78</v>
      </c>
      <c r="K160" s="109">
        <f t="shared" si="6"/>
        <v>0.69</v>
      </c>
      <c r="L160" s="115"/>
      <c r="M160" s="2">
        <v>21.29</v>
      </c>
      <c r="N160" s="2">
        <v>34.42</v>
      </c>
      <c r="O160" s="141">
        <v>2.78</v>
      </c>
      <c r="P160" s="142">
        <f t="shared" si="8"/>
        <v>2.78</v>
      </c>
    </row>
    <row r="161" spans="1:16" ht="36">
      <c r="A161" s="114"/>
      <c r="B161" s="107">
        <v>2</v>
      </c>
      <c r="C161" s="10" t="s">
        <v>785</v>
      </c>
      <c r="D161" s="118" t="s">
        <v>889</v>
      </c>
      <c r="E161" s="118" t="s">
        <v>790</v>
      </c>
      <c r="F161" s="158" t="s">
        <v>239</v>
      </c>
      <c r="G161" s="159"/>
      <c r="H161" s="11" t="s">
        <v>787</v>
      </c>
      <c r="I161" s="14">
        <f t="shared" si="7"/>
        <v>0.69</v>
      </c>
      <c r="J161" s="14">
        <v>2.78</v>
      </c>
      <c r="K161" s="109">
        <f t="shared" si="6"/>
        <v>1.38</v>
      </c>
      <c r="L161" s="115"/>
      <c r="M161" s="2">
        <v>21.29</v>
      </c>
      <c r="N161" s="2">
        <v>34.42</v>
      </c>
      <c r="O161" s="141">
        <v>2.78</v>
      </c>
      <c r="P161" s="142">
        <f t="shared" si="8"/>
        <v>5.56</v>
      </c>
    </row>
    <row r="162" spans="1:16" ht="36">
      <c r="A162" s="114"/>
      <c r="B162" s="107">
        <v>1</v>
      </c>
      <c r="C162" s="10" t="s">
        <v>791</v>
      </c>
      <c r="D162" s="118" t="s">
        <v>890</v>
      </c>
      <c r="E162" s="118" t="s">
        <v>230</v>
      </c>
      <c r="F162" s="158" t="s">
        <v>110</v>
      </c>
      <c r="G162" s="159"/>
      <c r="H162" s="11" t="s">
        <v>792</v>
      </c>
      <c r="I162" s="14">
        <f t="shared" si="7"/>
        <v>0.48</v>
      </c>
      <c r="J162" s="14">
        <v>1.92</v>
      </c>
      <c r="K162" s="109">
        <f t="shared" si="6"/>
        <v>0.48</v>
      </c>
      <c r="L162" s="115"/>
      <c r="M162" s="2">
        <v>21.29</v>
      </c>
      <c r="N162" s="2">
        <v>34.42</v>
      </c>
      <c r="O162" s="141">
        <v>1.92</v>
      </c>
      <c r="P162" s="142">
        <f t="shared" si="8"/>
        <v>1.92</v>
      </c>
    </row>
    <row r="163" spans="1:16" ht="36">
      <c r="A163" s="114"/>
      <c r="B163" s="107">
        <v>1</v>
      </c>
      <c r="C163" s="10" t="s">
        <v>791</v>
      </c>
      <c r="D163" s="118" t="s">
        <v>890</v>
      </c>
      <c r="E163" s="118" t="s">
        <v>230</v>
      </c>
      <c r="F163" s="158" t="s">
        <v>484</v>
      </c>
      <c r="G163" s="159"/>
      <c r="H163" s="11" t="s">
        <v>792</v>
      </c>
      <c r="I163" s="14">
        <f t="shared" si="7"/>
        <v>0.48</v>
      </c>
      <c r="J163" s="14">
        <v>1.92</v>
      </c>
      <c r="K163" s="109">
        <f t="shared" si="6"/>
        <v>0.48</v>
      </c>
      <c r="L163" s="115"/>
      <c r="M163" s="2">
        <v>21.29</v>
      </c>
      <c r="N163" s="2">
        <v>34.42</v>
      </c>
      <c r="O163" s="141">
        <v>1.92</v>
      </c>
      <c r="P163" s="142">
        <f t="shared" si="8"/>
        <v>1.92</v>
      </c>
    </row>
    <row r="164" spans="1:16" ht="36">
      <c r="A164" s="114"/>
      <c r="B164" s="107">
        <v>1</v>
      </c>
      <c r="C164" s="10" t="s">
        <v>791</v>
      </c>
      <c r="D164" s="118" t="s">
        <v>890</v>
      </c>
      <c r="E164" s="118" t="s">
        <v>230</v>
      </c>
      <c r="F164" s="158" t="s">
        <v>793</v>
      </c>
      <c r="G164" s="159"/>
      <c r="H164" s="11" t="s">
        <v>792</v>
      </c>
      <c r="I164" s="14">
        <f t="shared" si="7"/>
        <v>0.48</v>
      </c>
      <c r="J164" s="14">
        <v>1.92</v>
      </c>
      <c r="K164" s="109">
        <f t="shared" si="6"/>
        <v>0.48</v>
      </c>
      <c r="L164" s="115"/>
      <c r="M164" s="2">
        <v>21.29</v>
      </c>
      <c r="N164" s="2">
        <v>34.42</v>
      </c>
      <c r="O164" s="141">
        <v>1.92</v>
      </c>
      <c r="P164" s="142">
        <f t="shared" si="8"/>
        <v>1.92</v>
      </c>
    </row>
    <row r="165" spans="1:16" ht="36">
      <c r="A165" s="114"/>
      <c r="B165" s="107">
        <v>1</v>
      </c>
      <c r="C165" s="10" t="s">
        <v>791</v>
      </c>
      <c r="D165" s="118" t="s">
        <v>890</v>
      </c>
      <c r="E165" s="118" t="s">
        <v>230</v>
      </c>
      <c r="F165" s="158" t="s">
        <v>751</v>
      </c>
      <c r="G165" s="159"/>
      <c r="H165" s="11" t="s">
        <v>792</v>
      </c>
      <c r="I165" s="14">
        <f t="shared" si="7"/>
        <v>0.48</v>
      </c>
      <c r="J165" s="14">
        <v>1.92</v>
      </c>
      <c r="K165" s="109">
        <f t="shared" si="6"/>
        <v>0.48</v>
      </c>
      <c r="L165" s="115"/>
      <c r="M165" s="2">
        <v>21.29</v>
      </c>
      <c r="N165" s="2">
        <v>34.42</v>
      </c>
      <c r="O165" s="141">
        <v>1.92</v>
      </c>
      <c r="P165" s="142">
        <f t="shared" si="8"/>
        <v>1.92</v>
      </c>
    </row>
    <row r="166" spans="1:16" ht="36">
      <c r="A166" s="114"/>
      <c r="B166" s="107">
        <v>1</v>
      </c>
      <c r="C166" s="10" t="s">
        <v>791</v>
      </c>
      <c r="D166" s="118" t="s">
        <v>890</v>
      </c>
      <c r="E166" s="118" t="s">
        <v>230</v>
      </c>
      <c r="F166" s="158" t="s">
        <v>752</v>
      </c>
      <c r="G166" s="159"/>
      <c r="H166" s="11" t="s">
        <v>792</v>
      </c>
      <c r="I166" s="14">
        <f t="shared" si="7"/>
        <v>0.48</v>
      </c>
      <c r="J166" s="14">
        <v>1.92</v>
      </c>
      <c r="K166" s="109">
        <f t="shared" si="6"/>
        <v>0.48</v>
      </c>
      <c r="L166" s="115"/>
      <c r="M166" s="2">
        <v>21.29</v>
      </c>
      <c r="N166" s="2">
        <v>34.42</v>
      </c>
      <c r="O166" s="141">
        <v>1.92</v>
      </c>
      <c r="P166" s="142">
        <f t="shared" si="8"/>
        <v>1.92</v>
      </c>
    </row>
    <row r="167" spans="1:16" ht="36">
      <c r="A167" s="114"/>
      <c r="B167" s="107">
        <v>2</v>
      </c>
      <c r="C167" s="10" t="s">
        <v>791</v>
      </c>
      <c r="D167" s="118" t="s">
        <v>890</v>
      </c>
      <c r="E167" s="118" t="s">
        <v>231</v>
      </c>
      <c r="F167" s="158" t="s">
        <v>110</v>
      </c>
      <c r="G167" s="159"/>
      <c r="H167" s="11" t="s">
        <v>792</v>
      </c>
      <c r="I167" s="14">
        <f t="shared" si="7"/>
        <v>0.48</v>
      </c>
      <c r="J167" s="14">
        <v>1.92</v>
      </c>
      <c r="K167" s="109">
        <f t="shared" si="6"/>
        <v>0.96</v>
      </c>
      <c r="L167" s="115"/>
      <c r="M167" s="2">
        <v>21.29</v>
      </c>
      <c r="N167" s="2">
        <v>34.42</v>
      </c>
      <c r="O167" s="141">
        <v>1.92</v>
      </c>
      <c r="P167" s="142">
        <f t="shared" si="8"/>
        <v>3.84</v>
      </c>
    </row>
    <row r="168" spans="1:16" ht="36">
      <c r="A168" s="114"/>
      <c r="B168" s="107">
        <v>2</v>
      </c>
      <c r="C168" s="10" t="s">
        <v>791</v>
      </c>
      <c r="D168" s="118" t="s">
        <v>890</v>
      </c>
      <c r="E168" s="118" t="s">
        <v>231</v>
      </c>
      <c r="F168" s="158" t="s">
        <v>484</v>
      </c>
      <c r="G168" s="159"/>
      <c r="H168" s="11" t="s">
        <v>792</v>
      </c>
      <c r="I168" s="14">
        <f t="shared" si="7"/>
        <v>0.48</v>
      </c>
      <c r="J168" s="14">
        <v>1.92</v>
      </c>
      <c r="K168" s="109">
        <f t="shared" si="6"/>
        <v>0.96</v>
      </c>
      <c r="L168" s="115"/>
      <c r="M168" s="2">
        <v>21.29</v>
      </c>
      <c r="N168" s="2">
        <v>34.42</v>
      </c>
      <c r="O168" s="141">
        <v>1.92</v>
      </c>
      <c r="P168" s="142">
        <f t="shared" si="8"/>
        <v>3.84</v>
      </c>
    </row>
    <row r="169" spans="1:16" ht="36">
      <c r="A169" s="114"/>
      <c r="B169" s="107">
        <v>2</v>
      </c>
      <c r="C169" s="10" t="s">
        <v>791</v>
      </c>
      <c r="D169" s="118" t="s">
        <v>890</v>
      </c>
      <c r="E169" s="118" t="s">
        <v>231</v>
      </c>
      <c r="F169" s="158" t="s">
        <v>793</v>
      </c>
      <c r="G169" s="159"/>
      <c r="H169" s="11" t="s">
        <v>792</v>
      </c>
      <c r="I169" s="14">
        <f t="shared" si="7"/>
        <v>0.48</v>
      </c>
      <c r="J169" s="14">
        <v>1.92</v>
      </c>
      <c r="K169" s="109">
        <f t="shared" si="6"/>
        <v>0.96</v>
      </c>
      <c r="L169" s="115"/>
      <c r="M169" s="2">
        <v>21.29</v>
      </c>
      <c r="N169" s="2">
        <v>34.42</v>
      </c>
      <c r="O169" s="141">
        <v>1.92</v>
      </c>
      <c r="P169" s="142">
        <f t="shared" si="8"/>
        <v>3.84</v>
      </c>
    </row>
    <row r="170" spans="1:16" ht="36">
      <c r="A170" s="114"/>
      <c r="B170" s="107">
        <v>2</v>
      </c>
      <c r="C170" s="10" t="s">
        <v>791</v>
      </c>
      <c r="D170" s="118" t="s">
        <v>890</v>
      </c>
      <c r="E170" s="118" t="s">
        <v>231</v>
      </c>
      <c r="F170" s="158" t="s">
        <v>752</v>
      </c>
      <c r="G170" s="159"/>
      <c r="H170" s="11" t="s">
        <v>792</v>
      </c>
      <c r="I170" s="14">
        <f t="shared" si="7"/>
        <v>0.48</v>
      </c>
      <c r="J170" s="14">
        <v>1.92</v>
      </c>
      <c r="K170" s="109">
        <f t="shared" si="6"/>
        <v>0.96</v>
      </c>
      <c r="L170" s="115"/>
      <c r="M170" s="2">
        <v>21.29</v>
      </c>
      <c r="N170" s="2">
        <v>34.42</v>
      </c>
      <c r="O170" s="141">
        <v>1.92</v>
      </c>
      <c r="P170" s="142">
        <f t="shared" si="8"/>
        <v>3.84</v>
      </c>
    </row>
    <row r="171" spans="1:16" ht="24">
      <c r="A171" s="114"/>
      <c r="B171" s="107">
        <v>4</v>
      </c>
      <c r="C171" s="10" t="s">
        <v>794</v>
      </c>
      <c r="D171" s="118" t="s">
        <v>794</v>
      </c>
      <c r="E171" s="118" t="s">
        <v>23</v>
      </c>
      <c r="F171" s="158" t="s">
        <v>272</v>
      </c>
      <c r="G171" s="159"/>
      <c r="H171" s="11" t="s">
        <v>795</v>
      </c>
      <c r="I171" s="14">
        <f t="shared" si="7"/>
        <v>0.24</v>
      </c>
      <c r="J171" s="14">
        <v>0.99</v>
      </c>
      <c r="K171" s="109">
        <f t="shared" si="6"/>
        <v>0.96</v>
      </c>
      <c r="L171" s="115"/>
      <c r="M171" s="2">
        <v>21.29</v>
      </c>
      <c r="N171" s="2">
        <v>34.42</v>
      </c>
      <c r="O171" s="141">
        <v>0.99</v>
      </c>
      <c r="P171" s="142">
        <f t="shared" si="8"/>
        <v>3.96</v>
      </c>
    </row>
    <row r="172" spans="1:16" ht="24">
      <c r="A172" s="114"/>
      <c r="B172" s="108">
        <v>2</v>
      </c>
      <c r="C172" s="12" t="s">
        <v>794</v>
      </c>
      <c r="D172" s="119" t="s">
        <v>794</v>
      </c>
      <c r="E172" s="119" t="s">
        <v>23</v>
      </c>
      <c r="F172" s="160" t="s">
        <v>484</v>
      </c>
      <c r="G172" s="161"/>
      <c r="H172" s="13" t="s">
        <v>795</v>
      </c>
      <c r="I172" s="14">
        <f t="shared" si="7"/>
        <v>0.24</v>
      </c>
      <c r="J172" s="15">
        <v>0.99</v>
      </c>
      <c r="K172" s="110">
        <f t="shared" si="6"/>
        <v>0.48</v>
      </c>
      <c r="L172" s="8"/>
      <c r="M172" s="2">
        <v>21.29</v>
      </c>
      <c r="N172" s="2">
        <v>34.42</v>
      </c>
      <c r="O172" s="141">
        <v>0.99</v>
      </c>
      <c r="P172" s="142">
        <f t="shared" si="8"/>
        <v>1.98</v>
      </c>
    </row>
    <row r="173" spans="1:16" ht="24">
      <c r="A173" s="114"/>
      <c r="B173" s="107">
        <v>2</v>
      </c>
      <c r="C173" s="10" t="s">
        <v>794</v>
      </c>
      <c r="D173" s="118" t="s">
        <v>794</v>
      </c>
      <c r="E173" s="118" t="s">
        <v>23</v>
      </c>
      <c r="F173" s="158" t="s">
        <v>793</v>
      </c>
      <c r="G173" s="159"/>
      <c r="H173" s="11" t="s">
        <v>795</v>
      </c>
      <c r="I173" s="14">
        <f t="shared" si="7"/>
        <v>0.24</v>
      </c>
      <c r="J173" s="14">
        <v>0.99</v>
      </c>
      <c r="K173" s="109">
        <f t="shared" si="6"/>
        <v>0.48</v>
      </c>
      <c r="L173" s="115"/>
      <c r="M173" s="2">
        <v>21.29</v>
      </c>
      <c r="N173" s="2">
        <v>34.42</v>
      </c>
      <c r="O173" s="141">
        <v>0.99</v>
      </c>
      <c r="P173" s="142">
        <f t="shared" si="8"/>
        <v>1.98</v>
      </c>
    </row>
    <row r="174" spans="1:16" ht="24">
      <c r="A174" s="114"/>
      <c r="B174" s="107">
        <v>3</v>
      </c>
      <c r="C174" s="10" t="s">
        <v>794</v>
      </c>
      <c r="D174" s="118" t="s">
        <v>794</v>
      </c>
      <c r="E174" s="118" t="s">
        <v>23</v>
      </c>
      <c r="F174" s="158" t="s">
        <v>796</v>
      </c>
      <c r="G174" s="159"/>
      <c r="H174" s="11" t="s">
        <v>795</v>
      </c>
      <c r="I174" s="14">
        <f t="shared" si="7"/>
        <v>0.24</v>
      </c>
      <c r="J174" s="14">
        <v>0.99</v>
      </c>
      <c r="K174" s="109">
        <f t="shared" si="6"/>
        <v>0.72</v>
      </c>
      <c r="L174" s="115"/>
      <c r="M174" s="2">
        <v>21.29</v>
      </c>
      <c r="N174" s="2">
        <v>34.42</v>
      </c>
      <c r="O174" s="141">
        <v>0.99</v>
      </c>
      <c r="P174" s="142">
        <f t="shared" si="8"/>
        <v>2.9699999999999998</v>
      </c>
    </row>
    <row r="175" spans="1:16" ht="24">
      <c r="A175" s="114"/>
      <c r="B175" s="107">
        <v>3</v>
      </c>
      <c r="C175" s="10" t="s">
        <v>794</v>
      </c>
      <c r="D175" s="118" t="s">
        <v>794</v>
      </c>
      <c r="E175" s="118" t="s">
        <v>25</v>
      </c>
      <c r="F175" s="158" t="s">
        <v>673</v>
      </c>
      <c r="G175" s="159"/>
      <c r="H175" s="11" t="s">
        <v>795</v>
      </c>
      <c r="I175" s="14">
        <f t="shared" si="7"/>
        <v>0.24</v>
      </c>
      <c r="J175" s="14">
        <v>0.99</v>
      </c>
      <c r="K175" s="109">
        <f t="shared" si="6"/>
        <v>0.72</v>
      </c>
      <c r="L175" s="115"/>
      <c r="M175" s="2">
        <v>21.29</v>
      </c>
      <c r="N175" s="2">
        <v>34.42</v>
      </c>
      <c r="O175" s="141">
        <v>0.99</v>
      </c>
      <c r="P175" s="142">
        <f t="shared" si="8"/>
        <v>2.9699999999999998</v>
      </c>
    </row>
    <row r="176" spans="1:16" ht="24">
      <c r="A176" s="114"/>
      <c r="B176" s="107">
        <v>4</v>
      </c>
      <c r="C176" s="10" t="s">
        <v>794</v>
      </c>
      <c r="D176" s="118" t="s">
        <v>794</v>
      </c>
      <c r="E176" s="118" t="s">
        <v>25</v>
      </c>
      <c r="F176" s="158" t="s">
        <v>272</v>
      </c>
      <c r="G176" s="159"/>
      <c r="H176" s="11" t="s">
        <v>795</v>
      </c>
      <c r="I176" s="14">
        <f t="shared" si="7"/>
        <v>0.24</v>
      </c>
      <c r="J176" s="14">
        <v>0.99</v>
      </c>
      <c r="K176" s="109">
        <f t="shared" si="6"/>
        <v>0.96</v>
      </c>
      <c r="L176" s="115"/>
      <c r="M176" s="2">
        <v>21.29</v>
      </c>
      <c r="N176" s="2">
        <v>34.42</v>
      </c>
      <c r="O176" s="141">
        <v>0.99</v>
      </c>
      <c r="P176" s="142">
        <f t="shared" si="8"/>
        <v>3.96</v>
      </c>
    </row>
    <row r="177" spans="1:16" ht="24">
      <c r="A177" s="114"/>
      <c r="B177" s="107">
        <v>3</v>
      </c>
      <c r="C177" s="10" t="s">
        <v>794</v>
      </c>
      <c r="D177" s="118" t="s">
        <v>794</v>
      </c>
      <c r="E177" s="118" t="s">
        <v>25</v>
      </c>
      <c r="F177" s="158" t="s">
        <v>484</v>
      </c>
      <c r="G177" s="159"/>
      <c r="H177" s="11" t="s">
        <v>795</v>
      </c>
      <c r="I177" s="14">
        <f t="shared" si="7"/>
        <v>0.24</v>
      </c>
      <c r="J177" s="14">
        <v>0.99</v>
      </c>
      <c r="K177" s="109">
        <f t="shared" si="6"/>
        <v>0.72</v>
      </c>
      <c r="L177" s="115"/>
      <c r="M177" s="2">
        <v>21.29</v>
      </c>
      <c r="N177" s="2">
        <v>34.42</v>
      </c>
      <c r="O177" s="141">
        <v>0.99</v>
      </c>
      <c r="P177" s="142">
        <f t="shared" si="8"/>
        <v>2.9699999999999998</v>
      </c>
    </row>
    <row r="178" spans="1:16" ht="24">
      <c r="A178" s="114"/>
      <c r="B178" s="107">
        <v>2</v>
      </c>
      <c r="C178" s="10" t="s">
        <v>797</v>
      </c>
      <c r="D178" s="118" t="s">
        <v>797</v>
      </c>
      <c r="E178" s="118" t="s">
        <v>25</v>
      </c>
      <c r="F178" s="158" t="s">
        <v>798</v>
      </c>
      <c r="G178" s="159"/>
      <c r="H178" s="11" t="s">
        <v>799</v>
      </c>
      <c r="I178" s="14">
        <f t="shared" si="7"/>
        <v>0.41</v>
      </c>
      <c r="J178" s="14">
        <v>1.67</v>
      </c>
      <c r="K178" s="109">
        <f t="shared" si="6"/>
        <v>0.82</v>
      </c>
      <c r="L178" s="115"/>
      <c r="M178" s="2">
        <v>21.29</v>
      </c>
      <c r="N178" s="2">
        <v>34.42</v>
      </c>
      <c r="O178" s="141">
        <v>1.67</v>
      </c>
      <c r="P178" s="142">
        <f t="shared" si="8"/>
        <v>3.34</v>
      </c>
    </row>
    <row r="179" spans="1:16" ht="24">
      <c r="A179" s="114"/>
      <c r="B179" s="107">
        <v>1</v>
      </c>
      <c r="C179" s="10" t="s">
        <v>797</v>
      </c>
      <c r="D179" s="118" t="s">
        <v>797</v>
      </c>
      <c r="E179" s="118" t="s">
        <v>25</v>
      </c>
      <c r="F179" s="158" t="s">
        <v>800</v>
      </c>
      <c r="G179" s="159"/>
      <c r="H179" s="11" t="s">
        <v>799</v>
      </c>
      <c r="I179" s="14">
        <f t="shared" si="7"/>
        <v>0.41</v>
      </c>
      <c r="J179" s="14">
        <v>1.67</v>
      </c>
      <c r="K179" s="109">
        <f t="shared" si="6"/>
        <v>0.41</v>
      </c>
      <c r="L179" s="115"/>
      <c r="M179" s="2">
        <v>21.29</v>
      </c>
      <c r="N179" s="2">
        <v>34.42</v>
      </c>
      <c r="O179" s="141">
        <v>1.67</v>
      </c>
      <c r="P179" s="142">
        <f t="shared" si="8"/>
        <v>1.67</v>
      </c>
    </row>
    <row r="180" spans="1:16" ht="24">
      <c r="A180" s="114"/>
      <c r="B180" s="107">
        <v>1</v>
      </c>
      <c r="C180" s="10" t="s">
        <v>797</v>
      </c>
      <c r="D180" s="118" t="s">
        <v>797</v>
      </c>
      <c r="E180" s="118" t="s">
        <v>25</v>
      </c>
      <c r="F180" s="158" t="s">
        <v>801</v>
      </c>
      <c r="G180" s="159"/>
      <c r="H180" s="11" t="s">
        <v>799</v>
      </c>
      <c r="I180" s="14">
        <f t="shared" si="7"/>
        <v>0.41</v>
      </c>
      <c r="J180" s="14">
        <v>1.67</v>
      </c>
      <c r="K180" s="109">
        <f t="shared" si="6"/>
        <v>0.41</v>
      </c>
      <c r="L180" s="115"/>
      <c r="M180" s="2">
        <v>21.29</v>
      </c>
      <c r="N180" s="2">
        <v>34.42</v>
      </c>
      <c r="O180" s="141">
        <v>1.67</v>
      </c>
      <c r="P180" s="142">
        <f t="shared" si="8"/>
        <v>1.67</v>
      </c>
    </row>
    <row r="181" spans="1:16" ht="24">
      <c r="A181" s="114"/>
      <c r="B181" s="107">
        <v>1</v>
      </c>
      <c r="C181" s="10" t="s">
        <v>797</v>
      </c>
      <c r="D181" s="118" t="s">
        <v>797</v>
      </c>
      <c r="E181" s="118" t="s">
        <v>25</v>
      </c>
      <c r="F181" s="158" t="s">
        <v>802</v>
      </c>
      <c r="G181" s="159"/>
      <c r="H181" s="11" t="s">
        <v>799</v>
      </c>
      <c r="I181" s="14">
        <f t="shared" si="7"/>
        <v>0.41</v>
      </c>
      <c r="J181" s="14">
        <v>1.67</v>
      </c>
      <c r="K181" s="109">
        <f t="shared" si="6"/>
        <v>0.41</v>
      </c>
      <c r="L181" s="115"/>
      <c r="M181" s="2">
        <v>21.29</v>
      </c>
      <c r="N181" s="2">
        <v>34.42</v>
      </c>
      <c r="O181" s="141">
        <v>1.67</v>
      </c>
      <c r="P181" s="142">
        <f t="shared" si="8"/>
        <v>1.67</v>
      </c>
    </row>
    <row r="182" spans="1:16" ht="24">
      <c r="A182" s="114"/>
      <c r="B182" s="107">
        <v>1</v>
      </c>
      <c r="C182" s="10" t="s">
        <v>797</v>
      </c>
      <c r="D182" s="118" t="s">
        <v>797</v>
      </c>
      <c r="E182" s="118" t="s">
        <v>25</v>
      </c>
      <c r="F182" s="158" t="s">
        <v>803</v>
      </c>
      <c r="G182" s="159"/>
      <c r="H182" s="11" t="s">
        <v>799</v>
      </c>
      <c r="I182" s="14">
        <f t="shared" si="7"/>
        <v>0.41</v>
      </c>
      <c r="J182" s="14">
        <v>1.67</v>
      </c>
      <c r="K182" s="109">
        <f t="shared" si="6"/>
        <v>0.41</v>
      </c>
      <c r="L182" s="115"/>
      <c r="M182" s="2">
        <v>21.29</v>
      </c>
      <c r="N182" s="2">
        <v>34.42</v>
      </c>
      <c r="O182" s="141">
        <v>1.67</v>
      </c>
      <c r="P182" s="142">
        <f t="shared" si="8"/>
        <v>1.67</v>
      </c>
    </row>
    <row r="183" spans="1:16" ht="24">
      <c r="A183" s="114"/>
      <c r="B183" s="107">
        <v>1</v>
      </c>
      <c r="C183" s="10" t="s">
        <v>797</v>
      </c>
      <c r="D183" s="118" t="s">
        <v>797</v>
      </c>
      <c r="E183" s="118" t="s">
        <v>25</v>
      </c>
      <c r="F183" s="158" t="s">
        <v>804</v>
      </c>
      <c r="G183" s="159"/>
      <c r="H183" s="11" t="s">
        <v>799</v>
      </c>
      <c r="I183" s="14">
        <f t="shared" si="7"/>
        <v>0.41</v>
      </c>
      <c r="J183" s="14">
        <v>1.67</v>
      </c>
      <c r="K183" s="109">
        <f t="shared" si="6"/>
        <v>0.41</v>
      </c>
      <c r="L183" s="115"/>
      <c r="M183" s="2">
        <v>21.29</v>
      </c>
      <c r="N183" s="2">
        <v>34.42</v>
      </c>
      <c r="O183" s="141">
        <v>1.67</v>
      </c>
      <c r="P183" s="142">
        <f t="shared" si="8"/>
        <v>1.67</v>
      </c>
    </row>
    <row r="184" spans="1:16" ht="24">
      <c r="A184" s="114"/>
      <c r="B184" s="107">
        <v>1</v>
      </c>
      <c r="C184" s="10" t="s">
        <v>797</v>
      </c>
      <c r="D184" s="118" t="s">
        <v>797</v>
      </c>
      <c r="E184" s="118" t="s">
        <v>25</v>
      </c>
      <c r="F184" s="158" t="s">
        <v>805</v>
      </c>
      <c r="G184" s="159"/>
      <c r="H184" s="11" t="s">
        <v>799</v>
      </c>
      <c r="I184" s="14">
        <f t="shared" si="7"/>
        <v>0.41</v>
      </c>
      <c r="J184" s="14">
        <v>1.67</v>
      </c>
      <c r="K184" s="109">
        <f t="shared" si="6"/>
        <v>0.41</v>
      </c>
      <c r="L184" s="115"/>
      <c r="M184" s="2">
        <v>21.29</v>
      </c>
      <c r="N184" s="2">
        <v>34.42</v>
      </c>
      <c r="O184" s="141">
        <v>1.67</v>
      </c>
      <c r="P184" s="142">
        <f t="shared" si="8"/>
        <v>1.67</v>
      </c>
    </row>
    <row r="185" spans="1:16" ht="24">
      <c r="A185" s="114"/>
      <c r="B185" s="107">
        <v>4</v>
      </c>
      <c r="C185" s="10" t="s">
        <v>806</v>
      </c>
      <c r="D185" s="118" t="s">
        <v>806</v>
      </c>
      <c r="E185" s="118" t="s">
        <v>23</v>
      </c>
      <c r="F185" s="158"/>
      <c r="G185" s="159"/>
      <c r="H185" s="11" t="s">
        <v>807</v>
      </c>
      <c r="I185" s="14">
        <f t="shared" si="7"/>
        <v>0.38</v>
      </c>
      <c r="J185" s="14">
        <v>1.52</v>
      </c>
      <c r="K185" s="109">
        <f t="shared" si="6"/>
        <v>1.52</v>
      </c>
      <c r="L185" s="115"/>
      <c r="M185" s="2">
        <v>21.29</v>
      </c>
      <c r="N185" s="2">
        <v>34.42</v>
      </c>
      <c r="O185" s="141">
        <v>1.52</v>
      </c>
      <c r="P185" s="142">
        <f t="shared" si="8"/>
        <v>6.08</v>
      </c>
    </row>
    <row r="186" spans="1:16" ht="24">
      <c r="A186" s="114"/>
      <c r="B186" s="107">
        <v>2</v>
      </c>
      <c r="C186" s="10" t="s">
        <v>806</v>
      </c>
      <c r="D186" s="118" t="s">
        <v>806</v>
      </c>
      <c r="E186" s="118" t="s">
        <v>25</v>
      </c>
      <c r="F186" s="158"/>
      <c r="G186" s="159"/>
      <c r="H186" s="11" t="s">
        <v>807</v>
      </c>
      <c r="I186" s="14">
        <f t="shared" si="7"/>
        <v>0.38</v>
      </c>
      <c r="J186" s="14">
        <v>1.52</v>
      </c>
      <c r="K186" s="109">
        <f t="shared" si="6"/>
        <v>0.76</v>
      </c>
      <c r="L186" s="115"/>
      <c r="M186" s="2">
        <v>21.29</v>
      </c>
      <c r="N186" s="2">
        <v>34.42</v>
      </c>
      <c r="O186" s="141">
        <v>1.52</v>
      </c>
      <c r="P186" s="142">
        <f t="shared" si="8"/>
        <v>3.04</v>
      </c>
    </row>
    <row r="187" spans="1:16" ht="24" customHeight="1">
      <c r="A187" s="114"/>
      <c r="B187" s="107">
        <v>1</v>
      </c>
      <c r="C187" s="10" t="s">
        <v>808</v>
      </c>
      <c r="D187" s="118" t="s">
        <v>808</v>
      </c>
      <c r="E187" s="118" t="s">
        <v>26</v>
      </c>
      <c r="F187" s="158" t="s">
        <v>107</v>
      </c>
      <c r="G187" s="159"/>
      <c r="H187" s="11" t="s">
        <v>809</v>
      </c>
      <c r="I187" s="14">
        <f t="shared" si="7"/>
        <v>0.59</v>
      </c>
      <c r="J187" s="14">
        <v>2.36</v>
      </c>
      <c r="K187" s="109">
        <f t="shared" si="6"/>
        <v>0.59</v>
      </c>
      <c r="L187" s="115"/>
      <c r="M187" s="2">
        <v>21.29</v>
      </c>
      <c r="N187" s="2">
        <v>34.42</v>
      </c>
      <c r="O187" s="141">
        <v>2.36</v>
      </c>
      <c r="P187" s="142">
        <f t="shared" si="8"/>
        <v>2.36</v>
      </c>
    </row>
    <row r="188" spans="1:16" ht="24" customHeight="1">
      <c r="A188" s="114"/>
      <c r="B188" s="107">
        <v>1</v>
      </c>
      <c r="C188" s="10" t="s">
        <v>808</v>
      </c>
      <c r="D188" s="118" t="s">
        <v>808</v>
      </c>
      <c r="E188" s="118" t="s">
        <v>26</v>
      </c>
      <c r="F188" s="158" t="s">
        <v>210</v>
      </c>
      <c r="G188" s="159"/>
      <c r="H188" s="11" t="s">
        <v>809</v>
      </c>
      <c r="I188" s="14">
        <f t="shared" si="7"/>
        <v>0.59</v>
      </c>
      <c r="J188" s="14">
        <v>2.36</v>
      </c>
      <c r="K188" s="109">
        <f t="shared" si="6"/>
        <v>0.59</v>
      </c>
      <c r="L188" s="115"/>
      <c r="M188" s="2">
        <v>21.29</v>
      </c>
      <c r="N188" s="2">
        <v>34.42</v>
      </c>
      <c r="O188" s="141">
        <v>2.36</v>
      </c>
      <c r="P188" s="142">
        <f t="shared" si="8"/>
        <v>2.36</v>
      </c>
    </row>
    <row r="189" spans="1:16" ht="24" customHeight="1">
      <c r="A189" s="114"/>
      <c r="B189" s="107">
        <v>1</v>
      </c>
      <c r="C189" s="10" t="s">
        <v>808</v>
      </c>
      <c r="D189" s="118" t="s">
        <v>808</v>
      </c>
      <c r="E189" s="118" t="s">
        <v>26</v>
      </c>
      <c r="F189" s="158" t="s">
        <v>311</v>
      </c>
      <c r="G189" s="159"/>
      <c r="H189" s="11" t="s">
        <v>809</v>
      </c>
      <c r="I189" s="14">
        <f t="shared" si="7"/>
        <v>0.59</v>
      </c>
      <c r="J189" s="14">
        <v>2.36</v>
      </c>
      <c r="K189" s="109">
        <f t="shared" si="6"/>
        <v>0.59</v>
      </c>
      <c r="L189" s="115"/>
      <c r="M189" s="2">
        <v>21.29</v>
      </c>
      <c r="N189" s="2">
        <v>34.42</v>
      </c>
      <c r="O189" s="141">
        <v>2.36</v>
      </c>
      <c r="P189" s="142">
        <f t="shared" si="8"/>
        <v>2.36</v>
      </c>
    </row>
    <row r="190" spans="1:16" ht="24" customHeight="1">
      <c r="A190" s="114"/>
      <c r="B190" s="107">
        <v>1</v>
      </c>
      <c r="C190" s="10" t="s">
        <v>808</v>
      </c>
      <c r="D190" s="118" t="s">
        <v>808</v>
      </c>
      <c r="E190" s="118" t="s">
        <v>26</v>
      </c>
      <c r="F190" s="158" t="s">
        <v>663</v>
      </c>
      <c r="G190" s="159"/>
      <c r="H190" s="11" t="s">
        <v>809</v>
      </c>
      <c r="I190" s="14">
        <f t="shared" si="7"/>
        <v>0.59</v>
      </c>
      <c r="J190" s="14">
        <v>2.36</v>
      </c>
      <c r="K190" s="109">
        <f t="shared" si="6"/>
        <v>0.59</v>
      </c>
      <c r="L190" s="115"/>
      <c r="M190" s="2">
        <v>21.29</v>
      </c>
      <c r="N190" s="2">
        <v>34.42</v>
      </c>
      <c r="O190" s="141">
        <v>2.36</v>
      </c>
      <c r="P190" s="142">
        <f t="shared" si="8"/>
        <v>2.36</v>
      </c>
    </row>
    <row r="191" spans="1:16" ht="24" customHeight="1">
      <c r="A191" s="114"/>
      <c r="B191" s="107">
        <v>1</v>
      </c>
      <c r="C191" s="10" t="s">
        <v>808</v>
      </c>
      <c r="D191" s="118" t="s">
        <v>808</v>
      </c>
      <c r="E191" s="118" t="s">
        <v>26</v>
      </c>
      <c r="F191" s="158" t="s">
        <v>810</v>
      </c>
      <c r="G191" s="159"/>
      <c r="H191" s="11" t="s">
        <v>809</v>
      </c>
      <c r="I191" s="14">
        <f t="shared" si="7"/>
        <v>0.59</v>
      </c>
      <c r="J191" s="14">
        <v>2.36</v>
      </c>
      <c r="K191" s="109">
        <f t="shared" si="6"/>
        <v>0.59</v>
      </c>
      <c r="L191" s="115"/>
      <c r="M191" s="2">
        <v>21.29</v>
      </c>
      <c r="N191" s="2">
        <v>34.42</v>
      </c>
      <c r="O191" s="141">
        <v>2.36</v>
      </c>
      <c r="P191" s="142">
        <f t="shared" si="8"/>
        <v>2.36</v>
      </c>
    </row>
    <row r="192" spans="1:16" ht="24">
      <c r="A192" s="114"/>
      <c r="B192" s="107">
        <v>2</v>
      </c>
      <c r="C192" s="10" t="s">
        <v>811</v>
      </c>
      <c r="D192" s="118" t="s">
        <v>811</v>
      </c>
      <c r="E192" s="118" t="s">
        <v>26</v>
      </c>
      <c r="F192" s="158" t="s">
        <v>107</v>
      </c>
      <c r="G192" s="159"/>
      <c r="H192" s="11" t="s">
        <v>910</v>
      </c>
      <c r="I192" s="14">
        <f t="shared" si="7"/>
        <v>0.75</v>
      </c>
      <c r="J192" s="14">
        <v>3</v>
      </c>
      <c r="K192" s="109">
        <f t="shared" si="6"/>
        <v>1.5</v>
      </c>
      <c r="L192" s="115"/>
      <c r="M192" s="2">
        <v>21.29</v>
      </c>
      <c r="N192" s="2">
        <v>34.42</v>
      </c>
      <c r="O192" s="146">
        <v>3</v>
      </c>
      <c r="P192" s="142">
        <f t="shared" si="8"/>
        <v>6</v>
      </c>
    </row>
    <row r="193" spans="1:16" ht="24">
      <c r="A193" s="114"/>
      <c r="B193" s="107">
        <v>2</v>
      </c>
      <c r="C193" s="10" t="s">
        <v>811</v>
      </c>
      <c r="D193" s="118" t="s">
        <v>811</v>
      </c>
      <c r="E193" s="118" t="s">
        <v>26</v>
      </c>
      <c r="F193" s="158" t="s">
        <v>210</v>
      </c>
      <c r="G193" s="159"/>
      <c r="H193" s="11" t="s">
        <v>910</v>
      </c>
      <c r="I193" s="14">
        <f t="shared" si="7"/>
        <v>0.75</v>
      </c>
      <c r="J193" s="14">
        <v>3</v>
      </c>
      <c r="K193" s="109">
        <f t="shared" si="6"/>
        <v>1.5</v>
      </c>
      <c r="L193" s="115"/>
      <c r="M193" s="2">
        <v>21.29</v>
      </c>
      <c r="N193" s="2">
        <v>34.42</v>
      </c>
      <c r="O193" s="146">
        <v>3</v>
      </c>
      <c r="P193" s="142">
        <f t="shared" si="8"/>
        <v>6</v>
      </c>
    </row>
    <row r="194" spans="1:16" ht="24">
      <c r="A194" s="114"/>
      <c r="B194" s="107">
        <v>1</v>
      </c>
      <c r="C194" s="10" t="s">
        <v>811</v>
      </c>
      <c r="D194" s="118" t="s">
        <v>811</v>
      </c>
      <c r="E194" s="118" t="s">
        <v>26</v>
      </c>
      <c r="F194" s="158" t="s">
        <v>212</v>
      </c>
      <c r="G194" s="159"/>
      <c r="H194" s="11" t="s">
        <v>910</v>
      </c>
      <c r="I194" s="14">
        <f t="shared" si="7"/>
        <v>0.75</v>
      </c>
      <c r="J194" s="14">
        <v>3</v>
      </c>
      <c r="K194" s="109">
        <f t="shared" si="6"/>
        <v>0.75</v>
      </c>
      <c r="L194" s="115"/>
      <c r="M194" s="2">
        <v>21.29</v>
      </c>
      <c r="N194" s="2">
        <v>34.42</v>
      </c>
      <c r="O194" s="146">
        <v>3</v>
      </c>
      <c r="P194" s="142">
        <f t="shared" si="8"/>
        <v>3</v>
      </c>
    </row>
    <row r="195" spans="1:16" ht="24">
      <c r="A195" s="114"/>
      <c r="B195" s="107">
        <v>1</v>
      </c>
      <c r="C195" s="10" t="s">
        <v>811</v>
      </c>
      <c r="D195" s="118" t="s">
        <v>811</v>
      </c>
      <c r="E195" s="118" t="s">
        <v>26</v>
      </c>
      <c r="F195" s="158" t="s">
        <v>263</v>
      </c>
      <c r="G195" s="159"/>
      <c r="H195" s="11" t="s">
        <v>910</v>
      </c>
      <c r="I195" s="14">
        <f t="shared" si="7"/>
        <v>0.75</v>
      </c>
      <c r="J195" s="14">
        <v>3</v>
      </c>
      <c r="K195" s="109">
        <f t="shared" si="6"/>
        <v>0.75</v>
      </c>
      <c r="L195" s="115"/>
      <c r="M195" s="2">
        <v>21.29</v>
      </c>
      <c r="N195" s="2">
        <v>34.42</v>
      </c>
      <c r="O195" s="146">
        <v>3</v>
      </c>
      <c r="P195" s="142">
        <f t="shared" si="8"/>
        <v>3</v>
      </c>
    </row>
    <row r="196" spans="1:16" ht="24">
      <c r="A196" s="114"/>
      <c r="B196" s="107">
        <v>1</v>
      </c>
      <c r="C196" s="10" t="s">
        <v>811</v>
      </c>
      <c r="D196" s="118" t="s">
        <v>811</v>
      </c>
      <c r="E196" s="118" t="s">
        <v>26</v>
      </c>
      <c r="F196" s="158" t="s">
        <v>214</v>
      </c>
      <c r="G196" s="159"/>
      <c r="H196" s="11" t="s">
        <v>910</v>
      </c>
      <c r="I196" s="14">
        <f t="shared" si="7"/>
        <v>0.75</v>
      </c>
      <c r="J196" s="14">
        <v>3</v>
      </c>
      <c r="K196" s="109">
        <f t="shared" si="6"/>
        <v>0.75</v>
      </c>
      <c r="L196" s="115"/>
      <c r="M196" s="2">
        <v>21.29</v>
      </c>
      <c r="N196" s="2">
        <v>34.42</v>
      </c>
      <c r="O196" s="146">
        <v>3</v>
      </c>
      <c r="P196" s="142">
        <f t="shared" si="8"/>
        <v>3</v>
      </c>
    </row>
    <row r="197" spans="1:16" ht="24">
      <c r="A197" s="114"/>
      <c r="B197" s="107">
        <v>1</v>
      </c>
      <c r="C197" s="10" t="s">
        <v>811</v>
      </c>
      <c r="D197" s="118" t="s">
        <v>811</v>
      </c>
      <c r="E197" s="118" t="s">
        <v>26</v>
      </c>
      <c r="F197" s="158" t="s">
        <v>265</v>
      </c>
      <c r="G197" s="159"/>
      <c r="H197" s="11" t="s">
        <v>910</v>
      </c>
      <c r="I197" s="14">
        <f t="shared" si="7"/>
        <v>0.75</v>
      </c>
      <c r="J197" s="14">
        <v>3</v>
      </c>
      <c r="K197" s="109">
        <f t="shared" si="6"/>
        <v>0.75</v>
      </c>
      <c r="L197" s="115"/>
      <c r="M197" s="2">
        <v>21.29</v>
      </c>
      <c r="N197" s="2">
        <v>34.42</v>
      </c>
      <c r="O197" s="146">
        <v>3</v>
      </c>
      <c r="P197" s="142">
        <f t="shared" si="8"/>
        <v>3</v>
      </c>
    </row>
    <row r="198" spans="1:16" ht="24">
      <c r="A198" s="114"/>
      <c r="B198" s="107">
        <v>1</v>
      </c>
      <c r="C198" s="10" t="s">
        <v>811</v>
      </c>
      <c r="D198" s="118" t="s">
        <v>811</v>
      </c>
      <c r="E198" s="118" t="s">
        <v>26</v>
      </c>
      <c r="F198" s="158" t="s">
        <v>266</v>
      </c>
      <c r="G198" s="159"/>
      <c r="H198" s="11" t="s">
        <v>910</v>
      </c>
      <c r="I198" s="14">
        <f t="shared" si="7"/>
        <v>0.75</v>
      </c>
      <c r="J198" s="14">
        <v>3</v>
      </c>
      <c r="K198" s="109">
        <f t="shared" si="6"/>
        <v>0.75</v>
      </c>
      <c r="L198" s="115"/>
      <c r="M198" s="2">
        <v>21.29</v>
      </c>
      <c r="N198" s="2">
        <v>34.42</v>
      </c>
      <c r="O198" s="146">
        <v>3</v>
      </c>
      <c r="P198" s="142">
        <f t="shared" si="8"/>
        <v>3</v>
      </c>
    </row>
    <row r="199" spans="1:16" ht="24">
      <c r="A199" s="114"/>
      <c r="B199" s="107">
        <v>1</v>
      </c>
      <c r="C199" s="10" t="s">
        <v>811</v>
      </c>
      <c r="D199" s="118" t="s">
        <v>811</v>
      </c>
      <c r="E199" s="118" t="s">
        <v>26</v>
      </c>
      <c r="F199" s="158" t="s">
        <v>267</v>
      </c>
      <c r="G199" s="159"/>
      <c r="H199" s="11" t="s">
        <v>910</v>
      </c>
      <c r="I199" s="14">
        <f t="shared" si="7"/>
        <v>0.75</v>
      </c>
      <c r="J199" s="14">
        <v>3</v>
      </c>
      <c r="K199" s="109">
        <f t="shared" si="6"/>
        <v>0.75</v>
      </c>
      <c r="L199" s="115"/>
      <c r="M199" s="2">
        <v>21.29</v>
      </c>
      <c r="N199" s="2">
        <v>34.42</v>
      </c>
      <c r="O199" s="146">
        <v>3</v>
      </c>
      <c r="P199" s="142">
        <f t="shared" si="8"/>
        <v>3</v>
      </c>
    </row>
    <row r="200" spans="1:16" ht="24">
      <c r="A200" s="114"/>
      <c r="B200" s="107">
        <v>1</v>
      </c>
      <c r="C200" s="10" t="s">
        <v>811</v>
      </c>
      <c r="D200" s="118" t="s">
        <v>811</v>
      </c>
      <c r="E200" s="118" t="s">
        <v>26</v>
      </c>
      <c r="F200" s="158" t="s">
        <v>310</v>
      </c>
      <c r="G200" s="159"/>
      <c r="H200" s="11" t="s">
        <v>910</v>
      </c>
      <c r="I200" s="14">
        <f t="shared" si="7"/>
        <v>0.75</v>
      </c>
      <c r="J200" s="14">
        <v>3</v>
      </c>
      <c r="K200" s="109">
        <f t="shared" si="6"/>
        <v>0.75</v>
      </c>
      <c r="L200" s="115"/>
      <c r="M200" s="2">
        <v>21.29</v>
      </c>
      <c r="N200" s="2">
        <v>34.42</v>
      </c>
      <c r="O200" s="146">
        <v>3</v>
      </c>
      <c r="P200" s="142">
        <f t="shared" si="8"/>
        <v>3</v>
      </c>
    </row>
    <row r="201" spans="1:16" ht="36">
      <c r="A201" s="114"/>
      <c r="B201" s="107">
        <v>2</v>
      </c>
      <c r="C201" s="10" t="s">
        <v>812</v>
      </c>
      <c r="D201" s="118" t="s">
        <v>812</v>
      </c>
      <c r="E201" s="118" t="s">
        <v>26</v>
      </c>
      <c r="F201" s="158" t="s">
        <v>107</v>
      </c>
      <c r="G201" s="159"/>
      <c r="H201" s="11" t="s">
        <v>911</v>
      </c>
      <c r="I201" s="14">
        <f t="shared" si="7"/>
        <v>1.1200000000000001</v>
      </c>
      <c r="J201" s="14">
        <v>4.4800000000000004</v>
      </c>
      <c r="K201" s="109">
        <f t="shared" si="6"/>
        <v>2.2400000000000002</v>
      </c>
      <c r="L201" s="115"/>
      <c r="M201" s="2">
        <v>21.29</v>
      </c>
      <c r="N201" s="2">
        <v>34.42</v>
      </c>
      <c r="O201" s="141">
        <v>4.4800000000000004</v>
      </c>
      <c r="P201" s="142">
        <f t="shared" si="8"/>
        <v>8.9600000000000009</v>
      </c>
    </row>
    <row r="202" spans="1:16" ht="36">
      <c r="A202" s="114"/>
      <c r="B202" s="107">
        <v>1</v>
      </c>
      <c r="C202" s="10" t="s">
        <v>812</v>
      </c>
      <c r="D202" s="118" t="s">
        <v>812</v>
      </c>
      <c r="E202" s="118" t="s">
        <v>26</v>
      </c>
      <c r="F202" s="158" t="s">
        <v>210</v>
      </c>
      <c r="G202" s="159"/>
      <c r="H202" s="11" t="s">
        <v>911</v>
      </c>
      <c r="I202" s="14">
        <f t="shared" si="7"/>
        <v>1.1200000000000001</v>
      </c>
      <c r="J202" s="14">
        <v>4.4800000000000004</v>
      </c>
      <c r="K202" s="109">
        <f t="shared" si="6"/>
        <v>1.1200000000000001</v>
      </c>
      <c r="L202" s="115"/>
      <c r="M202" s="2">
        <v>21.29</v>
      </c>
      <c r="N202" s="2">
        <v>34.42</v>
      </c>
      <c r="O202" s="141">
        <v>4.4800000000000004</v>
      </c>
      <c r="P202" s="142">
        <f t="shared" si="8"/>
        <v>4.4800000000000004</v>
      </c>
    </row>
    <row r="203" spans="1:16" ht="36">
      <c r="A203" s="114"/>
      <c r="B203" s="107">
        <v>1</v>
      </c>
      <c r="C203" s="10" t="s">
        <v>812</v>
      </c>
      <c r="D203" s="118" t="s">
        <v>812</v>
      </c>
      <c r="E203" s="118" t="s">
        <v>26</v>
      </c>
      <c r="F203" s="158" t="s">
        <v>212</v>
      </c>
      <c r="G203" s="159"/>
      <c r="H203" s="11" t="s">
        <v>911</v>
      </c>
      <c r="I203" s="14">
        <f t="shared" si="7"/>
        <v>1.1200000000000001</v>
      </c>
      <c r="J203" s="14">
        <v>4.4800000000000004</v>
      </c>
      <c r="K203" s="109">
        <f t="shared" si="6"/>
        <v>1.1200000000000001</v>
      </c>
      <c r="L203" s="115"/>
      <c r="M203" s="2">
        <v>21.29</v>
      </c>
      <c r="N203" s="2">
        <v>34.42</v>
      </c>
      <c r="O203" s="141">
        <v>4.4800000000000004</v>
      </c>
      <c r="P203" s="142">
        <f t="shared" si="8"/>
        <v>4.4800000000000004</v>
      </c>
    </row>
    <row r="204" spans="1:16" ht="36">
      <c r="A204" s="114"/>
      <c r="B204" s="107">
        <v>1</v>
      </c>
      <c r="C204" s="10" t="s">
        <v>812</v>
      </c>
      <c r="D204" s="118" t="s">
        <v>812</v>
      </c>
      <c r="E204" s="118" t="s">
        <v>26</v>
      </c>
      <c r="F204" s="158" t="s">
        <v>263</v>
      </c>
      <c r="G204" s="159"/>
      <c r="H204" s="11" t="s">
        <v>911</v>
      </c>
      <c r="I204" s="14">
        <f t="shared" si="7"/>
        <v>1.1200000000000001</v>
      </c>
      <c r="J204" s="14">
        <v>4.4800000000000004</v>
      </c>
      <c r="K204" s="109">
        <f t="shared" si="6"/>
        <v>1.1200000000000001</v>
      </c>
      <c r="L204" s="115"/>
      <c r="M204" s="2">
        <v>21.29</v>
      </c>
      <c r="N204" s="2">
        <v>34.42</v>
      </c>
      <c r="O204" s="141">
        <v>4.4800000000000004</v>
      </c>
      <c r="P204" s="142">
        <f t="shared" si="8"/>
        <v>4.4800000000000004</v>
      </c>
    </row>
    <row r="205" spans="1:16" ht="36">
      <c r="A205" s="114"/>
      <c r="B205" s="107">
        <v>1</v>
      </c>
      <c r="C205" s="10" t="s">
        <v>812</v>
      </c>
      <c r="D205" s="118" t="s">
        <v>812</v>
      </c>
      <c r="E205" s="118" t="s">
        <v>26</v>
      </c>
      <c r="F205" s="158" t="s">
        <v>266</v>
      </c>
      <c r="G205" s="159"/>
      <c r="H205" s="11" t="s">
        <v>911</v>
      </c>
      <c r="I205" s="14">
        <f t="shared" si="7"/>
        <v>1.1200000000000001</v>
      </c>
      <c r="J205" s="14">
        <v>4.4800000000000004</v>
      </c>
      <c r="K205" s="109">
        <f t="shared" si="6"/>
        <v>1.1200000000000001</v>
      </c>
      <c r="L205" s="115"/>
      <c r="M205" s="2">
        <v>21.29</v>
      </c>
      <c r="N205" s="2">
        <v>34.42</v>
      </c>
      <c r="O205" s="141">
        <v>4.4800000000000004</v>
      </c>
      <c r="P205" s="142">
        <f t="shared" si="8"/>
        <v>4.4800000000000004</v>
      </c>
    </row>
    <row r="206" spans="1:16" ht="36">
      <c r="A206" s="114"/>
      <c r="B206" s="107">
        <v>1</v>
      </c>
      <c r="C206" s="10" t="s">
        <v>812</v>
      </c>
      <c r="D206" s="118" t="s">
        <v>812</v>
      </c>
      <c r="E206" s="118" t="s">
        <v>26</v>
      </c>
      <c r="F206" s="158" t="s">
        <v>267</v>
      </c>
      <c r="G206" s="159"/>
      <c r="H206" s="11" t="s">
        <v>911</v>
      </c>
      <c r="I206" s="14">
        <f t="shared" si="7"/>
        <v>1.1200000000000001</v>
      </c>
      <c r="J206" s="14">
        <v>4.4800000000000004</v>
      </c>
      <c r="K206" s="109">
        <f t="shared" si="6"/>
        <v>1.1200000000000001</v>
      </c>
      <c r="L206" s="115"/>
      <c r="M206" s="2">
        <v>21.29</v>
      </c>
      <c r="N206" s="2">
        <v>34.42</v>
      </c>
      <c r="O206" s="141">
        <v>4.4800000000000004</v>
      </c>
      <c r="P206" s="142">
        <f t="shared" si="8"/>
        <v>4.4800000000000004</v>
      </c>
    </row>
    <row r="207" spans="1:16" ht="36">
      <c r="A207" s="114"/>
      <c r="B207" s="107">
        <v>1</v>
      </c>
      <c r="C207" s="10" t="s">
        <v>812</v>
      </c>
      <c r="D207" s="118" t="s">
        <v>812</v>
      </c>
      <c r="E207" s="118" t="s">
        <v>26</v>
      </c>
      <c r="F207" s="158" t="s">
        <v>268</v>
      </c>
      <c r="G207" s="159"/>
      <c r="H207" s="11" t="s">
        <v>911</v>
      </c>
      <c r="I207" s="14">
        <f t="shared" si="7"/>
        <v>1.1200000000000001</v>
      </c>
      <c r="J207" s="14">
        <v>4.4800000000000004</v>
      </c>
      <c r="K207" s="109">
        <f t="shared" si="6"/>
        <v>1.1200000000000001</v>
      </c>
      <c r="L207" s="115"/>
      <c r="M207" s="2">
        <v>21.29</v>
      </c>
      <c r="N207" s="2">
        <v>34.42</v>
      </c>
      <c r="O207" s="141">
        <v>4.4800000000000004</v>
      </c>
      <c r="P207" s="142">
        <f t="shared" si="8"/>
        <v>4.4800000000000004</v>
      </c>
    </row>
    <row r="208" spans="1:16" ht="36">
      <c r="A208" s="114"/>
      <c r="B208" s="107">
        <v>1</v>
      </c>
      <c r="C208" s="10" t="s">
        <v>812</v>
      </c>
      <c r="D208" s="118" t="s">
        <v>812</v>
      </c>
      <c r="E208" s="118" t="s">
        <v>26</v>
      </c>
      <c r="F208" s="158" t="s">
        <v>310</v>
      </c>
      <c r="G208" s="159"/>
      <c r="H208" s="11" t="s">
        <v>911</v>
      </c>
      <c r="I208" s="14">
        <f t="shared" si="7"/>
        <v>1.1200000000000001</v>
      </c>
      <c r="J208" s="14">
        <v>4.4800000000000004</v>
      </c>
      <c r="K208" s="109">
        <f t="shared" si="6"/>
        <v>1.1200000000000001</v>
      </c>
      <c r="L208" s="115"/>
      <c r="M208" s="2">
        <v>21.29</v>
      </c>
      <c r="N208" s="2">
        <v>34.42</v>
      </c>
      <c r="O208" s="141">
        <v>4.4800000000000004</v>
      </c>
      <c r="P208" s="142">
        <f t="shared" si="8"/>
        <v>4.4800000000000004</v>
      </c>
    </row>
    <row r="209" spans="1:16" ht="36">
      <c r="A209" s="114"/>
      <c r="B209" s="107">
        <v>1</v>
      </c>
      <c r="C209" s="10" t="s">
        <v>812</v>
      </c>
      <c r="D209" s="118" t="s">
        <v>812</v>
      </c>
      <c r="E209" s="118" t="s">
        <v>26</v>
      </c>
      <c r="F209" s="158" t="s">
        <v>270</v>
      </c>
      <c r="G209" s="159"/>
      <c r="H209" s="11" t="s">
        <v>911</v>
      </c>
      <c r="I209" s="14">
        <f t="shared" si="7"/>
        <v>1.1200000000000001</v>
      </c>
      <c r="J209" s="14">
        <v>4.4800000000000004</v>
      </c>
      <c r="K209" s="109">
        <f t="shared" si="6"/>
        <v>1.1200000000000001</v>
      </c>
      <c r="L209" s="115"/>
      <c r="M209" s="2">
        <v>21.29</v>
      </c>
      <c r="N209" s="2">
        <v>34.42</v>
      </c>
      <c r="O209" s="141">
        <v>4.4800000000000004</v>
      </c>
      <c r="P209" s="142">
        <f t="shared" si="8"/>
        <v>4.4800000000000004</v>
      </c>
    </row>
    <row r="210" spans="1:16" ht="24">
      <c r="A210" s="114"/>
      <c r="B210" s="107">
        <v>7</v>
      </c>
      <c r="C210" s="10" t="s">
        <v>813</v>
      </c>
      <c r="D210" s="118" t="s">
        <v>813</v>
      </c>
      <c r="E210" s="118" t="s">
        <v>239</v>
      </c>
      <c r="F210" s="158" t="s">
        <v>26</v>
      </c>
      <c r="G210" s="159"/>
      <c r="H210" s="11" t="s">
        <v>814</v>
      </c>
      <c r="I210" s="14">
        <f t="shared" si="7"/>
        <v>1.05</v>
      </c>
      <c r="J210" s="14">
        <v>4.2</v>
      </c>
      <c r="K210" s="109">
        <f t="shared" si="6"/>
        <v>7.3500000000000005</v>
      </c>
      <c r="L210" s="115"/>
      <c r="M210" s="2">
        <v>21.29</v>
      </c>
      <c r="N210" s="2">
        <v>34.42</v>
      </c>
      <c r="O210" s="146">
        <v>4.2</v>
      </c>
      <c r="P210" s="142">
        <f t="shared" si="8"/>
        <v>29.400000000000002</v>
      </c>
    </row>
    <row r="211" spans="1:16" ht="24">
      <c r="A211" s="114"/>
      <c r="B211" s="107">
        <v>7</v>
      </c>
      <c r="C211" s="10" t="s">
        <v>813</v>
      </c>
      <c r="D211" s="118" t="s">
        <v>813</v>
      </c>
      <c r="E211" s="118" t="s">
        <v>348</v>
      </c>
      <c r="F211" s="158" t="s">
        <v>26</v>
      </c>
      <c r="G211" s="159"/>
      <c r="H211" s="11" t="s">
        <v>814</v>
      </c>
      <c r="I211" s="14">
        <f t="shared" si="7"/>
        <v>1.05</v>
      </c>
      <c r="J211" s="14">
        <v>4.2</v>
      </c>
      <c r="K211" s="109">
        <f t="shared" si="6"/>
        <v>7.3500000000000005</v>
      </c>
      <c r="L211" s="115"/>
      <c r="M211" s="2">
        <v>21.29</v>
      </c>
      <c r="N211" s="2">
        <v>34.42</v>
      </c>
      <c r="O211" s="146">
        <v>4.2</v>
      </c>
      <c r="P211" s="142">
        <f t="shared" si="8"/>
        <v>29.400000000000002</v>
      </c>
    </row>
    <row r="212" spans="1:16" ht="24">
      <c r="A212" s="114"/>
      <c r="B212" s="107">
        <v>2</v>
      </c>
      <c r="C212" s="10" t="s">
        <v>815</v>
      </c>
      <c r="D212" s="118" t="s">
        <v>815</v>
      </c>
      <c r="E212" s="118" t="s">
        <v>26</v>
      </c>
      <c r="F212" s="158" t="s">
        <v>239</v>
      </c>
      <c r="G212" s="159"/>
      <c r="H212" s="11" t="s">
        <v>816</v>
      </c>
      <c r="I212" s="14">
        <f t="shared" si="7"/>
        <v>0.94</v>
      </c>
      <c r="J212" s="14">
        <v>3.77</v>
      </c>
      <c r="K212" s="109">
        <f t="shared" si="6"/>
        <v>1.88</v>
      </c>
      <c r="L212" s="115"/>
      <c r="M212" s="2">
        <v>21.29</v>
      </c>
      <c r="N212" s="2">
        <v>34.42</v>
      </c>
      <c r="O212" s="141">
        <v>3.77</v>
      </c>
      <c r="P212" s="142">
        <f t="shared" si="8"/>
        <v>7.54</v>
      </c>
    </row>
    <row r="213" spans="1:16" ht="24">
      <c r="A213" s="114"/>
      <c r="B213" s="107">
        <v>2</v>
      </c>
      <c r="C213" s="10" t="s">
        <v>815</v>
      </c>
      <c r="D213" s="118" t="s">
        <v>815</v>
      </c>
      <c r="E213" s="118" t="s">
        <v>26</v>
      </c>
      <c r="F213" s="158" t="s">
        <v>348</v>
      </c>
      <c r="G213" s="159"/>
      <c r="H213" s="11" t="s">
        <v>816</v>
      </c>
      <c r="I213" s="14">
        <f t="shared" si="7"/>
        <v>0.94</v>
      </c>
      <c r="J213" s="14">
        <v>3.77</v>
      </c>
      <c r="K213" s="109">
        <f t="shared" si="6"/>
        <v>1.88</v>
      </c>
      <c r="L213" s="115"/>
      <c r="M213" s="2">
        <v>21.29</v>
      </c>
      <c r="N213" s="2">
        <v>34.42</v>
      </c>
      <c r="O213" s="141">
        <v>3.77</v>
      </c>
      <c r="P213" s="142">
        <f t="shared" si="8"/>
        <v>7.54</v>
      </c>
    </row>
    <row r="214" spans="1:16" ht="24">
      <c r="A214" s="114"/>
      <c r="B214" s="107">
        <v>2</v>
      </c>
      <c r="C214" s="10" t="s">
        <v>815</v>
      </c>
      <c r="D214" s="118" t="s">
        <v>815</v>
      </c>
      <c r="E214" s="118" t="s">
        <v>26</v>
      </c>
      <c r="F214" s="158" t="s">
        <v>528</v>
      </c>
      <c r="G214" s="159"/>
      <c r="H214" s="11" t="s">
        <v>816</v>
      </c>
      <c r="I214" s="14">
        <f t="shared" si="7"/>
        <v>0.94</v>
      </c>
      <c r="J214" s="14">
        <v>3.77</v>
      </c>
      <c r="K214" s="109">
        <f t="shared" ref="K214:K277" si="9">I214*B214</f>
        <v>1.88</v>
      </c>
      <c r="L214" s="115"/>
      <c r="M214" s="2">
        <v>21.29</v>
      </c>
      <c r="N214" s="2">
        <v>34.42</v>
      </c>
      <c r="O214" s="141">
        <v>3.77</v>
      </c>
      <c r="P214" s="142">
        <f t="shared" si="8"/>
        <v>7.54</v>
      </c>
    </row>
    <row r="215" spans="1:16" ht="24">
      <c r="A215" s="114"/>
      <c r="B215" s="107">
        <v>4</v>
      </c>
      <c r="C215" s="10" t="s">
        <v>817</v>
      </c>
      <c r="D215" s="118" t="s">
        <v>817</v>
      </c>
      <c r="E215" s="118" t="s">
        <v>26</v>
      </c>
      <c r="F215" s="158" t="s">
        <v>348</v>
      </c>
      <c r="G215" s="159"/>
      <c r="H215" s="11" t="s">
        <v>818</v>
      </c>
      <c r="I215" s="14">
        <f t="shared" ref="I215:I278" si="10">ROUNDDOWN(J215/4,2)</f>
        <v>0.65</v>
      </c>
      <c r="J215" s="14">
        <v>2.63</v>
      </c>
      <c r="K215" s="109">
        <f t="shared" si="9"/>
        <v>2.6</v>
      </c>
      <c r="L215" s="115"/>
      <c r="M215" s="2">
        <v>21.29</v>
      </c>
      <c r="N215" s="2">
        <v>34.42</v>
      </c>
      <c r="O215" s="141">
        <v>2.63</v>
      </c>
      <c r="P215" s="142">
        <f t="shared" ref="P215:P278" si="11">O215*B215</f>
        <v>10.52</v>
      </c>
    </row>
    <row r="216" spans="1:16" ht="24" customHeight="1">
      <c r="A216" s="114"/>
      <c r="B216" s="107">
        <v>3</v>
      </c>
      <c r="C216" s="10" t="s">
        <v>819</v>
      </c>
      <c r="D216" s="118" t="s">
        <v>819</v>
      </c>
      <c r="E216" s="118" t="s">
        <v>26</v>
      </c>
      <c r="F216" s="158"/>
      <c r="G216" s="159"/>
      <c r="H216" s="11" t="s">
        <v>820</v>
      </c>
      <c r="I216" s="14">
        <f t="shared" si="10"/>
        <v>2.2000000000000002</v>
      </c>
      <c r="J216" s="14">
        <v>8.83</v>
      </c>
      <c r="K216" s="109">
        <f t="shared" si="9"/>
        <v>6.6000000000000005</v>
      </c>
      <c r="L216" s="115"/>
      <c r="M216" s="2">
        <v>21.29</v>
      </c>
      <c r="N216" s="2">
        <v>34.42</v>
      </c>
      <c r="O216" s="141">
        <v>8.83</v>
      </c>
      <c r="P216" s="142">
        <f t="shared" si="11"/>
        <v>26.490000000000002</v>
      </c>
    </row>
    <row r="217" spans="1:16" ht="24">
      <c r="A217" s="114"/>
      <c r="B217" s="107">
        <v>1</v>
      </c>
      <c r="C217" s="10" t="s">
        <v>821</v>
      </c>
      <c r="D217" s="118" t="s">
        <v>891</v>
      </c>
      <c r="E217" s="118" t="s">
        <v>25</v>
      </c>
      <c r="F217" s="158" t="s">
        <v>210</v>
      </c>
      <c r="G217" s="159"/>
      <c r="H217" s="11" t="s">
        <v>822</v>
      </c>
      <c r="I217" s="14">
        <f t="shared" si="10"/>
        <v>0.52</v>
      </c>
      <c r="J217" s="14">
        <v>2.11</v>
      </c>
      <c r="K217" s="109">
        <f t="shared" si="9"/>
        <v>0.52</v>
      </c>
      <c r="L217" s="115"/>
      <c r="M217" s="2">
        <v>21.29</v>
      </c>
      <c r="N217" s="2">
        <v>34.42</v>
      </c>
      <c r="O217" s="141">
        <v>2.11</v>
      </c>
      <c r="P217" s="142">
        <f t="shared" si="11"/>
        <v>2.11</v>
      </c>
    </row>
    <row r="218" spans="1:16" ht="24">
      <c r="A218" s="114"/>
      <c r="B218" s="107">
        <v>1</v>
      </c>
      <c r="C218" s="10" t="s">
        <v>821</v>
      </c>
      <c r="D218" s="118" t="s">
        <v>891</v>
      </c>
      <c r="E218" s="118" t="s">
        <v>294</v>
      </c>
      <c r="F218" s="158" t="s">
        <v>213</v>
      </c>
      <c r="G218" s="159"/>
      <c r="H218" s="11" t="s">
        <v>822</v>
      </c>
      <c r="I218" s="14">
        <f t="shared" si="10"/>
        <v>0.52</v>
      </c>
      <c r="J218" s="14">
        <v>2.11</v>
      </c>
      <c r="K218" s="109">
        <f t="shared" si="9"/>
        <v>0.52</v>
      </c>
      <c r="L218" s="115"/>
      <c r="M218" s="2">
        <v>21.29</v>
      </c>
      <c r="N218" s="2">
        <v>34.42</v>
      </c>
      <c r="O218" s="141">
        <v>2.11</v>
      </c>
      <c r="P218" s="142">
        <f t="shared" si="11"/>
        <v>2.11</v>
      </c>
    </row>
    <row r="219" spans="1:16" ht="24">
      <c r="A219" s="114"/>
      <c r="B219" s="107">
        <v>1</v>
      </c>
      <c r="C219" s="10" t="s">
        <v>821</v>
      </c>
      <c r="D219" s="118" t="s">
        <v>891</v>
      </c>
      <c r="E219" s="118" t="s">
        <v>294</v>
      </c>
      <c r="F219" s="158" t="s">
        <v>265</v>
      </c>
      <c r="G219" s="159"/>
      <c r="H219" s="11" t="s">
        <v>822</v>
      </c>
      <c r="I219" s="14">
        <f t="shared" si="10"/>
        <v>0.52</v>
      </c>
      <c r="J219" s="14">
        <v>2.11</v>
      </c>
      <c r="K219" s="109">
        <f t="shared" si="9"/>
        <v>0.52</v>
      </c>
      <c r="L219" s="115"/>
      <c r="M219" s="2">
        <v>21.29</v>
      </c>
      <c r="N219" s="2">
        <v>34.42</v>
      </c>
      <c r="O219" s="141">
        <v>2.11</v>
      </c>
      <c r="P219" s="142">
        <f t="shared" si="11"/>
        <v>2.11</v>
      </c>
    </row>
    <row r="220" spans="1:16" ht="24">
      <c r="A220" s="114"/>
      <c r="B220" s="107">
        <v>2</v>
      </c>
      <c r="C220" s="10" t="s">
        <v>821</v>
      </c>
      <c r="D220" s="118" t="s">
        <v>891</v>
      </c>
      <c r="E220" s="118" t="s">
        <v>294</v>
      </c>
      <c r="F220" s="158" t="s">
        <v>239</v>
      </c>
      <c r="G220" s="159"/>
      <c r="H220" s="11" t="s">
        <v>822</v>
      </c>
      <c r="I220" s="14">
        <f t="shared" si="10"/>
        <v>0.52</v>
      </c>
      <c r="J220" s="14">
        <v>2.11</v>
      </c>
      <c r="K220" s="109">
        <f t="shared" si="9"/>
        <v>1.04</v>
      </c>
      <c r="L220" s="115"/>
      <c r="M220" s="2">
        <v>21.29</v>
      </c>
      <c r="N220" s="2">
        <v>34.42</v>
      </c>
      <c r="O220" s="141">
        <v>2.11</v>
      </c>
      <c r="P220" s="142">
        <f t="shared" si="11"/>
        <v>4.22</v>
      </c>
    </row>
    <row r="221" spans="1:16" ht="24">
      <c r="A221" s="114"/>
      <c r="B221" s="107">
        <v>1</v>
      </c>
      <c r="C221" s="10" t="s">
        <v>821</v>
      </c>
      <c r="D221" s="118" t="s">
        <v>891</v>
      </c>
      <c r="E221" s="118" t="s">
        <v>294</v>
      </c>
      <c r="F221" s="158" t="s">
        <v>348</v>
      </c>
      <c r="G221" s="159"/>
      <c r="H221" s="11" t="s">
        <v>822</v>
      </c>
      <c r="I221" s="14">
        <f t="shared" si="10"/>
        <v>0.52</v>
      </c>
      <c r="J221" s="14">
        <v>2.11</v>
      </c>
      <c r="K221" s="109">
        <f t="shared" si="9"/>
        <v>0.52</v>
      </c>
      <c r="L221" s="115"/>
      <c r="M221" s="2">
        <v>21.29</v>
      </c>
      <c r="N221" s="2">
        <v>34.42</v>
      </c>
      <c r="O221" s="141">
        <v>2.11</v>
      </c>
      <c r="P221" s="142">
        <f t="shared" si="11"/>
        <v>2.11</v>
      </c>
    </row>
    <row r="222" spans="1:16" ht="24">
      <c r="A222" s="114"/>
      <c r="B222" s="107">
        <v>2</v>
      </c>
      <c r="C222" s="10" t="s">
        <v>823</v>
      </c>
      <c r="D222" s="118" t="s">
        <v>892</v>
      </c>
      <c r="E222" s="118" t="s">
        <v>25</v>
      </c>
      <c r="F222" s="158"/>
      <c r="G222" s="159"/>
      <c r="H222" s="11" t="s">
        <v>824</v>
      </c>
      <c r="I222" s="14">
        <f t="shared" si="10"/>
        <v>1</v>
      </c>
      <c r="J222" s="14">
        <v>4.03</v>
      </c>
      <c r="K222" s="109">
        <f t="shared" si="9"/>
        <v>2</v>
      </c>
      <c r="L222" s="115"/>
      <c r="M222" s="2">
        <v>21.29</v>
      </c>
      <c r="N222" s="2">
        <v>34.42</v>
      </c>
      <c r="O222" s="141">
        <v>4.03</v>
      </c>
      <c r="P222" s="142">
        <f t="shared" si="11"/>
        <v>8.06</v>
      </c>
    </row>
    <row r="223" spans="1:16" ht="24">
      <c r="A223" s="114"/>
      <c r="B223" s="107">
        <v>2</v>
      </c>
      <c r="C223" s="10" t="s">
        <v>825</v>
      </c>
      <c r="D223" s="118" t="s">
        <v>893</v>
      </c>
      <c r="E223" s="118" t="s">
        <v>25</v>
      </c>
      <c r="F223" s="158"/>
      <c r="G223" s="159"/>
      <c r="H223" s="11" t="s">
        <v>826</v>
      </c>
      <c r="I223" s="14">
        <f t="shared" si="10"/>
        <v>1.1399999999999999</v>
      </c>
      <c r="J223" s="14">
        <v>4.58</v>
      </c>
      <c r="K223" s="109">
        <f t="shared" si="9"/>
        <v>2.2799999999999998</v>
      </c>
      <c r="L223" s="115"/>
      <c r="M223" s="2">
        <v>21.29</v>
      </c>
      <c r="N223" s="2">
        <v>34.42</v>
      </c>
      <c r="O223" s="141">
        <v>4.58</v>
      </c>
      <c r="P223" s="142">
        <f t="shared" si="11"/>
        <v>9.16</v>
      </c>
    </row>
    <row r="224" spans="1:16" ht="24">
      <c r="A224" s="114"/>
      <c r="B224" s="107">
        <v>3</v>
      </c>
      <c r="C224" s="10" t="s">
        <v>827</v>
      </c>
      <c r="D224" s="118" t="s">
        <v>894</v>
      </c>
      <c r="E224" s="118" t="s">
        <v>25</v>
      </c>
      <c r="F224" s="158" t="s">
        <v>110</v>
      </c>
      <c r="G224" s="159"/>
      <c r="H224" s="11" t="s">
        <v>828</v>
      </c>
      <c r="I224" s="14">
        <f t="shared" si="10"/>
        <v>0.64</v>
      </c>
      <c r="J224" s="14">
        <v>2.56</v>
      </c>
      <c r="K224" s="109">
        <f t="shared" si="9"/>
        <v>1.92</v>
      </c>
      <c r="L224" s="115"/>
      <c r="M224" s="2">
        <v>21.29</v>
      </c>
      <c r="N224" s="2">
        <v>34.42</v>
      </c>
      <c r="O224" s="141">
        <v>2.56</v>
      </c>
      <c r="P224" s="142">
        <f t="shared" si="11"/>
        <v>7.68</v>
      </c>
    </row>
    <row r="225" spans="1:16" ht="24">
      <c r="A225" s="114"/>
      <c r="B225" s="107">
        <v>2</v>
      </c>
      <c r="C225" s="10" t="s">
        <v>827</v>
      </c>
      <c r="D225" s="118" t="s">
        <v>894</v>
      </c>
      <c r="E225" s="118" t="s">
        <v>25</v>
      </c>
      <c r="F225" s="158" t="s">
        <v>484</v>
      </c>
      <c r="G225" s="159"/>
      <c r="H225" s="11" t="s">
        <v>828</v>
      </c>
      <c r="I225" s="14">
        <f t="shared" si="10"/>
        <v>0.64</v>
      </c>
      <c r="J225" s="14">
        <v>2.56</v>
      </c>
      <c r="K225" s="109">
        <f t="shared" si="9"/>
        <v>1.28</v>
      </c>
      <c r="L225" s="115"/>
      <c r="M225" s="2">
        <v>21.29</v>
      </c>
      <c r="N225" s="2">
        <v>34.42</v>
      </c>
      <c r="O225" s="141">
        <v>2.56</v>
      </c>
      <c r="P225" s="142">
        <f t="shared" si="11"/>
        <v>5.12</v>
      </c>
    </row>
    <row r="226" spans="1:16" ht="24">
      <c r="A226" s="114"/>
      <c r="B226" s="107">
        <v>2</v>
      </c>
      <c r="C226" s="10" t="s">
        <v>827</v>
      </c>
      <c r="D226" s="118" t="s">
        <v>894</v>
      </c>
      <c r="E226" s="118" t="s">
        <v>25</v>
      </c>
      <c r="F226" s="158" t="s">
        <v>793</v>
      </c>
      <c r="G226" s="159"/>
      <c r="H226" s="11" t="s">
        <v>828</v>
      </c>
      <c r="I226" s="14">
        <f t="shared" si="10"/>
        <v>0.64</v>
      </c>
      <c r="J226" s="14">
        <v>2.56</v>
      </c>
      <c r="K226" s="109">
        <f t="shared" si="9"/>
        <v>1.28</v>
      </c>
      <c r="L226" s="115"/>
      <c r="M226" s="2">
        <v>21.29</v>
      </c>
      <c r="N226" s="2">
        <v>34.42</v>
      </c>
      <c r="O226" s="141">
        <v>2.56</v>
      </c>
      <c r="P226" s="142">
        <f t="shared" si="11"/>
        <v>5.12</v>
      </c>
    </row>
    <row r="227" spans="1:16" ht="24">
      <c r="A227" s="114"/>
      <c r="B227" s="107">
        <v>2</v>
      </c>
      <c r="C227" s="10" t="s">
        <v>827</v>
      </c>
      <c r="D227" s="118" t="s">
        <v>894</v>
      </c>
      <c r="E227" s="118" t="s">
        <v>25</v>
      </c>
      <c r="F227" s="158" t="s">
        <v>751</v>
      </c>
      <c r="G227" s="159"/>
      <c r="H227" s="11" t="s">
        <v>828</v>
      </c>
      <c r="I227" s="14">
        <f t="shared" si="10"/>
        <v>0.64</v>
      </c>
      <c r="J227" s="14">
        <v>2.56</v>
      </c>
      <c r="K227" s="109">
        <f t="shared" si="9"/>
        <v>1.28</v>
      </c>
      <c r="L227" s="115"/>
      <c r="M227" s="2">
        <v>21.29</v>
      </c>
      <c r="N227" s="2">
        <v>34.42</v>
      </c>
      <c r="O227" s="141">
        <v>2.56</v>
      </c>
      <c r="P227" s="142">
        <f t="shared" si="11"/>
        <v>5.12</v>
      </c>
    </row>
    <row r="228" spans="1:16" ht="24">
      <c r="A228" s="114"/>
      <c r="B228" s="107">
        <v>2</v>
      </c>
      <c r="C228" s="10" t="s">
        <v>827</v>
      </c>
      <c r="D228" s="118" t="s">
        <v>894</v>
      </c>
      <c r="E228" s="118" t="s">
        <v>25</v>
      </c>
      <c r="F228" s="158" t="s">
        <v>752</v>
      </c>
      <c r="G228" s="159"/>
      <c r="H228" s="11" t="s">
        <v>828</v>
      </c>
      <c r="I228" s="14">
        <f t="shared" si="10"/>
        <v>0.64</v>
      </c>
      <c r="J228" s="14">
        <v>2.56</v>
      </c>
      <c r="K228" s="109">
        <f t="shared" si="9"/>
        <v>1.28</v>
      </c>
      <c r="L228" s="115"/>
      <c r="M228" s="2">
        <v>21.29</v>
      </c>
      <c r="N228" s="2">
        <v>34.42</v>
      </c>
      <c r="O228" s="141">
        <v>2.56</v>
      </c>
      <c r="P228" s="142">
        <f t="shared" si="11"/>
        <v>5.12</v>
      </c>
    </row>
    <row r="229" spans="1:16" ht="24">
      <c r="A229" s="114"/>
      <c r="B229" s="107">
        <v>10</v>
      </c>
      <c r="C229" s="10" t="s">
        <v>829</v>
      </c>
      <c r="D229" s="118" t="s">
        <v>829</v>
      </c>
      <c r="E229" s="118" t="s">
        <v>107</v>
      </c>
      <c r="F229" s="158"/>
      <c r="G229" s="159"/>
      <c r="H229" s="11" t="s">
        <v>830</v>
      </c>
      <c r="I229" s="14">
        <f t="shared" si="10"/>
        <v>0.1</v>
      </c>
      <c r="J229" s="14">
        <v>0.4</v>
      </c>
      <c r="K229" s="109">
        <f t="shared" si="9"/>
        <v>1</v>
      </c>
      <c r="L229" s="115"/>
      <c r="M229" s="2">
        <v>21.29</v>
      </c>
      <c r="N229" s="2">
        <v>34.42</v>
      </c>
      <c r="O229" s="146">
        <v>0.4</v>
      </c>
      <c r="P229" s="142">
        <f t="shared" si="11"/>
        <v>4</v>
      </c>
    </row>
    <row r="230" spans="1:16" ht="24">
      <c r="A230" s="114"/>
      <c r="B230" s="107">
        <v>10</v>
      </c>
      <c r="C230" s="10" t="s">
        <v>829</v>
      </c>
      <c r="D230" s="118" t="s">
        <v>829</v>
      </c>
      <c r="E230" s="118" t="s">
        <v>210</v>
      </c>
      <c r="F230" s="158"/>
      <c r="G230" s="159"/>
      <c r="H230" s="11" t="s">
        <v>830</v>
      </c>
      <c r="I230" s="14">
        <f t="shared" si="10"/>
        <v>0.1</v>
      </c>
      <c r="J230" s="14">
        <v>0.4</v>
      </c>
      <c r="K230" s="109">
        <f t="shared" si="9"/>
        <v>1</v>
      </c>
      <c r="L230" s="115"/>
      <c r="M230" s="2">
        <v>21.29</v>
      </c>
      <c r="N230" s="2">
        <v>34.42</v>
      </c>
      <c r="O230" s="146">
        <v>0.4</v>
      </c>
      <c r="P230" s="142">
        <f t="shared" si="11"/>
        <v>4</v>
      </c>
    </row>
    <row r="231" spans="1:16" ht="24">
      <c r="A231" s="114"/>
      <c r="B231" s="107">
        <v>5</v>
      </c>
      <c r="C231" s="10" t="s">
        <v>829</v>
      </c>
      <c r="D231" s="118" t="s">
        <v>829</v>
      </c>
      <c r="E231" s="118" t="s">
        <v>263</v>
      </c>
      <c r="F231" s="158"/>
      <c r="G231" s="159"/>
      <c r="H231" s="11" t="s">
        <v>830</v>
      </c>
      <c r="I231" s="14">
        <f t="shared" si="10"/>
        <v>0.1</v>
      </c>
      <c r="J231" s="14">
        <v>0.4</v>
      </c>
      <c r="K231" s="109">
        <f t="shared" si="9"/>
        <v>0.5</v>
      </c>
      <c r="L231" s="115"/>
      <c r="M231" s="2">
        <v>21.29</v>
      </c>
      <c r="N231" s="2">
        <v>34.42</v>
      </c>
      <c r="O231" s="146">
        <v>0.4</v>
      </c>
      <c r="P231" s="142">
        <f t="shared" si="11"/>
        <v>2</v>
      </c>
    </row>
    <row r="232" spans="1:16" ht="24">
      <c r="A232" s="114"/>
      <c r="B232" s="107">
        <v>3</v>
      </c>
      <c r="C232" s="10" t="s">
        <v>829</v>
      </c>
      <c r="D232" s="118" t="s">
        <v>829</v>
      </c>
      <c r="E232" s="118" t="s">
        <v>214</v>
      </c>
      <c r="F232" s="158"/>
      <c r="G232" s="159"/>
      <c r="H232" s="11" t="s">
        <v>830</v>
      </c>
      <c r="I232" s="14">
        <f t="shared" si="10"/>
        <v>0.1</v>
      </c>
      <c r="J232" s="14">
        <v>0.4</v>
      </c>
      <c r="K232" s="109">
        <f t="shared" si="9"/>
        <v>0.30000000000000004</v>
      </c>
      <c r="L232" s="115"/>
      <c r="M232" s="2">
        <v>21.29</v>
      </c>
      <c r="N232" s="2">
        <v>34.42</v>
      </c>
      <c r="O232" s="146">
        <v>0.4</v>
      </c>
      <c r="P232" s="142">
        <f t="shared" si="11"/>
        <v>1.2000000000000002</v>
      </c>
    </row>
    <row r="233" spans="1:16" ht="24">
      <c r="A233" s="114"/>
      <c r="B233" s="107">
        <v>3</v>
      </c>
      <c r="C233" s="10" t="s">
        <v>829</v>
      </c>
      <c r="D233" s="118" t="s">
        <v>829</v>
      </c>
      <c r="E233" s="118" t="s">
        <v>266</v>
      </c>
      <c r="F233" s="158"/>
      <c r="G233" s="159"/>
      <c r="H233" s="11" t="s">
        <v>830</v>
      </c>
      <c r="I233" s="14">
        <f t="shared" si="10"/>
        <v>0.1</v>
      </c>
      <c r="J233" s="14">
        <v>0.4</v>
      </c>
      <c r="K233" s="109">
        <f t="shared" si="9"/>
        <v>0.30000000000000004</v>
      </c>
      <c r="L233" s="115"/>
      <c r="M233" s="2">
        <v>21.29</v>
      </c>
      <c r="N233" s="2">
        <v>34.42</v>
      </c>
      <c r="O233" s="146">
        <v>0.4</v>
      </c>
      <c r="P233" s="142">
        <f t="shared" si="11"/>
        <v>1.2000000000000002</v>
      </c>
    </row>
    <row r="234" spans="1:16" ht="24">
      <c r="A234" s="114"/>
      <c r="B234" s="107">
        <v>3</v>
      </c>
      <c r="C234" s="10" t="s">
        <v>829</v>
      </c>
      <c r="D234" s="118" t="s">
        <v>829</v>
      </c>
      <c r="E234" s="118" t="s">
        <v>663</v>
      </c>
      <c r="F234" s="158"/>
      <c r="G234" s="159"/>
      <c r="H234" s="11" t="s">
        <v>830</v>
      </c>
      <c r="I234" s="14">
        <f t="shared" si="10"/>
        <v>0.1</v>
      </c>
      <c r="J234" s="14">
        <v>0.4</v>
      </c>
      <c r="K234" s="109">
        <f t="shared" si="9"/>
        <v>0.30000000000000004</v>
      </c>
      <c r="L234" s="115"/>
      <c r="M234" s="2">
        <v>21.29</v>
      </c>
      <c r="N234" s="2">
        <v>34.42</v>
      </c>
      <c r="O234" s="146">
        <v>0.4</v>
      </c>
      <c r="P234" s="142">
        <f t="shared" si="11"/>
        <v>1.2000000000000002</v>
      </c>
    </row>
    <row r="235" spans="1:16" ht="24">
      <c r="A235" s="114"/>
      <c r="B235" s="107">
        <v>2</v>
      </c>
      <c r="C235" s="10" t="s">
        <v>118</v>
      </c>
      <c r="D235" s="118" t="s">
        <v>118</v>
      </c>
      <c r="E235" s="118" t="s">
        <v>110</v>
      </c>
      <c r="F235" s="158"/>
      <c r="G235" s="159"/>
      <c r="H235" s="11" t="s">
        <v>831</v>
      </c>
      <c r="I235" s="14">
        <f t="shared" si="10"/>
        <v>0.4</v>
      </c>
      <c r="J235" s="14">
        <v>1.6</v>
      </c>
      <c r="K235" s="109">
        <f t="shared" si="9"/>
        <v>0.8</v>
      </c>
      <c r="L235" s="115"/>
      <c r="M235" s="2">
        <v>21.29</v>
      </c>
      <c r="N235" s="2">
        <v>34.42</v>
      </c>
      <c r="O235" s="146">
        <v>1.6</v>
      </c>
      <c r="P235" s="142">
        <f t="shared" si="11"/>
        <v>3.2</v>
      </c>
    </row>
    <row r="236" spans="1:16" ht="24">
      <c r="A236" s="114"/>
      <c r="B236" s="107">
        <v>2</v>
      </c>
      <c r="C236" s="10" t="s">
        <v>118</v>
      </c>
      <c r="D236" s="118" t="s">
        <v>118</v>
      </c>
      <c r="E236" s="118" t="s">
        <v>484</v>
      </c>
      <c r="F236" s="158"/>
      <c r="G236" s="159"/>
      <c r="H236" s="11" t="s">
        <v>831</v>
      </c>
      <c r="I236" s="14">
        <f t="shared" si="10"/>
        <v>0.4</v>
      </c>
      <c r="J236" s="14">
        <v>1.6</v>
      </c>
      <c r="K236" s="109">
        <f t="shared" si="9"/>
        <v>0.8</v>
      </c>
      <c r="L236" s="115"/>
      <c r="M236" s="2">
        <v>21.29</v>
      </c>
      <c r="N236" s="2">
        <v>34.42</v>
      </c>
      <c r="O236" s="146">
        <v>1.6</v>
      </c>
      <c r="P236" s="142">
        <f t="shared" si="11"/>
        <v>3.2</v>
      </c>
    </row>
    <row r="237" spans="1:16" ht="24">
      <c r="A237" s="114"/>
      <c r="B237" s="107">
        <v>2</v>
      </c>
      <c r="C237" s="10" t="s">
        <v>118</v>
      </c>
      <c r="D237" s="118" t="s">
        <v>118</v>
      </c>
      <c r="E237" s="118" t="s">
        <v>793</v>
      </c>
      <c r="F237" s="158"/>
      <c r="G237" s="159"/>
      <c r="H237" s="11" t="s">
        <v>831</v>
      </c>
      <c r="I237" s="14">
        <f t="shared" si="10"/>
        <v>0.4</v>
      </c>
      <c r="J237" s="14">
        <v>1.6</v>
      </c>
      <c r="K237" s="109">
        <f t="shared" si="9"/>
        <v>0.8</v>
      </c>
      <c r="L237" s="115"/>
      <c r="M237" s="2">
        <v>21.29</v>
      </c>
      <c r="N237" s="2">
        <v>34.42</v>
      </c>
      <c r="O237" s="146">
        <v>1.6</v>
      </c>
      <c r="P237" s="142">
        <f t="shared" si="11"/>
        <v>3.2</v>
      </c>
    </row>
    <row r="238" spans="1:16" ht="24">
      <c r="A238" s="114"/>
      <c r="B238" s="107">
        <v>2</v>
      </c>
      <c r="C238" s="10" t="s">
        <v>118</v>
      </c>
      <c r="D238" s="118" t="s">
        <v>118</v>
      </c>
      <c r="E238" s="118" t="s">
        <v>751</v>
      </c>
      <c r="F238" s="158"/>
      <c r="G238" s="159"/>
      <c r="H238" s="11" t="s">
        <v>831</v>
      </c>
      <c r="I238" s="14">
        <f t="shared" si="10"/>
        <v>0.4</v>
      </c>
      <c r="J238" s="14">
        <v>1.6</v>
      </c>
      <c r="K238" s="109">
        <f t="shared" si="9"/>
        <v>0.8</v>
      </c>
      <c r="L238" s="115"/>
      <c r="M238" s="2">
        <v>21.29</v>
      </c>
      <c r="N238" s="2">
        <v>34.42</v>
      </c>
      <c r="O238" s="146">
        <v>1.6</v>
      </c>
      <c r="P238" s="142">
        <f t="shared" si="11"/>
        <v>3.2</v>
      </c>
    </row>
    <row r="239" spans="1:16" ht="24">
      <c r="A239" s="114"/>
      <c r="B239" s="107">
        <v>2</v>
      </c>
      <c r="C239" s="10" t="s">
        <v>118</v>
      </c>
      <c r="D239" s="118" t="s">
        <v>118</v>
      </c>
      <c r="E239" s="118" t="s">
        <v>752</v>
      </c>
      <c r="F239" s="158"/>
      <c r="G239" s="159"/>
      <c r="H239" s="11" t="s">
        <v>831</v>
      </c>
      <c r="I239" s="14">
        <f t="shared" si="10"/>
        <v>0.4</v>
      </c>
      <c r="J239" s="14">
        <v>1.6</v>
      </c>
      <c r="K239" s="109">
        <f t="shared" si="9"/>
        <v>0.8</v>
      </c>
      <c r="L239" s="115"/>
      <c r="M239" s="2">
        <v>21.29</v>
      </c>
      <c r="N239" s="2">
        <v>34.42</v>
      </c>
      <c r="O239" s="146">
        <v>1.6</v>
      </c>
      <c r="P239" s="142">
        <f t="shared" si="11"/>
        <v>3.2</v>
      </c>
    </row>
    <row r="240" spans="1:16" ht="24">
      <c r="A240" s="114"/>
      <c r="B240" s="107">
        <v>1</v>
      </c>
      <c r="C240" s="10" t="s">
        <v>832</v>
      </c>
      <c r="D240" s="118" t="s">
        <v>832</v>
      </c>
      <c r="E240" s="118"/>
      <c r="F240" s="158"/>
      <c r="G240" s="159"/>
      <c r="H240" s="11" t="s">
        <v>833</v>
      </c>
      <c r="I240" s="14">
        <f t="shared" si="10"/>
        <v>3.4</v>
      </c>
      <c r="J240" s="14">
        <v>13.63</v>
      </c>
      <c r="K240" s="109">
        <f t="shared" si="9"/>
        <v>3.4</v>
      </c>
      <c r="L240" s="115"/>
      <c r="M240" s="2">
        <v>21.29</v>
      </c>
      <c r="N240" s="2">
        <v>34.42</v>
      </c>
      <c r="O240" s="141">
        <v>13.63</v>
      </c>
      <c r="P240" s="142">
        <f t="shared" si="11"/>
        <v>13.63</v>
      </c>
    </row>
    <row r="241" spans="1:16" ht="24">
      <c r="A241" s="114"/>
      <c r="B241" s="107">
        <v>1</v>
      </c>
      <c r="C241" s="10" t="s">
        <v>834</v>
      </c>
      <c r="D241" s="118" t="s">
        <v>834</v>
      </c>
      <c r="E241" s="118" t="s">
        <v>635</v>
      </c>
      <c r="F241" s="158"/>
      <c r="G241" s="159"/>
      <c r="H241" s="11" t="s">
        <v>835</v>
      </c>
      <c r="I241" s="14">
        <f t="shared" si="10"/>
        <v>0.38</v>
      </c>
      <c r="J241" s="14">
        <v>1.52</v>
      </c>
      <c r="K241" s="109">
        <f t="shared" si="9"/>
        <v>0.38</v>
      </c>
      <c r="L241" s="115"/>
      <c r="M241" s="2">
        <v>21.29</v>
      </c>
      <c r="N241" s="2">
        <v>34.42</v>
      </c>
      <c r="O241" s="141">
        <v>1.52</v>
      </c>
      <c r="P241" s="142">
        <f t="shared" si="11"/>
        <v>1.52</v>
      </c>
    </row>
    <row r="242" spans="1:16" ht="24">
      <c r="A242" s="114"/>
      <c r="B242" s="107">
        <v>1</v>
      </c>
      <c r="C242" s="10" t="s">
        <v>834</v>
      </c>
      <c r="D242" s="118" t="s">
        <v>834</v>
      </c>
      <c r="E242" s="118" t="s">
        <v>636</v>
      </c>
      <c r="F242" s="158"/>
      <c r="G242" s="159"/>
      <c r="H242" s="11" t="s">
        <v>835</v>
      </c>
      <c r="I242" s="14">
        <f t="shared" si="10"/>
        <v>0.38</v>
      </c>
      <c r="J242" s="14">
        <v>1.52</v>
      </c>
      <c r="K242" s="109">
        <f t="shared" si="9"/>
        <v>0.38</v>
      </c>
      <c r="L242" s="115"/>
      <c r="M242" s="2">
        <v>21.29</v>
      </c>
      <c r="N242" s="2">
        <v>34.42</v>
      </c>
      <c r="O242" s="141">
        <v>1.52</v>
      </c>
      <c r="P242" s="142">
        <f t="shared" si="11"/>
        <v>1.52</v>
      </c>
    </row>
    <row r="243" spans="1:16" ht="24">
      <c r="A243" s="114"/>
      <c r="B243" s="107">
        <v>1</v>
      </c>
      <c r="C243" s="10" t="s">
        <v>834</v>
      </c>
      <c r="D243" s="118" t="s">
        <v>834</v>
      </c>
      <c r="E243" s="118" t="s">
        <v>637</v>
      </c>
      <c r="F243" s="158"/>
      <c r="G243" s="159"/>
      <c r="H243" s="11" t="s">
        <v>835</v>
      </c>
      <c r="I243" s="14">
        <f t="shared" si="10"/>
        <v>0.38</v>
      </c>
      <c r="J243" s="14">
        <v>1.52</v>
      </c>
      <c r="K243" s="109">
        <f t="shared" si="9"/>
        <v>0.38</v>
      </c>
      <c r="L243" s="115"/>
      <c r="M243" s="2">
        <v>21.29</v>
      </c>
      <c r="N243" s="2">
        <v>34.42</v>
      </c>
      <c r="O243" s="141">
        <v>1.52</v>
      </c>
      <c r="P243" s="142">
        <f t="shared" si="11"/>
        <v>1.52</v>
      </c>
    </row>
    <row r="244" spans="1:16" ht="24">
      <c r="A244" s="114"/>
      <c r="B244" s="107">
        <v>1</v>
      </c>
      <c r="C244" s="10" t="s">
        <v>834</v>
      </c>
      <c r="D244" s="118" t="s">
        <v>834</v>
      </c>
      <c r="E244" s="118" t="s">
        <v>638</v>
      </c>
      <c r="F244" s="158"/>
      <c r="G244" s="159"/>
      <c r="H244" s="11" t="s">
        <v>835</v>
      </c>
      <c r="I244" s="14">
        <f t="shared" si="10"/>
        <v>0.38</v>
      </c>
      <c r="J244" s="14">
        <v>1.52</v>
      </c>
      <c r="K244" s="109">
        <f t="shared" si="9"/>
        <v>0.38</v>
      </c>
      <c r="L244" s="115"/>
      <c r="M244" s="2">
        <v>21.29</v>
      </c>
      <c r="N244" s="2">
        <v>34.42</v>
      </c>
      <c r="O244" s="141">
        <v>1.52</v>
      </c>
      <c r="P244" s="142">
        <f t="shared" si="11"/>
        <v>1.52</v>
      </c>
    </row>
    <row r="245" spans="1:16" ht="24">
      <c r="A245" s="114"/>
      <c r="B245" s="107">
        <v>1</v>
      </c>
      <c r="C245" s="10" t="s">
        <v>834</v>
      </c>
      <c r="D245" s="118" t="s">
        <v>834</v>
      </c>
      <c r="E245" s="118" t="s">
        <v>639</v>
      </c>
      <c r="F245" s="158"/>
      <c r="G245" s="159"/>
      <c r="H245" s="11" t="s">
        <v>835</v>
      </c>
      <c r="I245" s="14">
        <f t="shared" si="10"/>
        <v>0.38</v>
      </c>
      <c r="J245" s="14">
        <v>1.52</v>
      </c>
      <c r="K245" s="109">
        <f t="shared" si="9"/>
        <v>0.38</v>
      </c>
      <c r="L245" s="115"/>
      <c r="M245" s="2">
        <v>21.29</v>
      </c>
      <c r="N245" s="2">
        <v>34.42</v>
      </c>
      <c r="O245" s="141">
        <v>1.52</v>
      </c>
      <c r="P245" s="142">
        <f t="shared" si="11"/>
        <v>1.52</v>
      </c>
    </row>
    <row r="246" spans="1:16" ht="24">
      <c r="A246" s="114"/>
      <c r="B246" s="107">
        <v>1</v>
      </c>
      <c r="C246" s="10" t="s">
        <v>834</v>
      </c>
      <c r="D246" s="118" t="s">
        <v>834</v>
      </c>
      <c r="E246" s="118" t="s">
        <v>640</v>
      </c>
      <c r="F246" s="158"/>
      <c r="G246" s="159"/>
      <c r="H246" s="11" t="s">
        <v>835</v>
      </c>
      <c r="I246" s="14">
        <f t="shared" si="10"/>
        <v>0.38</v>
      </c>
      <c r="J246" s="14">
        <v>1.52</v>
      </c>
      <c r="K246" s="109">
        <f t="shared" si="9"/>
        <v>0.38</v>
      </c>
      <c r="L246" s="115"/>
      <c r="M246" s="2">
        <v>21.29</v>
      </c>
      <c r="N246" s="2">
        <v>34.42</v>
      </c>
      <c r="O246" s="141">
        <v>1.52</v>
      </c>
      <c r="P246" s="142">
        <f t="shared" si="11"/>
        <v>1.52</v>
      </c>
    </row>
    <row r="247" spans="1:16" ht="24">
      <c r="A247" s="114"/>
      <c r="B247" s="107">
        <v>1</v>
      </c>
      <c r="C247" s="10" t="s">
        <v>834</v>
      </c>
      <c r="D247" s="118" t="s">
        <v>834</v>
      </c>
      <c r="E247" s="118" t="s">
        <v>836</v>
      </c>
      <c r="F247" s="158"/>
      <c r="G247" s="159"/>
      <c r="H247" s="11" t="s">
        <v>835</v>
      </c>
      <c r="I247" s="14">
        <f t="shared" si="10"/>
        <v>0.38</v>
      </c>
      <c r="J247" s="14">
        <v>1.52</v>
      </c>
      <c r="K247" s="109">
        <f t="shared" si="9"/>
        <v>0.38</v>
      </c>
      <c r="L247" s="115"/>
      <c r="M247" s="2">
        <v>21.29</v>
      </c>
      <c r="N247" s="2">
        <v>34.42</v>
      </c>
      <c r="O247" s="141">
        <v>1.52</v>
      </c>
      <c r="P247" s="142">
        <f t="shared" si="11"/>
        <v>1.52</v>
      </c>
    </row>
    <row r="248" spans="1:16" ht="24">
      <c r="A248" s="114"/>
      <c r="B248" s="107">
        <v>1</v>
      </c>
      <c r="C248" s="10" t="s">
        <v>834</v>
      </c>
      <c r="D248" s="118" t="s">
        <v>834</v>
      </c>
      <c r="E248" s="118" t="s">
        <v>641</v>
      </c>
      <c r="F248" s="158"/>
      <c r="G248" s="159"/>
      <c r="H248" s="11" t="s">
        <v>835</v>
      </c>
      <c r="I248" s="14">
        <f t="shared" si="10"/>
        <v>0.38</v>
      </c>
      <c r="J248" s="14">
        <v>1.52</v>
      </c>
      <c r="K248" s="109">
        <f t="shared" si="9"/>
        <v>0.38</v>
      </c>
      <c r="L248" s="115"/>
      <c r="M248" s="2">
        <v>21.29</v>
      </c>
      <c r="N248" s="2">
        <v>34.42</v>
      </c>
      <c r="O248" s="141">
        <v>1.52</v>
      </c>
      <c r="P248" s="142">
        <f t="shared" si="11"/>
        <v>1.52</v>
      </c>
    </row>
    <row r="249" spans="1:16" ht="24">
      <c r="A249" s="114"/>
      <c r="B249" s="107">
        <v>1</v>
      </c>
      <c r="C249" s="10" t="s">
        <v>834</v>
      </c>
      <c r="D249" s="118" t="s">
        <v>834</v>
      </c>
      <c r="E249" s="118" t="s">
        <v>642</v>
      </c>
      <c r="F249" s="158"/>
      <c r="G249" s="159"/>
      <c r="H249" s="11" t="s">
        <v>835</v>
      </c>
      <c r="I249" s="14">
        <f t="shared" si="10"/>
        <v>0.38</v>
      </c>
      <c r="J249" s="14">
        <v>1.52</v>
      </c>
      <c r="K249" s="109">
        <f t="shared" si="9"/>
        <v>0.38</v>
      </c>
      <c r="L249" s="115"/>
      <c r="M249" s="2">
        <v>21.29</v>
      </c>
      <c r="N249" s="2">
        <v>34.42</v>
      </c>
      <c r="O249" s="141">
        <v>1.52</v>
      </c>
      <c r="P249" s="142">
        <f t="shared" si="11"/>
        <v>1.52</v>
      </c>
    </row>
    <row r="250" spans="1:16" ht="24">
      <c r="A250" s="114"/>
      <c r="B250" s="107">
        <v>1</v>
      </c>
      <c r="C250" s="10" t="s">
        <v>834</v>
      </c>
      <c r="D250" s="118" t="s">
        <v>834</v>
      </c>
      <c r="E250" s="118" t="s">
        <v>643</v>
      </c>
      <c r="F250" s="158"/>
      <c r="G250" s="159"/>
      <c r="H250" s="11" t="s">
        <v>835</v>
      </c>
      <c r="I250" s="14">
        <f t="shared" si="10"/>
        <v>0.38</v>
      </c>
      <c r="J250" s="14">
        <v>1.52</v>
      </c>
      <c r="K250" s="109">
        <f t="shared" si="9"/>
        <v>0.38</v>
      </c>
      <c r="L250" s="115"/>
      <c r="M250" s="2">
        <v>21.29</v>
      </c>
      <c r="N250" s="2">
        <v>34.42</v>
      </c>
      <c r="O250" s="141">
        <v>1.52</v>
      </c>
      <c r="P250" s="142">
        <f t="shared" si="11"/>
        <v>1.52</v>
      </c>
    </row>
    <row r="251" spans="1:16" ht="24">
      <c r="A251" s="114"/>
      <c r="B251" s="107">
        <v>3</v>
      </c>
      <c r="C251" s="10" t="s">
        <v>837</v>
      </c>
      <c r="D251" s="118" t="s">
        <v>895</v>
      </c>
      <c r="E251" s="118" t="s">
        <v>314</v>
      </c>
      <c r="F251" s="158"/>
      <c r="G251" s="159"/>
      <c r="H251" s="11" t="s">
        <v>838</v>
      </c>
      <c r="I251" s="14">
        <f t="shared" si="10"/>
        <v>0.6</v>
      </c>
      <c r="J251" s="14">
        <v>2.4300000000000002</v>
      </c>
      <c r="K251" s="109">
        <f t="shared" si="9"/>
        <v>1.7999999999999998</v>
      </c>
      <c r="L251" s="115"/>
      <c r="M251" s="2">
        <v>21.29</v>
      </c>
      <c r="N251" s="2">
        <v>34.42</v>
      </c>
      <c r="O251" s="141">
        <v>2.4300000000000002</v>
      </c>
      <c r="P251" s="142">
        <f t="shared" si="11"/>
        <v>7.2900000000000009</v>
      </c>
    </row>
    <row r="252" spans="1:16" ht="12.95" customHeight="1">
      <c r="A252" s="114"/>
      <c r="B252" s="107">
        <v>5</v>
      </c>
      <c r="C252" s="10" t="s">
        <v>65</v>
      </c>
      <c r="D252" s="118" t="s">
        <v>65</v>
      </c>
      <c r="E252" s="118" t="s">
        <v>23</v>
      </c>
      <c r="F252" s="158"/>
      <c r="G252" s="159"/>
      <c r="H252" s="11" t="s">
        <v>839</v>
      </c>
      <c r="I252" s="14">
        <f t="shared" si="10"/>
        <v>0.67</v>
      </c>
      <c r="J252" s="14">
        <v>2.68</v>
      </c>
      <c r="K252" s="109">
        <f t="shared" si="9"/>
        <v>3.35</v>
      </c>
      <c r="L252" s="115"/>
      <c r="M252" s="2">
        <v>21.29</v>
      </c>
      <c r="N252" s="2">
        <v>34.42</v>
      </c>
      <c r="O252" s="141">
        <v>2.68</v>
      </c>
      <c r="P252" s="142">
        <f t="shared" si="11"/>
        <v>13.4</v>
      </c>
    </row>
    <row r="253" spans="1:16" ht="12.95" customHeight="1">
      <c r="A253" s="114"/>
      <c r="B253" s="107">
        <v>15</v>
      </c>
      <c r="C253" s="10" t="s">
        <v>65</v>
      </c>
      <c r="D253" s="118" t="s">
        <v>65</v>
      </c>
      <c r="E253" s="118" t="s">
        <v>25</v>
      </c>
      <c r="F253" s="158"/>
      <c r="G253" s="159"/>
      <c r="H253" s="11" t="s">
        <v>839</v>
      </c>
      <c r="I253" s="14">
        <f t="shared" si="10"/>
        <v>0.67</v>
      </c>
      <c r="J253" s="14">
        <v>2.68</v>
      </c>
      <c r="K253" s="109">
        <f t="shared" si="9"/>
        <v>10.050000000000001</v>
      </c>
      <c r="L253" s="115"/>
      <c r="M253" s="2">
        <v>21.29</v>
      </c>
      <c r="N253" s="2">
        <v>34.42</v>
      </c>
      <c r="O253" s="141">
        <v>2.68</v>
      </c>
      <c r="P253" s="142">
        <f t="shared" si="11"/>
        <v>40.200000000000003</v>
      </c>
    </row>
    <row r="254" spans="1:16" ht="12.95" customHeight="1">
      <c r="A254" s="114"/>
      <c r="B254" s="107">
        <v>10</v>
      </c>
      <c r="C254" s="10" t="s">
        <v>65</v>
      </c>
      <c r="D254" s="118" t="s">
        <v>65</v>
      </c>
      <c r="E254" s="118" t="s">
        <v>26</v>
      </c>
      <c r="F254" s="158"/>
      <c r="G254" s="159"/>
      <c r="H254" s="11" t="s">
        <v>839</v>
      </c>
      <c r="I254" s="14">
        <f t="shared" si="10"/>
        <v>0.67</v>
      </c>
      <c r="J254" s="14">
        <v>2.68</v>
      </c>
      <c r="K254" s="109">
        <f t="shared" si="9"/>
        <v>6.7</v>
      </c>
      <c r="L254" s="115"/>
      <c r="M254" s="2">
        <v>21.29</v>
      </c>
      <c r="N254" s="2">
        <v>34.42</v>
      </c>
      <c r="O254" s="141">
        <v>2.68</v>
      </c>
      <c r="P254" s="142">
        <f t="shared" si="11"/>
        <v>26.8</v>
      </c>
    </row>
    <row r="255" spans="1:16" ht="12.95" customHeight="1">
      <c r="A255" s="114"/>
      <c r="B255" s="107">
        <v>7</v>
      </c>
      <c r="C255" s="10" t="s">
        <v>65</v>
      </c>
      <c r="D255" s="118" t="s">
        <v>65</v>
      </c>
      <c r="E255" s="118" t="s">
        <v>27</v>
      </c>
      <c r="F255" s="158"/>
      <c r="G255" s="159"/>
      <c r="H255" s="11" t="s">
        <v>839</v>
      </c>
      <c r="I255" s="14">
        <f t="shared" si="10"/>
        <v>0.67</v>
      </c>
      <c r="J255" s="14">
        <v>2.68</v>
      </c>
      <c r="K255" s="109">
        <f t="shared" si="9"/>
        <v>4.6900000000000004</v>
      </c>
      <c r="L255" s="115"/>
      <c r="M255" s="2">
        <v>21.29</v>
      </c>
      <c r="N255" s="2">
        <v>34.42</v>
      </c>
      <c r="O255" s="141">
        <v>2.68</v>
      </c>
      <c r="P255" s="142">
        <f t="shared" si="11"/>
        <v>18.760000000000002</v>
      </c>
    </row>
    <row r="256" spans="1:16" ht="24">
      <c r="A256" s="114"/>
      <c r="B256" s="107">
        <v>1</v>
      </c>
      <c r="C256" s="10" t="s">
        <v>840</v>
      </c>
      <c r="D256" s="118" t="s">
        <v>840</v>
      </c>
      <c r="E256" s="118" t="s">
        <v>25</v>
      </c>
      <c r="F256" s="158" t="s">
        <v>107</v>
      </c>
      <c r="G256" s="159"/>
      <c r="H256" s="11" t="s">
        <v>841</v>
      </c>
      <c r="I256" s="14">
        <f t="shared" si="10"/>
        <v>1.05</v>
      </c>
      <c r="J256" s="14">
        <v>4.2</v>
      </c>
      <c r="K256" s="109">
        <f t="shared" si="9"/>
        <v>1.05</v>
      </c>
      <c r="L256" s="115"/>
      <c r="M256" s="2">
        <v>21.29</v>
      </c>
      <c r="N256" s="2">
        <v>34.42</v>
      </c>
      <c r="O256" s="146">
        <v>4.2</v>
      </c>
      <c r="P256" s="142">
        <f t="shared" si="11"/>
        <v>4.2</v>
      </c>
    </row>
    <row r="257" spans="1:16" ht="24">
      <c r="A257" s="114"/>
      <c r="B257" s="107">
        <v>2</v>
      </c>
      <c r="C257" s="10" t="s">
        <v>840</v>
      </c>
      <c r="D257" s="118" t="s">
        <v>840</v>
      </c>
      <c r="E257" s="118" t="s">
        <v>25</v>
      </c>
      <c r="F257" s="158" t="s">
        <v>210</v>
      </c>
      <c r="G257" s="159"/>
      <c r="H257" s="11" t="s">
        <v>841</v>
      </c>
      <c r="I257" s="14">
        <f t="shared" si="10"/>
        <v>1.05</v>
      </c>
      <c r="J257" s="14">
        <v>4.2</v>
      </c>
      <c r="K257" s="109">
        <f t="shared" si="9"/>
        <v>2.1</v>
      </c>
      <c r="L257" s="115"/>
      <c r="M257" s="2">
        <v>21.29</v>
      </c>
      <c r="N257" s="2">
        <v>34.42</v>
      </c>
      <c r="O257" s="146">
        <v>4.2</v>
      </c>
      <c r="P257" s="142">
        <f t="shared" si="11"/>
        <v>8.4</v>
      </c>
    </row>
    <row r="258" spans="1:16" ht="24">
      <c r="A258" s="114"/>
      <c r="B258" s="107">
        <v>1</v>
      </c>
      <c r="C258" s="10" t="s">
        <v>840</v>
      </c>
      <c r="D258" s="118" t="s">
        <v>840</v>
      </c>
      <c r="E258" s="118" t="s">
        <v>25</v>
      </c>
      <c r="F258" s="158" t="s">
        <v>212</v>
      </c>
      <c r="G258" s="159"/>
      <c r="H258" s="11" t="s">
        <v>841</v>
      </c>
      <c r="I258" s="14">
        <f t="shared" si="10"/>
        <v>1.05</v>
      </c>
      <c r="J258" s="14">
        <v>4.2</v>
      </c>
      <c r="K258" s="109">
        <f t="shared" si="9"/>
        <v>1.05</v>
      </c>
      <c r="L258" s="115"/>
      <c r="M258" s="2">
        <v>21.29</v>
      </c>
      <c r="N258" s="2">
        <v>34.42</v>
      </c>
      <c r="O258" s="146">
        <v>4.2</v>
      </c>
      <c r="P258" s="142">
        <f t="shared" si="11"/>
        <v>4.2</v>
      </c>
    </row>
    <row r="259" spans="1:16" ht="24">
      <c r="A259" s="114"/>
      <c r="B259" s="107">
        <v>1</v>
      </c>
      <c r="C259" s="10" t="s">
        <v>840</v>
      </c>
      <c r="D259" s="118" t="s">
        <v>840</v>
      </c>
      <c r="E259" s="118" t="s">
        <v>25</v>
      </c>
      <c r="F259" s="158" t="s">
        <v>214</v>
      </c>
      <c r="G259" s="159"/>
      <c r="H259" s="11" t="s">
        <v>841</v>
      </c>
      <c r="I259" s="14">
        <f t="shared" si="10"/>
        <v>1.05</v>
      </c>
      <c r="J259" s="14">
        <v>4.2</v>
      </c>
      <c r="K259" s="109">
        <f t="shared" si="9"/>
        <v>1.05</v>
      </c>
      <c r="L259" s="115"/>
      <c r="M259" s="2">
        <v>21.29</v>
      </c>
      <c r="N259" s="2">
        <v>34.42</v>
      </c>
      <c r="O259" s="146">
        <v>4.2</v>
      </c>
      <c r="P259" s="142">
        <f t="shared" si="11"/>
        <v>4.2</v>
      </c>
    </row>
    <row r="260" spans="1:16" ht="24">
      <c r="A260" s="114"/>
      <c r="B260" s="107">
        <v>2</v>
      </c>
      <c r="C260" s="10" t="s">
        <v>840</v>
      </c>
      <c r="D260" s="118" t="s">
        <v>840</v>
      </c>
      <c r="E260" s="118" t="s">
        <v>25</v>
      </c>
      <c r="F260" s="158" t="s">
        <v>270</v>
      </c>
      <c r="G260" s="159"/>
      <c r="H260" s="11" t="s">
        <v>841</v>
      </c>
      <c r="I260" s="14">
        <f t="shared" si="10"/>
        <v>1.05</v>
      </c>
      <c r="J260" s="14">
        <v>4.2</v>
      </c>
      <c r="K260" s="109">
        <f t="shared" si="9"/>
        <v>2.1</v>
      </c>
      <c r="L260" s="115"/>
      <c r="M260" s="2">
        <v>21.29</v>
      </c>
      <c r="N260" s="2">
        <v>34.42</v>
      </c>
      <c r="O260" s="146">
        <v>4.2</v>
      </c>
      <c r="P260" s="142">
        <f t="shared" si="11"/>
        <v>8.4</v>
      </c>
    </row>
    <row r="261" spans="1:16" ht="12.95" customHeight="1">
      <c r="A261" s="114"/>
      <c r="B261" s="107">
        <v>8</v>
      </c>
      <c r="C261" s="10" t="s">
        <v>842</v>
      </c>
      <c r="D261" s="118" t="s">
        <v>842</v>
      </c>
      <c r="E261" s="118" t="s">
        <v>23</v>
      </c>
      <c r="F261" s="158"/>
      <c r="G261" s="159"/>
      <c r="H261" s="11" t="s">
        <v>843</v>
      </c>
      <c r="I261" s="14">
        <f t="shared" si="10"/>
        <v>0.88</v>
      </c>
      <c r="J261" s="14">
        <v>3.52</v>
      </c>
      <c r="K261" s="109">
        <f t="shared" si="9"/>
        <v>7.04</v>
      </c>
      <c r="L261" s="115"/>
      <c r="M261" s="2">
        <v>21.29</v>
      </c>
      <c r="N261" s="2">
        <v>34.42</v>
      </c>
      <c r="O261" s="141">
        <v>3.52</v>
      </c>
      <c r="P261" s="142">
        <f t="shared" si="11"/>
        <v>28.16</v>
      </c>
    </row>
    <row r="262" spans="1:16" ht="12.95" customHeight="1">
      <c r="A262" s="114"/>
      <c r="B262" s="107">
        <v>15</v>
      </c>
      <c r="C262" s="10" t="s">
        <v>842</v>
      </c>
      <c r="D262" s="118" t="s">
        <v>842</v>
      </c>
      <c r="E262" s="118" t="s">
        <v>25</v>
      </c>
      <c r="F262" s="158"/>
      <c r="G262" s="159"/>
      <c r="H262" s="11" t="s">
        <v>843</v>
      </c>
      <c r="I262" s="14">
        <f t="shared" si="10"/>
        <v>0.88</v>
      </c>
      <c r="J262" s="14">
        <v>3.52</v>
      </c>
      <c r="K262" s="109">
        <f t="shared" si="9"/>
        <v>13.2</v>
      </c>
      <c r="L262" s="115"/>
      <c r="M262" s="2">
        <v>21.29</v>
      </c>
      <c r="N262" s="2">
        <v>34.42</v>
      </c>
      <c r="O262" s="141">
        <v>3.52</v>
      </c>
      <c r="P262" s="142">
        <f t="shared" si="11"/>
        <v>52.8</v>
      </c>
    </row>
    <row r="263" spans="1:16" ht="12.95" customHeight="1">
      <c r="A263" s="114"/>
      <c r="B263" s="107">
        <v>10</v>
      </c>
      <c r="C263" s="10" t="s">
        <v>842</v>
      </c>
      <c r="D263" s="118" t="s">
        <v>842</v>
      </c>
      <c r="E263" s="118" t="s">
        <v>26</v>
      </c>
      <c r="F263" s="158"/>
      <c r="G263" s="159"/>
      <c r="H263" s="11" t="s">
        <v>843</v>
      </c>
      <c r="I263" s="14">
        <f t="shared" si="10"/>
        <v>0.88</v>
      </c>
      <c r="J263" s="14">
        <v>3.52</v>
      </c>
      <c r="K263" s="109">
        <f t="shared" si="9"/>
        <v>8.8000000000000007</v>
      </c>
      <c r="L263" s="115"/>
      <c r="M263" s="2">
        <v>21.29</v>
      </c>
      <c r="N263" s="2">
        <v>34.42</v>
      </c>
      <c r="O263" s="141">
        <v>3.52</v>
      </c>
      <c r="P263" s="142">
        <f t="shared" si="11"/>
        <v>35.200000000000003</v>
      </c>
    </row>
    <row r="264" spans="1:16">
      <c r="A264" s="114"/>
      <c r="B264" s="107">
        <v>10</v>
      </c>
      <c r="C264" s="10" t="s">
        <v>68</v>
      </c>
      <c r="D264" s="118" t="s">
        <v>68</v>
      </c>
      <c r="E264" s="118" t="s">
        <v>25</v>
      </c>
      <c r="F264" s="158" t="s">
        <v>272</v>
      </c>
      <c r="G264" s="159"/>
      <c r="H264" s="11" t="s">
        <v>844</v>
      </c>
      <c r="I264" s="14">
        <f t="shared" si="10"/>
        <v>0.81</v>
      </c>
      <c r="J264" s="14">
        <v>3.27</v>
      </c>
      <c r="K264" s="109">
        <f t="shared" si="9"/>
        <v>8.1000000000000014</v>
      </c>
      <c r="L264" s="115"/>
      <c r="M264" s="2">
        <v>21.29</v>
      </c>
      <c r="N264" s="2">
        <v>34.42</v>
      </c>
      <c r="O264" s="141">
        <v>3.27</v>
      </c>
      <c r="P264" s="142">
        <f t="shared" si="11"/>
        <v>32.700000000000003</v>
      </c>
    </row>
    <row r="265" spans="1:16">
      <c r="A265" s="114"/>
      <c r="B265" s="107">
        <v>3</v>
      </c>
      <c r="C265" s="10" t="s">
        <v>68</v>
      </c>
      <c r="D265" s="118" t="s">
        <v>68</v>
      </c>
      <c r="E265" s="118" t="s">
        <v>25</v>
      </c>
      <c r="F265" s="158" t="s">
        <v>755</v>
      </c>
      <c r="G265" s="159"/>
      <c r="H265" s="11" t="s">
        <v>844</v>
      </c>
      <c r="I265" s="14">
        <f t="shared" si="10"/>
        <v>0.81</v>
      </c>
      <c r="J265" s="14">
        <v>3.27</v>
      </c>
      <c r="K265" s="109">
        <f t="shared" si="9"/>
        <v>2.4300000000000002</v>
      </c>
      <c r="L265" s="115"/>
      <c r="M265" s="2">
        <v>21.29</v>
      </c>
      <c r="N265" s="2">
        <v>34.42</v>
      </c>
      <c r="O265" s="141">
        <v>3.27</v>
      </c>
      <c r="P265" s="142">
        <f t="shared" si="11"/>
        <v>9.81</v>
      </c>
    </row>
    <row r="266" spans="1:16">
      <c r="A266" s="114"/>
      <c r="B266" s="107">
        <v>8</v>
      </c>
      <c r="C266" s="10" t="s">
        <v>68</v>
      </c>
      <c r="D266" s="118" t="s">
        <v>68</v>
      </c>
      <c r="E266" s="118" t="s">
        <v>26</v>
      </c>
      <c r="F266" s="158" t="s">
        <v>273</v>
      </c>
      <c r="G266" s="159"/>
      <c r="H266" s="11" t="s">
        <v>844</v>
      </c>
      <c r="I266" s="14">
        <f t="shared" si="10"/>
        <v>0.81</v>
      </c>
      <c r="J266" s="14">
        <v>3.27</v>
      </c>
      <c r="K266" s="109">
        <f t="shared" si="9"/>
        <v>6.48</v>
      </c>
      <c r="L266" s="115"/>
      <c r="M266" s="2">
        <v>21.29</v>
      </c>
      <c r="N266" s="2">
        <v>34.42</v>
      </c>
      <c r="O266" s="141">
        <v>3.27</v>
      </c>
      <c r="P266" s="142">
        <f t="shared" si="11"/>
        <v>26.16</v>
      </c>
    </row>
    <row r="267" spans="1:16">
      <c r="A267" s="114"/>
      <c r="B267" s="107">
        <v>6</v>
      </c>
      <c r="C267" s="10" t="s">
        <v>68</v>
      </c>
      <c r="D267" s="118" t="s">
        <v>68</v>
      </c>
      <c r="E267" s="118" t="s">
        <v>26</v>
      </c>
      <c r="F267" s="158" t="s">
        <v>271</v>
      </c>
      <c r="G267" s="159"/>
      <c r="H267" s="11" t="s">
        <v>844</v>
      </c>
      <c r="I267" s="14">
        <f t="shared" si="10"/>
        <v>0.81</v>
      </c>
      <c r="J267" s="14">
        <v>3.27</v>
      </c>
      <c r="K267" s="109">
        <f t="shared" si="9"/>
        <v>4.8600000000000003</v>
      </c>
      <c r="L267" s="115"/>
      <c r="M267" s="2">
        <v>21.29</v>
      </c>
      <c r="N267" s="2">
        <v>34.42</v>
      </c>
      <c r="O267" s="141">
        <v>3.27</v>
      </c>
      <c r="P267" s="142">
        <f t="shared" si="11"/>
        <v>19.62</v>
      </c>
    </row>
    <row r="268" spans="1:16">
      <c r="A268" s="114"/>
      <c r="B268" s="107">
        <v>10</v>
      </c>
      <c r="C268" s="10" t="s">
        <v>68</v>
      </c>
      <c r="D268" s="118" t="s">
        <v>68</v>
      </c>
      <c r="E268" s="118" t="s">
        <v>26</v>
      </c>
      <c r="F268" s="158" t="s">
        <v>272</v>
      </c>
      <c r="G268" s="159"/>
      <c r="H268" s="11" t="s">
        <v>844</v>
      </c>
      <c r="I268" s="14">
        <f t="shared" si="10"/>
        <v>0.81</v>
      </c>
      <c r="J268" s="14">
        <v>3.27</v>
      </c>
      <c r="K268" s="109">
        <f t="shared" si="9"/>
        <v>8.1000000000000014</v>
      </c>
      <c r="L268" s="115"/>
      <c r="M268" s="2">
        <v>21.29</v>
      </c>
      <c r="N268" s="2">
        <v>34.42</v>
      </c>
      <c r="O268" s="141">
        <v>3.27</v>
      </c>
      <c r="P268" s="142">
        <f t="shared" si="11"/>
        <v>32.700000000000003</v>
      </c>
    </row>
    <row r="269" spans="1:16">
      <c r="A269" s="114"/>
      <c r="B269" s="107">
        <v>1</v>
      </c>
      <c r="C269" s="10" t="s">
        <v>68</v>
      </c>
      <c r="D269" s="118" t="s">
        <v>68</v>
      </c>
      <c r="E269" s="118" t="s">
        <v>27</v>
      </c>
      <c r="F269" s="158" t="s">
        <v>273</v>
      </c>
      <c r="G269" s="159"/>
      <c r="H269" s="11" t="s">
        <v>844</v>
      </c>
      <c r="I269" s="14">
        <f t="shared" si="10"/>
        <v>0.81</v>
      </c>
      <c r="J269" s="14">
        <v>3.27</v>
      </c>
      <c r="K269" s="109">
        <f t="shared" si="9"/>
        <v>0.81</v>
      </c>
      <c r="L269" s="115"/>
      <c r="M269" s="2">
        <v>21.29</v>
      </c>
      <c r="N269" s="2">
        <v>34.42</v>
      </c>
      <c r="O269" s="141">
        <v>3.27</v>
      </c>
      <c r="P269" s="142">
        <f t="shared" si="11"/>
        <v>3.27</v>
      </c>
    </row>
    <row r="270" spans="1:16">
      <c r="A270" s="114"/>
      <c r="B270" s="107">
        <v>2</v>
      </c>
      <c r="C270" s="10" t="s">
        <v>68</v>
      </c>
      <c r="D270" s="118" t="s">
        <v>68</v>
      </c>
      <c r="E270" s="118" t="s">
        <v>27</v>
      </c>
      <c r="F270" s="158" t="s">
        <v>272</v>
      </c>
      <c r="G270" s="159"/>
      <c r="H270" s="11" t="s">
        <v>844</v>
      </c>
      <c r="I270" s="14">
        <f t="shared" si="10"/>
        <v>0.81</v>
      </c>
      <c r="J270" s="14">
        <v>3.27</v>
      </c>
      <c r="K270" s="109">
        <f t="shared" si="9"/>
        <v>1.62</v>
      </c>
      <c r="L270" s="115"/>
      <c r="M270" s="2">
        <v>21.29</v>
      </c>
      <c r="N270" s="2">
        <v>34.42</v>
      </c>
      <c r="O270" s="141">
        <v>3.27</v>
      </c>
      <c r="P270" s="142">
        <f t="shared" si="11"/>
        <v>6.54</v>
      </c>
    </row>
    <row r="271" spans="1:16">
      <c r="A271" s="114"/>
      <c r="B271" s="107">
        <v>2</v>
      </c>
      <c r="C271" s="10" t="s">
        <v>68</v>
      </c>
      <c r="D271" s="118" t="s">
        <v>68</v>
      </c>
      <c r="E271" s="118" t="s">
        <v>27</v>
      </c>
      <c r="F271" s="158" t="s">
        <v>755</v>
      </c>
      <c r="G271" s="159"/>
      <c r="H271" s="11" t="s">
        <v>844</v>
      </c>
      <c r="I271" s="14">
        <f t="shared" si="10"/>
        <v>0.81</v>
      </c>
      <c r="J271" s="14">
        <v>3.27</v>
      </c>
      <c r="K271" s="109">
        <f t="shared" si="9"/>
        <v>1.62</v>
      </c>
      <c r="L271" s="115"/>
      <c r="M271" s="2">
        <v>21.29</v>
      </c>
      <c r="N271" s="2">
        <v>34.42</v>
      </c>
      <c r="O271" s="141">
        <v>3.27</v>
      </c>
      <c r="P271" s="142">
        <f t="shared" si="11"/>
        <v>6.54</v>
      </c>
    </row>
    <row r="272" spans="1:16">
      <c r="A272" s="114"/>
      <c r="B272" s="107">
        <v>2</v>
      </c>
      <c r="C272" s="10" t="s">
        <v>845</v>
      </c>
      <c r="D272" s="118" t="s">
        <v>845</v>
      </c>
      <c r="E272" s="118" t="s">
        <v>23</v>
      </c>
      <c r="F272" s="158" t="s">
        <v>273</v>
      </c>
      <c r="G272" s="159"/>
      <c r="H272" s="11" t="s">
        <v>846</v>
      </c>
      <c r="I272" s="14">
        <f t="shared" si="10"/>
        <v>0.88</v>
      </c>
      <c r="J272" s="14">
        <v>3.52</v>
      </c>
      <c r="K272" s="109">
        <f t="shared" si="9"/>
        <v>1.76</v>
      </c>
      <c r="L272" s="115"/>
      <c r="M272" s="2">
        <v>21.29</v>
      </c>
      <c r="N272" s="2">
        <v>34.42</v>
      </c>
      <c r="O272" s="141">
        <v>3.52</v>
      </c>
      <c r="P272" s="142">
        <f t="shared" si="11"/>
        <v>7.04</v>
      </c>
    </row>
    <row r="273" spans="1:16">
      <c r="A273" s="114"/>
      <c r="B273" s="107">
        <v>2</v>
      </c>
      <c r="C273" s="10" t="s">
        <v>845</v>
      </c>
      <c r="D273" s="118" t="s">
        <v>845</v>
      </c>
      <c r="E273" s="118" t="s">
        <v>23</v>
      </c>
      <c r="F273" s="158" t="s">
        <v>271</v>
      </c>
      <c r="G273" s="159"/>
      <c r="H273" s="11" t="s">
        <v>846</v>
      </c>
      <c r="I273" s="14">
        <f t="shared" si="10"/>
        <v>0.88</v>
      </c>
      <c r="J273" s="14">
        <v>3.52</v>
      </c>
      <c r="K273" s="109">
        <f t="shared" si="9"/>
        <v>1.76</v>
      </c>
      <c r="L273" s="115"/>
      <c r="M273" s="2">
        <v>21.29</v>
      </c>
      <c r="N273" s="2">
        <v>34.42</v>
      </c>
      <c r="O273" s="141">
        <v>3.52</v>
      </c>
      <c r="P273" s="142">
        <f t="shared" si="11"/>
        <v>7.04</v>
      </c>
    </row>
    <row r="274" spans="1:16">
      <c r="A274" s="114"/>
      <c r="B274" s="107">
        <v>4</v>
      </c>
      <c r="C274" s="10" t="s">
        <v>845</v>
      </c>
      <c r="D274" s="118" t="s">
        <v>845</v>
      </c>
      <c r="E274" s="118" t="s">
        <v>23</v>
      </c>
      <c r="F274" s="158" t="s">
        <v>272</v>
      </c>
      <c r="G274" s="159"/>
      <c r="H274" s="11" t="s">
        <v>846</v>
      </c>
      <c r="I274" s="14">
        <f t="shared" si="10"/>
        <v>0.88</v>
      </c>
      <c r="J274" s="14">
        <v>3.52</v>
      </c>
      <c r="K274" s="109">
        <f t="shared" si="9"/>
        <v>3.52</v>
      </c>
      <c r="L274" s="115"/>
      <c r="M274" s="2">
        <v>21.29</v>
      </c>
      <c r="N274" s="2">
        <v>34.42</v>
      </c>
      <c r="O274" s="141">
        <v>3.52</v>
      </c>
      <c r="P274" s="142">
        <f t="shared" si="11"/>
        <v>14.08</v>
      </c>
    </row>
    <row r="275" spans="1:16">
      <c r="A275" s="114"/>
      <c r="B275" s="107">
        <v>4</v>
      </c>
      <c r="C275" s="10" t="s">
        <v>845</v>
      </c>
      <c r="D275" s="118" t="s">
        <v>845</v>
      </c>
      <c r="E275" s="118" t="s">
        <v>23</v>
      </c>
      <c r="F275" s="158" t="s">
        <v>755</v>
      </c>
      <c r="G275" s="159"/>
      <c r="H275" s="11" t="s">
        <v>846</v>
      </c>
      <c r="I275" s="14">
        <f t="shared" si="10"/>
        <v>0.88</v>
      </c>
      <c r="J275" s="14">
        <v>3.52</v>
      </c>
      <c r="K275" s="109">
        <f t="shared" si="9"/>
        <v>3.52</v>
      </c>
      <c r="L275" s="115"/>
      <c r="M275" s="2">
        <v>21.29</v>
      </c>
      <c r="N275" s="2">
        <v>34.42</v>
      </c>
      <c r="O275" s="141">
        <v>3.52</v>
      </c>
      <c r="P275" s="142">
        <f t="shared" si="11"/>
        <v>14.08</v>
      </c>
    </row>
    <row r="276" spans="1:16">
      <c r="A276" s="114"/>
      <c r="B276" s="107">
        <v>4</v>
      </c>
      <c r="C276" s="10" t="s">
        <v>845</v>
      </c>
      <c r="D276" s="118" t="s">
        <v>845</v>
      </c>
      <c r="E276" s="118" t="s">
        <v>25</v>
      </c>
      <c r="F276" s="158" t="s">
        <v>273</v>
      </c>
      <c r="G276" s="159"/>
      <c r="H276" s="11" t="s">
        <v>846</v>
      </c>
      <c r="I276" s="14">
        <f t="shared" si="10"/>
        <v>0.88</v>
      </c>
      <c r="J276" s="14">
        <v>3.52</v>
      </c>
      <c r="K276" s="109">
        <f t="shared" si="9"/>
        <v>3.52</v>
      </c>
      <c r="L276" s="115"/>
      <c r="M276" s="2">
        <v>21.29</v>
      </c>
      <c r="N276" s="2">
        <v>34.42</v>
      </c>
      <c r="O276" s="141">
        <v>3.52</v>
      </c>
      <c r="P276" s="142">
        <f t="shared" si="11"/>
        <v>14.08</v>
      </c>
    </row>
    <row r="277" spans="1:16">
      <c r="A277" s="114"/>
      <c r="B277" s="107">
        <v>3</v>
      </c>
      <c r="C277" s="10" t="s">
        <v>845</v>
      </c>
      <c r="D277" s="118" t="s">
        <v>845</v>
      </c>
      <c r="E277" s="118" t="s">
        <v>25</v>
      </c>
      <c r="F277" s="158" t="s">
        <v>271</v>
      </c>
      <c r="G277" s="159"/>
      <c r="H277" s="11" t="s">
        <v>846</v>
      </c>
      <c r="I277" s="14">
        <f t="shared" si="10"/>
        <v>0.88</v>
      </c>
      <c r="J277" s="14">
        <v>3.52</v>
      </c>
      <c r="K277" s="109">
        <f t="shared" si="9"/>
        <v>2.64</v>
      </c>
      <c r="L277" s="115"/>
      <c r="M277" s="2">
        <v>21.29</v>
      </c>
      <c r="N277" s="2">
        <v>34.42</v>
      </c>
      <c r="O277" s="141">
        <v>3.52</v>
      </c>
      <c r="P277" s="142">
        <f t="shared" si="11"/>
        <v>10.56</v>
      </c>
    </row>
    <row r="278" spans="1:16">
      <c r="A278" s="114"/>
      <c r="B278" s="107">
        <v>6</v>
      </c>
      <c r="C278" s="10" t="s">
        <v>845</v>
      </c>
      <c r="D278" s="118" t="s">
        <v>845</v>
      </c>
      <c r="E278" s="118" t="s">
        <v>25</v>
      </c>
      <c r="F278" s="158" t="s">
        <v>755</v>
      </c>
      <c r="G278" s="159"/>
      <c r="H278" s="11" t="s">
        <v>846</v>
      </c>
      <c r="I278" s="14">
        <f t="shared" si="10"/>
        <v>0.88</v>
      </c>
      <c r="J278" s="14">
        <v>3.52</v>
      </c>
      <c r="K278" s="109">
        <f t="shared" ref="K278:K341" si="12">I278*B278</f>
        <v>5.28</v>
      </c>
      <c r="L278" s="115"/>
      <c r="M278" s="2">
        <v>21.29</v>
      </c>
      <c r="N278" s="2">
        <v>34.42</v>
      </c>
      <c r="O278" s="141">
        <v>3.52</v>
      </c>
      <c r="P278" s="142">
        <f t="shared" si="11"/>
        <v>21.12</v>
      </c>
    </row>
    <row r="279" spans="1:16">
      <c r="A279" s="114"/>
      <c r="B279" s="107">
        <v>4</v>
      </c>
      <c r="C279" s="10" t="s">
        <v>845</v>
      </c>
      <c r="D279" s="118" t="s">
        <v>845</v>
      </c>
      <c r="E279" s="118" t="s">
        <v>26</v>
      </c>
      <c r="F279" s="158" t="s">
        <v>273</v>
      </c>
      <c r="G279" s="159"/>
      <c r="H279" s="11" t="s">
        <v>846</v>
      </c>
      <c r="I279" s="14">
        <f t="shared" ref="I279:I342" si="13">ROUNDDOWN(J279/4,2)</f>
        <v>0.88</v>
      </c>
      <c r="J279" s="14">
        <v>3.52</v>
      </c>
      <c r="K279" s="109">
        <f t="shared" si="12"/>
        <v>3.52</v>
      </c>
      <c r="L279" s="115"/>
      <c r="M279" s="2">
        <v>21.29</v>
      </c>
      <c r="N279" s="2">
        <v>34.42</v>
      </c>
      <c r="O279" s="141">
        <v>3.52</v>
      </c>
      <c r="P279" s="142">
        <f t="shared" ref="P279:P342" si="14">O279*B279</f>
        <v>14.08</v>
      </c>
    </row>
    <row r="280" spans="1:16">
      <c r="A280" s="114"/>
      <c r="B280" s="107">
        <v>5</v>
      </c>
      <c r="C280" s="10" t="s">
        <v>845</v>
      </c>
      <c r="D280" s="118" t="s">
        <v>845</v>
      </c>
      <c r="E280" s="118" t="s">
        <v>26</v>
      </c>
      <c r="F280" s="158" t="s">
        <v>271</v>
      </c>
      <c r="G280" s="159"/>
      <c r="H280" s="11" t="s">
        <v>846</v>
      </c>
      <c r="I280" s="14">
        <f t="shared" si="13"/>
        <v>0.88</v>
      </c>
      <c r="J280" s="14">
        <v>3.52</v>
      </c>
      <c r="K280" s="109">
        <f t="shared" si="12"/>
        <v>4.4000000000000004</v>
      </c>
      <c r="L280" s="115"/>
      <c r="M280" s="2">
        <v>21.29</v>
      </c>
      <c r="N280" s="2">
        <v>34.42</v>
      </c>
      <c r="O280" s="141">
        <v>3.52</v>
      </c>
      <c r="P280" s="142">
        <f t="shared" si="14"/>
        <v>17.600000000000001</v>
      </c>
    </row>
    <row r="281" spans="1:16">
      <c r="A281" s="114"/>
      <c r="B281" s="107">
        <v>4</v>
      </c>
      <c r="C281" s="10" t="s">
        <v>845</v>
      </c>
      <c r="D281" s="118" t="s">
        <v>845</v>
      </c>
      <c r="E281" s="118" t="s">
        <v>26</v>
      </c>
      <c r="F281" s="158" t="s">
        <v>272</v>
      </c>
      <c r="G281" s="159"/>
      <c r="H281" s="11" t="s">
        <v>846</v>
      </c>
      <c r="I281" s="14">
        <f t="shared" si="13"/>
        <v>0.88</v>
      </c>
      <c r="J281" s="14">
        <v>3.52</v>
      </c>
      <c r="K281" s="109">
        <f t="shared" si="12"/>
        <v>3.52</v>
      </c>
      <c r="L281" s="115"/>
      <c r="M281" s="2">
        <v>21.29</v>
      </c>
      <c r="N281" s="2">
        <v>34.42</v>
      </c>
      <c r="O281" s="141">
        <v>3.52</v>
      </c>
      <c r="P281" s="142">
        <f t="shared" si="14"/>
        <v>14.08</v>
      </c>
    </row>
    <row r="282" spans="1:16">
      <c r="A282" s="114"/>
      <c r="B282" s="107">
        <v>3</v>
      </c>
      <c r="C282" s="10" t="s">
        <v>845</v>
      </c>
      <c r="D282" s="118" t="s">
        <v>845</v>
      </c>
      <c r="E282" s="118" t="s">
        <v>26</v>
      </c>
      <c r="F282" s="158" t="s">
        <v>755</v>
      </c>
      <c r="G282" s="159"/>
      <c r="H282" s="11" t="s">
        <v>846</v>
      </c>
      <c r="I282" s="14">
        <f t="shared" si="13"/>
        <v>0.88</v>
      </c>
      <c r="J282" s="14">
        <v>3.52</v>
      </c>
      <c r="K282" s="109">
        <f t="shared" si="12"/>
        <v>2.64</v>
      </c>
      <c r="L282" s="115"/>
      <c r="M282" s="2">
        <v>21.29</v>
      </c>
      <c r="N282" s="2">
        <v>34.42</v>
      </c>
      <c r="O282" s="141">
        <v>3.52</v>
      </c>
      <c r="P282" s="142">
        <f t="shared" si="14"/>
        <v>10.56</v>
      </c>
    </row>
    <row r="283" spans="1:16">
      <c r="A283" s="114"/>
      <c r="B283" s="107">
        <v>5</v>
      </c>
      <c r="C283" s="10" t="s">
        <v>473</v>
      </c>
      <c r="D283" s="118" t="s">
        <v>473</v>
      </c>
      <c r="E283" s="118" t="s">
        <v>23</v>
      </c>
      <c r="F283" s="158" t="s">
        <v>673</v>
      </c>
      <c r="G283" s="159"/>
      <c r="H283" s="11" t="s">
        <v>475</v>
      </c>
      <c r="I283" s="14">
        <f t="shared" si="13"/>
        <v>0.94</v>
      </c>
      <c r="J283" s="14">
        <v>3.77</v>
      </c>
      <c r="K283" s="109">
        <f t="shared" si="12"/>
        <v>4.6999999999999993</v>
      </c>
      <c r="L283" s="115"/>
      <c r="M283" s="2">
        <v>21.29</v>
      </c>
      <c r="N283" s="2">
        <v>34.42</v>
      </c>
      <c r="O283" s="141">
        <v>3.77</v>
      </c>
      <c r="P283" s="142">
        <f t="shared" si="14"/>
        <v>18.850000000000001</v>
      </c>
    </row>
    <row r="284" spans="1:16">
      <c r="A284" s="114"/>
      <c r="B284" s="107">
        <v>3</v>
      </c>
      <c r="C284" s="10" t="s">
        <v>473</v>
      </c>
      <c r="D284" s="118" t="s">
        <v>473</v>
      </c>
      <c r="E284" s="118" t="s">
        <v>23</v>
      </c>
      <c r="F284" s="158" t="s">
        <v>271</v>
      </c>
      <c r="G284" s="159"/>
      <c r="H284" s="11" t="s">
        <v>475</v>
      </c>
      <c r="I284" s="14">
        <f t="shared" si="13"/>
        <v>0.94</v>
      </c>
      <c r="J284" s="14">
        <v>3.77</v>
      </c>
      <c r="K284" s="109">
        <f t="shared" si="12"/>
        <v>2.82</v>
      </c>
      <c r="L284" s="115"/>
      <c r="M284" s="2">
        <v>21.29</v>
      </c>
      <c r="N284" s="2">
        <v>34.42</v>
      </c>
      <c r="O284" s="141">
        <v>3.77</v>
      </c>
      <c r="P284" s="142">
        <f t="shared" si="14"/>
        <v>11.31</v>
      </c>
    </row>
    <row r="285" spans="1:16">
      <c r="A285" s="114"/>
      <c r="B285" s="107">
        <v>5</v>
      </c>
      <c r="C285" s="10" t="s">
        <v>473</v>
      </c>
      <c r="D285" s="118" t="s">
        <v>473</v>
      </c>
      <c r="E285" s="118" t="s">
        <v>23</v>
      </c>
      <c r="F285" s="158" t="s">
        <v>755</v>
      </c>
      <c r="G285" s="159"/>
      <c r="H285" s="11" t="s">
        <v>475</v>
      </c>
      <c r="I285" s="14">
        <f t="shared" si="13"/>
        <v>0.94</v>
      </c>
      <c r="J285" s="14">
        <v>3.77</v>
      </c>
      <c r="K285" s="109">
        <f t="shared" si="12"/>
        <v>4.6999999999999993</v>
      </c>
      <c r="L285" s="115"/>
      <c r="M285" s="2">
        <v>21.29</v>
      </c>
      <c r="N285" s="2">
        <v>34.42</v>
      </c>
      <c r="O285" s="141">
        <v>3.77</v>
      </c>
      <c r="P285" s="142">
        <f t="shared" si="14"/>
        <v>18.850000000000001</v>
      </c>
    </row>
    <row r="286" spans="1:16">
      <c r="A286" s="114"/>
      <c r="B286" s="107">
        <v>4</v>
      </c>
      <c r="C286" s="10" t="s">
        <v>473</v>
      </c>
      <c r="D286" s="118" t="s">
        <v>473</v>
      </c>
      <c r="E286" s="118" t="s">
        <v>25</v>
      </c>
      <c r="F286" s="158" t="s">
        <v>673</v>
      </c>
      <c r="G286" s="159"/>
      <c r="H286" s="11" t="s">
        <v>475</v>
      </c>
      <c r="I286" s="14">
        <f t="shared" si="13"/>
        <v>0.94</v>
      </c>
      <c r="J286" s="14">
        <v>3.77</v>
      </c>
      <c r="K286" s="109">
        <f t="shared" si="12"/>
        <v>3.76</v>
      </c>
      <c r="L286" s="115"/>
      <c r="M286" s="2">
        <v>21.29</v>
      </c>
      <c r="N286" s="2">
        <v>34.42</v>
      </c>
      <c r="O286" s="141">
        <v>3.77</v>
      </c>
      <c r="P286" s="142">
        <f t="shared" si="14"/>
        <v>15.08</v>
      </c>
    </row>
    <row r="287" spans="1:16">
      <c r="A287" s="114"/>
      <c r="B287" s="107">
        <v>8</v>
      </c>
      <c r="C287" s="10" t="s">
        <v>473</v>
      </c>
      <c r="D287" s="118" t="s">
        <v>473</v>
      </c>
      <c r="E287" s="118" t="s">
        <v>25</v>
      </c>
      <c r="F287" s="158" t="s">
        <v>271</v>
      </c>
      <c r="G287" s="159"/>
      <c r="H287" s="11" t="s">
        <v>475</v>
      </c>
      <c r="I287" s="14">
        <f t="shared" si="13"/>
        <v>0.94</v>
      </c>
      <c r="J287" s="14">
        <v>3.77</v>
      </c>
      <c r="K287" s="109">
        <f t="shared" si="12"/>
        <v>7.52</v>
      </c>
      <c r="L287" s="115"/>
      <c r="M287" s="2">
        <v>21.29</v>
      </c>
      <c r="N287" s="2">
        <v>34.42</v>
      </c>
      <c r="O287" s="141">
        <v>3.77</v>
      </c>
      <c r="P287" s="142">
        <f t="shared" si="14"/>
        <v>30.16</v>
      </c>
    </row>
    <row r="288" spans="1:16">
      <c r="A288" s="114"/>
      <c r="B288" s="107">
        <v>3</v>
      </c>
      <c r="C288" s="10" t="s">
        <v>473</v>
      </c>
      <c r="D288" s="118" t="s">
        <v>473</v>
      </c>
      <c r="E288" s="118" t="s">
        <v>25</v>
      </c>
      <c r="F288" s="158" t="s">
        <v>755</v>
      </c>
      <c r="G288" s="159"/>
      <c r="H288" s="11" t="s">
        <v>475</v>
      </c>
      <c r="I288" s="14">
        <f t="shared" si="13"/>
        <v>0.94</v>
      </c>
      <c r="J288" s="14">
        <v>3.77</v>
      </c>
      <c r="K288" s="109">
        <f t="shared" si="12"/>
        <v>2.82</v>
      </c>
      <c r="L288" s="115"/>
      <c r="M288" s="2">
        <v>21.29</v>
      </c>
      <c r="N288" s="2">
        <v>34.42</v>
      </c>
      <c r="O288" s="141">
        <v>3.77</v>
      </c>
      <c r="P288" s="142">
        <f t="shared" si="14"/>
        <v>11.31</v>
      </c>
    </row>
    <row r="289" spans="1:16">
      <c r="A289" s="114"/>
      <c r="B289" s="107">
        <v>2</v>
      </c>
      <c r="C289" s="10" t="s">
        <v>473</v>
      </c>
      <c r="D289" s="118" t="s">
        <v>473</v>
      </c>
      <c r="E289" s="118" t="s">
        <v>26</v>
      </c>
      <c r="F289" s="158" t="s">
        <v>755</v>
      </c>
      <c r="G289" s="159"/>
      <c r="H289" s="11" t="s">
        <v>475</v>
      </c>
      <c r="I289" s="14">
        <f t="shared" si="13"/>
        <v>0.94</v>
      </c>
      <c r="J289" s="14">
        <v>3.77</v>
      </c>
      <c r="K289" s="109">
        <f t="shared" si="12"/>
        <v>1.88</v>
      </c>
      <c r="L289" s="115"/>
      <c r="M289" s="2">
        <v>21.29</v>
      </c>
      <c r="N289" s="2">
        <v>34.42</v>
      </c>
      <c r="O289" s="141">
        <v>3.77</v>
      </c>
      <c r="P289" s="142">
        <f t="shared" si="14"/>
        <v>7.54</v>
      </c>
    </row>
    <row r="290" spans="1:16">
      <c r="A290" s="114"/>
      <c r="B290" s="107">
        <v>3</v>
      </c>
      <c r="C290" s="10" t="s">
        <v>473</v>
      </c>
      <c r="D290" s="118" t="s">
        <v>473</v>
      </c>
      <c r="E290" s="118" t="s">
        <v>298</v>
      </c>
      <c r="F290" s="158" t="s">
        <v>273</v>
      </c>
      <c r="G290" s="159"/>
      <c r="H290" s="11" t="s">
        <v>475</v>
      </c>
      <c r="I290" s="14">
        <f t="shared" si="13"/>
        <v>0.94</v>
      </c>
      <c r="J290" s="14">
        <v>3.77</v>
      </c>
      <c r="K290" s="109">
        <f t="shared" si="12"/>
        <v>2.82</v>
      </c>
      <c r="L290" s="115"/>
      <c r="M290" s="2">
        <v>21.29</v>
      </c>
      <c r="N290" s="2">
        <v>34.42</v>
      </c>
      <c r="O290" s="141">
        <v>3.77</v>
      </c>
      <c r="P290" s="142">
        <f t="shared" si="14"/>
        <v>11.31</v>
      </c>
    </row>
    <row r="291" spans="1:16">
      <c r="A291" s="114"/>
      <c r="B291" s="107">
        <v>5</v>
      </c>
      <c r="C291" s="10" t="s">
        <v>473</v>
      </c>
      <c r="D291" s="118" t="s">
        <v>473</v>
      </c>
      <c r="E291" s="118" t="s">
        <v>298</v>
      </c>
      <c r="F291" s="158" t="s">
        <v>272</v>
      </c>
      <c r="G291" s="159"/>
      <c r="H291" s="11" t="s">
        <v>475</v>
      </c>
      <c r="I291" s="14">
        <f t="shared" si="13"/>
        <v>0.94</v>
      </c>
      <c r="J291" s="14">
        <v>3.77</v>
      </c>
      <c r="K291" s="109">
        <f t="shared" si="12"/>
        <v>4.6999999999999993</v>
      </c>
      <c r="L291" s="115"/>
      <c r="M291" s="2">
        <v>21.29</v>
      </c>
      <c r="N291" s="2">
        <v>34.42</v>
      </c>
      <c r="O291" s="141">
        <v>3.77</v>
      </c>
      <c r="P291" s="142">
        <f t="shared" si="14"/>
        <v>18.850000000000001</v>
      </c>
    </row>
    <row r="292" spans="1:16">
      <c r="A292" s="114"/>
      <c r="B292" s="107">
        <v>3</v>
      </c>
      <c r="C292" s="10" t="s">
        <v>473</v>
      </c>
      <c r="D292" s="118" t="s">
        <v>473</v>
      </c>
      <c r="E292" s="118" t="s">
        <v>294</v>
      </c>
      <c r="F292" s="158" t="s">
        <v>273</v>
      </c>
      <c r="G292" s="159"/>
      <c r="H292" s="11" t="s">
        <v>475</v>
      </c>
      <c r="I292" s="14">
        <f t="shared" si="13"/>
        <v>0.94</v>
      </c>
      <c r="J292" s="14">
        <v>3.77</v>
      </c>
      <c r="K292" s="109">
        <f t="shared" si="12"/>
        <v>2.82</v>
      </c>
      <c r="L292" s="115"/>
      <c r="M292" s="2">
        <v>21.29</v>
      </c>
      <c r="N292" s="2">
        <v>34.42</v>
      </c>
      <c r="O292" s="141">
        <v>3.77</v>
      </c>
      <c r="P292" s="142">
        <f t="shared" si="14"/>
        <v>11.31</v>
      </c>
    </row>
    <row r="293" spans="1:16">
      <c r="A293" s="114"/>
      <c r="B293" s="107">
        <v>4</v>
      </c>
      <c r="C293" s="10" t="s">
        <v>473</v>
      </c>
      <c r="D293" s="118" t="s">
        <v>473</v>
      </c>
      <c r="E293" s="118" t="s">
        <v>294</v>
      </c>
      <c r="F293" s="158" t="s">
        <v>272</v>
      </c>
      <c r="G293" s="159"/>
      <c r="H293" s="11" t="s">
        <v>475</v>
      </c>
      <c r="I293" s="14">
        <f t="shared" si="13"/>
        <v>0.94</v>
      </c>
      <c r="J293" s="14">
        <v>3.77</v>
      </c>
      <c r="K293" s="109">
        <f t="shared" si="12"/>
        <v>3.76</v>
      </c>
      <c r="L293" s="115"/>
      <c r="M293" s="2">
        <v>21.29</v>
      </c>
      <c r="N293" s="2">
        <v>34.42</v>
      </c>
      <c r="O293" s="141">
        <v>3.77</v>
      </c>
      <c r="P293" s="142">
        <f t="shared" si="14"/>
        <v>15.08</v>
      </c>
    </row>
    <row r="294" spans="1:16">
      <c r="A294" s="114"/>
      <c r="B294" s="107">
        <v>3</v>
      </c>
      <c r="C294" s="10" t="s">
        <v>473</v>
      </c>
      <c r="D294" s="118" t="s">
        <v>473</v>
      </c>
      <c r="E294" s="118" t="s">
        <v>314</v>
      </c>
      <c r="F294" s="158" t="s">
        <v>273</v>
      </c>
      <c r="G294" s="159"/>
      <c r="H294" s="11" t="s">
        <v>475</v>
      </c>
      <c r="I294" s="14">
        <f t="shared" si="13"/>
        <v>0.94</v>
      </c>
      <c r="J294" s="14">
        <v>3.77</v>
      </c>
      <c r="K294" s="109">
        <f t="shared" si="12"/>
        <v>2.82</v>
      </c>
      <c r="L294" s="115"/>
      <c r="M294" s="2">
        <v>21.29</v>
      </c>
      <c r="N294" s="2">
        <v>34.42</v>
      </c>
      <c r="O294" s="141">
        <v>3.77</v>
      </c>
      <c r="P294" s="142">
        <f t="shared" si="14"/>
        <v>11.31</v>
      </c>
    </row>
    <row r="295" spans="1:16">
      <c r="A295" s="114"/>
      <c r="B295" s="107">
        <v>3</v>
      </c>
      <c r="C295" s="10" t="s">
        <v>473</v>
      </c>
      <c r="D295" s="118" t="s">
        <v>473</v>
      </c>
      <c r="E295" s="118" t="s">
        <v>314</v>
      </c>
      <c r="F295" s="158" t="s">
        <v>272</v>
      </c>
      <c r="G295" s="159"/>
      <c r="H295" s="11" t="s">
        <v>475</v>
      </c>
      <c r="I295" s="14">
        <f t="shared" si="13"/>
        <v>0.94</v>
      </c>
      <c r="J295" s="14">
        <v>3.77</v>
      </c>
      <c r="K295" s="109">
        <f t="shared" si="12"/>
        <v>2.82</v>
      </c>
      <c r="L295" s="115"/>
      <c r="M295" s="2">
        <v>21.29</v>
      </c>
      <c r="N295" s="2">
        <v>34.42</v>
      </c>
      <c r="O295" s="141">
        <v>3.77</v>
      </c>
      <c r="P295" s="142">
        <f t="shared" si="14"/>
        <v>11.31</v>
      </c>
    </row>
    <row r="296" spans="1:16">
      <c r="A296" s="114"/>
      <c r="B296" s="107">
        <v>2</v>
      </c>
      <c r="C296" s="10" t="s">
        <v>847</v>
      </c>
      <c r="D296" s="118" t="s">
        <v>847</v>
      </c>
      <c r="E296" s="118" t="s">
        <v>25</v>
      </c>
      <c r="F296" s="158"/>
      <c r="G296" s="159"/>
      <c r="H296" s="11" t="s">
        <v>848</v>
      </c>
      <c r="I296" s="14">
        <f t="shared" si="13"/>
        <v>0.41</v>
      </c>
      <c r="J296" s="14">
        <v>1.67</v>
      </c>
      <c r="K296" s="109">
        <f t="shared" si="12"/>
        <v>0.82</v>
      </c>
      <c r="L296" s="115"/>
      <c r="M296" s="2">
        <v>21.29</v>
      </c>
      <c r="N296" s="2">
        <v>34.42</v>
      </c>
      <c r="O296" s="141">
        <v>1.67</v>
      </c>
      <c r="P296" s="142">
        <f t="shared" si="14"/>
        <v>3.34</v>
      </c>
    </row>
    <row r="297" spans="1:16" ht="24">
      <c r="A297" s="114"/>
      <c r="B297" s="107">
        <v>2</v>
      </c>
      <c r="C297" s="10" t="s">
        <v>849</v>
      </c>
      <c r="D297" s="118" t="s">
        <v>849</v>
      </c>
      <c r="E297" s="118" t="s">
        <v>25</v>
      </c>
      <c r="F297" s="158"/>
      <c r="G297" s="159"/>
      <c r="H297" s="11" t="s">
        <v>850</v>
      </c>
      <c r="I297" s="14">
        <f t="shared" si="13"/>
        <v>0.7</v>
      </c>
      <c r="J297" s="14">
        <v>2.82</v>
      </c>
      <c r="K297" s="109">
        <f t="shared" si="12"/>
        <v>1.4</v>
      </c>
      <c r="L297" s="115"/>
      <c r="M297" s="2">
        <v>21.29</v>
      </c>
      <c r="N297" s="2">
        <v>34.42</v>
      </c>
      <c r="O297" s="141">
        <v>2.82</v>
      </c>
      <c r="P297" s="142">
        <f t="shared" si="14"/>
        <v>5.64</v>
      </c>
    </row>
    <row r="298" spans="1:16" ht="24">
      <c r="A298" s="114"/>
      <c r="B298" s="107">
        <v>2</v>
      </c>
      <c r="C298" s="10" t="s">
        <v>851</v>
      </c>
      <c r="D298" s="118" t="s">
        <v>851</v>
      </c>
      <c r="E298" s="118" t="s">
        <v>25</v>
      </c>
      <c r="F298" s="158" t="s">
        <v>272</v>
      </c>
      <c r="G298" s="159"/>
      <c r="H298" s="11" t="s">
        <v>852</v>
      </c>
      <c r="I298" s="14">
        <f t="shared" si="13"/>
        <v>0.62</v>
      </c>
      <c r="J298" s="14">
        <v>2.5099999999999998</v>
      </c>
      <c r="K298" s="109">
        <f t="shared" si="12"/>
        <v>1.24</v>
      </c>
      <c r="L298" s="115"/>
      <c r="M298" s="2">
        <v>21.29</v>
      </c>
      <c r="N298" s="2">
        <v>34.42</v>
      </c>
      <c r="O298" s="141">
        <v>2.5099999999999998</v>
      </c>
      <c r="P298" s="142">
        <f t="shared" si="14"/>
        <v>5.0199999999999996</v>
      </c>
    </row>
    <row r="299" spans="1:16" ht="24">
      <c r="A299" s="114"/>
      <c r="B299" s="107">
        <v>2</v>
      </c>
      <c r="C299" s="10" t="s">
        <v>851</v>
      </c>
      <c r="D299" s="118" t="s">
        <v>851</v>
      </c>
      <c r="E299" s="118" t="s">
        <v>26</v>
      </c>
      <c r="F299" s="158" t="s">
        <v>755</v>
      </c>
      <c r="G299" s="159"/>
      <c r="H299" s="11" t="s">
        <v>852</v>
      </c>
      <c r="I299" s="14">
        <f t="shared" si="13"/>
        <v>0.62</v>
      </c>
      <c r="J299" s="14">
        <v>2.5099999999999998</v>
      </c>
      <c r="K299" s="109">
        <f t="shared" si="12"/>
        <v>1.24</v>
      </c>
      <c r="L299" s="115"/>
      <c r="M299" s="2">
        <v>21.29</v>
      </c>
      <c r="N299" s="2">
        <v>34.42</v>
      </c>
      <c r="O299" s="141">
        <v>2.5099999999999998</v>
      </c>
      <c r="P299" s="142">
        <f t="shared" si="14"/>
        <v>5.0199999999999996</v>
      </c>
    </row>
    <row r="300" spans="1:16" ht="24">
      <c r="A300" s="114"/>
      <c r="B300" s="107">
        <v>2</v>
      </c>
      <c r="C300" s="10" t="s">
        <v>853</v>
      </c>
      <c r="D300" s="118" t="s">
        <v>896</v>
      </c>
      <c r="E300" s="118" t="s">
        <v>854</v>
      </c>
      <c r="F300" s="158" t="s">
        <v>635</v>
      </c>
      <c r="G300" s="159"/>
      <c r="H300" s="11" t="s">
        <v>855</v>
      </c>
      <c r="I300" s="14">
        <f t="shared" si="13"/>
        <v>0.17</v>
      </c>
      <c r="J300" s="14">
        <v>0.71</v>
      </c>
      <c r="K300" s="109">
        <f t="shared" si="12"/>
        <v>0.34</v>
      </c>
      <c r="L300" s="115"/>
      <c r="M300" s="2">
        <v>21.29</v>
      </c>
      <c r="N300" s="2">
        <v>34.42</v>
      </c>
      <c r="O300" s="141">
        <v>0.71</v>
      </c>
      <c r="P300" s="142">
        <f t="shared" si="14"/>
        <v>1.42</v>
      </c>
    </row>
    <row r="301" spans="1:16" ht="24">
      <c r="A301" s="114"/>
      <c r="B301" s="107">
        <v>2</v>
      </c>
      <c r="C301" s="10" t="s">
        <v>853</v>
      </c>
      <c r="D301" s="118" t="s">
        <v>896</v>
      </c>
      <c r="E301" s="118" t="s">
        <v>854</v>
      </c>
      <c r="F301" s="158" t="s">
        <v>637</v>
      </c>
      <c r="G301" s="159"/>
      <c r="H301" s="11" t="s">
        <v>855</v>
      </c>
      <c r="I301" s="14">
        <f t="shared" si="13"/>
        <v>0.17</v>
      </c>
      <c r="J301" s="14">
        <v>0.71</v>
      </c>
      <c r="K301" s="109">
        <f t="shared" si="12"/>
        <v>0.34</v>
      </c>
      <c r="L301" s="115"/>
      <c r="M301" s="2">
        <v>21.29</v>
      </c>
      <c r="N301" s="2">
        <v>34.42</v>
      </c>
      <c r="O301" s="141">
        <v>0.71</v>
      </c>
      <c r="P301" s="142">
        <f t="shared" si="14"/>
        <v>1.42</v>
      </c>
    </row>
    <row r="302" spans="1:16" ht="24">
      <c r="A302" s="114"/>
      <c r="B302" s="107">
        <v>2</v>
      </c>
      <c r="C302" s="10" t="s">
        <v>853</v>
      </c>
      <c r="D302" s="118" t="s">
        <v>896</v>
      </c>
      <c r="E302" s="118" t="s">
        <v>854</v>
      </c>
      <c r="F302" s="158" t="s">
        <v>640</v>
      </c>
      <c r="G302" s="159"/>
      <c r="H302" s="11" t="s">
        <v>855</v>
      </c>
      <c r="I302" s="14">
        <f t="shared" si="13"/>
        <v>0.17</v>
      </c>
      <c r="J302" s="14">
        <v>0.71</v>
      </c>
      <c r="K302" s="109">
        <f t="shared" si="12"/>
        <v>0.34</v>
      </c>
      <c r="L302" s="115"/>
      <c r="M302" s="2">
        <v>21.29</v>
      </c>
      <c r="N302" s="2">
        <v>34.42</v>
      </c>
      <c r="O302" s="141">
        <v>0.71</v>
      </c>
      <c r="P302" s="142">
        <f t="shared" si="14"/>
        <v>1.42</v>
      </c>
    </row>
    <row r="303" spans="1:16" ht="24">
      <c r="A303" s="114"/>
      <c r="B303" s="107">
        <v>2</v>
      </c>
      <c r="C303" s="10" t="s">
        <v>853</v>
      </c>
      <c r="D303" s="118" t="s">
        <v>897</v>
      </c>
      <c r="E303" s="118" t="s">
        <v>856</v>
      </c>
      <c r="F303" s="158" t="s">
        <v>635</v>
      </c>
      <c r="G303" s="159"/>
      <c r="H303" s="11" t="s">
        <v>855</v>
      </c>
      <c r="I303" s="14">
        <f t="shared" si="13"/>
        <v>0.22</v>
      </c>
      <c r="J303" s="14">
        <v>0.89</v>
      </c>
      <c r="K303" s="109">
        <f t="shared" si="12"/>
        <v>0.44</v>
      </c>
      <c r="L303" s="115"/>
      <c r="M303" s="2">
        <v>21.29</v>
      </c>
      <c r="N303" s="2">
        <v>34.42</v>
      </c>
      <c r="O303" s="141">
        <v>0.89</v>
      </c>
      <c r="P303" s="142">
        <f t="shared" si="14"/>
        <v>1.78</v>
      </c>
    </row>
    <row r="304" spans="1:16" ht="24">
      <c r="A304" s="114"/>
      <c r="B304" s="107">
        <v>2</v>
      </c>
      <c r="C304" s="10" t="s">
        <v>853</v>
      </c>
      <c r="D304" s="118" t="s">
        <v>897</v>
      </c>
      <c r="E304" s="118" t="s">
        <v>856</v>
      </c>
      <c r="F304" s="158" t="s">
        <v>637</v>
      </c>
      <c r="G304" s="159"/>
      <c r="H304" s="11" t="s">
        <v>855</v>
      </c>
      <c r="I304" s="14">
        <f t="shared" si="13"/>
        <v>0.22</v>
      </c>
      <c r="J304" s="14">
        <v>0.89</v>
      </c>
      <c r="K304" s="109">
        <f t="shared" si="12"/>
        <v>0.44</v>
      </c>
      <c r="L304" s="115"/>
      <c r="M304" s="2">
        <v>21.29</v>
      </c>
      <c r="N304" s="2">
        <v>34.42</v>
      </c>
      <c r="O304" s="141">
        <v>0.89</v>
      </c>
      <c r="P304" s="142">
        <f t="shared" si="14"/>
        <v>1.78</v>
      </c>
    </row>
    <row r="305" spans="1:16" ht="24">
      <c r="A305" s="114"/>
      <c r="B305" s="107">
        <v>2</v>
      </c>
      <c r="C305" s="10" t="s">
        <v>853</v>
      </c>
      <c r="D305" s="118" t="s">
        <v>897</v>
      </c>
      <c r="E305" s="118" t="s">
        <v>856</v>
      </c>
      <c r="F305" s="158" t="s">
        <v>640</v>
      </c>
      <c r="G305" s="159"/>
      <c r="H305" s="11" t="s">
        <v>855</v>
      </c>
      <c r="I305" s="14">
        <f t="shared" si="13"/>
        <v>0.22</v>
      </c>
      <c r="J305" s="14">
        <v>0.89</v>
      </c>
      <c r="K305" s="109">
        <f t="shared" si="12"/>
        <v>0.44</v>
      </c>
      <c r="L305" s="115"/>
      <c r="M305" s="2">
        <v>21.29</v>
      </c>
      <c r="N305" s="2">
        <v>34.42</v>
      </c>
      <c r="O305" s="141">
        <v>0.89</v>
      </c>
      <c r="P305" s="142">
        <f t="shared" si="14"/>
        <v>1.78</v>
      </c>
    </row>
    <row r="306" spans="1:16" ht="24">
      <c r="A306" s="114"/>
      <c r="B306" s="107">
        <v>2</v>
      </c>
      <c r="C306" s="10" t="s">
        <v>853</v>
      </c>
      <c r="D306" s="118" t="s">
        <v>898</v>
      </c>
      <c r="E306" s="118" t="s">
        <v>857</v>
      </c>
      <c r="F306" s="158" t="s">
        <v>635</v>
      </c>
      <c r="G306" s="159"/>
      <c r="H306" s="11" t="s">
        <v>855</v>
      </c>
      <c r="I306" s="14">
        <f t="shared" si="13"/>
        <v>0.24</v>
      </c>
      <c r="J306" s="14">
        <v>0.96</v>
      </c>
      <c r="K306" s="109">
        <f t="shared" si="12"/>
        <v>0.48</v>
      </c>
      <c r="L306" s="115"/>
      <c r="M306" s="2">
        <v>21.29</v>
      </c>
      <c r="N306" s="2">
        <v>34.42</v>
      </c>
      <c r="O306" s="141">
        <v>0.96</v>
      </c>
      <c r="P306" s="142">
        <f t="shared" si="14"/>
        <v>1.92</v>
      </c>
    </row>
    <row r="307" spans="1:16" ht="24">
      <c r="A307" s="114"/>
      <c r="B307" s="107">
        <v>2</v>
      </c>
      <c r="C307" s="10" t="s">
        <v>853</v>
      </c>
      <c r="D307" s="118" t="s">
        <v>898</v>
      </c>
      <c r="E307" s="118" t="s">
        <v>857</v>
      </c>
      <c r="F307" s="158" t="s">
        <v>637</v>
      </c>
      <c r="G307" s="159"/>
      <c r="H307" s="11" t="s">
        <v>855</v>
      </c>
      <c r="I307" s="14">
        <f t="shared" si="13"/>
        <v>0.24</v>
      </c>
      <c r="J307" s="14">
        <v>0.96</v>
      </c>
      <c r="K307" s="109">
        <f t="shared" si="12"/>
        <v>0.48</v>
      </c>
      <c r="L307" s="115"/>
      <c r="M307" s="2">
        <v>21.29</v>
      </c>
      <c r="N307" s="2">
        <v>34.42</v>
      </c>
      <c r="O307" s="141">
        <v>0.96</v>
      </c>
      <c r="P307" s="142">
        <f t="shared" si="14"/>
        <v>1.92</v>
      </c>
    </row>
    <row r="308" spans="1:16" ht="24">
      <c r="A308" s="114"/>
      <c r="B308" s="107">
        <v>2</v>
      </c>
      <c r="C308" s="10" t="s">
        <v>853</v>
      </c>
      <c r="D308" s="118" t="s">
        <v>898</v>
      </c>
      <c r="E308" s="118" t="s">
        <v>857</v>
      </c>
      <c r="F308" s="158" t="s">
        <v>640</v>
      </c>
      <c r="G308" s="159"/>
      <c r="H308" s="11" t="s">
        <v>855</v>
      </c>
      <c r="I308" s="14">
        <f t="shared" si="13"/>
        <v>0.24</v>
      </c>
      <c r="J308" s="14">
        <v>0.96</v>
      </c>
      <c r="K308" s="109">
        <f t="shared" si="12"/>
        <v>0.48</v>
      </c>
      <c r="L308" s="115"/>
      <c r="M308" s="2">
        <v>21.29</v>
      </c>
      <c r="N308" s="2">
        <v>34.42</v>
      </c>
      <c r="O308" s="141">
        <v>0.96</v>
      </c>
      <c r="P308" s="142">
        <f t="shared" si="14"/>
        <v>1.92</v>
      </c>
    </row>
    <row r="309" spans="1:16" ht="24">
      <c r="A309" s="114"/>
      <c r="B309" s="107">
        <v>2</v>
      </c>
      <c r="C309" s="10" t="s">
        <v>853</v>
      </c>
      <c r="D309" s="118" t="s">
        <v>899</v>
      </c>
      <c r="E309" s="118" t="s">
        <v>858</v>
      </c>
      <c r="F309" s="158" t="s">
        <v>635</v>
      </c>
      <c r="G309" s="159"/>
      <c r="H309" s="11" t="s">
        <v>855</v>
      </c>
      <c r="I309" s="14">
        <f t="shared" si="13"/>
        <v>0.25</v>
      </c>
      <c r="J309" s="14">
        <v>1.03</v>
      </c>
      <c r="K309" s="109">
        <f t="shared" si="12"/>
        <v>0.5</v>
      </c>
      <c r="L309" s="115"/>
      <c r="M309" s="2">
        <v>21.29</v>
      </c>
      <c r="N309" s="2">
        <v>34.42</v>
      </c>
      <c r="O309" s="141">
        <v>1.03</v>
      </c>
      <c r="P309" s="142">
        <f t="shared" si="14"/>
        <v>2.06</v>
      </c>
    </row>
    <row r="310" spans="1:16" ht="24">
      <c r="A310" s="114"/>
      <c r="B310" s="107">
        <v>2</v>
      </c>
      <c r="C310" s="10" t="s">
        <v>853</v>
      </c>
      <c r="D310" s="118" t="s">
        <v>899</v>
      </c>
      <c r="E310" s="118" t="s">
        <v>858</v>
      </c>
      <c r="F310" s="158" t="s">
        <v>637</v>
      </c>
      <c r="G310" s="159"/>
      <c r="H310" s="11" t="s">
        <v>855</v>
      </c>
      <c r="I310" s="14">
        <f t="shared" si="13"/>
        <v>0.25</v>
      </c>
      <c r="J310" s="14">
        <v>1.03</v>
      </c>
      <c r="K310" s="109">
        <f t="shared" si="12"/>
        <v>0.5</v>
      </c>
      <c r="L310" s="115"/>
      <c r="M310" s="2">
        <v>21.29</v>
      </c>
      <c r="N310" s="2">
        <v>34.42</v>
      </c>
      <c r="O310" s="141">
        <v>1.03</v>
      </c>
      <c r="P310" s="142">
        <f t="shared" si="14"/>
        <v>2.06</v>
      </c>
    </row>
    <row r="311" spans="1:16" ht="24">
      <c r="A311" s="114"/>
      <c r="B311" s="107">
        <v>2</v>
      </c>
      <c r="C311" s="10" t="s">
        <v>853</v>
      </c>
      <c r="D311" s="118" t="s">
        <v>899</v>
      </c>
      <c r="E311" s="118" t="s">
        <v>858</v>
      </c>
      <c r="F311" s="158" t="s">
        <v>640</v>
      </c>
      <c r="G311" s="159"/>
      <c r="H311" s="11" t="s">
        <v>855</v>
      </c>
      <c r="I311" s="14">
        <f t="shared" si="13"/>
        <v>0.25</v>
      </c>
      <c r="J311" s="14">
        <v>1.03</v>
      </c>
      <c r="K311" s="109">
        <f t="shared" si="12"/>
        <v>0.5</v>
      </c>
      <c r="L311" s="115"/>
      <c r="M311" s="2">
        <v>21.29</v>
      </c>
      <c r="N311" s="2">
        <v>34.42</v>
      </c>
      <c r="O311" s="141">
        <v>1.03</v>
      </c>
      <c r="P311" s="142">
        <f t="shared" si="14"/>
        <v>2.06</v>
      </c>
    </row>
    <row r="312" spans="1:16" ht="24">
      <c r="A312" s="114"/>
      <c r="B312" s="107">
        <v>2</v>
      </c>
      <c r="C312" s="10" t="s">
        <v>853</v>
      </c>
      <c r="D312" s="118" t="s">
        <v>900</v>
      </c>
      <c r="E312" s="118" t="s">
        <v>859</v>
      </c>
      <c r="F312" s="158" t="s">
        <v>635</v>
      </c>
      <c r="G312" s="159"/>
      <c r="H312" s="11" t="s">
        <v>855</v>
      </c>
      <c r="I312" s="14">
        <f t="shared" si="13"/>
        <v>0.27</v>
      </c>
      <c r="J312" s="14">
        <v>1.1000000000000001</v>
      </c>
      <c r="K312" s="109">
        <f t="shared" si="12"/>
        <v>0.54</v>
      </c>
      <c r="L312" s="115"/>
      <c r="M312" s="2">
        <v>21.29</v>
      </c>
      <c r="N312" s="2">
        <v>34.42</v>
      </c>
      <c r="O312" s="146">
        <v>1.1000000000000001</v>
      </c>
      <c r="P312" s="142">
        <f t="shared" si="14"/>
        <v>2.2000000000000002</v>
      </c>
    </row>
    <row r="313" spans="1:16" ht="24">
      <c r="A313" s="114"/>
      <c r="B313" s="107">
        <v>2</v>
      </c>
      <c r="C313" s="10" t="s">
        <v>853</v>
      </c>
      <c r="D313" s="118" t="s">
        <v>900</v>
      </c>
      <c r="E313" s="118" t="s">
        <v>859</v>
      </c>
      <c r="F313" s="158" t="s">
        <v>637</v>
      </c>
      <c r="G313" s="159"/>
      <c r="H313" s="11" t="s">
        <v>855</v>
      </c>
      <c r="I313" s="14">
        <f t="shared" si="13"/>
        <v>0.27</v>
      </c>
      <c r="J313" s="14">
        <v>1.1000000000000001</v>
      </c>
      <c r="K313" s="109">
        <f t="shared" si="12"/>
        <v>0.54</v>
      </c>
      <c r="L313" s="115"/>
      <c r="M313" s="2">
        <v>21.29</v>
      </c>
      <c r="N313" s="2">
        <v>34.42</v>
      </c>
      <c r="O313" s="146">
        <v>1.1000000000000001</v>
      </c>
      <c r="P313" s="142">
        <f t="shared" si="14"/>
        <v>2.2000000000000002</v>
      </c>
    </row>
    <row r="314" spans="1:16" ht="24">
      <c r="A314" s="114"/>
      <c r="B314" s="107">
        <v>2</v>
      </c>
      <c r="C314" s="10" t="s">
        <v>853</v>
      </c>
      <c r="D314" s="118" t="s">
        <v>900</v>
      </c>
      <c r="E314" s="118" t="s">
        <v>859</v>
      </c>
      <c r="F314" s="158" t="s">
        <v>640</v>
      </c>
      <c r="G314" s="159"/>
      <c r="H314" s="11" t="s">
        <v>855</v>
      </c>
      <c r="I314" s="14">
        <f t="shared" si="13"/>
        <v>0.27</v>
      </c>
      <c r="J314" s="14">
        <v>1.1000000000000001</v>
      </c>
      <c r="K314" s="109">
        <f t="shared" si="12"/>
        <v>0.54</v>
      </c>
      <c r="L314" s="115"/>
      <c r="M314" s="2">
        <v>21.29</v>
      </c>
      <c r="N314" s="2">
        <v>34.42</v>
      </c>
      <c r="O314" s="146">
        <v>1.1000000000000001</v>
      </c>
      <c r="P314" s="142">
        <f t="shared" si="14"/>
        <v>2.2000000000000002</v>
      </c>
    </row>
    <row r="315" spans="1:16" ht="24">
      <c r="A315" s="114"/>
      <c r="B315" s="107">
        <v>2</v>
      </c>
      <c r="C315" s="10" t="s">
        <v>860</v>
      </c>
      <c r="D315" s="118" t="s">
        <v>860</v>
      </c>
      <c r="E315" s="118" t="s">
        <v>239</v>
      </c>
      <c r="F315" s="158" t="s">
        <v>23</v>
      </c>
      <c r="G315" s="159"/>
      <c r="H315" s="11" t="s">
        <v>861</v>
      </c>
      <c r="I315" s="14">
        <f t="shared" si="13"/>
        <v>0.28999999999999998</v>
      </c>
      <c r="J315" s="14">
        <v>1.1599999999999999</v>
      </c>
      <c r="K315" s="109">
        <f t="shared" si="12"/>
        <v>0.57999999999999996</v>
      </c>
      <c r="L315" s="115"/>
      <c r="M315" s="2">
        <v>21.29</v>
      </c>
      <c r="N315" s="2">
        <v>34.42</v>
      </c>
      <c r="O315" s="141">
        <v>1.1599999999999999</v>
      </c>
      <c r="P315" s="142">
        <f t="shared" si="14"/>
        <v>2.3199999999999998</v>
      </c>
    </row>
    <row r="316" spans="1:16" ht="24">
      <c r="A316" s="114"/>
      <c r="B316" s="107">
        <v>2</v>
      </c>
      <c r="C316" s="10" t="s">
        <v>860</v>
      </c>
      <c r="D316" s="118" t="s">
        <v>860</v>
      </c>
      <c r="E316" s="118" t="s">
        <v>239</v>
      </c>
      <c r="F316" s="158" t="s">
        <v>25</v>
      </c>
      <c r="G316" s="159"/>
      <c r="H316" s="11" t="s">
        <v>861</v>
      </c>
      <c r="I316" s="14">
        <f t="shared" si="13"/>
        <v>0.28999999999999998</v>
      </c>
      <c r="J316" s="14">
        <v>1.1599999999999999</v>
      </c>
      <c r="K316" s="109">
        <f t="shared" si="12"/>
        <v>0.57999999999999996</v>
      </c>
      <c r="L316" s="115"/>
      <c r="M316" s="2">
        <v>21.29</v>
      </c>
      <c r="N316" s="2">
        <v>34.42</v>
      </c>
      <c r="O316" s="141">
        <v>1.1599999999999999</v>
      </c>
      <c r="P316" s="142">
        <f t="shared" si="14"/>
        <v>2.3199999999999998</v>
      </c>
    </row>
    <row r="317" spans="1:16" ht="24">
      <c r="A317" s="114"/>
      <c r="B317" s="107">
        <v>1</v>
      </c>
      <c r="C317" s="10" t="s">
        <v>860</v>
      </c>
      <c r="D317" s="118" t="s">
        <v>860</v>
      </c>
      <c r="E317" s="118" t="s">
        <v>348</v>
      </c>
      <c r="F317" s="158" t="s">
        <v>23</v>
      </c>
      <c r="G317" s="159"/>
      <c r="H317" s="11" t="s">
        <v>861</v>
      </c>
      <c r="I317" s="14">
        <f t="shared" si="13"/>
        <v>0.28999999999999998</v>
      </c>
      <c r="J317" s="14">
        <v>1.1599999999999999</v>
      </c>
      <c r="K317" s="109">
        <f t="shared" si="12"/>
        <v>0.28999999999999998</v>
      </c>
      <c r="L317" s="115"/>
      <c r="M317" s="2">
        <v>21.29</v>
      </c>
      <c r="N317" s="2">
        <v>34.42</v>
      </c>
      <c r="O317" s="141">
        <v>1.1599999999999999</v>
      </c>
      <c r="P317" s="142">
        <f t="shared" si="14"/>
        <v>1.1599999999999999</v>
      </c>
    </row>
    <row r="318" spans="1:16" ht="24">
      <c r="A318" s="114"/>
      <c r="B318" s="107">
        <v>1</v>
      </c>
      <c r="C318" s="10" t="s">
        <v>860</v>
      </c>
      <c r="D318" s="118" t="s">
        <v>860</v>
      </c>
      <c r="E318" s="118" t="s">
        <v>348</v>
      </c>
      <c r="F318" s="158" t="s">
        <v>25</v>
      </c>
      <c r="G318" s="159"/>
      <c r="H318" s="11" t="s">
        <v>861</v>
      </c>
      <c r="I318" s="14">
        <f t="shared" si="13"/>
        <v>0.28999999999999998</v>
      </c>
      <c r="J318" s="14">
        <v>1.1599999999999999</v>
      </c>
      <c r="K318" s="109">
        <f t="shared" si="12"/>
        <v>0.28999999999999998</v>
      </c>
      <c r="L318" s="115"/>
      <c r="M318" s="2">
        <v>21.29</v>
      </c>
      <c r="N318" s="2">
        <v>34.42</v>
      </c>
      <c r="O318" s="141">
        <v>1.1599999999999999</v>
      </c>
      <c r="P318" s="142">
        <f t="shared" si="14"/>
        <v>1.1599999999999999</v>
      </c>
    </row>
    <row r="319" spans="1:16" ht="24">
      <c r="A319" s="114"/>
      <c r="B319" s="107">
        <v>1</v>
      </c>
      <c r="C319" s="10" t="s">
        <v>860</v>
      </c>
      <c r="D319" s="118" t="s">
        <v>860</v>
      </c>
      <c r="E319" s="118" t="s">
        <v>528</v>
      </c>
      <c r="F319" s="158" t="s">
        <v>23</v>
      </c>
      <c r="G319" s="159"/>
      <c r="H319" s="11" t="s">
        <v>861</v>
      </c>
      <c r="I319" s="14">
        <f t="shared" si="13"/>
        <v>0.28999999999999998</v>
      </c>
      <c r="J319" s="14">
        <v>1.1599999999999999</v>
      </c>
      <c r="K319" s="109">
        <f t="shared" si="12"/>
        <v>0.28999999999999998</v>
      </c>
      <c r="L319" s="115"/>
      <c r="M319" s="2">
        <v>21.29</v>
      </c>
      <c r="N319" s="2">
        <v>34.42</v>
      </c>
      <c r="O319" s="141">
        <v>1.1599999999999999</v>
      </c>
      <c r="P319" s="142">
        <f t="shared" si="14"/>
        <v>1.1599999999999999</v>
      </c>
    </row>
    <row r="320" spans="1:16" ht="24">
      <c r="A320" s="114"/>
      <c r="B320" s="107">
        <v>1</v>
      </c>
      <c r="C320" s="10" t="s">
        <v>860</v>
      </c>
      <c r="D320" s="118" t="s">
        <v>860</v>
      </c>
      <c r="E320" s="118" t="s">
        <v>528</v>
      </c>
      <c r="F320" s="158" t="s">
        <v>25</v>
      </c>
      <c r="G320" s="159"/>
      <c r="H320" s="11" t="s">
        <v>861</v>
      </c>
      <c r="I320" s="14">
        <f t="shared" si="13"/>
        <v>0.28999999999999998</v>
      </c>
      <c r="J320" s="14">
        <v>1.1599999999999999</v>
      </c>
      <c r="K320" s="109">
        <f t="shared" si="12"/>
        <v>0.28999999999999998</v>
      </c>
      <c r="L320" s="115"/>
      <c r="M320" s="2">
        <v>21.29</v>
      </c>
      <c r="N320" s="2">
        <v>34.42</v>
      </c>
      <c r="O320" s="141">
        <v>1.1599999999999999</v>
      </c>
      <c r="P320" s="142">
        <f t="shared" si="14"/>
        <v>1.1599999999999999</v>
      </c>
    </row>
    <row r="321" spans="1:16" ht="24">
      <c r="A321" s="114"/>
      <c r="B321" s="107">
        <v>1</v>
      </c>
      <c r="C321" s="10" t="s">
        <v>860</v>
      </c>
      <c r="D321" s="118" t="s">
        <v>860</v>
      </c>
      <c r="E321" s="118" t="s">
        <v>862</v>
      </c>
      <c r="F321" s="158" t="s">
        <v>23</v>
      </c>
      <c r="G321" s="159"/>
      <c r="H321" s="11" t="s">
        <v>861</v>
      </c>
      <c r="I321" s="14">
        <f t="shared" si="13"/>
        <v>0.28999999999999998</v>
      </c>
      <c r="J321" s="14">
        <v>1.1599999999999999</v>
      </c>
      <c r="K321" s="109">
        <f t="shared" si="12"/>
        <v>0.28999999999999998</v>
      </c>
      <c r="L321" s="115"/>
      <c r="M321" s="2">
        <v>21.29</v>
      </c>
      <c r="N321" s="2">
        <v>34.42</v>
      </c>
      <c r="O321" s="141">
        <v>1.1599999999999999</v>
      </c>
      <c r="P321" s="142">
        <f t="shared" si="14"/>
        <v>1.1599999999999999</v>
      </c>
    </row>
    <row r="322" spans="1:16" ht="24">
      <c r="A322" s="114"/>
      <c r="B322" s="107">
        <v>2</v>
      </c>
      <c r="C322" s="10" t="s">
        <v>860</v>
      </c>
      <c r="D322" s="118" t="s">
        <v>860</v>
      </c>
      <c r="E322" s="118" t="s">
        <v>862</v>
      </c>
      <c r="F322" s="158" t="s">
        <v>25</v>
      </c>
      <c r="G322" s="159"/>
      <c r="H322" s="11" t="s">
        <v>861</v>
      </c>
      <c r="I322" s="14">
        <f t="shared" si="13"/>
        <v>0.28999999999999998</v>
      </c>
      <c r="J322" s="14">
        <v>1.1599999999999999</v>
      </c>
      <c r="K322" s="109">
        <f t="shared" si="12"/>
        <v>0.57999999999999996</v>
      </c>
      <c r="L322" s="115"/>
      <c r="M322" s="2">
        <v>21.29</v>
      </c>
      <c r="N322" s="2">
        <v>34.42</v>
      </c>
      <c r="O322" s="141">
        <v>1.1599999999999999</v>
      </c>
      <c r="P322" s="142">
        <f t="shared" si="14"/>
        <v>2.3199999999999998</v>
      </c>
    </row>
    <row r="323" spans="1:16" ht="24">
      <c r="A323" s="114"/>
      <c r="B323" s="107">
        <v>1</v>
      </c>
      <c r="C323" s="10" t="s">
        <v>860</v>
      </c>
      <c r="D323" s="118" t="s">
        <v>860</v>
      </c>
      <c r="E323" s="118" t="s">
        <v>863</v>
      </c>
      <c r="F323" s="158" t="s">
        <v>23</v>
      </c>
      <c r="G323" s="159"/>
      <c r="H323" s="11" t="s">
        <v>861</v>
      </c>
      <c r="I323" s="14">
        <f t="shared" si="13"/>
        <v>0.28999999999999998</v>
      </c>
      <c r="J323" s="14">
        <v>1.1599999999999999</v>
      </c>
      <c r="K323" s="109">
        <f t="shared" si="12"/>
        <v>0.28999999999999998</v>
      </c>
      <c r="L323" s="115"/>
      <c r="M323" s="2">
        <v>21.29</v>
      </c>
      <c r="N323" s="2">
        <v>34.42</v>
      </c>
      <c r="O323" s="141">
        <v>1.1599999999999999</v>
      </c>
      <c r="P323" s="142">
        <f t="shared" si="14"/>
        <v>1.1599999999999999</v>
      </c>
    </row>
    <row r="324" spans="1:16" ht="24">
      <c r="A324" s="114"/>
      <c r="B324" s="107">
        <v>1</v>
      </c>
      <c r="C324" s="10" t="s">
        <v>860</v>
      </c>
      <c r="D324" s="118" t="s">
        <v>860</v>
      </c>
      <c r="E324" s="118" t="s">
        <v>863</v>
      </c>
      <c r="F324" s="158" t="s">
        <v>25</v>
      </c>
      <c r="G324" s="159"/>
      <c r="H324" s="11" t="s">
        <v>861</v>
      </c>
      <c r="I324" s="14">
        <f t="shared" si="13"/>
        <v>0.28999999999999998</v>
      </c>
      <c r="J324" s="14">
        <v>1.1599999999999999</v>
      </c>
      <c r="K324" s="109">
        <f t="shared" si="12"/>
        <v>0.28999999999999998</v>
      </c>
      <c r="L324" s="115"/>
      <c r="M324" s="2">
        <v>21.29</v>
      </c>
      <c r="N324" s="2">
        <v>34.42</v>
      </c>
      <c r="O324" s="141">
        <v>1.1599999999999999</v>
      </c>
      <c r="P324" s="142">
        <f t="shared" si="14"/>
        <v>1.1599999999999999</v>
      </c>
    </row>
    <row r="325" spans="1:16" ht="24">
      <c r="A325" s="114"/>
      <c r="B325" s="107">
        <v>1</v>
      </c>
      <c r="C325" s="10" t="s">
        <v>860</v>
      </c>
      <c r="D325" s="118" t="s">
        <v>860</v>
      </c>
      <c r="E325" s="118" t="s">
        <v>723</v>
      </c>
      <c r="F325" s="158" t="s">
        <v>23</v>
      </c>
      <c r="G325" s="159"/>
      <c r="H325" s="11" t="s">
        <v>861</v>
      </c>
      <c r="I325" s="14">
        <f t="shared" si="13"/>
        <v>0.28999999999999998</v>
      </c>
      <c r="J325" s="14">
        <v>1.1599999999999999</v>
      </c>
      <c r="K325" s="109">
        <f t="shared" si="12"/>
        <v>0.28999999999999998</v>
      </c>
      <c r="L325" s="115"/>
      <c r="M325" s="2">
        <v>21.29</v>
      </c>
      <c r="N325" s="2">
        <v>34.42</v>
      </c>
      <c r="O325" s="141">
        <v>1.1599999999999999</v>
      </c>
      <c r="P325" s="142">
        <f t="shared" si="14"/>
        <v>1.1599999999999999</v>
      </c>
    </row>
    <row r="326" spans="1:16" ht="24">
      <c r="A326" s="114"/>
      <c r="B326" s="107">
        <v>1</v>
      </c>
      <c r="C326" s="10" t="s">
        <v>860</v>
      </c>
      <c r="D326" s="118" t="s">
        <v>860</v>
      </c>
      <c r="E326" s="118" t="s">
        <v>723</v>
      </c>
      <c r="F326" s="158" t="s">
        <v>25</v>
      </c>
      <c r="G326" s="159"/>
      <c r="H326" s="11" t="s">
        <v>861</v>
      </c>
      <c r="I326" s="14">
        <f t="shared" si="13"/>
        <v>0.28999999999999998</v>
      </c>
      <c r="J326" s="14">
        <v>1.1599999999999999</v>
      </c>
      <c r="K326" s="109">
        <f t="shared" si="12"/>
        <v>0.28999999999999998</v>
      </c>
      <c r="L326" s="115"/>
      <c r="M326" s="2">
        <v>21.29</v>
      </c>
      <c r="N326" s="2">
        <v>34.42</v>
      </c>
      <c r="O326" s="141">
        <v>1.1599999999999999</v>
      </c>
      <c r="P326" s="142">
        <f t="shared" si="14"/>
        <v>1.1599999999999999</v>
      </c>
    </row>
    <row r="327" spans="1:16" ht="24">
      <c r="A327" s="114"/>
      <c r="B327" s="107">
        <v>1</v>
      </c>
      <c r="C327" s="10" t="s">
        <v>860</v>
      </c>
      <c r="D327" s="118" t="s">
        <v>860</v>
      </c>
      <c r="E327" s="118" t="s">
        <v>724</v>
      </c>
      <c r="F327" s="158" t="s">
        <v>23</v>
      </c>
      <c r="G327" s="159"/>
      <c r="H327" s="11" t="s">
        <v>861</v>
      </c>
      <c r="I327" s="14">
        <f t="shared" si="13"/>
        <v>0.28999999999999998</v>
      </c>
      <c r="J327" s="14">
        <v>1.1599999999999999</v>
      </c>
      <c r="K327" s="109">
        <f t="shared" si="12"/>
        <v>0.28999999999999998</v>
      </c>
      <c r="L327" s="115"/>
      <c r="M327" s="2">
        <v>21.29</v>
      </c>
      <c r="N327" s="2">
        <v>34.42</v>
      </c>
      <c r="O327" s="141">
        <v>1.1599999999999999</v>
      </c>
      <c r="P327" s="142">
        <f t="shared" si="14"/>
        <v>1.1599999999999999</v>
      </c>
    </row>
    <row r="328" spans="1:16" ht="24">
      <c r="A328" s="114"/>
      <c r="B328" s="107">
        <v>1</v>
      </c>
      <c r="C328" s="10" t="s">
        <v>860</v>
      </c>
      <c r="D328" s="118" t="s">
        <v>860</v>
      </c>
      <c r="E328" s="118" t="s">
        <v>724</v>
      </c>
      <c r="F328" s="158" t="s">
        <v>25</v>
      </c>
      <c r="G328" s="159"/>
      <c r="H328" s="11" t="s">
        <v>861</v>
      </c>
      <c r="I328" s="14">
        <f t="shared" si="13"/>
        <v>0.28999999999999998</v>
      </c>
      <c r="J328" s="14">
        <v>1.1599999999999999</v>
      </c>
      <c r="K328" s="109">
        <f t="shared" si="12"/>
        <v>0.28999999999999998</v>
      </c>
      <c r="L328" s="115"/>
      <c r="M328" s="2">
        <v>21.29</v>
      </c>
      <c r="N328" s="2">
        <v>34.42</v>
      </c>
      <c r="O328" s="141">
        <v>1.1599999999999999</v>
      </c>
      <c r="P328" s="142">
        <f t="shared" si="14"/>
        <v>1.1599999999999999</v>
      </c>
    </row>
    <row r="329" spans="1:16" ht="24">
      <c r="A329" s="114"/>
      <c r="B329" s="107">
        <v>1</v>
      </c>
      <c r="C329" s="10" t="s">
        <v>860</v>
      </c>
      <c r="D329" s="118" t="s">
        <v>860</v>
      </c>
      <c r="E329" s="118" t="s">
        <v>789</v>
      </c>
      <c r="F329" s="158" t="s">
        <v>23</v>
      </c>
      <c r="G329" s="159"/>
      <c r="H329" s="11" t="s">
        <v>861</v>
      </c>
      <c r="I329" s="14">
        <f t="shared" si="13"/>
        <v>0.28999999999999998</v>
      </c>
      <c r="J329" s="14">
        <v>1.1599999999999999</v>
      </c>
      <c r="K329" s="109">
        <f t="shared" si="12"/>
        <v>0.28999999999999998</v>
      </c>
      <c r="L329" s="115"/>
      <c r="M329" s="2">
        <v>21.29</v>
      </c>
      <c r="N329" s="2">
        <v>34.42</v>
      </c>
      <c r="O329" s="141">
        <v>1.1599999999999999</v>
      </c>
      <c r="P329" s="142">
        <f t="shared" si="14"/>
        <v>1.1599999999999999</v>
      </c>
    </row>
    <row r="330" spans="1:16" ht="24">
      <c r="A330" s="114"/>
      <c r="B330" s="107">
        <v>1</v>
      </c>
      <c r="C330" s="10" t="s">
        <v>860</v>
      </c>
      <c r="D330" s="118" t="s">
        <v>860</v>
      </c>
      <c r="E330" s="118" t="s">
        <v>789</v>
      </c>
      <c r="F330" s="158" t="s">
        <v>25</v>
      </c>
      <c r="G330" s="159"/>
      <c r="H330" s="11" t="s">
        <v>861</v>
      </c>
      <c r="I330" s="14">
        <f t="shared" si="13"/>
        <v>0.28999999999999998</v>
      </c>
      <c r="J330" s="14">
        <v>1.1599999999999999</v>
      </c>
      <c r="K330" s="109">
        <f t="shared" si="12"/>
        <v>0.28999999999999998</v>
      </c>
      <c r="L330" s="115"/>
      <c r="M330" s="2">
        <v>21.29</v>
      </c>
      <c r="N330" s="2">
        <v>34.42</v>
      </c>
      <c r="O330" s="141">
        <v>1.1599999999999999</v>
      </c>
      <c r="P330" s="142">
        <f t="shared" si="14"/>
        <v>1.1599999999999999</v>
      </c>
    </row>
    <row r="331" spans="1:16" ht="24">
      <c r="A331" s="114"/>
      <c r="B331" s="107">
        <v>1</v>
      </c>
      <c r="C331" s="10" t="s">
        <v>860</v>
      </c>
      <c r="D331" s="118" t="s">
        <v>860</v>
      </c>
      <c r="E331" s="118" t="s">
        <v>864</v>
      </c>
      <c r="F331" s="158" t="s">
        <v>23</v>
      </c>
      <c r="G331" s="159"/>
      <c r="H331" s="11" t="s">
        <v>861</v>
      </c>
      <c r="I331" s="14">
        <f t="shared" si="13"/>
        <v>0.28999999999999998</v>
      </c>
      <c r="J331" s="14">
        <v>1.1599999999999999</v>
      </c>
      <c r="K331" s="109">
        <f t="shared" si="12"/>
        <v>0.28999999999999998</v>
      </c>
      <c r="L331" s="115"/>
      <c r="M331" s="2">
        <v>21.29</v>
      </c>
      <c r="N331" s="2">
        <v>34.42</v>
      </c>
      <c r="O331" s="141">
        <v>1.1599999999999999</v>
      </c>
      <c r="P331" s="142">
        <f t="shared" si="14"/>
        <v>1.1599999999999999</v>
      </c>
    </row>
    <row r="332" spans="1:16" ht="24">
      <c r="A332" s="114"/>
      <c r="B332" s="107">
        <v>1</v>
      </c>
      <c r="C332" s="10" t="s">
        <v>860</v>
      </c>
      <c r="D332" s="118" t="s">
        <v>860</v>
      </c>
      <c r="E332" s="118" t="s">
        <v>864</v>
      </c>
      <c r="F332" s="158" t="s">
        <v>25</v>
      </c>
      <c r="G332" s="159"/>
      <c r="H332" s="11" t="s">
        <v>861</v>
      </c>
      <c r="I332" s="14">
        <f t="shared" si="13"/>
        <v>0.28999999999999998</v>
      </c>
      <c r="J332" s="14">
        <v>1.1599999999999999</v>
      </c>
      <c r="K332" s="109">
        <f t="shared" si="12"/>
        <v>0.28999999999999998</v>
      </c>
      <c r="L332" s="115"/>
      <c r="M332" s="2">
        <v>21.29</v>
      </c>
      <c r="N332" s="2">
        <v>34.42</v>
      </c>
      <c r="O332" s="141">
        <v>1.1599999999999999</v>
      </c>
      <c r="P332" s="142">
        <f t="shared" si="14"/>
        <v>1.1599999999999999</v>
      </c>
    </row>
    <row r="333" spans="1:16" ht="24">
      <c r="A333" s="114"/>
      <c r="B333" s="107">
        <v>1</v>
      </c>
      <c r="C333" s="10" t="s">
        <v>865</v>
      </c>
      <c r="D333" s="118" t="s">
        <v>901</v>
      </c>
      <c r="E333" s="118" t="s">
        <v>272</v>
      </c>
      <c r="F333" s="158" t="s">
        <v>25</v>
      </c>
      <c r="G333" s="159"/>
      <c r="H333" s="11" t="s">
        <v>866</v>
      </c>
      <c r="I333" s="14">
        <f t="shared" si="13"/>
        <v>1.68</v>
      </c>
      <c r="J333" s="14">
        <v>6.72</v>
      </c>
      <c r="K333" s="109">
        <f t="shared" si="12"/>
        <v>1.68</v>
      </c>
      <c r="L333" s="115"/>
      <c r="M333" s="2">
        <v>21.29</v>
      </c>
      <c r="N333" s="2">
        <v>34.42</v>
      </c>
      <c r="O333" s="141">
        <v>6.72</v>
      </c>
      <c r="P333" s="142">
        <f t="shared" si="14"/>
        <v>6.72</v>
      </c>
    </row>
    <row r="334" spans="1:16" ht="24">
      <c r="A334" s="114"/>
      <c r="B334" s="107">
        <v>1</v>
      </c>
      <c r="C334" s="10" t="s">
        <v>865</v>
      </c>
      <c r="D334" s="118" t="s">
        <v>901</v>
      </c>
      <c r="E334" s="118" t="s">
        <v>755</v>
      </c>
      <c r="F334" s="158" t="s">
        <v>25</v>
      </c>
      <c r="G334" s="159"/>
      <c r="H334" s="11" t="s">
        <v>866</v>
      </c>
      <c r="I334" s="14">
        <f t="shared" si="13"/>
        <v>1.68</v>
      </c>
      <c r="J334" s="14">
        <v>6.72</v>
      </c>
      <c r="K334" s="109">
        <f t="shared" si="12"/>
        <v>1.68</v>
      </c>
      <c r="L334" s="115"/>
      <c r="M334" s="2">
        <v>21.29</v>
      </c>
      <c r="N334" s="2">
        <v>34.42</v>
      </c>
      <c r="O334" s="141">
        <v>6.72</v>
      </c>
      <c r="P334" s="142">
        <f t="shared" si="14"/>
        <v>6.72</v>
      </c>
    </row>
    <row r="335" spans="1:16" ht="24">
      <c r="A335" s="114"/>
      <c r="B335" s="107">
        <v>2</v>
      </c>
      <c r="C335" s="10" t="s">
        <v>865</v>
      </c>
      <c r="D335" s="118" t="s">
        <v>902</v>
      </c>
      <c r="E335" s="118" t="s">
        <v>867</v>
      </c>
      <c r="F335" s="158" t="s">
        <v>25</v>
      </c>
      <c r="G335" s="159"/>
      <c r="H335" s="11" t="s">
        <v>866</v>
      </c>
      <c r="I335" s="14">
        <f t="shared" si="13"/>
        <v>1.68</v>
      </c>
      <c r="J335" s="14">
        <v>6.72</v>
      </c>
      <c r="K335" s="109">
        <f t="shared" si="12"/>
        <v>3.36</v>
      </c>
      <c r="L335" s="115"/>
      <c r="M335" s="2">
        <v>21.29</v>
      </c>
      <c r="N335" s="2">
        <v>34.42</v>
      </c>
      <c r="O335" s="141">
        <v>6.72</v>
      </c>
      <c r="P335" s="142">
        <f t="shared" si="14"/>
        <v>13.44</v>
      </c>
    </row>
    <row r="336" spans="1:16" ht="24" customHeight="1">
      <c r="A336" s="114"/>
      <c r="B336" s="107">
        <v>2</v>
      </c>
      <c r="C336" s="10" t="s">
        <v>868</v>
      </c>
      <c r="D336" s="118" t="s">
        <v>903</v>
      </c>
      <c r="E336" s="118" t="s">
        <v>869</v>
      </c>
      <c r="F336" s="158"/>
      <c r="G336" s="159"/>
      <c r="H336" s="11" t="s">
        <v>870</v>
      </c>
      <c r="I336" s="14">
        <f t="shared" si="13"/>
        <v>1.68</v>
      </c>
      <c r="J336" s="14">
        <v>6.72</v>
      </c>
      <c r="K336" s="109">
        <f t="shared" si="12"/>
        <v>3.36</v>
      </c>
      <c r="L336" s="115"/>
      <c r="M336" s="2">
        <v>21.29</v>
      </c>
      <c r="N336" s="2">
        <v>34.42</v>
      </c>
      <c r="O336" s="141">
        <v>6.72</v>
      </c>
      <c r="P336" s="142">
        <f t="shared" si="14"/>
        <v>13.44</v>
      </c>
    </row>
    <row r="337" spans="1:17" ht="24" customHeight="1">
      <c r="A337" s="114"/>
      <c r="B337" s="107">
        <v>2</v>
      </c>
      <c r="C337" s="10" t="s">
        <v>868</v>
      </c>
      <c r="D337" s="118" t="s">
        <v>904</v>
      </c>
      <c r="E337" s="118" t="s">
        <v>871</v>
      </c>
      <c r="F337" s="158"/>
      <c r="G337" s="159"/>
      <c r="H337" s="11" t="s">
        <v>870</v>
      </c>
      <c r="I337" s="14">
        <f t="shared" si="13"/>
        <v>1.68</v>
      </c>
      <c r="J337" s="14">
        <v>6.72</v>
      </c>
      <c r="K337" s="109">
        <f t="shared" si="12"/>
        <v>3.36</v>
      </c>
      <c r="L337" s="115"/>
      <c r="M337" s="2">
        <v>21.29</v>
      </c>
      <c r="N337" s="2">
        <v>34.42</v>
      </c>
      <c r="O337" s="141">
        <v>6.72</v>
      </c>
      <c r="P337" s="142">
        <f t="shared" si="14"/>
        <v>13.44</v>
      </c>
    </row>
    <row r="338" spans="1:17" ht="24">
      <c r="A338" s="114"/>
      <c r="B338" s="107">
        <v>2</v>
      </c>
      <c r="C338" s="10" t="s">
        <v>872</v>
      </c>
      <c r="D338" s="118" t="s">
        <v>872</v>
      </c>
      <c r="E338" s="118" t="s">
        <v>273</v>
      </c>
      <c r="F338" s="158"/>
      <c r="G338" s="159"/>
      <c r="H338" s="11" t="s">
        <v>873</v>
      </c>
      <c r="I338" s="14">
        <f t="shared" si="13"/>
        <v>0.82</v>
      </c>
      <c r="J338" s="14">
        <v>3.29</v>
      </c>
      <c r="K338" s="109">
        <f t="shared" si="12"/>
        <v>1.64</v>
      </c>
      <c r="L338" s="115"/>
      <c r="M338" s="2">
        <v>21.29</v>
      </c>
      <c r="N338" s="2">
        <v>34.42</v>
      </c>
      <c r="O338" s="141">
        <v>3.29</v>
      </c>
      <c r="P338" s="142">
        <f t="shared" si="14"/>
        <v>6.58</v>
      </c>
    </row>
    <row r="339" spans="1:17" ht="24">
      <c r="A339" s="114"/>
      <c r="B339" s="107">
        <v>1</v>
      </c>
      <c r="C339" s="10" t="s">
        <v>872</v>
      </c>
      <c r="D339" s="118" t="s">
        <v>872</v>
      </c>
      <c r="E339" s="118" t="s">
        <v>673</v>
      </c>
      <c r="F339" s="158"/>
      <c r="G339" s="159"/>
      <c r="H339" s="11" t="s">
        <v>873</v>
      </c>
      <c r="I339" s="14">
        <f t="shared" si="13"/>
        <v>0.82</v>
      </c>
      <c r="J339" s="14">
        <v>3.29</v>
      </c>
      <c r="K339" s="109">
        <f t="shared" si="12"/>
        <v>0.82</v>
      </c>
      <c r="L339" s="115"/>
      <c r="M339" s="2">
        <v>21.29</v>
      </c>
      <c r="N339" s="2">
        <v>34.42</v>
      </c>
      <c r="O339" s="141">
        <v>3.29</v>
      </c>
      <c r="P339" s="142">
        <f t="shared" si="14"/>
        <v>3.29</v>
      </c>
    </row>
    <row r="340" spans="1:17" ht="24">
      <c r="A340" s="114"/>
      <c r="B340" s="107">
        <v>2</v>
      </c>
      <c r="C340" s="10" t="s">
        <v>872</v>
      </c>
      <c r="D340" s="118" t="s">
        <v>872</v>
      </c>
      <c r="E340" s="118" t="s">
        <v>272</v>
      </c>
      <c r="F340" s="158"/>
      <c r="G340" s="159"/>
      <c r="H340" s="11" t="s">
        <v>873</v>
      </c>
      <c r="I340" s="14">
        <f t="shared" si="13"/>
        <v>0.82</v>
      </c>
      <c r="J340" s="14">
        <v>3.29</v>
      </c>
      <c r="K340" s="109">
        <f t="shared" si="12"/>
        <v>1.64</v>
      </c>
      <c r="L340" s="115"/>
      <c r="M340" s="2">
        <v>21.29</v>
      </c>
      <c r="N340" s="2">
        <v>34.42</v>
      </c>
      <c r="O340" s="141">
        <v>3.29</v>
      </c>
      <c r="P340" s="142">
        <f t="shared" si="14"/>
        <v>6.58</v>
      </c>
    </row>
    <row r="341" spans="1:17" ht="36">
      <c r="A341" s="114"/>
      <c r="B341" s="107">
        <v>1</v>
      </c>
      <c r="C341" s="10" t="s">
        <v>874</v>
      </c>
      <c r="D341" s="118" t="s">
        <v>874</v>
      </c>
      <c r="E341" s="118" t="s">
        <v>728</v>
      </c>
      <c r="F341" s="158"/>
      <c r="G341" s="159"/>
      <c r="H341" s="11" t="s">
        <v>875</v>
      </c>
      <c r="I341" s="14">
        <f t="shared" si="13"/>
        <v>2.2200000000000002</v>
      </c>
      <c r="J341" s="14">
        <v>8.91</v>
      </c>
      <c r="K341" s="109">
        <f t="shared" si="12"/>
        <v>2.2200000000000002</v>
      </c>
      <c r="L341" s="115"/>
      <c r="M341" s="2">
        <v>21.29</v>
      </c>
      <c r="N341" s="2">
        <v>34.42</v>
      </c>
      <c r="O341" s="141">
        <v>8.91</v>
      </c>
      <c r="P341" s="142">
        <f t="shared" si="14"/>
        <v>8.91</v>
      </c>
    </row>
    <row r="342" spans="1:17" ht="36">
      <c r="A342" s="114"/>
      <c r="B342" s="107">
        <v>1</v>
      </c>
      <c r="C342" s="10" t="s">
        <v>874</v>
      </c>
      <c r="D342" s="118" t="s">
        <v>874</v>
      </c>
      <c r="E342" s="118" t="s">
        <v>731</v>
      </c>
      <c r="F342" s="158"/>
      <c r="G342" s="159"/>
      <c r="H342" s="11" t="s">
        <v>875</v>
      </c>
      <c r="I342" s="14">
        <f t="shared" si="13"/>
        <v>2.2200000000000002</v>
      </c>
      <c r="J342" s="14">
        <v>8.91</v>
      </c>
      <c r="K342" s="109">
        <f t="shared" ref="K342:K345" si="15">I342*B342</f>
        <v>2.2200000000000002</v>
      </c>
      <c r="L342" s="115"/>
      <c r="M342" s="2">
        <v>21.29</v>
      </c>
      <c r="N342" s="2">
        <v>34.42</v>
      </c>
      <c r="O342" s="141">
        <v>8.91</v>
      </c>
      <c r="P342" s="142">
        <f t="shared" si="14"/>
        <v>8.91</v>
      </c>
    </row>
    <row r="343" spans="1:17" ht="24">
      <c r="A343" s="114"/>
      <c r="B343" s="107">
        <v>1</v>
      </c>
      <c r="C343" s="10" t="s">
        <v>876</v>
      </c>
      <c r="D343" s="118" t="s">
        <v>876</v>
      </c>
      <c r="E343" s="118"/>
      <c r="F343" s="158"/>
      <c r="G343" s="159"/>
      <c r="H343" s="11" t="s">
        <v>877</v>
      </c>
      <c r="I343" s="14">
        <f t="shared" ref="I343:I345" si="16">ROUNDDOWN(J343/4,2)</f>
        <v>2.44</v>
      </c>
      <c r="J343" s="14">
        <v>9.76</v>
      </c>
      <c r="K343" s="109">
        <f t="shared" si="15"/>
        <v>2.44</v>
      </c>
      <c r="L343" s="115"/>
      <c r="M343" s="2">
        <v>21.29</v>
      </c>
      <c r="N343" s="2">
        <v>34.42</v>
      </c>
      <c r="O343" s="141">
        <v>9.76</v>
      </c>
      <c r="P343" s="142">
        <f t="shared" ref="P343:P345" si="17">O343*B343</f>
        <v>9.76</v>
      </c>
    </row>
    <row r="344" spans="1:17" ht="24">
      <c r="A344" s="114"/>
      <c r="B344" s="107">
        <v>1</v>
      </c>
      <c r="C344" s="10" t="s">
        <v>878</v>
      </c>
      <c r="D344" s="118" t="s">
        <v>878</v>
      </c>
      <c r="E344" s="118" t="s">
        <v>23</v>
      </c>
      <c r="F344" s="158"/>
      <c r="G344" s="159"/>
      <c r="H344" s="11" t="s">
        <v>879</v>
      </c>
      <c r="I344" s="14">
        <f t="shared" si="16"/>
        <v>1.85</v>
      </c>
      <c r="J344" s="14">
        <v>7.41</v>
      </c>
      <c r="K344" s="109">
        <f t="shared" si="15"/>
        <v>1.85</v>
      </c>
      <c r="L344" s="115"/>
      <c r="M344" s="2">
        <v>21.29</v>
      </c>
      <c r="N344" s="2">
        <v>34.42</v>
      </c>
      <c r="O344" s="141">
        <v>7.41</v>
      </c>
      <c r="P344" s="142">
        <f t="shared" si="17"/>
        <v>7.41</v>
      </c>
    </row>
    <row r="345" spans="1:17" ht="24">
      <c r="A345" s="114"/>
      <c r="B345" s="108">
        <v>1</v>
      </c>
      <c r="C345" s="12" t="s">
        <v>878</v>
      </c>
      <c r="D345" s="119" t="s">
        <v>878</v>
      </c>
      <c r="E345" s="119" t="s">
        <v>25</v>
      </c>
      <c r="F345" s="160"/>
      <c r="G345" s="161"/>
      <c r="H345" s="13" t="s">
        <v>879</v>
      </c>
      <c r="I345" s="15">
        <f t="shared" si="16"/>
        <v>1.85</v>
      </c>
      <c r="J345" s="15">
        <v>7.41</v>
      </c>
      <c r="K345" s="110">
        <f t="shared" si="15"/>
        <v>1.85</v>
      </c>
      <c r="L345" s="115"/>
      <c r="M345" s="2">
        <v>21.29</v>
      </c>
      <c r="N345" s="2">
        <v>34.42</v>
      </c>
      <c r="O345" s="141">
        <v>7.41</v>
      </c>
      <c r="P345" s="142">
        <f t="shared" si="17"/>
        <v>7.41</v>
      </c>
    </row>
    <row r="346" spans="1:17">
      <c r="A346" s="114"/>
      <c r="B346" s="126">
        <f>SUM(B22:B345)</f>
        <v>790</v>
      </c>
      <c r="C346" s="126" t="s">
        <v>144</v>
      </c>
      <c r="D346" s="126"/>
      <c r="E346" s="126"/>
      <c r="F346" s="126"/>
      <c r="G346" s="126"/>
      <c r="H346" s="126"/>
      <c r="I346" s="127" t="s">
        <v>255</v>
      </c>
      <c r="J346" s="127"/>
      <c r="K346" s="128">
        <f>SUM(K22:K345)</f>
        <v>487.37000000000018</v>
      </c>
      <c r="L346" s="115"/>
    </row>
    <row r="347" spans="1:17">
      <c r="A347" s="114"/>
      <c r="B347" s="126"/>
      <c r="C347" s="126"/>
      <c r="D347" s="126"/>
      <c r="E347" s="126"/>
      <c r="F347" s="126"/>
      <c r="G347" s="126"/>
      <c r="H347" s="126"/>
      <c r="I347" s="127" t="s">
        <v>933</v>
      </c>
      <c r="J347" s="127"/>
      <c r="K347" s="128">
        <f>K346*-0.1</f>
        <v>-48.737000000000023</v>
      </c>
      <c r="L347" s="115"/>
    </row>
    <row r="348" spans="1:17" outlineLevel="1">
      <c r="A348" s="114"/>
      <c r="B348" s="126"/>
      <c r="C348" s="126"/>
      <c r="D348" s="126"/>
      <c r="E348" s="126"/>
      <c r="F348" s="126"/>
      <c r="G348" s="126"/>
      <c r="H348" s="126"/>
      <c r="I348" s="127" t="s">
        <v>932</v>
      </c>
      <c r="J348" s="127"/>
      <c r="K348" s="128">
        <v>0</v>
      </c>
      <c r="L348" s="115"/>
    </row>
    <row r="349" spans="1:17" ht="13.5" thickBot="1">
      <c r="A349" s="114"/>
      <c r="B349" s="126"/>
      <c r="C349" s="126"/>
      <c r="D349" s="126"/>
      <c r="E349" s="126"/>
      <c r="F349" s="126"/>
      <c r="G349" s="126"/>
      <c r="H349" s="126"/>
      <c r="I349" s="126"/>
      <c r="J349" s="127"/>
      <c r="K349" s="139">
        <f>SUM(K346:K348)</f>
        <v>438.63300000000015</v>
      </c>
      <c r="L349" s="115"/>
      <c r="O349" s="143" t="s">
        <v>257</v>
      </c>
      <c r="P349" s="148">
        <f>SUM(P22:P348)</f>
        <v>1958.8500000000013</v>
      </c>
      <c r="Q349" s="140"/>
    </row>
    <row r="350" spans="1:17" ht="13.5" thickTop="1">
      <c r="A350" s="6"/>
      <c r="B350" s="7"/>
      <c r="C350" s="7"/>
      <c r="D350" s="7"/>
      <c r="E350" s="7"/>
      <c r="F350" s="7"/>
      <c r="G350" s="7"/>
      <c r="H350" s="149" t="s">
        <v>934</v>
      </c>
      <c r="I350" s="7"/>
      <c r="J350" s="7"/>
      <c r="K350" s="7"/>
      <c r="L350" s="8"/>
    </row>
    <row r="352" spans="1:17">
      <c r="H352" s="1"/>
      <c r="I352" s="91"/>
      <c r="J352" s="91"/>
    </row>
    <row r="353" spans="8:10">
      <c r="H353" s="1"/>
      <c r="I353" s="91"/>
      <c r="J353" s="91"/>
    </row>
    <row r="354" spans="8:10">
      <c r="H354" s="1"/>
      <c r="I354" s="91"/>
      <c r="J354" s="91"/>
    </row>
    <row r="355" spans="8:10">
      <c r="H355" s="1"/>
      <c r="I355" s="91"/>
      <c r="J355" s="91">
        <v>1135.9720000000013</v>
      </c>
    </row>
    <row r="356" spans="8:10">
      <c r="H356" s="1"/>
      <c r="I356" s="91"/>
      <c r="J356" s="91"/>
    </row>
    <row r="357" spans="8:10">
      <c r="H357" s="1"/>
      <c r="I357" s="91"/>
      <c r="J357" s="91"/>
    </row>
  </sheetData>
  <mergeCells count="328">
    <mergeCell ref="K10:K11"/>
    <mergeCell ref="K14:K15"/>
    <mergeCell ref="F20:G20"/>
    <mergeCell ref="F21:G21"/>
    <mergeCell ref="F22:G22"/>
    <mergeCell ref="F23:G23"/>
    <mergeCell ref="F30:G30"/>
    <mergeCell ref="F31:G31"/>
    <mergeCell ref="F32:G32"/>
    <mergeCell ref="F33:G33"/>
    <mergeCell ref="F34:G34"/>
    <mergeCell ref="F35:G35"/>
    <mergeCell ref="F24:G24"/>
    <mergeCell ref="F25:G25"/>
    <mergeCell ref="F26:G26"/>
    <mergeCell ref="F27:G27"/>
    <mergeCell ref="F28:G28"/>
    <mergeCell ref="F29:G29"/>
    <mergeCell ref="F42:G42"/>
    <mergeCell ref="F43:G43"/>
    <mergeCell ref="F44:G44"/>
    <mergeCell ref="F45:G45"/>
    <mergeCell ref="F46:G46"/>
    <mergeCell ref="F47:G47"/>
    <mergeCell ref="F36:G36"/>
    <mergeCell ref="F37:G37"/>
    <mergeCell ref="F38:G38"/>
    <mergeCell ref="F39:G39"/>
    <mergeCell ref="F40:G40"/>
    <mergeCell ref="F41:G41"/>
    <mergeCell ref="F54:G54"/>
    <mergeCell ref="F55:G55"/>
    <mergeCell ref="F56:G56"/>
    <mergeCell ref="F57:G57"/>
    <mergeCell ref="F58:G58"/>
    <mergeCell ref="F59:G59"/>
    <mergeCell ref="F48:G48"/>
    <mergeCell ref="F49:G49"/>
    <mergeCell ref="F50:G50"/>
    <mergeCell ref="F51:G51"/>
    <mergeCell ref="F52:G52"/>
    <mergeCell ref="F53:G53"/>
    <mergeCell ref="F66:G66"/>
    <mergeCell ref="F67:G67"/>
    <mergeCell ref="F68:G68"/>
    <mergeCell ref="F69:G69"/>
    <mergeCell ref="F70:G70"/>
    <mergeCell ref="F71:G71"/>
    <mergeCell ref="F60:G60"/>
    <mergeCell ref="F61:G61"/>
    <mergeCell ref="F62:G62"/>
    <mergeCell ref="F63:G63"/>
    <mergeCell ref="F64:G64"/>
    <mergeCell ref="F65:G65"/>
    <mergeCell ref="F78:G78"/>
    <mergeCell ref="F79:G79"/>
    <mergeCell ref="F80:G80"/>
    <mergeCell ref="F81:G81"/>
    <mergeCell ref="F82:G82"/>
    <mergeCell ref="F83:G83"/>
    <mergeCell ref="F72:G72"/>
    <mergeCell ref="F73:G73"/>
    <mergeCell ref="F74:G74"/>
    <mergeCell ref="F75:G75"/>
    <mergeCell ref="F76:G76"/>
    <mergeCell ref="F77:G77"/>
    <mergeCell ref="F90:G90"/>
    <mergeCell ref="F91:G91"/>
    <mergeCell ref="F92:G92"/>
    <mergeCell ref="F93:G93"/>
    <mergeCell ref="F94:G94"/>
    <mergeCell ref="F95:G95"/>
    <mergeCell ref="F84:G84"/>
    <mergeCell ref="F85:G85"/>
    <mergeCell ref="F86:G86"/>
    <mergeCell ref="F87:G87"/>
    <mergeCell ref="F88:G88"/>
    <mergeCell ref="F89:G89"/>
    <mergeCell ref="F102:G102"/>
    <mergeCell ref="F103:G103"/>
    <mergeCell ref="F104:G104"/>
    <mergeCell ref="F105:G105"/>
    <mergeCell ref="F106:G106"/>
    <mergeCell ref="F107:G107"/>
    <mergeCell ref="F96:G96"/>
    <mergeCell ref="F97:G97"/>
    <mergeCell ref="F98:G98"/>
    <mergeCell ref="F99:G99"/>
    <mergeCell ref="F100:G100"/>
    <mergeCell ref="F101:G101"/>
    <mergeCell ref="F114:G114"/>
    <mergeCell ref="F115:G115"/>
    <mergeCell ref="F116:G116"/>
    <mergeCell ref="F117:G117"/>
    <mergeCell ref="F118:G118"/>
    <mergeCell ref="F119:G119"/>
    <mergeCell ref="F108:G108"/>
    <mergeCell ref="F109:G109"/>
    <mergeCell ref="F110:G110"/>
    <mergeCell ref="F111:G111"/>
    <mergeCell ref="F112:G112"/>
    <mergeCell ref="F113:G113"/>
    <mergeCell ref="F126:G126"/>
    <mergeCell ref="F127:G127"/>
    <mergeCell ref="F128:G128"/>
    <mergeCell ref="F129:G129"/>
    <mergeCell ref="F130:G130"/>
    <mergeCell ref="F131:G131"/>
    <mergeCell ref="F120:G120"/>
    <mergeCell ref="F121:G121"/>
    <mergeCell ref="F122:G122"/>
    <mergeCell ref="F123:G123"/>
    <mergeCell ref="F124:G124"/>
    <mergeCell ref="F125:G125"/>
    <mergeCell ref="F138:G138"/>
    <mergeCell ref="F139:G139"/>
    <mergeCell ref="F140:G140"/>
    <mergeCell ref="F141:G141"/>
    <mergeCell ref="F142:G142"/>
    <mergeCell ref="F143:G143"/>
    <mergeCell ref="F132:G132"/>
    <mergeCell ref="F133:G133"/>
    <mergeCell ref="F134:G134"/>
    <mergeCell ref="F135:G135"/>
    <mergeCell ref="F136:G136"/>
    <mergeCell ref="F137:G137"/>
    <mergeCell ref="F150:G150"/>
    <mergeCell ref="F151:G151"/>
    <mergeCell ref="F152:G152"/>
    <mergeCell ref="F153:G153"/>
    <mergeCell ref="F154:G154"/>
    <mergeCell ref="F155:G155"/>
    <mergeCell ref="F144:G144"/>
    <mergeCell ref="F145:G145"/>
    <mergeCell ref="F146:G146"/>
    <mergeCell ref="F147:G147"/>
    <mergeCell ref="F148:G148"/>
    <mergeCell ref="F149:G149"/>
    <mergeCell ref="F162:G162"/>
    <mergeCell ref="F163:G163"/>
    <mergeCell ref="F164:G164"/>
    <mergeCell ref="F165:G165"/>
    <mergeCell ref="F166:G166"/>
    <mergeCell ref="F167:G167"/>
    <mergeCell ref="F156:G156"/>
    <mergeCell ref="F157:G157"/>
    <mergeCell ref="F158:G158"/>
    <mergeCell ref="F159:G159"/>
    <mergeCell ref="F160:G160"/>
    <mergeCell ref="F161:G161"/>
    <mergeCell ref="F174:G174"/>
    <mergeCell ref="F175:G175"/>
    <mergeCell ref="F176:G176"/>
    <mergeCell ref="F177:G177"/>
    <mergeCell ref="F178:G178"/>
    <mergeCell ref="F179:G179"/>
    <mergeCell ref="F168:G168"/>
    <mergeCell ref="F169:G169"/>
    <mergeCell ref="F170:G170"/>
    <mergeCell ref="F171:G171"/>
    <mergeCell ref="F172:G172"/>
    <mergeCell ref="F173:G173"/>
    <mergeCell ref="F186:G186"/>
    <mergeCell ref="F187:G187"/>
    <mergeCell ref="F188:G188"/>
    <mergeCell ref="F189:G189"/>
    <mergeCell ref="F190:G190"/>
    <mergeCell ref="F191:G191"/>
    <mergeCell ref="F180:G180"/>
    <mergeCell ref="F181:G181"/>
    <mergeCell ref="F182:G182"/>
    <mergeCell ref="F183:G183"/>
    <mergeCell ref="F184:G184"/>
    <mergeCell ref="F185:G185"/>
    <mergeCell ref="F198:G198"/>
    <mergeCell ref="F199:G199"/>
    <mergeCell ref="F200:G200"/>
    <mergeCell ref="F201:G201"/>
    <mergeCell ref="F202:G202"/>
    <mergeCell ref="F203:G203"/>
    <mergeCell ref="F192:G192"/>
    <mergeCell ref="F193:G193"/>
    <mergeCell ref="F194:G194"/>
    <mergeCell ref="F195:G195"/>
    <mergeCell ref="F196:G196"/>
    <mergeCell ref="F197:G197"/>
    <mergeCell ref="F210:G210"/>
    <mergeCell ref="F211:G211"/>
    <mergeCell ref="F212:G212"/>
    <mergeCell ref="F213:G213"/>
    <mergeCell ref="F214:G214"/>
    <mergeCell ref="F215:G215"/>
    <mergeCell ref="F204:G204"/>
    <mergeCell ref="F205:G205"/>
    <mergeCell ref="F206:G206"/>
    <mergeCell ref="F207:G207"/>
    <mergeCell ref="F208:G208"/>
    <mergeCell ref="F209:G209"/>
    <mergeCell ref="F222:G222"/>
    <mergeCell ref="F223:G223"/>
    <mergeCell ref="F224:G224"/>
    <mergeCell ref="F225:G225"/>
    <mergeCell ref="F226:G226"/>
    <mergeCell ref="F227:G227"/>
    <mergeCell ref="F216:G216"/>
    <mergeCell ref="F217:G217"/>
    <mergeCell ref="F218:G218"/>
    <mergeCell ref="F219:G219"/>
    <mergeCell ref="F220:G220"/>
    <mergeCell ref="F221:G221"/>
    <mergeCell ref="F234:G234"/>
    <mergeCell ref="F235:G235"/>
    <mergeCell ref="F236:G236"/>
    <mergeCell ref="F237:G237"/>
    <mergeCell ref="F238:G238"/>
    <mergeCell ref="F239:G239"/>
    <mergeCell ref="F228:G228"/>
    <mergeCell ref="F229:G229"/>
    <mergeCell ref="F230:G230"/>
    <mergeCell ref="F231:G231"/>
    <mergeCell ref="F232:G232"/>
    <mergeCell ref="F233:G233"/>
    <mergeCell ref="F246:G246"/>
    <mergeCell ref="F247:G247"/>
    <mergeCell ref="F248:G248"/>
    <mergeCell ref="F249:G249"/>
    <mergeCell ref="F250:G250"/>
    <mergeCell ref="F251:G251"/>
    <mergeCell ref="F240:G240"/>
    <mergeCell ref="F241:G241"/>
    <mergeCell ref="F242:G242"/>
    <mergeCell ref="F243:G243"/>
    <mergeCell ref="F244:G244"/>
    <mergeCell ref="F245:G245"/>
    <mergeCell ref="F258:G258"/>
    <mergeCell ref="F259:G259"/>
    <mergeCell ref="F260:G260"/>
    <mergeCell ref="F261:G261"/>
    <mergeCell ref="F262:G262"/>
    <mergeCell ref="F263:G263"/>
    <mergeCell ref="F252:G252"/>
    <mergeCell ref="F253:G253"/>
    <mergeCell ref="F254:G254"/>
    <mergeCell ref="F255:G255"/>
    <mergeCell ref="F256:G256"/>
    <mergeCell ref="F257:G257"/>
    <mergeCell ref="F270:G270"/>
    <mergeCell ref="F271:G271"/>
    <mergeCell ref="F272:G272"/>
    <mergeCell ref="F273:G273"/>
    <mergeCell ref="F274:G274"/>
    <mergeCell ref="F275:G275"/>
    <mergeCell ref="F264:G264"/>
    <mergeCell ref="F265:G265"/>
    <mergeCell ref="F266:G266"/>
    <mergeCell ref="F267:G267"/>
    <mergeCell ref="F268:G268"/>
    <mergeCell ref="F269:G269"/>
    <mergeCell ref="F282:G282"/>
    <mergeCell ref="F283:G283"/>
    <mergeCell ref="F284:G284"/>
    <mergeCell ref="F285:G285"/>
    <mergeCell ref="F286:G286"/>
    <mergeCell ref="F287:G287"/>
    <mergeCell ref="F276:G276"/>
    <mergeCell ref="F277:G277"/>
    <mergeCell ref="F278:G278"/>
    <mergeCell ref="F279:G279"/>
    <mergeCell ref="F280:G280"/>
    <mergeCell ref="F281:G281"/>
    <mergeCell ref="F294:G294"/>
    <mergeCell ref="F295:G295"/>
    <mergeCell ref="F296:G296"/>
    <mergeCell ref="F297:G297"/>
    <mergeCell ref="F298:G298"/>
    <mergeCell ref="F299:G299"/>
    <mergeCell ref="F288:G288"/>
    <mergeCell ref="F289:G289"/>
    <mergeCell ref="F290:G290"/>
    <mergeCell ref="F291:G291"/>
    <mergeCell ref="F292:G292"/>
    <mergeCell ref="F293:G293"/>
    <mergeCell ref="F306:G306"/>
    <mergeCell ref="F307:G307"/>
    <mergeCell ref="F308:G308"/>
    <mergeCell ref="F309:G309"/>
    <mergeCell ref="F310:G310"/>
    <mergeCell ref="F311:G311"/>
    <mergeCell ref="F300:G300"/>
    <mergeCell ref="F301:G301"/>
    <mergeCell ref="F302:G302"/>
    <mergeCell ref="F303:G303"/>
    <mergeCell ref="F304:G304"/>
    <mergeCell ref="F305:G305"/>
    <mergeCell ref="F318:G318"/>
    <mergeCell ref="F319:G319"/>
    <mergeCell ref="F320:G320"/>
    <mergeCell ref="F321:G321"/>
    <mergeCell ref="F322:G322"/>
    <mergeCell ref="F323:G323"/>
    <mergeCell ref="F312:G312"/>
    <mergeCell ref="F313:G313"/>
    <mergeCell ref="F314:G314"/>
    <mergeCell ref="F315:G315"/>
    <mergeCell ref="F316:G316"/>
    <mergeCell ref="F317:G317"/>
    <mergeCell ref="F330:G330"/>
    <mergeCell ref="F331:G331"/>
    <mergeCell ref="F332:G332"/>
    <mergeCell ref="F333:G333"/>
    <mergeCell ref="F334:G334"/>
    <mergeCell ref="F335:G335"/>
    <mergeCell ref="F324:G324"/>
    <mergeCell ref="F325:G325"/>
    <mergeCell ref="F326:G326"/>
    <mergeCell ref="F327:G327"/>
    <mergeCell ref="F328:G328"/>
    <mergeCell ref="F329:G329"/>
    <mergeCell ref="F342:G342"/>
    <mergeCell ref="F343:G343"/>
    <mergeCell ref="F344:G344"/>
    <mergeCell ref="F345:G345"/>
    <mergeCell ref="F336:G336"/>
    <mergeCell ref="F337:G337"/>
    <mergeCell ref="F338:G338"/>
    <mergeCell ref="F339:G339"/>
    <mergeCell ref="F340:G340"/>
    <mergeCell ref="F341:G341"/>
  </mergeCells>
  <printOptions horizontalCentered="1"/>
  <pageMargins left="0.11" right="0.11" top="0.32" bottom="0.31" header="0.17" footer="0.12000000000000001"/>
  <pageSetup paperSize="9" scale="73"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theme="5" tint="-0.499984740745262"/>
  </sheetPr>
  <dimension ref="A1:L357"/>
  <sheetViews>
    <sheetView topLeftCell="A339" zoomScale="90" zoomScaleNormal="90" workbookViewId="0">
      <selection activeCell="F383" sqref="F383"/>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709</v>
      </c>
      <c r="C10" s="120"/>
      <c r="D10" s="120"/>
      <c r="E10" s="120"/>
      <c r="F10" s="115"/>
      <c r="G10" s="116"/>
      <c r="H10" s="116" t="s">
        <v>709</v>
      </c>
      <c r="I10" s="120"/>
      <c r="J10" s="150">
        <v>48816</v>
      </c>
      <c r="K10" s="115"/>
    </row>
    <row r="11" spans="1:11">
      <c r="A11" s="114"/>
      <c r="B11" s="114" t="s">
        <v>710</v>
      </c>
      <c r="C11" s="120"/>
      <c r="D11" s="120"/>
      <c r="E11" s="120"/>
      <c r="F11" s="115"/>
      <c r="G11" s="116"/>
      <c r="H11" s="116" t="s">
        <v>710</v>
      </c>
      <c r="I11" s="120"/>
      <c r="J11" s="151"/>
      <c r="K11" s="115"/>
    </row>
    <row r="12" spans="1:11">
      <c r="A12" s="114"/>
      <c r="B12" s="114" t="s">
        <v>912</v>
      </c>
      <c r="C12" s="120"/>
      <c r="D12" s="120"/>
      <c r="E12" s="120"/>
      <c r="F12" s="115"/>
      <c r="G12" s="116"/>
      <c r="H12" s="116" t="s">
        <v>914</v>
      </c>
      <c r="I12" s="120"/>
      <c r="J12" s="120"/>
      <c r="K12" s="115"/>
    </row>
    <row r="13" spans="1:11">
      <c r="A13" s="114"/>
      <c r="B13" s="114" t="s">
        <v>913</v>
      </c>
      <c r="C13" s="120"/>
      <c r="D13" s="120"/>
      <c r="E13" s="120"/>
      <c r="F13" s="115"/>
      <c r="G13" s="116"/>
      <c r="H13" s="116" t="s">
        <v>913</v>
      </c>
      <c r="I13" s="120"/>
      <c r="J13" s="99" t="s">
        <v>11</v>
      </c>
      <c r="K13" s="115"/>
    </row>
    <row r="14" spans="1:11" ht="15" customHeight="1">
      <c r="A14" s="114"/>
      <c r="B14" s="114" t="s">
        <v>708</v>
      </c>
      <c r="C14" s="120"/>
      <c r="D14" s="120"/>
      <c r="E14" s="120"/>
      <c r="F14" s="115"/>
      <c r="G14" s="116"/>
      <c r="H14" s="116" t="s">
        <v>708</v>
      </c>
      <c r="I14" s="120"/>
      <c r="J14" s="152">
        <v>44980</v>
      </c>
      <c r="K14" s="115"/>
    </row>
    <row r="15" spans="1:11" ht="15" customHeight="1">
      <c r="A15" s="114"/>
      <c r="B15" s="131" t="s">
        <v>917</v>
      </c>
      <c r="C15" s="7"/>
      <c r="D15" s="7"/>
      <c r="E15" s="7"/>
      <c r="F15" s="8"/>
      <c r="G15" s="116"/>
      <c r="H15" s="132" t="s">
        <v>917</v>
      </c>
      <c r="I15" s="120"/>
      <c r="J15" s="153"/>
      <c r="K15" s="115"/>
    </row>
    <row r="16" spans="1:11" ht="15" customHeight="1">
      <c r="A16" s="114"/>
      <c r="B16" s="120"/>
      <c r="C16" s="120"/>
      <c r="D16" s="120"/>
      <c r="E16" s="120"/>
      <c r="F16" s="120"/>
      <c r="G16" s="120"/>
      <c r="H16" s="120"/>
      <c r="I16" s="123" t="s">
        <v>142</v>
      </c>
      <c r="J16" s="129">
        <v>37597</v>
      </c>
      <c r="K16" s="115"/>
    </row>
    <row r="17" spans="1:11">
      <c r="A17" s="114"/>
      <c r="B17" s="120" t="s">
        <v>713</v>
      </c>
      <c r="C17" s="120"/>
      <c r="D17" s="120"/>
      <c r="E17" s="120"/>
      <c r="F17" s="120"/>
      <c r="G17" s="120"/>
      <c r="H17" s="120"/>
      <c r="I17" s="123" t="s">
        <v>143</v>
      </c>
      <c r="J17" s="129" t="s">
        <v>915</v>
      </c>
      <c r="K17" s="115"/>
    </row>
    <row r="18" spans="1:11" ht="18">
      <c r="A18" s="114"/>
      <c r="B18" s="120" t="s">
        <v>714</v>
      </c>
      <c r="C18" s="120"/>
      <c r="D18" s="120"/>
      <c r="E18" s="120"/>
      <c r="F18" s="120"/>
      <c r="G18" s="120"/>
      <c r="H18" s="120"/>
      <c r="I18" s="122" t="s">
        <v>258</v>
      </c>
      <c r="J18" s="104" t="s">
        <v>159</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54" t="s">
        <v>201</v>
      </c>
      <c r="G20" s="155"/>
      <c r="H20" s="100" t="s">
        <v>169</v>
      </c>
      <c r="I20" s="100" t="s">
        <v>202</v>
      </c>
      <c r="J20" s="100" t="s">
        <v>21</v>
      </c>
      <c r="K20" s="115"/>
    </row>
    <row r="21" spans="1:11">
      <c r="A21" s="114"/>
      <c r="B21" s="105"/>
      <c r="C21" s="105"/>
      <c r="D21" s="106"/>
      <c r="E21" s="106"/>
      <c r="F21" s="156"/>
      <c r="G21" s="157"/>
      <c r="H21" s="105" t="s">
        <v>141</v>
      </c>
      <c r="I21" s="105"/>
      <c r="J21" s="105"/>
      <c r="K21" s="115"/>
    </row>
    <row r="22" spans="1:11" ht="24">
      <c r="A22" s="114"/>
      <c r="B22" s="107">
        <v>4</v>
      </c>
      <c r="C22" s="10" t="s">
        <v>448</v>
      </c>
      <c r="D22" s="118" t="s">
        <v>880</v>
      </c>
      <c r="E22" s="118" t="s">
        <v>25</v>
      </c>
      <c r="F22" s="158"/>
      <c r="G22" s="159"/>
      <c r="H22" s="11" t="s">
        <v>450</v>
      </c>
      <c r="I22" s="14">
        <v>0.5</v>
      </c>
      <c r="J22" s="109">
        <f t="shared" ref="J22:J85" si="0">I22*B22</f>
        <v>2</v>
      </c>
      <c r="K22" s="115"/>
    </row>
    <row r="23" spans="1:11" ht="36">
      <c r="A23" s="114"/>
      <c r="B23" s="107">
        <v>4</v>
      </c>
      <c r="C23" s="10" t="s">
        <v>715</v>
      </c>
      <c r="D23" s="118" t="s">
        <v>715</v>
      </c>
      <c r="E23" s="118" t="s">
        <v>701</v>
      </c>
      <c r="F23" s="158" t="s">
        <v>348</v>
      </c>
      <c r="G23" s="159"/>
      <c r="H23" s="11" t="s">
        <v>716</v>
      </c>
      <c r="I23" s="14">
        <v>2.09</v>
      </c>
      <c r="J23" s="109">
        <f t="shared" si="0"/>
        <v>8.36</v>
      </c>
      <c r="K23" s="115"/>
    </row>
    <row r="24" spans="1:11" ht="36">
      <c r="A24" s="114"/>
      <c r="B24" s="107">
        <v>6</v>
      </c>
      <c r="C24" s="10" t="s">
        <v>715</v>
      </c>
      <c r="D24" s="118" t="s">
        <v>715</v>
      </c>
      <c r="E24" s="118" t="s">
        <v>717</v>
      </c>
      <c r="F24" s="158" t="s">
        <v>239</v>
      </c>
      <c r="G24" s="159"/>
      <c r="H24" s="11" t="s">
        <v>716</v>
      </c>
      <c r="I24" s="14">
        <v>2.09</v>
      </c>
      <c r="J24" s="109">
        <f t="shared" si="0"/>
        <v>12.54</v>
      </c>
      <c r="K24" s="115"/>
    </row>
    <row r="25" spans="1:11" ht="36">
      <c r="A25" s="114"/>
      <c r="B25" s="107">
        <v>12</v>
      </c>
      <c r="C25" s="10" t="s">
        <v>715</v>
      </c>
      <c r="D25" s="118" t="s">
        <v>715</v>
      </c>
      <c r="E25" s="118" t="s">
        <v>717</v>
      </c>
      <c r="F25" s="158" t="s">
        <v>348</v>
      </c>
      <c r="G25" s="159"/>
      <c r="H25" s="11" t="s">
        <v>716</v>
      </c>
      <c r="I25" s="14">
        <v>2.09</v>
      </c>
      <c r="J25" s="109">
        <f t="shared" si="0"/>
        <v>25.08</v>
      </c>
      <c r="K25" s="115"/>
    </row>
    <row r="26" spans="1:11" ht="36">
      <c r="A26" s="114"/>
      <c r="B26" s="107">
        <v>3</v>
      </c>
      <c r="C26" s="10" t="s">
        <v>715</v>
      </c>
      <c r="D26" s="118" t="s">
        <v>715</v>
      </c>
      <c r="E26" s="118" t="s">
        <v>718</v>
      </c>
      <c r="F26" s="158" t="s">
        <v>348</v>
      </c>
      <c r="G26" s="159"/>
      <c r="H26" s="11" t="s">
        <v>716</v>
      </c>
      <c r="I26" s="14">
        <v>2.09</v>
      </c>
      <c r="J26" s="109">
        <f t="shared" si="0"/>
        <v>6.27</v>
      </c>
      <c r="K26" s="115"/>
    </row>
    <row r="27" spans="1:11" ht="36">
      <c r="A27" s="114"/>
      <c r="B27" s="107">
        <v>4</v>
      </c>
      <c r="C27" s="10" t="s">
        <v>719</v>
      </c>
      <c r="D27" s="118" t="s">
        <v>719</v>
      </c>
      <c r="E27" s="118" t="s">
        <v>27</v>
      </c>
      <c r="F27" s="158"/>
      <c r="G27" s="159"/>
      <c r="H27" s="11" t="s">
        <v>720</v>
      </c>
      <c r="I27" s="14">
        <v>3.04</v>
      </c>
      <c r="J27" s="109">
        <f t="shared" si="0"/>
        <v>12.16</v>
      </c>
      <c r="K27" s="115"/>
    </row>
    <row r="28" spans="1:11" ht="36">
      <c r="A28" s="114"/>
      <c r="B28" s="107">
        <v>4</v>
      </c>
      <c r="C28" s="10" t="s">
        <v>719</v>
      </c>
      <c r="D28" s="118" t="s">
        <v>719</v>
      </c>
      <c r="E28" s="118" t="s">
        <v>28</v>
      </c>
      <c r="F28" s="158"/>
      <c r="G28" s="159"/>
      <c r="H28" s="11" t="s">
        <v>720</v>
      </c>
      <c r="I28" s="14">
        <v>3.04</v>
      </c>
      <c r="J28" s="109">
        <f t="shared" si="0"/>
        <v>12.16</v>
      </c>
      <c r="K28" s="115"/>
    </row>
    <row r="29" spans="1:11" ht="36">
      <c r="A29" s="114"/>
      <c r="B29" s="107">
        <v>2</v>
      </c>
      <c r="C29" s="10" t="s">
        <v>721</v>
      </c>
      <c r="D29" s="118" t="s">
        <v>881</v>
      </c>
      <c r="E29" s="118" t="s">
        <v>230</v>
      </c>
      <c r="F29" s="158" t="s">
        <v>239</v>
      </c>
      <c r="G29" s="159"/>
      <c r="H29" s="11" t="s">
        <v>722</v>
      </c>
      <c r="I29" s="14">
        <v>2.04</v>
      </c>
      <c r="J29" s="109">
        <f t="shared" si="0"/>
        <v>4.08</v>
      </c>
      <c r="K29" s="115"/>
    </row>
    <row r="30" spans="1:11" ht="36">
      <c r="A30" s="114"/>
      <c r="B30" s="107">
        <v>1</v>
      </c>
      <c r="C30" s="10" t="s">
        <v>721</v>
      </c>
      <c r="D30" s="118" t="s">
        <v>881</v>
      </c>
      <c r="E30" s="118" t="s">
        <v>230</v>
      </c>
      <c r="F30" s="158" t="s">
        <v>348</v>
      </c>
      <c r="G30" s="159"/>
      <c r="H30" s="11" t="s">
        <v>722</v>
      </c>
      <c r="I30" s="14">
        <v>2.04</v>
      </c>
      <c r="J30" s="109">
        <f t="shared" si="0"/>
        <v>2.04</v>
      </c>
      <c r="K30" s="115"/>
    </row>
    <row r="31" spans="1:11" ht="36">
      <c r="A31" s="114"/>
      <c r="B31" s="107">
        <v>1</v>
      </c>
      <c r="C31" s="10" t="s">
        <v>721</v>
      </c>
      <c r="D31" s="118" t="s">
        <v>881</v>
      </c>
      <c r="E31" s="118" t="s">
        <v>230</v>
      </c>
      <c r="F31" s="158" t="s">
        <v>723</v>
      </c>
      <c r="G31" s="159"/>
      <c r="H31" s="11" t="s">
        <v>722</v>
      </c>
      <c r="I31" s="14">
        <v>2.04</v>
      </c>
      <c r="J31" s="109">
        <f t="shared" si="0"/>
        <v>2.04</v>
      </c>
      <c r="K31" s="115"/>
    </row>
    <row r="32" spans="1:11" ht="36">
      <c r="A32" s="114"/>
      <c r="B32" s="107">
        <v>1</v>
      </c>
      <c r="C32" s="10" t="s">
        <v>721</v>
      </c>
      <c r="D32" s="118" t="s">
        <v>881</v>
      </c>
      <c r="E32" s="118" t="s">
        <v>230</v>
      </c>
      <c r="F32" s="158" t="s">
        <v>724</v>
      </c>
      <c r="G32" s="159"/>
      <c r="H32" s="11" t="s">
        <v>722</v>
      </c>
      <c r="I32" s="14">
        <v>2.04</v>
      </c>
      <c r="J32" s="109">
        <f t="shared" si="0"/>
        <v>2.04</v>
      </c>
      <c r="K32" s="115"/>
    </row>
    <row r="33" spans="1:11" ht="36">
      <c r="A33" s="114"/>
      <c r="B33" s="107">
        <v>2</v>
      </c>
      <c r="C33" s="10" t="s">
        <v>721</v>
      </c>
      <c r="D33" s="118" t="s">
        <v>881</v>
      </c>
      <c r="E33" s="118" t="s">
        <v>231</v>
      </c>
      <c r="F33" s="158" t="s">
        <v>239</v>
      </c>
      <c r="G33" s="159"/>
      <c r="H33" s="11" t="s">
        <v>722</v>
      </c>
      <c r="I33" s="14">
        <v>2.04</v>
      </c>
      <c r="J33" s="109">
        <f t="shared" si="0"/>
        <v>4.08</v>
      </c>
      <c r="K33" s="115"/>
    </row>
    <row r="34" spans="1:11" ht="36">
      <c r="A34" s="114"/>
      <c r="B34" s="107">
        <v>1</v>
      </c>
      <c r="C34" s="10" t="s">
        <v>721</v>
      </c>
      <c r="D34" s="118" t="s">
        <v>881</v>
      </c>
      <c r="E34" s="118" t="s">
        <v>231</v>
      </c>
      <c r="F34" s="158" t="s">
        <v>348</v>
      </c>
      <c r="G34" s="159"/>
      <c r="H34" s="11" t="s">
        <v>722</v>
      </c>
      <c r="I34" s="14">
        <v>2.04</v>
      </c>
      <c r="J34" s="109">
        <f t="shared" si="0"/>
        <v>2.04</v>
      </c>
      <c r="K34" s="115"/>
    </row>
    <row r="35" spans="1:11" ht="36">
      <c r="A35" s="114"/>
      <c r="B35" s="107">
        <v>1</v>
      </c>
      <c r="C35" s="10" t="s">
        <v>721</v>
      </c>
      <c r="D35" s="118" t="s">
        <v>881</v>
      </c>
      <c r="E35" s="118" t="s">
        <v>231</v>
      </c>
      <c r="F35" s="158" t="s">
        <v>723</v>
      </c>
      <c r="G35" s="159"/>
      <c r="H35" s="11" t="s">
        <v>722</v>
      </c>
      <c r="I35" s="14">
        <v>2.04</v>
      </c>
      <c r="J35" s="109">
        <f t="shared" si="0"/>
        <v>2.04</v>
      </c>
      <c r="K35" s="115"/>
    </row>
    <row r="36" spans="1:11" ht="36">
      <c r="A36" s="114"/>
      <c r="B36" s="107">
        <v>1</v>
      </c>
      <c r="C36" s="10" t="s">
        <v>721</v>
      </c>
      <c r="D36" s="118" t="s">
        <v>881</v>
      </c>
      <c r="E36" s="118" t="s">
        <v>231</v>
      </c>
      <c r="F36" s="158" t="s">
        <v>724</v>
      </c>
      <c r="G36" s="159"/>
      <c r="H36" s="11" t="s">
        <v>722</v>
      </c>
      <c r="I36" s="14">
        <v>2.04</v>
      </c>
      <c r="J36" s="109">
        <f t="shared" si="0"/>
        <v>2.04</v>
      </c>
      <c r="K36" s="115"/>
    </row>
    <row r="37" spans="1:11" ht="36">
      <c r="A37" s="114"/>
      <c r="B37" s="107">
        <v>2</v>
      </c>
      <c r="C37" s="10" t="s">
        <v>721</v>
      </c>
      <c r="D37" s="118" t="s">
        <v>881</v>
      </c>
      <c r="E37" s="118" t="s">
        <v>232</v>
      </c>
      <c r="F37" s="158" t="s">
        <v>239</v>
      </c>
      <c r="G37" s="159"/>
      <c r="H37" s="11" t="s">
        <v>722</v>
      </c>
      <c r="I37" s="14">
        <v>2.04</v>
      </c>
      <c r="J37" s="109">
        <f t="shared" si="0"/>
        <v>4.08</v>
      </c>
      <c r="K37" s="115"/>
    </row>
    <row r="38" spans="1:11" ht="36">
      <c r="A38" s="114"/>
      <c r="B38" s="107">
        <v>1</v>
      </c>
      <c r="C38" s="10" t="s">
        <v>721</v>
      </c>
      <c r="D38" s="118" t="s">
        <v>881</v>
      </c>
      <c r="E38" s="118" t="s">
        <v>232</v>
      </c>
      <c r="F38" s="158" t="s">
        <v>348</v>
      </c>
      <c r="G38" s="159"/>
      <c r="H38" s="11" t="s">
        <v>722</v>
      </c>
      <c r="I38" s="14">
        <v>2.04</v>
      </c>
      <c r="J38" s="109">
        <f t="shared" si="0"/>
        <v>2.04</v>
      </c>
      <c r="K38" s="115"/>
    </row>
    <row r="39" spans="1:11" ht="36">
      <c r="A39" s="114"/>
      <c r="B39" s="107">
        <v>1</v>
      </c>
      <c r="C39" s="10" t="s">
        <v>721</v>
      </c>
      <c r="D39" s="118" t="s">
        <v>881</v>
      </c>
      <c r="E39" s="118" t="s">
        <v>232</v>
      </c>
      <c r="F39" s="158" t="s">
        <v>723</v>
      </c>
      <c r="G39" s="159"/>
      <c r="H39" s="11" t="s">
        <v>722</v>
      </c>
      <c r="I39" s="14">
        <v>2.04</v>
      </c>
      <c r="J39" s="109">
        <f t="shared" si="0"/>
        <v>2.04</v>
      </c>
      <c r="K39" s="115"/>
    </row>
    <row r="40" spans="1:11" ht="36">
      <c r="A40" s="114"/>
      <c r="B40" s="107">
        <v>1</v>
      </c>
      <c r="C40" s="10" t="s">
        <v>721</v>
      </c>
      <c r="D40" s="118" t="s">
        <v>881</v>
      </c>
      <c r="E40" s="118" t="s">
        <v>232</v>
      </c>
      <c r="F40" s="158" t="s">
        <v>724</v>
      </c>
      <c r="G40" s="159"/>
      <c r="H40" s="11" t="s">
        <v>722</v>
      </c>
      <c r="I40" s="14">
        <v>2.04</v>
      </c>
      <c r="J40" s="109">
        <f t="shared" si="0"/>
        <v>2.04</v>
      </c>
      <c r="K40" s="115"/>
    </row>
    <row r="41" spans="1:11" ht="24">
      <c r="A41" s="114"/>
      <c r="B41" s="107">
        <v>10</v>
      </c>
      <c r="C41" s="10" t="s">
        <v>725</v>
      </c>
      <c r="D41" s="118" t="s">
        <v>882</v>
      </c>
      <c r="E41" s="118" t="s">
        <v>614</v>
      </c>
      <c r="F41" s="158" t="s">
        <v>28</v>
      </c>
      <c r="G41" s="159"/>
      <c r="H41" s="11" t="s">
        <v>726</v>
      </c>
      <c r="I41" s="14">
        <v>0.19</v>
      </c>
      <c r="J41" s="109">
        <f t="shared" si="0"/>
        <v>1.9</v>
      </c>
      <c r="K41" s="115"/>
    </row>
    <row r="42" spans="1:11" ht="24">
      <c r="A42" s="114"/>
      <c r="B42" s="107">
        <v>2</v>
      </c>
      <c r="C42" s="10" t="s">
        <v>727</v>
      </c>
      <c r="D42" s="118" t="s">
        <v>727</v>
      </c>
      <c r="E42" s="118" t="s">
        <v>25</v>
      </c>
      <c r="F42" s="158" t="s">
        <v>728</v>
      </c>
      <c r="G42" s="159"/>
      <c r="H42" s="11" t="s">
        <v>729</v>
      </c>
      <c r="I42" s="14">
        <v>1.33</v>
      </c>
      <c r="J42" s="109">
        <f t="shared" si="0"/>
        <v>2.66</v>
      </c>
      <c r="K42" s="115"/>
    </row>
    <row r="43" spans="1:11" ht="24">
      <c r="A43" s="114"/>
      <c r="B43" s="107">
        <v>2</v>
      </c>
      <c r="C43" s="10" t="s">
        <v>727</v>
      </c>
      <c r="D43" s="118" t="s">
        <v>727</v>
      </c>
      <c r="E43" s="118" t="s">
        <v>25</v>
      </c>
      <c r="F43" s="158" t="s">
        <v>730</v>
      </c>
      <c r="G43" s="159"/>
      <c r="H43" s="11" t="s">
        <v>729</v>
      </c>
      <c r="I43" s="14">
        <v>1.33</v>
      </c>
      <c r="J43" s="109">
        <f t="shared" si="0"/>
        <v>2.66</v>
      </c>
      <c r="K43" s="115"/>
    </row>
    <row r="44" spans="1:11" ht="24">
      <c r="A44" s="114"/>
      <c r="B44" s="107">
        <v>2</v>
      </c>
      <c r="C44" s="10" t="s">
        <v>727</v>
      </c>
      <c r="D44" s="118" t="s">
        <v>727</v>
      </c>
      <c r="E44" s="118" t="s">
        <v>25</v>
      </c>
      <c r="F44" s="158" t="s">
        <v>731</v>
      </c>
      <c r="G44" s="159"/>
      <c r="H44" s="11" t="s">
        <v>729</v>
      </c>
      <c r="I44" s="14">
        <v>1.33</v>
      </c>
      <c r="J44" s="109">
        <f t="shared" si="0"/>
        <v>2.66</v>
      </c>
      <c r="K44" s="115"/>
    </row>
    <row r="45" spans="1:11" ht="24">
      <c r="A45" s="114"/>
      <c r="B45" s="107">
        <v>1</v>
      </c>
      <c r="C45" s="10" t="s">
        <v>727</v>
      </c>
      <c r="D45" s="118" t="s">
        <v>727</v>
      </c>
      <c r="E45" s="118" t="s">
        <v>25</v>
      </c>
      <c r="F45" s="158" t="s">
        <v>732</v>
      </c>
      <c r="G45" s="159"/>
      <c r="H45" s="11" t="s">
        <v>729</v>
      </c>
      <c r="I45" s="14">
        <v>1.33</v>
      </c>
      <c r="J45" s="109">
        <f t="shared" si="0"/>
        <v>1.33</v>
      </c>
      <c r="K45" s="115"/>
    </row>
    <row r="46" spans="1:11" ht="24">
      <c r="A46" s="114"/>
      <c r="B46" s="107">
        <v>1</v>
      </c>
      <c r="C46" s="10" t="s">
        <v>727</v>
      </c>
      <c r="D46" s="118" t="s">
        <v>727</v>
      </c>
      <c r="E46" s="118" t="s">
        <v>25</v>
      </c>
      <c r="F46" s="158" t="s">
        <v>733</v>
      </c>
      <c r="G46" s="159"/>
      <c r="H46" s="11" t="s">
        <v>729</v>
      </c>
      <c r="I46" s="14">
        <v>1.33</v>
      </c>
      <c r="J46" s="109">
        <f t="shared" si="0"/>
        <v>1.33</v>
      </c>
      <c r="K46" s="115"/>
    </row>
    <row r="47" spans="1:11" ht="24">
      <c r="A47" s="114"/>
      <c r="B47" s="107">
        <v>2</v>
      </c>
      <c r="C47" s="10" t="s">
        <v>727</v>
      </c>
      <c r="D47" s="118" t="s">
        <v>727</v>
      </c>
      <c r="E47" s="118" t="s">
        <v>26</v>
      </c>
      <c r="F47" s="158" t="s">
        <v>728</v>
      </c>
      <c r="G47" s="159"/>
      <c r="H47" s="11" t="s">
        <v>729</v>
      </c>
      <c r="I47" s="14">
        <v>1.33</v>
      </c>
      <c r="J47" s="109">
        <f t="shared" si="0"/>
        <v>2.66</v>
      </c>
      <c r="K47" s="115"/>
    </row>
    <row r="48" spans="1:11" ht="24">
      <c r="A48" s="114"/>
      <c r="B48" s="107">
        <v>2</v>
      </c>
      <c r="C48" s="10" t="s">
        <v>727</v>
      </c>
      <c r="D48" s="118" t="s">
        <v>727</v>
      </c>
      <c r="E48" s="118" t="s">
        <v>26</v>
      </c>
      <c r="F48" s="158" t="s">
        <v>730</v>
      </c>
      <c r="G48" s="159"/>
      <c r="H48" s="11" t="s">
        <v>729</v>
      </c>
      <c r="I48" s="14">
        <v>1.33</v>
      </c>
      <c r="J48" s="109">
        <f t="shared" si="0"/>
        <v>2.66</v>
      </c>
      <c r="K48" s="115"/>
    </row>
    <row r="49" spans="1:11" ht="24">
      <c r="A49" s="114"/>
      <c r="B49" s="107">
        <v>2</v>
      </c>
      <c r="C49" s="10" t="s">
        <v>727</v>
      </c>
      <c r="D49" s="118" t="s">
        <v>727</v>
      </c>
      <c r="E49" s="118" t="s">
        <v>26</v>
      </c>
      <c r="F49" s="158" t="s">
        <v>731</v>
      </c>
      <c r="G49" s="159"/>
      <c r="H49" s="11" t="s">
        <v>729</v>
      </c>
      <c r="I49" s="14">
        <v>1.33</v>
      </c>
      <c r="J49" s="109">
        <f t="shared" si="0"/>
        <v>2.66</v>
      </c>
      <c r="K49" s="115"/>
    </row>
    <row r="50" spans="1:11" ht="24">
      <c r="A50" s="114"/>
      <c r="B50" s="107">
        <v>1</v>
      </c>
      <c r="C50" s="10" t="s">
        <v>727</v>
      </c>
      <c r="D50" s="118" t="s">
        <v>727</v>
      </c>
      <c r="E50" s="118" t="s">
        <v>26</v>
      </c>
      <c r="F50" s="158" t="s">
        <v>732</v>
      </c>
      <c r="G50" s="159"/>
      <c r="H50" s="11" t="s">
        <v>729</v>
      </c>
      <c r="I50" s="14">
        <v>1.33</v>
      </c>
      <c r="J50" s="109">
        <f t="shared" si="0"/>
        <v>1.33</v>
      </c>
      <c r="K50" s="115"/>
    </row>
    <row r="51" spans="1:11" ht="24">
      <c r="A51" s="114"/>
      <c r="B51" s="107">
        <v>1</v>
      </c>
      <c r="C51" s="10" t="s">
        <v>727</v>
      </c>
      <c r="D51" s="118" t="s">
        <v>727</v>
      </c>
      <c r="E51" s="118" t="s">
        <v>26</v>
      </c>
      <c r="F51" s="158" t="s">
        <v>733</v>
      </c>
      <c r="G51" s="159"/>
      <c r="H51" s="11" t="s">
        <v>729</v>
      </c>
      <c r="I51" s="14">
        <v>1.33</v>
      </c>
      <c r="J51" s="109">
        <f t="shared" si="0"/>
        <v>1.33</v>
      </c>
      <c r="K51" s="115"/>
    </row>
    <row r="52" spans="1:11" ht="24">
      <c r="A52" s="114"/>
      <c r="B52" s="107">
        <v>2</v>
      </c>
      <c r="C52" s="10" t="s">
        <v>734</v>
      </c>
      <c r="D52" s="118" t="s">
        <v>734</v>
      </c>
      <c r="E52" s="118" t="s">
        <v>23</v>
      </c>
      <c r="F52" s="158" t="s">
        <v>273</v>
      </c>
      <c r="G52" s="159"/>
      <c r="H52" s="11" t="s">
        <v>735</v>
      </c>
      <c r="I52" s="14">
        <v>0.59</v>
      </c>
      <c r="J52" s="109">
        <f t="shared" si="0"/>
        <v>1.18</v>
      </c>
      <c r="K52" s="115"/>
    </row>
    <row r="53" spans="1:11" ht="24">
      <c r="A53" s="114"/>
      <c r="B53" s="107">
        <v>2</v>
      </c>
      <c r="C53" s="10" t="s">
        <v>734</v>
      </c>
      <c r="D53" s="118" t="s">
        <v>734</v>
      </c>
      <c r="E53" s="118" t="s">
        <v>23</v>
      </c>
      <c r="F53" s="158" t="s">
        <v>271</v>
      </c>
      <c r="G53" s="159"/>
      <c r="H53" s="11" t="s">
        <v>735</v>
      </c>
      <c r="I53" s="14">
        <v>0.59</v>
      </c>
      <c r="J53" s="109">
        <f t="shared" si="0"/>
        <v>1.18</v>
      </c>
      <c r="K53" s="115"/>
    </row>
    <row r="54" spans="1:11" ht="24">
      <c r="A54" s="114"/>
      <c r="B54" s="107">
        <v>2</v>
      </c>
      <c r="C54" s="10" t="s">
        <v>734</v>
      </c>
      <c r="D54" s="118" t="s">
        <v>734</v>
      </c>
      <c r="E54" s="118" t="s">
        <v>23</v>
      </c>
      <c r="F54" s="158" t="s">
        <v>272</v>
      </c>
      <c r="G54" s="159"/>
      <c r="H54" s="11" t="s">
        <v>735</v>
      </c>
      <c r="I54" s="14">
        <v>0.59</v>
      </c>
      <c r="J54" s="109">
        <f t="shared" si="0"/>
        <v>1.18</v>
      </c>
      <c r="K54" s="115"/>
    </row>
    <row r="55" spans="1:11" ht="24">
      <c r="A55" s="114"/>
      <c r="B55" s="107">
        <v>2</v>
      </c>
      <c r="C55" s="10" t="s">
        <v>734</v>
      </c>
      <c r="D55" s="118" t="s">
        <v>734</v>
      </c>
      <c r="E55" s="118" t="s">
        <v>25</v>
      </c>
      <c r="F55" s="158" t="s">
        <v>273</v>
      </c>
      <c r="G55" s="159"/>
      <c r="H55" s="11" t="s">
        <v>735</v>
      </c>
      <c r="I55" s="14">
        <v>0.59</v>
      </c>
      <c r="J55" s="109">
        <f t="shared" si="0"/>
        <v>1.18</v>
      </c>
      <c r="K55" s="115"/>
    </row>
    <row r="56" spans="1:11" ht="24">
      <c r="A56" s="114"/>
      <c r="B56" s="107">
        <v>2</v>
      </c>
      <c r="C56" s="10" t="s">
        <v>734</v>
      </c>
      <c r="D56" s="118" t="s">
        <v>734</v>
      </c>
      <c r="E56" s="118" t="s">
        <v>25</v>
      </c>
      <c r="F56" s="158" t="s">
        <v>271</v>
      </c>
      <c r="G56" s="159"/>
      <c r="H56" s="11" t="s">
        <v>735</v>
      </c>
      <c r="I56" s="14">
        <v>0.59</v>
      </c>
      <c r="J56" s="109">
        <f t="shared" si="0"/>
        <v>1.18</v>
      </c>
      <c r="K56" s="115"/>
    </row>
    <row r="57" spans="1:11" ht="24">
      <c r="A57" s="114"/>
      <c r="B57" s="107">
        <v>2</v>
      </c>
      <c r="C57" s="10" t="s">
        <v>734</v>
      </c>
      <c r="D57" s="118" t="s">
        <v>734</v>
      </c>
      <c r="E57" s="118" t="s">
        <v>25</v>
      </c>
      <c r="F57" s="158" t="s">
        <v>272</v>
      </c>
      <c r="G57" s="159"/>
      <c r="H57" s="11" t="s">
        <v>735</v>
      </c>
      <c r="I57" s="14">
        <v>0.59</v>
      </c>
      <c r="J57" s="109">
        <f t="shared" si="0"/>
        <v>1.18</v>
      </c>
      <c r="K57" s="115"/>
    </row>
    <row r="58" spans="1:11" ht="24">
      <c r="A58" s="114"/>
      <c r="B58" s="107">
        <v>2</v>
      </c>
      <c r="C58" s="10" t="s">
        <v>734</v>
      </c>
      <c r="D58" s="118" t="s">
        <v>734</v>
      </c>
      <c r="E58" s="118" t="s">
        <v>26</v>
      </c>
      <c r="F58" s="158" t="s">
        <v>273</v>
      </c>
      <c r="G58" s="159"/>
      <c r="H58" s="11" t="s">
        <v>735</v>
      </c>
      <c r="I58" s="14">
        <v>0.59</v>
      </c>
      <c r="J58" s="109">
        <f t="shared" si="0"/>
        <v>1.18</v>
      </c>
      <c r="K58" s="115"/>
    </row>
    <row r="59" spans="1:11" ht="24">
      <c r="A59" s="114"/>
      <c r="B59" s="107">
        <v>2</v>
      </c>
      <c r="C59" s="10" t="s">
        <v>734</v>
      </c>
      <c r="D59" s="118" t="s">
        <v>734</v>
      </c>
      <c r="E59" s="118" t="s">
        <v>26</v>
      </c>
      <c r="F59" s="158" t="s">
        <v>271</v>
      </c>
      <c r="G59" s="159"/>
      <c r="H59" s="11" t="s">
        <v>735</v>
      </c>
      <c r="I59" s="14">
        <v>0.59</v>
      </c>
      <c r="J59" s="109">
        <f t="shared" si="0"/>
        <v>1.18</v>
      </c>
      <c r="K59" s="115"/>
    </row>
    <row r="60" spans="1:11" ht="24">
      <c r="A60" s="114"/>
      <c r="B60" s="107">
        <v>2</v>
      </c>
      <c r="C60" s="10" t="s">
        <v>734</v>
      </c>
      <c r="D60" s="118" t="s">
        <v>734</v>
      </c>
      <c r="E60" s="118" t="s">
        <v>26</v>
      </c>
      <c r="F60" s="158" t="s">
        <v>272</v>
      </c>
      <c r="G60" s="159"/>
      <c r="H60" s="11" t="s">
        <v>735</v>
      </c>
      <c r="I60" s="14">
        <v>0.59</v>
      </c>
      <c r="J60" s="109">
        <f t="shared" si="0"/>
        <v>1.18</v>
      </c>
      <c r="K60" s="115"/>
    </row>
    <row r="61" spans="1:11" ht="36">
      <c r="A61" s="114"/>
      <c r="B61" s="107">
        <v>2</v>
      </c>
      <c r="C61" s="10" t="s">
        <v>736</v>
      </c>
      <c r="D61" s="118" t="s">
        <v>736</v>
      </c>
      <c r="E61" s="118" t="s">
        <v>26</v>
      </c>
      <c r="F61" s="158" t="s">
        <v>107</v>
      </c>
      <c r="G61" s="159"/>
      <c r="H61" s="11" t="s">
        <v>737</v>
      </c>
      <c r="I61" s="14">
        <v>1.61</v>
      </c>
      <c r="J61" s="109">
        <f t="shared" si="0"/>
        <v>3.22</v>
      </c>
      <c r="K61" s="115"/>
    </row>
    <row r="62" spans="1:11" ht="36">
      <c r="A62" s="114"/>
      <c r="B62" s="107">
        <v>2</v>
      </c>
      <c r="C62" s="10" t="s">
        <v>736</v>
      </c>
      <c r="D62" s="118" t="s">
        <v>736</v>
      </c>
      <c r="E62" s="118" t="s">
        <v>26</v>
      </c>
      <c r="F62" s="158" t="s">
        <v>210</v>
      </c>
      <c r="G62" s="159"/>
      <c r="H62" s="11" t="s">
        <v>737</v>
      </c>
      <c r="I62" s="14">
        <v>1.61</v>
      </c>
      <c r="J62" s="109">
        <f t="shared" si="0"/>
        <v>3.22</v>
      </c>
      <c r="K62" s="115"/>
    </row>
    <row r="63" spans="1:11" ht="36">
      <c r="A63" s="114"/>
      <c r="B63" s="107">
        <v>1</v>
      </c>
      <c r="C63" s="10" t="s">
        <v>736</v>
      </c>
      <c r="D63" s="118" t="s">
        <v>736</v>
      </c>
      <c r="E63" s="118" t="s">
        <v>26</v>
      </c>
      <c r="F63" s="158" t="s">
        <v>212</v>
      </c>
      <c r="G63" s="159"/>
      <c r="H63" s="11" t="s">
        <v>737</v>
      </c>
      <c r="I63" s="14">
        <v>1.61</v>
      </c>
      <c r="J63" s="109">
        <f t="shared" si="0"/>
        <v>1.61</v>
      </c>
      <c r="K63" s="115"/>
    </row>
    <row r="64" spans="1:11" ht="36">
      <c r="A64" s="114"/>
      <c r="B64" s="107">
        <v>1</v>
      </c>
      <c r="C64" s="10" t="s">
        <v>736</v>
      </c>
      <c r="D64" s="118" t="s">
        <v>736</v>
      </c>
      <c r="E64" s="118" t="s">
        <v>26</v>
      </c>
      <c r="F64" s="158" t="s">
        <v>265</v>
      </c>
      <c r="G64" s="159"/>
      <c r="H64" s="11" t="s">
        <v>737</v>
      </c>
      <c r="I64" s="14">
        <v>1.61</v>
      </c>
      <c r="J64" s="109">
        <f t="shared" si="0"/>
        <v>1.61</v>
      </c>
      <c r="K64" s="115"/>
    </row>
    <row r="65" spans="1:11" ht="36">
      <c r="A65" s="114"/>
      <c r="B65" s="107">
        <v>1</v>
      </c>
      <c r="C65" s="10" t="s">
        <v>736</v>
      </c>
      <c r="D65" s="118" t="s">
        <v>736</v>
      </c>
      <c r="E65" s="118" t="s">
        <v>26</v>
      </c>
      <c r="F65" s="158" t="s">
        <v>270</v>
      </c>
      <c r="G65" s="159"/>
      <c r="H65" s="11" t="s">
        <v>737</v>
      </c>
      <c r="I65" s="14">
        <v>1.61</v>
      </c>
      <c r="J65" s="109">
        <f t="shared" si="0"/>
        <v>1.61</v>
      </c>
      <c r="K65" s="115"/>
    </row>
    <row r="66" spans="1:11" ht="36">
      <c r="A66" s="114"/>
      <c r="B66" s="107">
        <v>1</v>
      </c>
      <c r="C66" s="10" t="s">
        <v>736</v>
      </c>
      <c r="D66" s="118" t="s">
        <v>736</v>
      </c>
      <c r="E66" s="118" t="s">
        <v>26</v>
      </c>
      <c r="F66" s="158" t="s">
        <v>311</v>
      </c>
      <c r="G66" s="159"/>
      <c r="H66" s="11" t="s">
        <v>737</v>
      </c>
      <c r="I66" s="14">
        <v>1.61</v>
      </c>
      <c r="J66" s="109">
        <f t="shared" si="0"/>
        <v>1.61</v>
      </c>
      <c r="K66" s="115"/>
    </row>
    <row r="67" spans="1:11" ht="24">
      <c r="A67" s="114"/>
      <c r="B67" s="107">
        <v>2</v>
      </c>
      <c r="C67" s="10" t="s">
        <v>738</v>
      </c>
      <c r="D67" s="118" t="s">
        <v>738</v>
      </c>
      <c r="E67" s="118" t="s">
        <v>26</v>
      </c>
      <c r="F67" s="158" t="s">
        <v>636</v>
      </c>
      <c r="G67" s="159"/>
      <c r="H67" s="11" t="s">
        <v>739</v>
      </c>
      <c r="I67" s="14">
        <v>0.49</v>
      </c>
      <c r="J67" s="109">
        <f t="shared" si="0"/>
        <v>0.98</v>
      </c>
      <c r="K67" s="115"/>
    </row>
    <row r="68" spans="1:11" ht="24">
      <c r="A68" s="114"/>
      <c r="B68" s="107">
        <v>2</v>
      </c>
      <c r="C68" s="10" t="s">
        <v>738</v>
      </c>
      <c r="D68" s="118" t="s">
        <v>738</v>
      </c>
      <c r="E68" s="118" t="s">
        <v>26</v>
      </c>
      <c r="F68" s="158" t="s">
        <v>643</v>
      </c>
      <c r="G68" s="159"/>
      <c r="H68" s="11" t="s">
        <v>739</v>
      </c>
      <c r="I68" s="14">
        <v>0.49</v>
      </c>
      <c r="J68" s="109">
        <f t="shared" si="0"/>
        <v>0.98</v>
      </c>
      <c r="K68" s="115"/>
    </row>
    <row r="69" spans="1:11" ht="24">
      <c r="A69" s="114"/>
      <c r="B69" s="107">
        <v>2</v>
      </c>
      <c r="C69" s="10" t="s">
        <v>738</v>
      </c>
      <c r="D69" s="118" t="s">
        <v>738</v>
      </c>
      <c r="E69" s="118" t="s">
        <v>26</v>
      </c>
      <c r="F69" s="158" t="s">
        <v>740</v>
      </c>
      <c r="G69" s="159"/>
      <c r="H69" s="11" t="s">
        <v>739</v>
      </c>
      <c r="I69" s="14">
        <v>0.49</v>
      </c>
      <c r="J69" s="109">
        <f t="shared" si="0"/>
        <v>0.98</v>
      </c>
      <c r="K69" s="115"/>
    </row>
    <row r="70" spans="1:11" ht="24">
      <c r="A70" s="114"/>
      <c r="B70" s="107">
        <v>2</v>
      </c>
      <c r="C70" s="10" t="s">
        <v>738</v>
      </c>
      <c r="D70" s="118" t="s">
        <v>738</v>
      </c>
      <c r="E70" s="118" t="s">
        <v>26</v>
      </c>
      <c r="F70" s="158" t="s">
        <v>741</v>
      </c>
      <c r="G70" s="159"/>
      <c r="H70" s="11" t="s">
        <v>739</v>
      </c>
      <c r="I70" s="14">
        <v>0.49</v>
      </c>
      <c r="J70" s="109">
        <f t="shared" si="0"/>
        <v>0.98</v>
      </c>
      <c r="K70" s="115"/>
    </row>
    <row r="71" spans="1:11" ht="24">
      <c r="A71" s="114"/>
      <c r="B71" s="107">
        <v>2</v>
      </c>
      <c r="C71" s="10" t="s">
        <v>738</v>
      </c>
      <c r="D71" s="118" t="s">
        <v>738</v>
      </c>
      <c r="E71" s="118" t="s">
        <v>26</v>
      </c>
      <c r="F71" s="158" t="s">
        <v>742</v>
      </c>
      <c r="G71" s="159"/>
      <c r="H71" s="11" t="s">
        <v>739</v>
      </c>
      <c r="I71" s="14">
        <v>0.49</v>
      </c>
      <c r="J71" s="109">
        <f t="shared" si="0"/>
        <v>0.98</v>
      </c>
      <c r="K71" s="115"/>
    </row>
    <row r="72" spans="1:11" ht="24">
      <c r="A72" s="114"/>
      <c r="B72" s="107">
        <v>2</v>
      </c>
      <c r="C72" s="10" t="s">
        <v>738</v>
      </c>
      <c r="D72" s="118" t="s">
        <v>738</v>
      </c>
      <c r="E72" s="118" t="s">
        <v>26</v>
      </c>
      <c r="F72" s="158" t="s">
        <v>743</v>
      </c>
      <c r="G72" s="159"/>
      <c r="H72" s="11" t="s">
        <v>739</v>
      </c>
      <c r="I72" s="14">
        <v>0.49</v>
      </c>
      <c r="J72" s="109">
        <f t="shared" si="0"/>
        <v>0.98</v>
      </c>
      <c r="K72" s="115"/>
    </row>
    <row r="73" spans="1:11" ht="24">
      <c r="A73" s="114"/>
      <c r="B73" s="107">
        <v>2</v>
      </c>
      <c r="C73" s="10" t="s">
        <v>738</v>
      </c>
      <c r="D73" s="118" t="s">
        <v>738</v>
      </c>
      <c r="E73" s="118" t="s">
        <v>26</v>
      </c>
      <c r="F73" s="158" t="s">
        <v>744</v>
      </c>
      <c r="G73" s="159"/>
      <c r="H73" s="11" t="s">
        <v>739</v>
      </c>
      <c r="I73" s="14">
        <v>0.49</v>
      </c>
      <c r="J73" s="109">
        <f t="shared" si="0"/>
        <v>0.98</v>
      </c>
      <c r="K73" s="115"/>
    </row>
    <row r="74" spans="1:11" ht="24">
      <c r="A74" s="114"/>
      <c r="B74" s="107">
        <v>2</v>
      </c>
      <c r="C74" s="10" t="s">
        <v>738</v>
      </c>
      <c r="D74" s="118" t="s">
        <v>738</v>
      </c>
      <c r="E74" s="118" t="s">
        <v>26</v>
      </c>
      <c r="F74" s="158" t="s">
        <v>745</v>
      </c>
      <c r="G74" s="159"/>
      <c r="H74" s="11" t="s">
        <v>739</v>
      </c>
      <c r="I74" s="14">
        <v>0.49</v>
      </c>
      <c r="J74" s="109">
        <f t="shared" si="0"/>
        <v>0.98</v>
      </c>
      <c r="K74" s="115"/>
    </row>
    <row r="75" spans="1:11" ht="24">
      <c r="A75" s="114"/>
      <c r="B75" s="107">
        <v>2</v>
      </c>
      <c r="C75" s="10" t="s">
        <v>738</v>
      </c>
      <c r="D75" s="118" t="s">
        <v>738</v>
      </c>
      <c r="E75" s="118" t="s">
        <v>26</v>
      </c>
      <c r="F75" s="158" t="s">
        <v>746</v>
      </c>
      <c r="G75" s="159"/>
      <c r="H75" s="11" t="s">
        <v>739</v>
      </c>
      <c r="I75" s="14">
        <v>0.49</v>
      </c>
      <c r="J75" s="109">
        <f t="shared" si="0"/>
        <v>0.98</v>
      </c>
      <c r="K75" s="115"/>
    </row>
    <row r="76" spans="1:11" ht="24">
      <c r="A76" s="114"/>
      <c r="B76" s="107">
        <v>2</v>
      </c>
      <c r="C76" s="10" t="s">
        <v>738</v>
      </c>
      <c r="D76" s="118" t="s">
        <v>738</v>
      </c>
      <c r="E76" s="118" t="s">
        <v>26</v>
      </c>
      <c r="F76" s="158" t="s">
        <v>747</v>
      </c>
      <c r="G76" s="159"/>
      <c r="H76" s="11" t="s">
        <v>739</v>
      </c>
      <c r="I76" s="14">
        <v>0.49</v>
      </c>
      <c r="J76" s="109">
        <f t="shared" si="0"/>
        <v>0.98</v>
      </c>
      <c r="K76" s="115"/>
    </row>
    <row r="77" spans="1:11" ht="24">
      <c r="A77" s="114"/>
      <c r="B77" s="107">
        <v>2</v>
      </c>
      <c r="C77" s="10" t="s">
        <v>738</v>
      </c>
      <c r="D77" s="118" t="s">
        <v>738</v>
      </c>
      <c r="E77" s="118" t="s">
        <v>26</v>
      </c>
      <c r="F77" s="158" t="s">
        <v>748</v>
      </c>
      <c r="G77" s="159"/>
      <c r="H77" s="11" t="s">
        <v>739</v>
      </c>
      <c r="I77" s="14">
        <v>0.49</v>
      </c>
      <c r="J77" s="109">
        <f t="shared" si="0"/>
        <v>0.98</v>
      </c>
      <c r="K77" s="115"/>
    </row>
    <row r="78" spans="1:11" ht="24">
      <c r="A78" s="114"/>
      <c r="B78" s="107">
        <v>1</v>
      </c>
      <c r="C78" s="10" t="s">
        <v>749</v>
      </c>
      <c r="D78" s="118" t="s">
        <v>749</v>
      </c>
      <c r="E78" s="118" t="s">
        <v>26</v>
      </c>
      <c r="F78" s="158" t="s">
        <v>110</v>
      </c>
      <c r="G78" s="159"/>
      <c r="H78" s="11" t="s">
        <v>750</v>
      </c>
      <c r="I78" s="14">
        <v>3.19</v>
      </c>
      <c r="J78" s="109">
        <f t="shared" si="0"/>
        <v>3.19</v>
      </c>
      <c r="K78" s="115"/>
    </row>
    <row r="79" spans="1:11" ht="24">
      <c r="A79" s="114"/>
      <c r="B79" s="107">
        <v>2</v>
      </c>
      <c r="C79" s="10" t="s">
        <v>749</v>
      </c>
      <c r="D79" s="118" t="s">
        <v>749</v>
      </c>
      <c r="E79" s="118" t="s">
        <v>26</v>
      </c>
      <c r="F79" s="158" t="s">
        <v>751</v>
      </c>
      <c r="G79" s="159"/>
      <c r="H79" s="11" t="s">
        <v>750</v>
      </c>
      <c r="I79" s="14">
        <v>3.19</v>
      </c>
      <c r="J79" s="109">
        <f t="shared" si="0"/>
        <v>6.38</v>
      </c>
      <c r="K79" s="115"/>
    </row>
    <row r="80" spans="1:11" ht="24">
      <c r="A80" s="114"/>
      <c r="B80" s="107">
        <v>1</v>
      </c>
      <c r="C80" s="10" t="s">
        <v>749</v>
      </c>
      <c r="D80" s="118" t="s">
        <v>749</v>
      </c>
      <c r="E80" s="118" t="s">
        <v>26</v>
      </c>
      <c r="F80" s="158" t="s">
        <v>752</v>
      </c>
      <c r="G80" s="159"/>
      <c r="H80" s="11" t="s">
        <v>750</v>
      </c>
      <c r="I80" s="14">
        <v>3.19</v>
      </c>
      <c r="J80" s="109">
        <f t="shared" si="0"/>
        <v>3.19</v>
      </c>
      <c r="K80" s="115"/>
    </row>
    <row r="81" spans="1:11" ht="24">
      <c r="A81" s="114"/>
      <c r="B81" s="107">
        <v>3</v>
      </c>
      <c r="C81" s="10" t="s">
        <v>753</v>
      </c>
      <c r="D81" s="118" t="s">
        <v>753</v>
      </c>
      <c r="E81" s="118" t="s">
        <v>26</v>
      </c>
      <c r="F81" s="158" t="s">
        <v>273</v>
      </c>
      <c r="G81" s="159"/>
      <c r="H81" s="11" t="s">
        <v>754</v>
      </c>
      <c r="I81" s="14">
        <v>0.76</v>
      </c>
      <c r="J81" s="109">
        <f t="shared" si="0"/>
        <v>2.2800000000000002</v>
      </c>
      <c r="K81" s="115"/>
    </row>
    <row r="82" spans="1:11" ht="24">
      <c r="A82" s="114"/>
      <c r="B82" s="107">
        <v>3</v>
      </c>
      <c r="C82" s="10" t="s">
        <v>753</v>
      </c>
      <c r="D82" s="118" t="s">
        <v>753</v>
      </c>
      <c r="E82" s="118" t="s">
        <v>26</v>
      </c>
      <c r="F82" s="158" t="s">
        <v>673</v>
      </c>
      <c r="G82" s="159"/>
      <c r="H82" s="11" t="s">
        <v>754</v>
      </c>
      <c r="I82" s="14">
        <v>0.76</v>
      </c>
      <c r="J82" s="109">
        <f t="shared" si="0"/>
        <v>2.2800000000000002</v>
      </c>
      <c r="K82" s="115"/>
    </row>
    <row r="83" spans="1:11" ht="24">
      <c r="A83" s="114"/>
      <c r="B83" s="107">
        <v>3</v>
      </c>
      <c r="C83" s="10" t="s">
        <v>753</v>
      </c>
      <c r="D83" s="118" t="s">
        <v>753</v>
      </c>
      <c r="E83" s="118" t="s">
        <v>26</v>
      </c>
      <c r="F83" s="158" t="s">
        <v>271</v>
      </c>
      <c r="G83" s="159"/>
      <c r="H83" s="11" t="s">
        <v>754</v>
      </c>
      <c r="I83" s="14">
        <v>0.76</v>
      </c>
      <c r="J83" s="109">
        <f t="shared" si="0"/>
        <v>2.2800000000000002</v>
      </c>
      <c r="K83" s="115"/>
    </row>
    <row r="84" spans="1:11" ht="24">
      <c r="A84" s="114"/>
      <c r="B84" s="107">
        <v>3</v>
      </c>
      <c r="C84" s="10" t="s">
        <v>753</v>
      </c>
      <c r="D84" s="118" t="s">
        <v>753</v>
      </c>
      <c r="E84" s="118" t="s">
        <v>26</v>
      </c>
      <c r="F84" s="158" t="s">
        <v>272</v>
      </c>
      <c r="G84" s="159"/>
      <c r="H84" s="11" t="s">
        <v>754</v>
      </c>
      <c r="I84" s="14">
        <v>0.76</v>
      </c>
      <c r="J84" s="109">
        <f t="shared" si="0"/>
        <v>2.2800000000000002</v>
      </c>
      <c r="K84" s="115"/>
    </row>
    <row r="85" spans="1:11" ht="24">
      <c r="A85" s="114"/>
      <c r="B85" s="107">
        <v>3</v>
      </c>
      <c r="C85" s="10" t="s">
        <v>753</v>
      </c>
      <c r="D85" s="118" t="s">
        <v>753</v>
      </c>
      <c r="E85" s="118" t="s">
        <v>26</v>
      </c>
      <c r="F85" s="158" t="s">
        <v>755</v>
      </c>
      <c r="G85" s="159"/>
      <c r="H85" s="11" t="s">
        <v>754</v>
      </c>
      <c r="I85" s="14">
        <v>0.76</v>
      </c>
      <c r="J85" s="109">
        <f t="shared" si="0"/>
        <v>2.2800000000000002</v>
      </c>
      <c r="K85" s="115"/>
    </row>
    <row r="86" spans="1:11" ht="24">
      <c r="A86" s="114"/>
      <c r="B86" s="107">
        <v>2</v>
      </c>
      <c r="C86" s="10" t="s">
        <v>756</v>
      </c>
      <c r="D86" s="118" t="s">
        <v>756</v>
      </c>
      <c r="E86" s="118" t="s">
        <v>25</v>
      </c>
      <c r="F86" s="158" t="s">
        <v>107</v>
      </c>
      <c r="G86" s="159"/>
      <c r="H86" s="11" t="s">
        <v>757</v>
      </c>
      <c r="I86" s="14">
        <v>0.56999999999999995</v>
      </c>
      <c r="J86" s="109">
        <f t="shared" ref="J86:J149" si="1">I86*B86</f>
        <v>1.1399999999999999</v>
      </c>
      <c r="K86" s="115"/>
    </row>
    <row r="87" spans="1:11" ht="24">
      <c r="A87" s="114"/>
      <c r="B87" s="107">
        <v>1</v>
      </c>
      <c r="C87" s="10" t="s">
        <v>756</v>
      </c>
      <c r="D87" s="118" t="s">
        <v>756</v>
      </c>
      <c r="E87" s="118" t="s">
        <v>25</v>
      </c>
      <c r="F87" s="158" t="s">
        <v>212</v>
      </c>
      <c r="G87" s="159"/>
      <c r="H87" s="11" t="s">
        <v>757</v>
      </c>
      <c r="I87" s="14">
        <v>0.56999999999999995</v>
      </c>
      <c r="J87" s="109">
        <f t="shared" si="1"/>
        <v>0.56999999999999995</v>
      </c>
      <c r="K87" s="115"/>
    </row>
    <row r="88" spans="1:11" ht="24">
      <c r="A88" s="114"/>
      <c r="B88" s="107">
        <v>1</v>
      </c>
      <c r="C88" s="10" t="s">
        <v>756</v>
      </c>
      <c r="D88" s="118" t="s">
        <v>756</v>
      </c>
      <c r="E88" s="118" t="s">
        <v>25</v>
      </c>
      <c r="F88" s="158" t="s">
        <v>214</v>
      </c>
      <c r="G88" s="159"/>
      <c r="H88" s="11" t="s">
        <v>757</v>
      </c>
      <c r="I88" s="14">
        <v>0.56999999999999995</v>
      </c>
      <c r="J88" s="109">
        <f t="shared" si="1"/>
        <v>0.56999999999999995</v>
      </c>
      <c r="K88" s="115"/>
    </row>
    <row r="89" spans="1:11" ht="24">
      <c r="A89" s="114"/>
      <c r="B89" s="107">
        <v>1</v>
      </c>
      <c r="C89" s="10" t="s">
        <v>756</v>
      </c>
      <c r="D89" s="118" t="s">
        <v>756</v>
      </c>
      <c r="E89" s="118" t="s">
        <v>25</v>
      </c>
      <c r="F89" s="158" t="s">
        <v>265</v>
      </c>
      <c r="G89" s="159"/>
      <c r="H89" s="11" t="s">
        <v>757</v>
      </c>
      <c r="I89" s="14">
        <v>0.56999999999999995</v>
      </c>
      <c r="J89" s="109">
        <f t="shared" si="1"/>
        <v>0.56999999999999995</v>
      </c>
      <c r="K89" s="115"/>
    </row>
    <row r="90" spans="1:11" ht="24">
      <c r="A90" s="114"/>
      <c r="B90" s="107">
        <v>1</v>
      </c>
      <c r="C90" s="10" t="s">
        <v>756</v>
      </c>
      <c r="D90" s="118" t="s">
        <v>756</v>
      </c>
      <c r="E90" s="118" t="s">
        <v>25</v>
      </c>
      <c r="F90" s="158" t="s">
        <v>267</v>
      </c>
      <c r="G90" s="159"/>
      <c r="H90" s="11" t="s">
        <v>757</v>
      </c>
      <c r="I90" s="14">
        <v>0.56999999999999995</v>
      </c>
      <c r="J90" s="109">
        <f t="shared" si="1"/>
        <v>0.56999999999999995</v>
      </c>
      <c r="K90" s="115"/>
    </row>
    <row r="91" spans="1:11" ht="24">
      <c r="A91" s="114"/>
      <c r="B91" s="107">
        <v>1</v>
      </c>
      <c r="C91" s="10" t="s">
        <v>756</v>
      </c>
      <c r="D91" s="118" t="s">
        <v>756</v>
      </c>
      <c r="E91" s="118" t="s">
        <v>25</v>
      </c>
      <c r="F91" s="158" t="s">
        <v>270</v>
      </c>
      <c r="G91" s="159"/>
      <c r="H91" s="11" t="s">
        <v>757</v>
      </c>
      <c r="I91" s="14">
        <v>0.56999999999999995</v>
      </c>
      <c r="J91" s="109">
        <f t="shared" si="1"/>
        <v>0.56999999999999995</v>
      </c>
      <c r="K91" s="115"/>
    </row>
    <row r="92" spans="1:11" ht="24">
      <c r="A92" s="114"/>
      <c r="B92" s="107">
        <v>1</v>
      </c>
      <c r="C92" s="10" t="s">
        <v>756</v>
      </c>
      <c r="D92" s="118" t="s">
        <v>756</v>
      </c>
      <c r="E92" s="118" t="s">
        <v>25</v>
      </c>
      <c r="F92" s="158" t="s">
        <v>758</v>
      </c>
      <c r="G92" s="159"/>
      <c r="H92" s="11" t="s">
        <v>757</v>
      </c>
      <c r="I92" s="14">
        <v>0.56999999999999995</v>
      </c>
      <c r="J92" s="109">
        <f t="shared" si="1"/>
        <v>0.56999999999999995</v>
      </c>
      <c r="K92" s="115"/>
    </row>
    <row r="93" spans="1:11" ht="24">
      <c r="A93" s="114"/>
      <c r="B93" s="107">
        <v>2</v>
      </c>
      <c r="C93" s="10" t="s">
        <v>756</v>
      </c>
      <c r="D93" s="118" t="s">
        <v>756</v>
      </c>
      <c r="E93" s="118" t="s">
        <v>25</v>
      </c>
      <c r="F93" s="158" t="s">
        <v>759</v>
      </c>
      <c r="G93" s="159"/>
      <c r="H93" s="11" t="s">
        <v>757</v>
      </c>
      <c r="I93" s="14">
        <v>0.56999999999999995</v>
      </c>
      <c r="J93" s="109">
        <f t="shared" si="1"/>
        <v>1.1399999999999999</v>
      </c>
      <c r="K93" s="115"/>
    </row>
    <row r="94" spans="1:11" ht="24">
      <c r="A94" s="114"/>
      <c r="B94" s="107">
        <v>2</v>
      </c>
      <c r="C94" s="10" t="s">
        <v>756</v>
      </c>
      <c r="D94" s="118" t="s">
        <v>756</v>
      </c>
      <c r="E94" s="118" t="s">
        <v>26</v>
      </c>
      <c r="F94" s="158" t="s">
        <v>107</v>
      </c>
      <c r="G94" s="159"/>
      <c r="H94" s="11" t="s">
        <v>757</v>
      </c>
      <c r="I94" s="14">
        <v>0.56999999999999995</v>
      </c>
      <c r="J94" s="109">
        <f t="shared" si="1"/>
        <v>1.1399999999999999</v>
      </c>
      <c r="K94" s="115"/>
    </row>
    <row r="95" spans="1:11" ht="24">
      <c r="A95" s="114"/>
      <c r="B95" s="107">
        <v>1</v>
      </c>
      <c r="C95" s="10" t="s">
        <v>756</v>
      </c>
      <c r="D95" s="118" t="s">
        <v>756</v>
      </c>
      <c r="E95" s="118" t="s">
        <v>26</v>
      </c>
      <c r="F95" s="158" t="s">
        <v>212</v>
      </c>
      <c r="G95" s="159"/>
      <c r="H95" s="11" t="s">
        <v>757</v>
      </c>
      <c r="I95" s="14">
        <v>0.56999999999999995</v>
      </c>
      <c r="J95" s="109">
        <f t="shared" si="1"/>
        <v>0.56999999999999995</v>
      </c>
      <c r="K95" s="115"/>
    </row>
    <row r="96" spans="1:11" ht="24">
      <c r="A96" s="114"/>
      <c r="B96" s="107">
        <v>1</v>
      </c>
      <c r="C96" s="10" t="s">
        <v>756</v>
      </c>
      <c r="D96" s="118" t="s">
        <v>756</v>
      </c>
      <c r="E96" s="118" t="s">
        <v>26</v>
      </c>
      <c r="F96" s="158" t="s">
        <v>214</v>
      </c>
      <c r="G96" s="159"/>
      <c r="H96" s="11" t="s">
        <v>757</v>
      </c>
      <c r="I96" s="14">
        <v>0.56999999999999995</v>
      </c>
      <c r="J96" s="109">
        <f t="shared" si="1"/>
        <v>0.56999999999999995</v>
      </c>
      <c r="K96" s="115"/>
    </row>
    <row r="97" spans="1:11" ht="24">
      <c r="A97" s="114"/>
      <c r="B97" s="107">
        <v>1</v>
      </c>
      <c r="C97" s="10" t="s">
        <v>756</v>
      </c>
      <c r="D97" s="118" t="s">
        <v>756</v>
      </c>
      <c r="E97" s="118" t="s">
        <v>26</v>
      </c>
      <c r="F97" s="158" t="s">
        <v>265</v>
      </c>
      <c r="G97" s="159"/>
      <c r="H97" s="11" t="s">
        <v>757</v>
      </c>
      <c r="I97" s="14">
        <v>0.56999999999999995</v>
      </c>
      <c r="J97" s="109">
        <f t="shared" si="1"/>
        <v>0.56999999999999995</v>
      </c>
      <c r="K97" s="115"/>
    </row>
    <row r="98" spans="1:11" ht="24">
      <c r="A98" s="114"/>
      <c r="B98" s="107">
        <v>1</v>
      </c>
      <c r="C98" s="10" t="s">
        <v>756</v>
      </c>
      <c r="D98" s="118" t="s">
        <v>756</v>
      </c>
      <c r="E98" s="118" t="s">
        <v>26</v>
      </c>
      <c r="F98" s="158" t="s">
        <v>267</v>
      </c>
      <c r="G98" s="159"/>
      <c r="H98" s="11" t="s">
        <v>757</v>
      </c>
      <c r="I98" s="14">
        <v>0.56999999999999995</v>
      </c>
      <c r="J98" s="109">
        <f t="shared" si="1"/>
        <v>0.56999999999999995</v>
      </c>
      <c r="K98" s="115"/>
    </row>
    <row r="99" spans="1:11" ht="24">
      <c r="A99" s="114"/>
      <c r="B99" s="107">
        <v>1</v>
      </c>
      <c r="C99" s="10" t="s">
        <v>756</v>
      </c>
      <c r="D99" s="118" t="s">
        <v>756</v>
      </c>
      <c r="E99" s="118" t="s">
        <v>26</v>
      </c>
      <c r="F99" s="158" t="s">
        <v>270</v>
      </c>
      <c r="G99" s="159"/>
      <c r="H99" s="11" t="s">
        <v>757</v>
      </c>
      <c r="I99" s="14">
        <v>0.56999999999999995</v>
      </c>
      <c r="J99" s="109">
        <f t="shared" si="1"/>
        <v>0.56999999999999995</v>
      </c>
      <c r="K99" s="115"/>
    </row>
    <row r="100" spans="1:11" ht="24">
      <c r="A100" s="114"/>
      <c r="B100" s="107">
        <v>1</v>
      </c>
      <c r="C100" s="10" t="s">
        <v>756</v>
      </c>
      <c r="D100" s="118" t="s">
        <v>756</v>
      </c>
      <c r="E100" s="118" t="s">
        <v>26</v>
      </c>
      <c r="F100" s="158" t="s">
        <v>758</v>
      </c>
      <c r="G100" s="159"/>
      <c r="H100" s="11" t="s">
        <v>757</v>
      </c>
      <c r="I100" s="14">
        <v>0.56999999999999995</v>
      </c>
      <c r="J100" s="109">
        <f t="shared" si="1"/>
        <v>0.56999999999999995</v>
      </c>
      <c r="K100" s="115"/>
    </row>
    <row r="101" spans="1:11" ht="24">
      <c r="A101" s="114"/>
      <c r="B101" s="107">
        <v>2</v>
      </c>
      <c r="C101" s="10" t="s">
        <v>756</v>
      </c>
      <c r="D101" s="118" t="s">
        <v>756</v>
      </c>
      <c r="E101" s="118" t="s">
        <v>26</v>
      </c>
      <c r="F101" s="158" t="s">
        <v>759</v>
      </c>
      <c r="G101" s="159"/>
      <c r="H101" s="11" t="s">
        <v>757</v>
      </c>
      <c r="I101" s="14">
        <v>0.56999999999999995</v>
      </c>
      <c r="J101" s="109">
        <f t="shared" si="1"/>
        <v>1.1399999999999999</v>
      </c>
      <c r="K101" s="115"/>
    </row>
    <row r="102" spans="1:11" ht="24">
      <c r="A102" s="114"/>
      <c r="B102" s="107">
        <v>2</v>
      </c>
      <c r="C102" s="10" t="s">
        <v>760</v>
      </c>
      <c r="D102" s="118" t="s">
        <v>760</v>
      </c>
      <c r="E102" s="118" t="s">
        <v>23</v>
      </c>
      <c r="F102" s="158" t="s">
        <v>272</v>
      </c>
      <c r="G102" s="159"/>
      <c r="H102" s="11" t="s">
        <v>761</v>
      </c>
      <c r="I102" s="14">
        <v>0.59</v>
      </c>
      <c r="J102" s="109">
        <f t="shared" si="1"/>
        <v>1.18</v>
      </c>
      <c r="K102" s="115"/>
    </row>
    <row r="103" spans="1:11" ht="24">
      <c r="A103" s="114"/>
      <c r="B103" s="107">
        <v>2</v>
      </c>
      <c r="C103" s="10" t="s">
        <v>760</v>
      </c>
      <c r="D103" s="118" t="s">
        <v>760</v>
      </c>
      <c r="E103" s="118" t="s">
        <v>23</v>
      </c>
      <c r="F103" s="158" t="s">
        <v>484</v>
      </c>
      <c r="G103" s="159"/>
      <c r="H103" s="11" t="s">
        <v>761</v>
      </c>
      <c r="I103" s="14">
        <v>0.59</v>
      </c>
      <c r="J103" s="109">
        <f t="shared" si="1"/>
        <v>1.18</v>
      </c>
      <c r="K103" s="115"/>
    </row>
    <row r="104" spans="1:11" ht="24">
      <c r="A104" s="114"/>
      <c r="B104" s="107">
        <v>2</v>
      </c>
      <c r="C104" s="10" t="s">
        <v>760</v>
      </c>
      <c r="D104" s="118" t="s">
        <v>760</v>
      </c>
      <c r="E104" s="118" t="s">
        <v>25</v>
      </c>
      <c r="F104" s="158" t="s">
        <v>272</v>
      </c>
      <c r="G104" s="159"/>
      <c r="H104" s="11" t="s">
        <v>761</v>
      </c>
      <c r="I104" s="14">
        <v>0.59</v>
      </c>
      <c r="J104" s="109">
        <f t="shared" si="1"/>
        <v>1.18</v>
      </c>
      <c r="K104" s="115"/>
    </row>
    <row r="105" spans="1:11" ht="24">
      <c r="A105" s="114"/>
      <c r="B105" s="107">
        <v>4</v>
      </c>
      <c r="C105" s="10" t="s">
        <v>760</v>
      </c>
      <c r="D105" s="118" t="s">
        <v>760</v>
      </c>
      <c r="E105" s="118" t="s">
        <v>25</v>
      </c>
      <c r="F105" s="158" t="s">
        <v>484</v>
      </c>
      <c r="G105" s="159"/>
      <c r="H105" s="11" t="s">
        <v>761</v>
      </c>
      <c r="I105" s="14">
        <v>0.59</v>
      </c>
      <c r="J105" s="109">
        <f t="shared" si="1"/>
        <v>2.36</v>
      </c>
      <c r="K105" s="115"/>
    </row>
    <row r="106" spans="1:11" ht="24">
      <c r="A106" s="114"/>
      <c r="B106" s="107">
        <v>2</v>
      </c>
      <c r="C106" s="10" t="s">
        <v>760</v>
      </c>
      <c r="D106" s="118" t="s">
        <v>760</v>
      </c>
      <c r="E106" s="118" t="s">
        <v>26</v>
      </c>
      <c r="F106" s="158" t="s">
        <v>272</v>
      </c>
      <c r="G106" s="159"/>
      <c r="H106" s="11" t="s">
        <v>761</v>
      </c>
      <c r="I106" s="14">
        <v>0.59</v>
      </c>
      <c r="J106" s="109">
        <f t="shared" si="1"/>
        <v>1.18</v>
      </c>
      <c r="K106" s="115"/>
    </row>
    <row r="107" spans="1:11" ht="24">
      <c r="A107" s="114"/>
      <c r="B107" s="107">
        <v>4</v>
      </c>
      <c r="C107" s="10" t="s">
        <v>760</v>
      </c>
      <c r="D107" s="118" t="s">
        <v>760</v>
      </c>
      <c r="E107" s="118" t="s">
        <v>26</v>
      </c>
      <c r="F107" s="158" t="s">
        <v>484</v>
      </c>
      <c r="G107" s="159"/>
      <c r="H107" s="11" t="s">
        <v>761</v>
      </c>
      <c r="I107" s="14">
        <v>0.59</v>
      </c>
      <c r="J107" s="109">
        <f t="shared" si="1"/>
        <v>2.36</v>
      </c>
      <c r="K107" s="115"/>
    </row>
    <row r="108" spans="1:11" ht="24">
      <c r="A108" s="114"/>
      <c r="B108" s="107">
        <v>3</v>
      </c>
      <c r="C108" s="10" t="s">
        <v>762</v>
      </c>
      <c r="D108" s="118" t="s">
        <v>762</v>
      </c>
      <c r="E108" s="118" t="s">
        <v>25</v>
      </c>
      <c r="F108" s="158"/>
      <c r="G108" s="159"/>
      <c r="H108" s="11" t="s">
        <v>763</v>
      </c>
      <c r="I108" s="14">
        <v>1.74</v>
      </c>
      <c r="J108" s="109">
        <f t="shared" si="1"/>
        <v>5.22</v>
      </c>
      <c r="K108" s="115"/>
    </row>
    <row r="109" spans="1:11" ht="24">
      <c r="A109" s="114"/>
      <c r="B109" s="107">
        <v>3</v>
      </c>
      <c r="C109" s="10" t="s">
        <v>762</v>
      </c>
      <c r="D109" s="118" t="s">
        <v>762</v>
      </c>
      <c r="E109" s="118" t="s">
        <v>26</v>
      </c>
      <c r="F109" s="158"/>
      <c r="G109" s="159"/>
      <c r="H109" s="11" t="s">
        <v>763</v>
      </c>
      <c r="I109" s="14">
        <v>1.74</v>
      </c>
      <c r="J109" s="109">
        <f t="shared" si="1"/>
        <v>5.22</v>
      </c>
      <c r="K109" s="115"/>
    </row>
    <row r="110" spans="1:11" ht="24">
      <c r="A110" s="114"/>
      <c r="B110" s="107">
        <v>2</v>
      </c>
      <c r="C110" s="10" t="s">
        <v>764</v>
      </c>
      <c r="D110" s="118" t="s">
        <v>764</v>
      </c>
      <c r="E110" s="118" t="s">
        <v>765</v>
      </c>
      <c r="F110" s="158" t="s">
        <v>210</v>
      </c>
      <c r="G110" s="159"/>
      <c r="H110" s="11" t="s">
        <v>766</v>
      </c>
      <c r="I110" s="14">
        <v>0.73</v>
      </c>
      <c r="J110" s="109">
        <f t="shared" si="1"/>
        <v>1.46</v>
      </c>
      <c r="K110" s="115"/>
    </row>
    <row r="111" spans="1:11" ht="24">
      <c r="A111" s="114"/>
      <c r="B111" s="107">
        <v>1</v>
      </c>
      <c r="C111" s="10" t="s">
        <v>764</v>
      </c>
      <c r="D111" s="118" t="s">
        <v>764</v>
      </c>
      <c r="E111" s="118" t="s">
        <v>765</v>
      </c>
      <c r="F111" s="158" t="s">
        <v>212</v>
      </c>
      <c r="G111" s="159"/>
      <c r="H111" s="11" t="s">
        <v>766</v>
      </c>
      <c r="I111" s="14">
        <v>0.73</v>
      </c>
      <c r="J111" s="109">
        <f t="shared" si="1"/>
        <v>0.73</v>
      </c>
      <c r="K111" s="115"/>
    </row>
    <row r="112" spans="1:11" ht="24">
      <c r="A112" s="114"/>
      <c r="B112" s="107">
        <v>1</v>
      </c>
      <c r="C112" s="10" t="s">
        <v>764</v>
      </c>
      <c r="D112" s="118" t="s">
        <v>764</v>
      </c>
      <c r="E112" s="118" t="s">
        <v>765</v>
      </c>
      <c r="F112" s="158" t="s">
        <v>265</v>
      </c>
      <c r="G112" s="159"/>
      <c r="H112" s="11" t="s">
        <v>766</v>
      </c>
      <c r="I112" s="14">
        <v>0.73</v>
      </c>
      <c r="J112" s="109">
        <f t="shared" si="1"/>
        <v>0.73</v>
      </c>
      <c r="K112" s="115"/>
    </row>
    <row r="113" spans="1:11" ht="24">
      <c r="A113" s="114"/>
      <c r="B113" s="107">
        <v>2</v>
      </c>
      <c r="C113" s="10" t="s">
        <v>764</v>
      </c>
      <c r="D113" s="118" t="s">
        <v>764</v>
      </c>
      <c r="E113" s="118" t="s">
        <v>767</v>
      </c>
      <c r="F113" s="158" t="s">
        <v>210</v>
      </c>
      <c r="G113" s="159"/>
      <c r="H113" s="11" t="s">
        <v>766</v>
      </c>
      <c r="I113" s="14">
        <v>0.73</v>
      </c>
      <c r="J113" s="109">
        <f t="shared" si="1"/>
        <v>1.46</v>
      </c>
      <c r="K113" s="115"/>
    </row>
    <row r="114" spans="1:11" ht="24">
      <c r="A114" s="114"/>
      <c r="B114" s="107">
        <v>1</v>
      </c>
      <c r="C114" s="10" t="s">
        <v>764</v>
      </c>
      <c r="D114" s="118" t="s">
        <v>764</v>
      </c>
      <c r="E114" s="118" t="s">
        <v>767</v>
      </c>
      <c r="F114" s="158" t="s">
        <v>212</v>
      </c>
      <c r="G114" s="159"/>
      <c r="H114" s="11" t="s">
        <v>766</v>
      </c>
      <c r="I114" s="14">
        <v>0.73</v>
      </c>
      <c r="J114" s="109">
        <f t="shared" si="1"/>
        <v>0.73</v>
      </c>
      <c r="K114" s="115"/>
    </row>
    <row r="115" spans="1:11" ht="24">
      <c r="A115" s="114"/>
      <c r="B115" s="107">
        <v>1</v>
      </c>
      <c r="C115" s="10" t="s">
        <v>764</v>
      </c>
      <c r="D115" s="118" t="s">
        <v>764</v>
      </c>
      <c r="E115" s="118" t="s">
        <v>767</v>
      </c>
      <c r="F115" s="158" t="s">
        <v>265</v>
      </c>
      <c r="G115" s="159"/>
      <c r="H115" s="11" t="s">
        <v>766</v>
      </c>
      <c r="I115" s="14">
        <v>0.73</v>
      </c>
      <c r="J115" s="109">
        <f t="shared" si="1"/>
        <v>0.73</v>
      </c>
      <c r="K115" s="115"/>
    </row>
    <row r="116" spans="1:11" ht="24">
      <c r="A116" s="114"/>
      <c r="B116" s="107">
        <v>4</v>
      </c>
      <c r="C116" s="10" t="s">
        <v>768</v>
      </c>
      <c r="D116" s="118" t="s">
        <v>883</v>
      </c>
      <c r="E116" s="118" t="s">
        <v>25</v>
      </c>
      <c r="F116" s="158"/>
      <c r="G116" s="159"/>
      <c r="H116" s="11" t="s">
        <v>769</v>
      </c>
      <c r="I116" s="14">
        <v>1.8</v>
      </c>
      <c r="J116" s="109">
        <f t="shared" si="1"/>
        <v>7.2</v>
      </c>
      <c r="K116" s="115"/>
    </row>
    <row r="117" spans="1:11">
      <c r="A117" s="114"/>
      <c r="B117" s="107">
        <v>1</v>
      </c>
      <c r="C117" s="10" t="s">
        <v>770</v>
      </c>
      <c r="D117" s="118" t="s">
        <v>884</v>
      </c>
      <c r="E117" s="118" t="s">
        <v>23</v>
      </c>
      <c r="F117" s="158"/>
      <c r="G117" s="159"/>
      <c r="H117" s="11" t="s">
        <v>771</v>
      </c>
      <c r="I117" s="14">
        <v>10.55</v>
      </c>
      <c r="J117" s="109">
        <f t="shared" si="1"/>
        <v>10.55</v>
      </c>
      <c r="K117" s="115"/>
    </row>
    <row r="118" spans="1:11">
      <c r="A118" s="114"/>
      <c r="B118" s="107">
        <v>1</v>
      </c>
      <c r="C118" s="10" t="s">
        <v>770</v>
      </c>
      <c r="D118" s="118" t="s">
        <v>885</v>
      </c>
      <c r="E118" s="118" t="s">
        <v>25</v>
      </c>
      <c r="F118" s="158"/>
      <c r="G118" s="159"/>
      <c r="H118" s="11" t="s">
        <v>771</v>
      </c>
      <c r="I118" s="14">
        <v>14.22</v>
      </c>
      <c r="J118" s="109">
        <f t="shared" si="1"/>
        <v>14.22</v>
      </c>
      <c r="K118" s="115"/>
    </row>
    <row r="119" spans="1:11" ht="36">
      <c r="A119" s="114"/>
      <c r="B119" s="133">
        <v>2</v>
      </c>
      <c r="C119" s="134" t="s">
        <v>772</v>
      </c>
      <c r="D119" s="135" t="s">
        <v>772</v>
      </c>
      <c r="E119" s="135" t="s">
        <v>25</v>
      </c>
      <c r="F119" s="162"/>
      <c r="G119" s="163"/>
      <c r="H119" s="136" t="s">
        <v>773</v>
      </c>
      <c r="I119" s="137">
        <v>5.16</v>
      </c>
      <c r="J119" s="138">
        <f t="shared" si="1"/>
        <v>10.32</v>
      </c>
      <c r="K119" s="115"/>
    </row>
    <row r="120" spans="1:11" ht="24">
      <c r="A120" s="114"/>
      <c r="B120" s="107">
        <v>4</v>
      </c>
      <c r="C120" s="10" t="s">
        <v>774</v>
      </c>
      <c r="D120" s="118" t="s">
        <v>774</v>
      </c>
      <c r="E120" s="118"/>
      <c r="F120" s="158"/>
      <c r="G120" s="159"/>
      <c r="H120" s="11" t="s">
        <v>906</v>
      </c>
      <c r="I120" s="14">
        <v>1.05</v>
      </c>
      <c r="J120" s="109">
        <f t="shared" si="1"/>
        <v>4.2</v>
      </c>
      <c r="K120" s="115"/>
    </row>
    <row r="121" spans="1:11" ht="24" customHeight="1">
      <c r="A121" s="114"/>
      <c r="B121" s="107">
        <v>4</v>
      </c>
      <c r="C121" s="10" t="s">
        <v>775</v>
      </c>
      <c r="D121" s="118" t="s">
        <v>775</v>
      </c>
      <c r="E121" s="118"/>
      <c r="F121" s="158"/>
      <c r="G121" s="159"/>
      <c r="H121" s="11" t="s">
        <v>907</v>
      </c>
      <c r="I121" s="14">
        <v>1.29</v>
      </c>
      <c r="J121" s="109">
        <f t="shared" si="1"/>
        <v>5.16</v>
      </c>
      <c r="K121" s="115"/>
    </row>
    <row r="122" spans="1:11" ht="24">
      <c r="A122" s="114"/>
      <c r="B122" s="107">
        <v>9</v>
      </c>
      <c r="C122" s="10" t="s">
        <v>776</v>
      </c>
      <c r="D122" s="118" t="s">
        <v>776</v>
      </c>
      <c r="E122" s="118"/>
      <c r="F122" s="158"/>
      <c r="G122" s="159"/>
      <c r="H122" s="11" t="s">
        <v>908</v>
      </c>
      <c r="I122" s="14">
        <v>1.1200000000000001</v>
      </c>
      <c r="J122" s="109">
        <f t="shared" si="1"/>
        <v>10.080000000000002</v>
      </c>
      <c r="K122" s="115"/>
    </row>
    <row r="123" spans="1:11" ht="24" customHeight="1">
      <c r="A123" s="114"/>
      <c r="B123" s="107">
        <v>3</v>
      </c>
      <c r="C123" s="10" t="s">
        <v>777</v>
      </c>
      <c r="D123" s="118" t="s">
        <v>777</v>
      </c>
      <c r="E123" s="118"/>
      <c r="F123" s="158"/>
      <c r="G123" s="159"/>
      <c r="H123" s="11" t="s">
        <v>909</v>
      </c>
      <c r="I123" s="14">
        <v>1.36</v>
      </c>
      <c r="J123" s="109">
        <f t="shared" si="1"/>
        <v>4.08</v>
      </c>
      <c r="K123" s="115"/>
    </row>
    <row r="124" spans="1:11" ht="24" customHeight="1">
      <c r="A124" s="114"/>
      <c r="B124" s="107">
        <v>7</v>
      </c>
      <c r="C124" s="10" t="s">
        <v>778</v>
      </c>
      <c r="D124" s="118" t="s">
        <v>778</v>
      </c>
      <c r="E124" s="118"/>
      <c r="F124" s="158"/>
      <c r="G124" s="159"/>
      <c r="H124" s="11" t="s">
        <v>779</v>
      </c>
      <c r="I124" s="14">
        <v>1.33</v>
      </c>
      <c r="J124" s="109">
        <f t="shared" si="1"/>
        <v>9.31</v>
      </c>
      <c r="K124" s="115"/>
    </row>
    <row r="125" spans="1:11" ht="36">
      <c r="A125" s="114"/>
      <c r="B125" s="107">
        <v>2</v>
      </c>
      <c r="C125" s="10" t="s">
        <v>780</v>
      </c>
      <c r="D125" s="118" t="s">
        <v>780</v>
      </c>
      <c r="E125" s="118"/>
      <c r="F125" s="158"/>
      <c r="G125" s="159"/>
      <c r="H125" s="11" t="s">
        <v>781</v>
      </c>
      <c r="I125" s="14">
        <v>1.56</v>
      </c>
      <c r="J125" s="109">
        <f t="shared" si="1"/>
        <v>3.12</v>
      </c>
      <c r="K125" s="115"/>
    </row>
    <row r="126" spans="1:11">
      <c r="A126" s="114"/>
      <c r="B126" s="107">
        <v>3</v>
      </c>
      <c r="C126" s="10" t="s">
        <v>782</v>
      </c>
      <c r="D126" s="118" t="s">
        <v>782</v>
      </c>
      <c r="E126" s="118" t="s">
        <v>23</v>
      </c>
      <c r="F126" s="158" t="s">
        <v>107</v>
      </c>
      <c r="G126" s="159"/>
      <c r="H126" s="11" t="s">
        <v>783</v>
      </c>
      <c r="I126" s="14">
        <v>0.35</v>
      </c>
      <c r="J126" s="109">
        <f t="shared" si="1"/>
        <v>1.0499999999999998</v>
      </c>
      <c r="K126" s="115"/>
    </row>
    <row r="127" spans="1:11">
      <c r="A127" s="114"/>
      <c r="B127" s="107">
        <v>1</v>
      </c>
      <c r="C127" s="10" t="s">
        <v>782</v>
      </c>
      <c r="D127" s="118" t="s">
        <v>782</v>
      </c>
      <c r="E127" s="118" t="s">
        <v>23</v>
      </c>
      <c r="F127" s="158" t="s">
        <v>263</v>
      </c>
      <c r="G127" s="159"/>
      <c r="H127" s="11" t="s">
        <v>783</v>
      </c>
      <c r="I127" s="14">
        <v>0.35</v>
      </c>
      <c r="J127" s="109">
        <f t="shared" si="1"/>
        <v>0.35</v>
      </c>
      <c r="K127" s="115"/>
    </row>
    <row r="128" spans="1:11">
      <c r="A128" s="114"/>
      <c r="B128" s="107">
        <v>1</v>
      </c>
      <c r="C128" s="10" t="s">
        <v>782</v>
      </c>
      <c r="D128" s="118" t="s">
        <v>782</v>
      </c>
      <c r="E128" s="118" t="s">
        <v>23</v>
      </c>
      <c r="F128" s="158" t="s">
        <v>268</v>
      </c>
      <c r="G128" s="159"/>
      <c r="H128" s="11" t="s">
        <v>783</v>
      </c>
      <c r="I128" s="14">
        <v>0.35</v>
      </c>
      <c r="J128" s="109">
        <f t="shared" si="1"/>
        <v>0.35</v>
      </c>
      <c r="K128" s="115"/>
    </row>
    <row r="129" spans="1:11">
      <c r="A129" s="114"/>
      <c r="B129" s="107">
        <v>1</v>
      </c>
      <c r="C129" s="10" t="s">
        <v>782</v>
      </c>
      <c r="D129" s="118" t="s">
        <v>782</v>
      </c>
      <c r="E129" s="118" t="s">
        <v>23</v>
      </c>
      <c r="F129" s="158" t="s">
        <v>310</v>
      </c>
      <c r="G129" s="159"/>
      <c r="H129" s="11" t="s">
        <v>783</v>
      </c>
      <c r="I129" s="14">
        <v>0.35</v>
      </c>
      <c r="J129" s="109">
        <f t="shared" si="1"/>
        <v>0.35</v>
      </c>
      <c r="K129" s="115"/>
    </row>
    <row r="130" spans="1:11">
      <c r="A130" s="114"/>
      <c r="B130" s="107">
        <v>1</v>
      </c>
      <c r="C130" s="10" t="s">
        <v>782</v>
      </c>
      <c r="D130" s="118" t="s">
        <v>782</v>
      </c>
      <c r="E130" s="118" t="s">
        <v>23</v>
      </c>
      <c r="F130" s="158" t="s">
        <v>311</v>
      </c>
      <c r="G130" s="159"/>
      <c r="H130" s="11" t="s">
        <v>783</v>
      </c>
      <c r="I130" s="14">
        <v>0.35</v>
      </c>
      <c r="J130" s="109">
        <f t="shared" si="1"/>
        <v>0.35</v>
      </c>
      <c r="K130" s="115"/>
    </row>
    <row r="131" spans="1:11">
      <c r="A131" s="114"/>
      <c r="B131" s="107">
        <v>2</v>
      </c>
      <c r="C131" s="10" t="s">
        <v>782</v>
      </c>
      <c r="D131" s="118" t="s">
        <v>782</v>
      </c>
      <c r="E131" s="118" t="s">
        <v>23</v>
      </c>
      <c r="F131" s="158" t="s">
        <v>759</v>
      </c>
      <c r="G131" s="159"/>
      <c r="H131" s="11" t="s">
        <v>783</v>
      </c>
      <c r="I131" s="14">
        <v>0.35</v>
      </c>
      <c r="J131" s="109">
        <f t="shared" si="1"/>
        <v>0.7</v>
      </c>
      <c r="K131" s="115"/>
    </row>
    <row r="132" spans="1:11">
      <c r="A132" s="114"/>
      <c r="B132" s="107">
        <v>3</v>
      </c>
      <c r="C132" s="10" t="s">
        <v>782</v>
      </c>
      <c r="D132" s="118" t="s">
        <v>782</v>
      </c>
      <c r="E132" s="118" t="s">
        <v>25</v>
      </c>
      <c r="F132" s="158" t="s">
        <v>107</v>
      </c>
      <c r="G132" s="159"/>
      <c r="H132" s="11" t="s">
        <v>783</v>
      </c>
      <c r="I132" s="14">
        <v>0.35</v>
      </c>
      <c r="J132" s="109">
        <f t="shared" si="1"/>
        <v>1.0499999999999998</v>
      </c>
      <c r="K132" s="115"/>
    </row>
    <row r="133" spans="1:11">
      <c r="A133" s="114"/>
      <c r="B133" s="107">
        <v>3</v>
      </c>
      <c r="C133" s="10" t="s">
        <v>782</v>
      </c>
      <c r="D133" s="118" t="s">
        <v>782</v>
      </c>
      <c r="E133" s="118" t="s">
        <v>25</v>
      </c>
      <c r="F133" s="158" t="s">
        <v>759</v>
      </c>
      <c r="G133" s="159"/>
      <c r="H133" s="11" t="s">
        <v>783</v>
      </c>
      <c r="I133" s="14">
        <v>0.35</v>
      </c>
      <c r="J133" s="109">
        <f t="shared" si="1"/>
        <v>1.0499999999999998</v>
      </c>
      <c r="K133" s="115"/>
    </row>
    <row r="134" spans="1:11">
      <c r="A134" s="114"/>
      <c r="B134" s="107">
        <v>4</v>
      </c>
      <c r="C134" s="10" t="s">
        <v>782</v>
      </c>
      <c r="D134" s="118" t="s">
        <v>782</v>
      </c>
      <c r="E134" s="118" t="s">
        <v>28</v>
      </c>
      <c r="F134" s="158" t="s">
        <v>107</v>
      </c>
      <c r="G134" s="159"/>
      <c r="H134" s="11" t="s">
        <v>783</v>
      </c>
      <c r="I134" s="14">
        <v>0.35</v>
      </c>
      <c r="J134" s="109">
        <f t="shared" si="1"/>
        <v>1.4</v>
      </c>
      <c r="K134" s="115"/>
    </row>
    <row r="135" spans="1:11">
      <c r="A135" s="114"/>
      <c r="B135" s="107">
        <v>4</v>
      </c>
      <c r="C135" s="10" t="s">
        <v>782</v>
      </c>
      <c r="D135" s="118" t="s">
        <v>782</v>
      </c>
      <c r="E135" s="118" t="s">
        <v>29</v>
      </c>
      <c r="F135" s="158" t="s">
        <v>107</v>
      </c>
      <c r="G135" s="159"/>
      <c r="H135" s="11" t="s">
        <v>783</v>
      </c>
      <c r="I135" s="14">
        <v>0.35</v>
      </c>
      <c r="J135" s="109">
        <f t="shared" si="1"/>
        <v>1.4</v>
      </c>
      <c r="K135" s="115"/>
    </row>
    <row r="136" spans="1:11">
      <c r="A136" s="114"/>
      <c r="B136" s="107">
        <v>3</v>
      </c>
      <c r="C136" s="10" t="s">
        <v>782</v>
      </c>
      <c r="D136" s="118" t="s">
        <v>782</v>
      </c>
      <c r="E136" s="118" t="s">
        <v>784</v>
      </c>
      <c r="F136" s="158" t="s">
        <v>107</v>
      </c>
      <c r="G136" s="159"/>
      <c r="H136" s="11" t="s">
        <v>783</v>
      </c>
      <c r="I136" s="14">
        <v>0.35</v>
      </c>
      <c r="J136" s="109">
        <f t="shared" si="1"/>
        <v>1.0499999999999998</v>
      </c>
      <c r="K136" s="115"/>
    </row>
    <row r="137" spans="1:11">
      <c r="A137" s="114"/>
      <c r="B137" s="107">
        <v>2</v>
      </c>
      <c r="C137" s="10" t="s">
        <v>782</v>
      </c>
      <c r="D137" s="118" t="s">
        <v>782</v>
      </c>
      <c r="E137" s="118" t="s">
        <v>784</v>
      </c>
      <c r="F137" s="158" t="s">
        <v>265</v>
      </c>
      <c r="G137" s="159"/>
      <c r="H137" s="11" t="s">
        <v>783</v>
      </c>
      <c r="I137" s="14">
        <v>0.35</v>
      </c>
      <c r="J137" s="109">
        <f t="shared" si="1"/>
        <v>0.7</v>
      </c>
      <c r="K137" s="115"/>
    </row>
    <row r="138" spans="1:11">
      <c r="A138" s="114"/>
      <c r="B138" s="107">
        <v>2</v>
      </c>
      <c r="C138" s="10" t="s">
        <v>782</v>
      </c>
      <c r="D138" s="118" t="s">
        <v>782</v>
      </c>
      <c r="E138" s="118" t="s">
        <v>784</v>
      </c>
      <c r="F138" s="158" t="s">
        <v>270</v>
      </c>
      <c r="G138" s="159"/>
      <c r="H138" s="11" t="s">
        <v>783</v>
      </c>
      <c r="I138" s="14">
        <v>0.35</v>
      </c>
      <c r="J138" s="109">
        <f t="shared" si="1"/>
        <v>0.7</v>
      </c>
      <c r="K138" s="115"/>
    </row>
    <row r="139" spans="1:11">
      <c r="A139" s="114"/>
      <c r="B139" s="107">
        <v>2</v>
      </c>
      <c r="C139" s="10" t="s">
        <v>782</v>
      </c>
      <c r="D139" s="118" t="s">
        <v>782</v>
      </c>
      <c r="E139" s="118" t="s">
        <v>784</v>
      </c>
      <c r="F139" s="158" t="s">
        <v>759</v>
      </c>
      <c r="G139" s="159"/>
      <c r="H139" s="11" t="s">
        <v>783</v>
      </c>
      <c r="I139" s="14">
        <v>0.35</v>
      </c>
      <c r="J139" s="109">
        <f t="shared" si="1"/>
        <v>0.7</v>
      </c>
      <c r="K139" s="115"/>
    </row>
    <row r="140" spans="1:11" ht="36">
      <c r="A140" s="114"/>
      <c r="B140" s="107">
        <v>5</v>
      </c>
      <c r="C140" s="10" t="s">
        <v>785</v>
      </c>
      <c r="D140" s="118" t="s">
        <v>886</v>
      </c>
      <c r="E140" s="118" t="s">
        <v>786</v>
      </c>
      <c r="F140" s="158" t="s">
        <v>239</v>
      </c>
      <c r="G140" s="159"/>
      <c r="H140" s="11" t="s">
        <v>787</v>
      </c>
      <c r="I140" s="14">
        <v>1.1499999999999999</v>
      </c>
      <c r="J140" s="109">
        <f t="shared" si="1"/>
        <v>5.75</v>
      </c>
      <c r="K140" s="115"/>
    </row>
    <row r="141" spans="1:11" ht="36">
      <c r="A141" s="114"/>
      <c r="B141" s="107">
        <v>3</v>
      </c>
      <c r="C141" s="10" t="s">
        <v>785</v>
      </c>
      <c r="D141" s="118" t="s">
        <v>886</v>
      </c>
      <c r="E141" s="118" t="s">
        <v>786</v>
      </c>
      <c r="F141" s="158" t="s">
        <v>348</v>
      </c>
      <c r="G141" s="159"/>
      <c r="H141" s="11" t="s">
        <v>787</v>
      </c>
      <c r="I141" s="14">
        <v>1.1499999999999999</v>
      </c>
      <c r="J141" s="109">
        <f t="shared" si="1"/>
        <v>3.4499999999999997</v>
      </c>
      <c r="K141" s="115"/>
    </row>
    <row r="142" spans="1:11" ht="36">
      <c r="A142" s="114"/>
      <c r="B142" s="107">
        <v>3</v>
      </c>
      <c r="C142" s="10" t="s">
        <v>785</v>
      </c>
      <c r="D142" s="118" t="s">
        <v>886</v>
      </c>
      <c r="E142" s="118" t="s">
        <v>786</v>
      </c>
      <c r="F142" s="158" t="s">
        <v>528</v>
      </c>
      <c r="G142" s="159"/>
      <c r="H142" s="11" t="s">
        <v>787</v>
      </c>
      <c r="I142" s="14">
        <v>1.1499999999999999</v>
      </c>
      <c r="J142" s="109">
        <f t="shared" si="1"/>
        <v>3.4499999999999997</v>
      </c>
      <c r="K142" s="115"/>
    </row>
    <row r="143" spans="1:11" ht="36">
      <c r="A143" s="114"/>
      <c r="B143" s="107">
        <v>3</v>
      </c>
      <c r="C143" s="10" t="s">
        <v>785</v>
      </c>
      <c r="D143" s="118" t="s">
        <v>886</v>
      </c>
      <c r="E143" s="118" t="s">
        <v>786</v>
      </c>
      <c r="F143" s="158" t="s">
        <v>724</v>
      </c>
      <c r="G143" s="159"/>
      <c r="H143" s="11" t="s">
        <v>787</v>
      </c>
      <c r="I143" s="14">
        <v>1.1499999999999999</v>
      </c>
      <c r="J143" s="109">
        <f t="shared" si="1"/>
        <v>3.4499999999999997</v>
      </c>
      <c r="K143" s="115"/>
    </row>
    <row r="144" spans="1:11" ht="36">
      <c r="A144" s="114"/>
      <c r="B144" s="107">
        <v>3</v>
      </c>
      <c r="C144" s="10" t="s">
        <v>785</v>
      </c>
      <c r="D144" s="118" t="s">
        <v>886</v>
      </c>
      <c r="E144" s="118" t="s">
        <v>788</v>
      </c>
      <c r="F144" s="158" t="s">
        <v>239</v>
      </c>
      <c r="G144" s="159"/>
      <c r="H144" s="11" t="s">
        <v>787</v>
      </c>
      <c r="I144" s="14">
        <v>1.1499999999999999</v>
      </c>
      <c r="J144" s="109">
        <f t="shared" si="1"/>
        <v>3.4499999999999997</v>
      </c>
      <c r="K144" s="115"/>
    </row>
    <row r="145" spans="1:11" ht="36">
      <c r="A145" s="114"/>
      <c r="B145" s="107">
        <v>5</v>
      </c>
      <c r="C145" s="10" t="s">
        <v>785</v>
      </c>
      <c r="D145" s="118" t="s">
        <v>886</v>
      </c>
      <c r="E145" s="118" t="s">
        <v>788</v>
      </c>
      <c r="F145" s="158" t="s">
        <v>348</v>
      </c>
      <c r="G145" s="159"/>
      <c r="H145" s="11" t="s">
        <v>787</v>
      </c>
      <c r="I145" s="14">
        <v>1.1499999999999999</v>
      </c>
      <c r="J145" s="109">
        <f t="shared" si="1"/>
        <v>5.75</v>
      </c>
      <c r="K145" s="115"/>
    </row>
    <row r="146" spans="1:11" ht="36">
      <c r="A146" s="114"/>
      <c r="B146" s="107">
        <v>3</v>
      </c>
      <c r="C146" s="10" t="s">
        <v>785</v>
      </c>
      <c r="D146" s="118" t="s">
        <v>886</v>
      </c>
      <c r="E146" s="118" t="s">
        <v>788</v>
      </c>
      <c r="F146" s="158" t="s">
        <v>528</v>
      </c>
      <c r="G146" s="159"/>
      <c r="H146" s="11" t="s">
        <v>787</v>
      </c>
      <c r="I146" s="14">
        <v>1.1499999999999999</v>
      </c>
      <c r="J146" s="109">
        <f t="shared" si="1"/>
        <v>3.4499999999999997</v>
      </c>
      <c r="K146" s="115"/>
    </row>
    <row r="147" spans="1:11" ht="36">
      <c r="A147" s="114"/>
      <c r="B147" s="107">
        <v>3</v>
      </c>
      <c r="C147" s="10" t="s">
        <v>785</v>
      </c>
      <c r="D147" s="118" t="s">
        <v>886</v>
      </c>
      <c r="E147" s="118" t="s">
        <v>788</v>
      </c>
      <c r="F147" s="158" t="s">
        <v>724</v>
      </c>
      <c r="G147" s="159"/>
      <c r="H147" s="11" t="s">
        <v>787</v>
      </c>
      <c r="I147" s="14">
        <v>1.1499999999999999</v>
      </c>
      <c r="J147" s="109">
        <f t="shared" si="1"/>
        <v>3.4499999999999997</v>
      </c>
      <c r="K147" s="115"/>
    </row>
    <row r="148" spans="1:11" ht="36">
      <c r="A148" s="114"/>
      <c r="B148" s="107">
        <v>3</v>
      </c>
      <c r="C148" s="10" t="s">
        <v>785</v>
      </c>
      <c r="D148" s="118" t="s">
        <v>887</v>
      </c>
      <c r="E148" s="118" t="s">
        <v>230</v>
      </c>
      <c r="F148" s="158" t="s">
        <v>239</v>
      </c>
      <c r="G148" s="159"/>
      <c r="H148" s="11" t="s">
        <v>787</v>
      </c>
      <c r="I148" s="14">
        <v>1.25</v>
      </c>
      <c r="J148" s="109">
        <f t="shared" si="1"/>
        <v>3.75</v>
      </c>
      <c r="K148" s="115"/>
    </row>
    <row r="149" spans="1:11" ht="36">
      <c r="A149" s="114"/>
      <c r="B149" s="107">
        <v>2</v>
      </c>
      <c r="C149" s="10" t="s">
        <v>785</v>
      </c>
      <c r="D149" s="118" t="s">
        <v>887</v>
      </c>
      <c r="E149" s="118" t="s">
        <v>230</v>
      </c>
      <c r="F149" s="158" t="s">
        <v>348</v>
      </c>
      <c r="G149" s="159"/>
      <c r="H149" s="11" t="s">
        <v>787</v>
      </c>
      <c r="I149" s="14">
        <v>1.25</v>
      </c>
      <c r="J149" s="109">
        <f t="shared" si="1"/>
        <v>2.5</v>
      </c>
      <c r="K149" s="115"/>
    </row>
    <row r="150" spans="1:11" ht="36">
      <c r="A150" s="114"/>
      <c r="B150" s="107">
        <v>3</v>
      </c>
      <c r="C150" s="10" t="s">
        <v>785</v>
      </c>
      <c r="D150" s="118" t="s">
        <v>887</v>
      </c>
      <c r="E150" s="118" t="s">
        <v>230</v>
      </c>
      <c r="F150" s="158" t="s">
        <v>528</v>
      </c>
      <c r="G150" s="159"/>
      <c r="H150" s="11" t="s">
        <v>787</v>
      </c>
      <c r="I150" s="14">
        <v>1.25</v>
      </c>
      <c r="J150" s="109">
        <f t="shared" ref="J150:J213" si="2">I150*B150</f>
        <v>3.75</v>
      </c>
      <c r="K150" s="115"/>
    </row>
    <row r="151" spans="1:11" ht="36">
      <c r="A151" s="114"/>
      <c r="B151" s="107">
        <v>2</v>
      </c>
      <c r="C151" s="10" t="s">
        <v>785</v>
      </c>
      <c r="D151" s="118" t="s">
        <v>887</v>
      </c>
      <c r="E151" s="118" t="s">
        <v>230</v>
      </c>
      <c r="F151" s="158" t="s">
        <v>723</v>
      </c>
      <c r="G151" s="159"/>
      <c r="H151" s="11" t="s">
        <v>787</v>
      </c>
      <c r="I151" s="14">
        <v>1.25</v>
      </c>
      <c r="J151" s="109">
        <f t="shared" si="2"/>
        <v>2.5</v>
      </c>
      <c r="K151" s="115"/>
    </row>
    <row r="152" spans="1:11" ht="36">
      <c r="A152" s="114"/>
      <c r="B152" s="107">
        <v>3</v>
      </c>
      <c r="C152" s="10" t="s">
        <v>785</v>
      </c>
      <c r="D152" s="118" t="s">
        <v>887</v>
      </c>
      <c r="E152" s="118" t="s">
        <v>231</v>
      </c>
      <c r="F152" s="158" t="s">
        <v>239</v>
      </c>
      <c r="G152" s="159"/>
      <c r="H152" s="11" t="s">
        <v>787</v>
      </c>
      <c r="I152" s="14">
        <v>1.25</v>
      </c>
      <c r="J152" s="109">
        <f t="shared" si="2"/>
        <v>3.75</v>
      </c>
      <c r="K152" s="115"/>
    </row>
    <row r="153" spans="1:11" ht="36">
      <c r="A153" s="114"/>
      <c r="B153" s="107">
        <v>1</v>
      </c>
      <c r="C153" s="10" t="s">
        <v>785</v>
      </c>
      <c r="D153" s="118" t="s">
        <v>887</v>
      </c>
      <c r="E153" s="118" t="s">
        <v>231</v>
      </c>
      <c r="F153" s="158" t="s">
        <v>348</v>
      </c>
      <c r="G153" s="159"/>
      <c r="H153" s="11" t="s">
        <v>787</v>
      </c>
      <c r="I153" s="14">
        <v>1.25</v>
      </c>
      <c r="J153" s="109">
        <f t="shared" si="2"/>
        <v>1.25</v>
      </c>
      <c r="K153" s="115"/>
    </row>
    <row r="154" spans="1:11" ht="36">
      <c r="A154" s="114"/>
      <c r="B154" s="107">
        <v>3</v>
      </c>
      <c r="C154" s="10" t="s">
        <v>785</v>
      </c>
      <c r="D154" s="118" t="s">
        <v>887</v>
      </c>
      <c r="E154" s="118" t="s">
        <v>231</v>
      </c>
      <c r="F154" s="158" t="s">
        <v>528</v>
      </c>
      <c r="G154" s="159"/>
      <c r="H154" s="11" t="s">
        <v>787</v>
      </c>
      <c r="I154" s="14">
        <v>1.25</v>
      </c>
      <c r="J154" s="109">
        <f t="shared" si="2"/>
        <v>3.75</v>
      </c>
      <c r="K154" s="115"/>
    </row>
    <row r="155" spans="1:11" ht="36">
      <c r="A155" s="114"/>
      <c r="B155" s="107">
        <v>2</v>
      </c>
      <c r="C155" s="10" t="s">
        <v>785</v>
      </c>
      <c r="D155" s="118" t="s">
        <v>887</v>
      </c>
      <c r="E155" s="118" t="s">
        <v>231</v>
      </c>
      <c r="F155" s="158" t="s">
        <v>723</v>
      </c>
      <c r="G155" s="159"/>
      <c r="H155" s="11" t="s">
        <v>787</v>
      </c>
      <c r="I155" s="14">
        <v>1.25</v>
      </c>
      <c r="J155" s="109">
        <f t="shared" si="2"/>
        <v>2.5</v>
      </c>
      <c r="K155" s="115"/>
    </row>
    <row r="156" spans="1:11" ht="36">
      <c r="A156" s="114"/>
      <c r="B156" s="107">
        <v>2</v>
      </c>
      <c r="C156" s="10" t="s">
        <v>785</v>
      </c>
      <c r="D156" s="118" t="s">
        <v>887</v>
      </c>
      <c r="E156" s="118" t="s">
        <v>231</v>
      </c>
      <c r="F156" s="158" t="s">
        <v>724</v>
      </c>
      <c r="G156" s="159"/>
      <c r="H156" s="11" t="s">
        <v>787</v>
      </c>
      <c r="I156" s="14">
        <v>1.25</v>
      </c>
      <c r="J156" s="109">
        <f t="shared" si="2"/>
        <v>2.5</v>
      </c>
      <c r="K156" s="115"/>
    </row>
    <row r="157" spans="1:11" ht="36">
      <c r="A157" s="114"/>
      <c r="B157" s="107">
        <v>2</v>
      </c>
      <c r="C157" s="10" t="s">
        <v>785</v>
      </c>
      <c r="D157" s="118" t="s">
        <v>887</v>
      </c>
      <c r="E157" s="118" t="s">
        <v>231</v>
      </c>
      <c r="F157" s="158" t="s">
        <v>789</v>
      </c>
      <c r="G157" s="159"/>
      <c r="H157" s="11" t="s">
        <v>787</v>
      </c>
      <c r="I157" s="14">
        <v>1.25</v>
      </c>
      <c r="J157" s="109">
        <f t="shared" si="2"/>
        <v>2.5</v>
      </c>
      <c r="K157" s="115"/>
    </row>
    <row r="158" spans="1:11" ht="36">
      <c r="A158" s="114"/>
      <c r="B158" s="107">
        <v>2</v>
      </c>
      <c r="C158" s="10" t="s">
        <v>785</v>
      </c>
      <c r="D158" s="118" t="s">
        <v>887</v>
      </c>
      <c r="E158" s="118" t="s">
        <v>232</v>
      </c>
      <c r="F158" s="158" t="s">
        <v>528</v>
      </c>
      <c r="G158" s="159"/>
      <c r="H158" s="11" t="s">
        <v>787</v>
      </c>
      <c r="I158" s="14">
        <v>1.25</v>
      </c>
      <c r="J158" s="109">
        <f t="shared" si="2"/>
        <v>2.5</v>
      </c>
      <c r="K158" s="115"/>
    </row>
    <row r="159" spans="1:11" ht="36">
      <c r="A159" s="114"/>
      <c r="B159" s="107">
        <v>2</v>
      </c>
      <c r="C159" s="10" t="s">
        <v>785</v>
      </c>
      <c r="D159" s="118" t="s">
        <v>887</v>
      </c>
      <c r="E159" s="118" t="s">
        <v>232</v>
      </c>
      <c r="F159" s="158" t="s">
        <v>724</v>
      </c>
      <c r="G159" s="159"/>
      <c r="H159" s="11" t="s">
        <v>787</v>
      </c>
      <c r="I159" s="14">
        <v>1.25</v>
      </c>
      <c r="J159" s="109">
        <f t="shared" si="2"/>
        <v>2.5</v>
      </c>
      <c r="K159" s="115"/>
    </row>
    <row r="160" spans="1:11" ht="36">
      <c r="A160" s="114"/>
      <c r="B160" s="107">
        <v>1</v>
      </c>
      <c r="C160" s="10" t="s">
        <v>785</v>
      </c>
      <c r="D160" s="118" t="s">
        <v>888</v>
      </c>
      <c r="E160" s="118" t="s">
        <v>234</v>
      </c>
      <c r="F160" s="158" t="s">
        <v>239</v>
      </c>
      <c r="G160" s="159"/>
      <c r="H160" s="11" t="s">
        <v>787</v>
      </c>
      <c r="I160" s="14">
        <v>1.45</v>
      </c>
      <c r="J160" s="109">
        <f t="shared" si="2"/>
        <v>1.45</v>
      </c>
      <c r="K160" s="115"/>
    </row>
    <row r="161" spans="1:12" ht="36">
      <c r="A161" s="114"/>
      <c r="B161" s="107">
        <v>2</v>
      </c>
      <c r="C161" s="10" t="s">
        <v>785</v>
      </c>
      <c r="D161" s="118" t="s">
        <v>889</v>
      </c>
      <c r="E161" s="118" t="s">
        <v>790</v>
      </c>
      <c r="F161" s="158" t="s">
        <v>239</v>
      </c>
      <c r="G161" s="159"/>
      <c r="H161" s="11" t="s">
        <v>787</v>
      </c>
      <c r="I161" s="14">
        <v>1.65</v>
      </c>
      <c r="J161" s="109">
        <f t="shared" si="2"/>
        <v>3.3</v>
      </c>
      <c r="K161" s="115"/>
    </row>
    <row r="162" spans="1:12" ht="36">
      <c r="A162" s="114"/>
      <c r="B162" s="107">
        <v>1</v>
      </c>
      <c r="C162" s="10" t="s">
        <v>791</v>
      </c>
      <c r="D162" s="118" t="s">
        <v>890</v>
      </c>
      <c r="E162" s="118" t="s">
        <v>230</v>
      </c>
      <c r="F162" s="158" t="s">
        <v>110</v>
      </c>
      <c r="G162" s="159"/>
      <c r="H162" s="11" t="s">
        <v>792</v>
      </c>
      <c r="I162" s="14">
        <v>1.1399999999999999</v>
      </c>
      <c r="J162" s="109">
        <f t="shared" si="2"/>
        <v>1.1399999999999999</v>
      </c>
      <c r="K162" s="115"/>
    </row>
    <row r="163" spans="1:12" ht="36">
      <c r="A163" s="114"/>
      <c r="B163" s="107">
        <v>1</v>
      </c>
      <c r="C163" s="10" t="s">
        <v>791</v>
      </c>
      <c r="D163" s="118" t="s">
        <v>890</v>
      </c>
      <c r="E163" s="118" t="s">
        <v>230</v>
      </c>
      <c r="F163" s="158" t="s">
        <v>484</v>
      </c>
      <c r="G163" s="159"/>
      <c r="H163" s="11" t="s">
        <v>792</v>
      </c>
      <c r="I163" s="14">
        <v>1.1399999999999999</v>
      </c>
      <c r="J163" s="109">
        <f t="shared" si="2"/>
        <v>1.1399999999999999</v>
      </c>
      <c r="K163" s="115"/>
    </row>
    <row r="164" spans="1:12" ht="36">
      <c r="A164" s="114"/>
      <c r="B164" s="107">
        <v>1</v>
      </c>
      <c r="C164" s="10" t="s">
        <v>791</v>
      </c>
      <c r="D164" s="118" t="s">
        <v>890</v>
      </c>
      <c r="E164" s="118" t="s">
        <v>230</v>
      </c>
      <c r="F164" s="158" t="s">
        <v>793</v>
      </c>
      <c r="G164" s="159"/>
      <c r="H164" s="11" t="s">
        <v>792</v>
      </c>
      <c r="I164" s="14">
        <v>1.1399999999999999</v>
      </c>
      <c r="J164" s="109">
        <f t="shared" si="2"/>
        <v>1.1399999999999999</v>
      </c>
      <c r="K164" s="115"/>
    </row>
    <row r="165" spans="1:12" ht="36">
      <c r="A165" s="114"/>
      <c r="B165" s="107">
        <v>1</v>
      </c>
      <c r="C165" s="10" t="s">
        <v>791</v>
      </c>
      <c r="D165" s="118" t="s">
        <v>890</v>
      </c>
      <c r="E165" s="118" t="s">
        <v>230</v>
      </c>
      <c r="F165" s="158" t="s">
        <v>751</v>
      </c>
      <c r="G165" s="159"/>
      <c r="H165" s="11" t="s">
        <v>792</v>
      </c>
      <c r="I165" s="14">
        <v>1.1399999999999999</v>
      </c>
      <c r="J165" s="109">
        <f t="shared" si="2"/>
        <v>1.1399999999999999</v>
      </c>
      <c r="K165" s="115"/>
    </row>
    <row r="166" spans="1:12" ht="36">
      <c r="A166" s="114"/>
      <c r="B166" s="107">
        <v>1</v>
      </c>
      <c r="C166" s="10" t="s">
        <v>791</v>
      </c>
      <c r="D166" s="118" t="s">
        <v>890</v>
      </c>
      <c r="E166" s="118" t="s">
        <v>230</v>
      </c>
      <c r="F166" s="158" t="s">
        <v>752</v>
      </c>
      <c r="G166" s="159"/>
      <c r="H166" s="11" t="s">
        <v>792</v>
      </c>
      <c r="I166" s="14">
        <v>1.1399999999999999</v>
      </c>
      <c r="J166" s="109">
        <f t="shared" si="2"/>
        <v>1.1399999999999999</v>
      </c>
      <c r="K166" s="115"/>
    </row>
    <row r="167" spans="1:12" ht="36">
      <c r="A167" s="114"/>
      <c r="B167" s="107">
        <v>2</v>
      </c>
      <c r="C167" s="10" t="s">
        <v>791</v>
      </c>
      <c r="D167" s="118" t="s">
        <v>890</v>
      </c>
      <c r="E167" s="118" t="s">
        <v>231</v>
      </c>
      <c r="F167" s="158" t="s">
        <v>110</v>
      </c>
      <c r="G167" s="159"/>
      <c r="H167" s="11" t="s">
        <v>792</v>
      </c>
      <c r="I167" s="14">
        <v>1.1399999999999999</v>
      </c>
      <c r="J167" s="109">
        <f t="shared" si="2"/>
        <v>2.2799999999999998</v>
      </c>
      <c r="K167" s="115"/>
    </row>
    <row r="168" spans="1:12" ht="36">
      <c r="A168" s="114"/>
      <c r="B168" s="107">
        <v>2</v>
      </c>
      <c r="C168" s="10" t="s">
        <v>791</v>
      </c>
      <c r="D168" s="118" t="s">
        <v>890</v>
      </c>
      <c r="E168" s="118" t="s">
        <v>231</v>
      </c>
      <c r="F168" s="158" t="s">
        <v>484</v>
      </c>
      <c r="G168" s="159"/>
      <c r="H168" s="11" t="s">
        <v>792</v>
      </c>
      <c r="I168" s="14">
        <v>1.1399999999999999</v>
      </c>
      <c r="J168" s="109">
        <f t="shared" si="2"/>
        <v>2.2799999999999998</v>
      </c>
      <c r="K168" s="115"/>
    </row>
    <row r="169" spans="1:12" ht="36">
      <c r="A169" s="114"/>
      <c r="B169" s="107">
        <v>2</v>
      </c>
      <c r="C169" s="10" t="s">
        <v>791</v>
      </c>
      <c r="D169" s="118" t="s">
        <v>890</v>
      </c>
      <c r="E169" s="118" t="s">
        <v>231</v>
      </c>
      <c r="F169" s="158" t="s">
        <v>793</v>
      </c>
      <c r="G169" s="159"/>
      <c r="H169" s="11" t="s">
        <v>792</v>
      </c>
      <c r="I169" s="14">
        <v>1.1399999999999999</v>
      </c>
      <c r="J169" s="109">
        <f t="shared" si="2"/>
        <v>2.2799999999999998</v>
      </c>
      <c r="K169" s="115"/>
    </row>
    <row r="170" spans="1:12" ht="36">
      <c r="A170" s="114"/>
      <c r="B170" s="107">
        <v>2</v>
      </c>
      <c r="C170" s="10" t="s">
        <v>791</v>
      </c>
      <c r="D170" s="118" t="s">
        <v>890</v>
      </c>
      <c r="E170" s="118" t="s">
        <v>231</v>
      </c>
      <c r="F170" s="158" t="s">
        <v>752</v>
      </c>
      <c r="G170" s="159"/>
      <c r="H170" s="11" t="s">
        <v>792</v>
      </c>
      <c r="I170" s="14">
        <v>1.1399999999999999</v>
      </c>
      <c r="J170" s="109">
        <f t="shared" si="2"/>
        <v>2.2799999999999998</v>
      </c>
      <c r="K170" s="115"/>
    </row>
    <row r="171" spans="1:12" ht="24">
      <c r="A171" s="114"/>
      <c r="B171" s="107">
        <v>4</v>
      </c>
      <c r="C171" s="10" t="s">
        <v>794</v>
      </c>
      <c r="D171" s="118" t="s">
        <v>794</v>
      </c>
      <c r="E171" s="118" t="s">
        <v>23</v>
      </c>
      <c r="F171" s="158" t="s">
        <v>272</v>
      </c>
      <c r="G171" s="159"/>
      <c r="H171" s="11" t="s">
        <v>795</v>
      </c>
      <c r="I171" s="14">
        <v>0.59</v>
      </c>
      <c r="J171" s="109">
        <f t="shared" si="2"/>
        <v>2.36</v>
      </c>
      <c r="K171" s="115"/>
    </row>
    <row r="172" spans="1:12" ht="24">
      <c r="A172" s="114"/>
      <c r="B172" s="108">
        <v>2</v>
      </c>
      <c r="C172" s="12" t="s">
        <v>794</v>
      </c>
      <c r="D172" s="119" t="s">
        <v>794</v>
      </c>
      <c r="E172" s="119" t="s">
        <v>23</v>
      </c>
      <c r="F172" s="160" t="s">
        <v>484</v>
      </c>
      <c r="G172" s="161"/>
      <c r="H172" s="13" t="s">
        <v>795</v>
      </c>
      <c r="I172" s="15">
        <v>0.59</v>
      </c>
      <c r="J172" s="110">
        <f t="shared" si="2"/>
        <v>1.18</v>
      </c>
      <c r="K172" s="8"/>
      <c r="L172" s="130" t="s">
        <v>921</v>
      </c>
    </row>
    <row r="173" spans="1:12" ht="24">
      <c r="A173" s="114"/>
      <c r="B173" s="107">
        <v>2</v>
      </c>
      <c r="C173" s="10" t="s">
        <v>794</v>
      </c>
      <c r="D173" s="118" t="s">
        <v>794</v>
      </c>
      <c r="E173" s="118" t="s">
        <v>23</v>
      </c>
      <c r="F173" s="158" t="s">
        <v>793</v>
      </c>
      <c r="G173" s="159"/>
      <c r="H173" s="11" t="s">
        <v>795</v>
      </c>
      <c r="I173" s="14">
        <v>0.59</v>
      </c>
      <c r="J173" s="109">
        <f t="shared" si="2"/>
        <v>1.18</v>
      </c>
      <c r="K173" s="115"/>
      <c r="L173" s="2" t="s">
        <v>922</v>
      </c>
    </row>
    <row r="174" spans="1:12" ht="24">
      <c r="A174" s="114"/>
      <c r="B174" s="107">
        <v>3</v>
      </c>
      <c r="C174" s="10" t="s">
        <v>794</v>
      </c>
      <c r="D174" s="118" t="s">
        <v>794</v>
      </c>
      <c r="E174" s="118" t="s">
        <v>23</v>
      </c>
      <c r="F174" s="158" t="s">
        <v>796</v>
      </c>
      <c r="G174" s="159"/>
      <c r="H174" s="11" t="s">
        <v>795</v>
      </c>
      <c r="I174" s="14">
        <v>0.59</v>
      </c>
      <c r="J174" s="109">
        <f t="shared" si="2"/>
        <v>1.77</v>
      </c>
      <c r="K174" s="115"/>
    </row>
    <row r="175" spans="1:12" ht="24">
      <c r="A175" s="114"/>
      <c r="B175" s="107">
        <v>3</v>
      </c>
      <c r="C175" s="10" t="s">
        <v>794</v>
      </c>
      <c r="D175" s="118" t="s">
        <v>794</v>
      </c>
      <c r="E175" s="118" t="s">
        <v>25</v>
      </c>
      <c r="F175" s="158" t="s">
        <v>673</v>
      </c>
      <c r="G175" s="159"/>
      <c r="H175" s="11" t="s">
        <v>795</v>
      </c>
      <c r="I175" s="14">
        <v>0.59</v>
      </c>
      <c r="J175" s="109">
        <f t="shared" si="2"/>
        <v>1.77</v>
      </c>
      <c r="K175" s="115"/>
    </row>
    <row r="176" spans="1:12" ht="24">
      <c r="A176" s="114"/>
      <c r="B176" s="107">
        <v>4</v>
      </c>
      <c r="C176" s="10" t="s">
        <v>794</v>
      </c>
      <c r="D176" s="118" t="s">
        <v>794</v>
      </c>
      <c r="E176" s="118" t="s">
        <v>25</v>
      </c>
      <c r="F176" s="158" t="s">
        <v>272</v>
      </c>
      <c r="G176" s="159"/>
      <c r="H176" s="11" t="s">
        <v>795</v>
      </c>
      <c r="I176" s="14">
        <v>0.59</v>
      </c>
      <c r="J176" s="109">
        <f t="shared" si="2"/>
        <v>2.36</v>
      </c>
      <c r="K176" s="115"/>
    </row>
    <row r="177" spans="1:11" ht="24">
      <c r="A177" s="114"/>
      <c r="B177" s="107">
        <v>3</v>
      </c>
      <c r="C177" s="10" t="s">
        <v>794</v>
      </c>
      <c r="D177" s="118" t="s">
        <v>794</v>
      </c>
      <c r="E177" s="118" t="s">
        <v>25</v>
      </c>
      <c r="F177" s="158" t="s">
        <v>484</v>
      </c>
      <c r="G177" s="159"/>
      <c r="H177" s="11" t="s">
        <v>795</v>
      </c>
      <c r="I177" s="14">
        <v>0.59</v>
      </c>
      <c r="J177" s="109">
        <f t="shared" si="2"/>
        <v>1.77</v>
      </c>
      <c r="K177" s="115"/>
    </row>
    <row r="178" spans="1:11" ht="24">
      <c r="A178" s="114"/>
      <c r="B178" s="107">
        <v>2</v>
      </c>
      <c r="C178" s="10" t="s">
        <v>797</v>
      </c>
      <c r="D178" s="118" t="s">
        <v>797</v>
      </c>
      <c r="E178" s="118" t="s">
        <v>25</v>
      </c>
      <c r="F178" s="158" t="s">
        <v>798</v>
      </c>
      <c r="G178" s="159"/>
      <c r="H178" s="11" t="s">
        <v>799</v>
      </c>
      <c r="I178" s="14">
        <v>0.99</v>
      </c>
      <c r="J178" s="109">
        <f t="shared" si="2"/>
        <v>1.98</v>
      </c>
      <c r="K178" s="115"/>
    </row>
    <row r="179" spans="1:11" ht="24">
      <c r="A179" s="114"/>
      <c r="B179" s="107">
        <v>1</v>
      </c>
      <c r="C179" s="10" t="s">
        <v>797</v>
      </c>
      <c r="D179" s="118" t="s">
        <v>797</v>
      </c>
      <c r="E179" s="118" t="s">
        <v>25</v>
      </c>
      <c r="F179" s="158" t="s">
        <v>800</v>
      </c>
      <c r="G179" s="159"/>
      <c r="H179" s="11" t="s">
        <v>799</v>
      </c>
      <c r="I179" s="14">
        <v>0.99</v>
      </c>
      <c r="J179" s="109">
        <f t="shared" si="2"/>
        <v>0.99</v>
      </c>
      <c r="K179" s="115"/>
    </row>
    <row r="180" spans="1:11" ht="24">
      <c r="A180" s="114"/>
      <c r="B180" s="107">
        <v>1</v>
      </c>
      <c r="C180" s="10" t="s">
        <v>797</v>
      </c>
      <c r="D180" s="118" t="s">
        <v>797</v>
      </c>
      <c r="E180" s="118" t="s">
        <v>25</v>
      </c>
      <c r="F180" s="158" t="s">
        <v>801</v>
      </c>
      <c r="G180" s="159"/>
      <c r="H180" s="11" t="s">
        <v>799</v>
      </c>
      <c r="I180" s="14">
        <v>0.99</v>
      </c>
      <c r="J180" s="109">
        <f t="shared" si="2"/>
        <v>0.99</v>
      </c>
      <c r="K180" s="115"/>
    </row>
    <row r="181" spans="1:11" ht="24">
      <c r="A181" s="114"/>
      <c r="B181" s="107">
        <v>1</v>
      </c>
      <c r="C181" s="10" t="s">
        <v>797</v>
      </c>
      <c r="D181" s="118" t="s">
        <v>797</v>
      </c>
      <c r="E181" s="118" t="s">
        <v>25</v>
      </c>
      <c r="F181" s="158" t="s">
        <v>802</v>
      </c>
      <c r="G181" s="159"/>
      <c r="H181" s="11" t="s">
        <v>799</v>
      </c>
      <c r="I181" s="14">
        <v>0.99</v>
      </c>
      <c r="J181" s="109">
        <f t="shared" si="2"/>
        <v>0.99</v>
      </c>
      <c r="K181" s="115"/>
    </row>
    <row r="182" spans="1:11" ht="24">
      <c r="A182" s="114"/>
      <c r="B182" s="107">
        <v>1</v>
      </c>
      <c r="C182" s="10" t="s">
        <v>797</v>
      </c>
      <c r="D182" s="118" t="s">
        <v>797</v>
      </c>
      <c r="E182" s="118" t="s">
        <v>25</v>
      </c>
      <c r="F182" s="158" t="s">
        <v>803</v>
      </c>
      <c r="G182" s="159"/>
      <c r="H182" s="11" t="s">
        <v>799</v>
      </c>
      <c r="I182" s="14">
        <v>0.99</v>
      </c>
      <c r="J182" s="109">
        <f t="shared" si="2"/>
        <v>0.99</v>
      </c>
      <c r="K182" s="115"/>
    </row>
    <row r="183" spans="1:11" ht="24">
      <c r="A183" s="114"/>
      <c r="B183" s="107">
        <v>1</v>
      </c>
      <c r="C183" s="10" t="s">
        <v>797</v>
      </c>
      <c r="D183" s="118" t="s">
        <v>797</v>
      </c>
      <c r="E183" s="118" t="s">
        <v>25</v>
      </c>
      <c r="F183" s="158" t="s">
        <v>804</v>
      </c>
      <c r="G183" s="159"/>
      <c r="H183" s="11" t="s">
        <v>799</v>
      </c>
      <c r="I183" s="14">
        <v>0.99</v>
      </c>
      <c r="J183" s="109">
        <f t="shared" si="2"/>
        <v>0.99</v>
      </c>
      <c r="K183" s="115"/>
    </row>
    <row r="184" spans="1:11" ht="24">
      <c r="A184" s="114"/>
      <c r="B184" s="107">
        <v>1</v>
      </c>
      <c r="C184" s="10" t="s">
        <v>797</v>
      </c>
      <c r="D184" s="118" t="s">
        <v>797</v>
      </c>
      <c r="E184" s="118" t="s">
        <v>25</v>
      </c>
      <c r="F184" s="158" t="s">
        <v>805</v>
      </c>
      <c r="G184" s="159"/>
      <c r="H184" s="11" t="s">
        <v>799</v>
      </c>
      <c r="I184" s="14">
        <v>0.99</v>
      </c>
      <c r="J184" s="109">
        <f t="shared" si="2"/>
        <v>0.99</v>
      </c>
      <c r="K184" s="115"/>
    </row>
    <row r="185" spans="1:11" ht="24">
      <c r="A185" s="114"/>
      <c r="B185" s="107">
        <v>4</v>
      </c>
      <c r="C185" s="10" t="s">
        <v>806</v>
      </c>
      <c r="D185" s="118" t="s">
        <v>806</v>
      </c>
      <c r="E185" s="118" t="s">
        <v>23</v>
      </c>
      <c r="F185" s="158"/>
      <c r="G185" s="159"/>
      <c r="H185" s="11" t="s">
        <v>807</v>
      </c>
      <c r="I185" s="14">
        <v>0.9</v>
      </c>
      <c r="J185" s="109">
        <f t="shared" si="2"/>
        <v>3.6</v>
      </c>
      <c r="K185" s="115"/>
    </row>
    <row r="186" spans="1:11" ht="24">
      <c r="A186" s="114"/>
      <c r="B186" s="107">
        <v>2</v>
      </c>
      <c r="C186" s="10" t="s">
        <v>806</v>
      </c>
      <c r="D186" s="118" t="s">
        <v>806</v>
      </c>
      <c r="E186" s="118" t="s">
        <v>25</v>
      </c>
      <c r="F186" s="158"/>
      <c r="G186" s="159"/>
      <c r="H186" s="11" t="s">
        <v>807</v>
      </c>
      <c r="I186" s="14">
        <v>0.9</v>
      </c>
      <c r="J186" s="109">
        <f t="shared" si="2"/>
        <v>1.8</v>
      </c>
      <c r="K186" s="115"/>
    </row>
    <row r="187" spans="1:11" ht="24" customHeight="1">
      <c r="A187" s="114"/>
      <c r="B187" s="107">
        <v>1</v>
      </c>
      <c r="C187" s="10" t="s">
        <v>808</v>
      </c>
      <c r="D187" s="118" t="s">
        <v>808</v>
      </c>
      <c r="E187" s="118" t="s">
        <v>26</v>
      </c>
      <c r="F187" s="158" t="s">
        <v>107</v>
      </c>
      <c r="G187" s="159"/>
      <c r="H187" s="11" t="s">
        <v>809</v>
      </c>
      <c r="I187" s="14">
        <v>1.4</v>
      </c>
      <c r="J187" s="109">
        <f t="shared" si="2"/>
        <v>1.4</v>
      </c>
      <c r="K187" s="115"/>
    </row>
    <row r="188" spans="1:11" ht="24" customHeight="1">
      <c r="A188" s="114"/>
      <c r="B188" s="107">
        <v>1</v>
      </c>
      <c r="C188" s="10" t="s">
        <v>808</v>
      </c>
      <c r="D188" s="118" t="s">
        <v>808</v>
      </c>
      <c r="E188" s="118" t="s">
        <v>26</v>
      </c>
      <c r="F188" s="158" t="s">
        <v>210</v>
      </c>
      <c r="G188" s="159"/>
      <c r="H188" s="11" t="s">
        <v>809</v>
      </c>
      <c r="I188" s="14">
        <v>1.4</v>
      </c>
      <c r="J188" s="109">
        <f t="shared" si="2"/>
        <v>1.4</v>
      </c>
      <c r="K188" s="115"/>
    </row>
    <row r="189" spans="1:11" ht="24" customHeight="1">
      <c r="A189" s="114"/>
      <c r="B189" s="107">
        <v>1</v>
      </c>
      <c r="C189" s="10" t="s">
        <v>808</v>
      </c>
      <c r="D189" s="118" t="s">
        <v>808</v>
      </c>
      <c r="E189" s="118" t="s">
        <v>26</v>
      </c>
      <c r="F189" s="158" t="s">
        <v>311</v>
      </c>
      <c r="G189" s="159"/>
      <c r="H189" s="11" t="s">
        <v>809</v>
      </c>
      <c r="I189" s="14">
        <v>1.4</v>
      </c>
      <c r="J189" s="109">
        <f t="shared" si="2"/>
        <v>1.4</v>
      </c>
      <c r="K189" s="115"/>
    </row>
    <row r="190" spans="1:11" ht="24" customHeight="1">
      <c r="A190" s="114"/>
      <c r="B190" s="107">
        <v>1</v>
      </c>
      <c r="C190" s="10" t="s">
        <v>808</v>
      </c>
      <c r="D190" s="118" t="s">
        <v>808</v>
      </c>
      <c r="E190" s="118" t="s">
        <v>26</v>
      </c>
      <c r="F190" s="158" t="s">
        <v>663</v>
      </c>
      <c r="G190" s="159"/>
      <c r="H190" s="11" t="s">
        <v>809</v>
      </c>
      <c r="I190" s="14">
        <v>1.4</v>
      </c>
      <c r="J190" s="109">
        <f t="shared" si="2"/>
        <v>1.4</v>
      </c>
      <c r="K190" s="115"/>
    </row>
    <row r="191" spans="1:11" ht="24" customHeight="1">
      <c r="A191" s="114"/>
      <c r="B191" s="107">
        <v>1</v>
      </c>
      <c r="C191" s="10" t="s">
        <v>808</v>
      </c>
      <c r="D191" s="118" t="s">
        <v>808</v>
      </c>
      <c r="E191" s="118" t="s">
        <v>26</v>
      </c>
      <c r="F191" s="158" t="s">
        <v>810</v>
      </c>
      <c r="G191" s="159"/>
      <c r="H191" s="11" t="s">
        <v>809</v>
      </c>
      <c r="I191" s="14">
        <v>1.4</v>
      </c>
      <c r="J191" s="109">
        <f t="shared" si="2"/>
        <v>1.4</v>
      </c>
      <c r="K191" s="115"/>
    </row>
    <row r="192" spans="1:11" ht="24">
      <c r="A192" s="114"/>
      <c r="B192" s="107">
        <v>2</v>
      </c>
      <c r="C192" s="10" t="s">
        <v>811</v>
      </c>
      <c r="D192" s="118" t="s">
        <v>811</v>
      </c>
      <c r="E192" s="118" t="s">
        <v>26</v>
      </c>
      <c r="F192" s="158" t="s">
        <v>107</v>
      </c>
      <c r="G192" s="159"/>
      <c r="H192" s="11" t="s">
        <v>910</v>
      </c>
      <c r="I192" s="14">
        <v>1.78</v>
      </c>
      <c r="J192" s="109">
        <f t="shared" si="2"/>
        <v>3.56</v>
      </c>
      <c r="K192" s="115"/>
    </row>
    <row r="193" spans="1:11" ht="24">
      <c r="A193" s="114"/>
      <c r="B193" s="107">
        <v>2</v>
      </c>
      <c r="C193" s="10" t="s">
        <v>811</v>
      </c>
      <c r="D193" s="118" t="s">
        <v>811</v>
      </c>
      <c r="E193" s="118" t="s">
        <v>26</v>
      </c>
      <c r="F193" s="158" t="s">
        <v>210</v>
      </c>
      <c r="G193" s="159"/>
      <c r="H193" s="11" t="s">
        <v>910</v>
      </c>
      <c r="I193" s="14">
        <v>1.78</v>
      </c>
      <c r="J193" s="109">
        <f t="shared" si="2"/>
        <v>3.56</v>
      </c>
      <c r="K193" s="115"/>
    </row>
    <row r="194" spans="1:11" ht="24">
      <c r="A194" s="114"/>
      <c r="B194" s="107">
        <v>1</v>
      </c>
      <c r="C194" s="10" t="s">
        <v>811</v>
      </c>
      <c r="D194" s="118" t="s">
        <v>811</v>
      </c>
      <c r="E194" s="118" t="s">
        <v>26</v>
      </c>
      <c r="F194" s="158" t="s">
        <v>212</v>
      </c>
      <c r="G194" s="159"/>
      <c r="H194" s="11" t="s">
        <v>910</v>
      </c>
      <c r="I194" s="14">
        <v>1.78</v>
      </c>
      <c r="J194" s="109">
        <f t="shared" si="2"/>
        <v>1.78</v>
      </c>
      <c r="K194" s="115"/>
    </row>
    <row r="195" spans="1:11" ht="24">
      <c r="A195" s="114"/>
      <c r="B195" s="107">
        <v>1</v>
      </c>
      <c r="C195" s="10" t="s">
        <v>811</v>
      </c>
      <c r="D195" s="118" t="s">
        <v>811</v>
      </c>
      <c r="E195" s="118" t="s">
        <v>26</v>
      </c>
      <c r="F195" s="158" t="s">
        <v>263</v>
      </c>
      <c r="G195" s="159"/>
      <c r="H195" s="11" t="s">
        <v>910</v>
      </c>
      <c r="I195" s="14">
        <v>1.78</v>
      </c>
      <c r="J195" s="109">
        <f t="shared" si="2"/>
        <v>1.78</v>
      </c>
      <c r="K195" s="115"/>
    </row>
    <row r="196" spans="1:11" ht="24">
      <c r="A196" s="114"/>
      <c r="B196" s="107">
        <v>1</v>
      </c>
      <c r="C196" s="10" t="s">
        <v>811</v>
      </c>
      <c r="D196" s="118" t="s">
        <v>811</v>
      </c>
      <c r="E196" s="118" t="s">
        <v>26</v>
      </c>
      <c r="F196" s="158" t="s">
        <v>214</v>
      </c>
      <c r="G196" s="159"/>
      <c r="H196" s="11" t="s">
        <v>910</v>
      </c>
      <c r="I196" s="14">
        <v>1.78</v>
      </c>
      <c r="J196" s="109">
        <f t="shared" si="2"/>
        <v>1.78</v>
      </c>
      <c r="K196" s="115"/>
    </row>
    <row r="197" spans="1:11" ht="24">
      <c r="A197" s="114"/>
      <c r="B197" s="107">
        <v>1</v>
      </c>
      <c r="C197" s="10" t="s">
        <v>811</v>
      </c>
      <c r="D197" s="118" t="s">
        <v>811</v>
      </c>
      <c r="E197" s="118" t="s">
        <v>26</v>
      </c>
      <c r="F197" s="158" t="s">
        <v>265</v>
      </c>
      <c r="G197" s="159"/>
      <c r="H197" s="11" t="s">
        <v>910</v>
      </c>
      <c r="I197" s="14">
        <v>1.78</v>
      </c>
      <c r="J197" s="109">
        <f t="shared" si="2"/>
        <v>1.78</v>
      </c>
      <c r="K197" s="115"/>
    </row>
    <row r="198" spans="1:11" ht="24">
      <c r="A198" s="114"/>
      <c r="B198" s="107">
        <v>1</v>
      </c>
      <c r="C198" s="10" t="s">
        <v>811</v>
      </c>
      <c r="D198" s="118" t="s">
        <v>811</v>
      </c>
      <c r="E198" s="118" t="s">
        <v>26</v>
      </c>
      <c r="F198" s="158" t="s">
        <v>266</v>
      </c>
      <c r="G198" s="159"/>
      <c r="H198" s="11" t="s">
        <v>910</v>
      </c>
      <c r="I198" s="14">
        <v>1.78</v>
      </c>
      <c r="J198" s="109">
        <f t="shared" si="2"/>
        <v>1.78</v>
      </c>
      <c r="K198" s="115"/>
    </row>
    <row r="199" spans="1:11" ht="24">
      <c r="A199" s="114"/>
      <c r="B199" s="107">
        <v>1</v>
      </c>
      <c r="C199" s="10" t="s">
        <v>811</v>
      </c>
      <c r="D199" s="118" t="s">
        <v>811</v>
      </c>
      <c r="E199" s="118" t="s">
        <v>26</v>
      </c>
      <c r="F199" s="158" t="s">
        <v>267</v>
      </c>
      <c r="G199" s="159"/>
      <c r="H199" s="11" t="s">
        <v>910</v>
      </c>
      <c r="I199" s="14">
        <v>1.78</v>
      </c>
      <c r="J199" s="109">
        <f t="shared" si="2"/>
        <v>1.78</v>
      </c>
      <c r="K199" s="115"/>
    </row>
    <row r="200" spans="1:11" ht="24">
      <c r="A200" s="114"/>
      <c r="B200" s="107">
        <v>1</v>
      </c>
      <c r="C200" s="10" t="s">
        <v>811</v>
      </c>
      <c r="D200" s="118" t="s">
        <v>811</v>
      </c>
      <c r="E200" s="118" t="s">
        <v>26</v>
      </c>
      <c r="F200" s="158" t="s">
        <v>310</v>
      </c>
      <c r="G200" s="159"/>
      <c r="H200" s="11" t="s">
        <v>910</v>
      </c>
      <c r="I200" s="14">
        <v>1.78</v>
      </c>
      <c r="J200" s="109">
        <f t="shared" si="2"/>
        <v>1.78</v>
      </c>
      <c r="K200" s="115"/>
    </row>
    <row r="201" spans="1:11" ht="36">
      <c r="A201" s="114"/>
      <c r="B201" s="107">
        <v>2</v>
      </c>
      <c r="C201" s="10" t="s">
        <v>812</v>
      </c>
      <c r="D201" s="118" t="s">
        <v>812</v>
      </c>
      <c r="E201" s="118" t="s">
        <v>26</v>
      </c>
      <c r="F201" s="158" t="s">
        <v>107</v>
      </c>
      <c r="G201" s="159"/>
      <c r="H201" s="11" t="s">
        <v>911</v>
      </c>
      <c r="I201" s="14">
        <v>2.66</v>
      </c>
      <c r="J201" s="109">
        <f t="shared" si="2"/>
        <v>5.32</v>
      </c>
      <c r="K201" s="115"/>
    </row>
    <row r="202" spans="1:11" ht="36">
      <c r="A202" s="114"/>
      <c r="B202" s="107">
        <v>1</v>
      </c>
      <c r="C202" s="10" t="s">
        <v>812</v>
      </c>
      <c r="D202" s="118" t="s">
        <v>812</v>
      </c>
      <c r="E202" s="118" t="s">
        <v>26</v>
      </c>
      <c r="F202" s="158" t="s">
        <v>210</v>
      </c>
      <c r="G202" s="159"/>
      <c r="H202" s="11" t="s">
        <v>911</v>
      </c>
      <c r="I202" s="14">
        <v>2.66</v>
      </c>
      <c r="J202" s="109">
        <f t="shared" si="2"/>
        <v>2.66</v>
      </c>
      <c r="K202" s="115"/>
    </row>
    <row r="203" spans="1:11" ht="36">
      <c r="A203" s="114"/>
      <c r="B203" s="107">
        <v>1</v>
      </c>
      <c r="C203" s="10" t="s">
        <v>812</v>
      </c>
      <c r="D203" s="118" t="s">
        <v>812</v>
      </c>
      <c r="E203" s="118" t="s">
        <v>26</v>
      </c>
      <c r="F203" s="158" t="s">
        <v>212</v>
      </c>
      <c r="G203" s="159"/>
      <c r="H203" s="11" t="s">
        <v>911</v>
      </c>
      <c r="I203" s="14">
        <v>2.66</v>
      </c>
      <c r="J203" s="109">
        <f t="shared" si="2"/>
        <v>2.66</v>
      </c>
      <c r="K203" s="115"/>
    </row>
    <row r="204" spans="1:11" ht="36">
      <c r="A204" s="114"/>
      <c r="B204" s="107">
        <v>1</v>
      </c>
      <c r="C204" s="10" t="s">
        <v>812</v>
      </c>
      <c r="D204" s="118" t="s">
        <v>812</v>
      </c>
      <c r="E204" s="118" t="s">
        <v>26</v>
      </c>
      <c r="F204" s="158" t="s">
        <v>263</v>
      </c>
      <c r="G204" s="159"/>
      <c r="H204" s="11" t="s">
        <v>911</v>
      </c>
      <c r="I204" s="14">
        <v>2.66</v>
      </c>
      <c r="J204" s="109">
        <f t="shared" si="2"/>
        <v>2.66</v>
      </c>
      <c r="K204" s="115"/>
    </row>
    <row r="205" spans="1:11" ht="36">
      <c r="A205" s="114"/>
      <c r="B205" s="107">
        <v>1</v>
      </c>
      <c r="C205" s="10" t="s">
        <v>812</v>
      </c>
      <c r="D205" s="118" t="s">
        <v>812</v>
      </c>
      <c r="E205" s="118" t="s">
        <v>26</v>
      </c>
      <c r="F205" s="158" t="s">
        <v>266</v>
      </c>
      <c r="G205" s="159"/>
      <c r="H205" s="11" t="s">
        <v>911</v>
      </c>
      <c r="I205" s="14">
        <v>2.66</v>
      </c>
      <c r="J205" s="109">
        <f t="shared" si="2"/>
        <v>2.66</v>
      </c>
      <c r="K205" s="115"/>
    </row>
    <row r="206" spans="1:11" ht="36">
      <c r="A206" s="114"/>
      <c r="B206" s="107">
        <v>1</v>
      </c>
      <c r="C206" s="10" t="s">
        <v>812</v>
      </c>
      <c r="D206" s="118" t="s">
        <v>812</v>
      </c>
      <c r="E206" s="118" t="s">
        <v>26</v>
      </c>
      <c r="F206" s="158" t="s">
        <v>267</v>
      </c>
      <c r="G206" s="159"/>
      <c r="H206" s="11" t="s">
        <v>911</v>
      </c>
      <c r="I206" s="14">
        <v>2.66</v>
      </c>
      <c r="J206" s="109">
        <f t="shared" si="2"/>
        <v>2.66</v>
      </c>
      <c r="K206" s="115"/>
    </row>
    <row r="207" spans="1:11" ht="36">
      <c r="A207" s="114"/>
      <c r="B207" s="107">
        <v>1</v>
      </c>
      <c r="C207" s="10" t="s">
        <v>812</v>
      </c>
      <c r="D207" s="118" t="s">
        <v>812</v>
      </c>
      <c r="E207" s="118" t="s">
        <v>26</v>
      </c>
      <c r="F207" s="158" t="s">
        <v>268</v>
      </c>
      <c r="G207" s="159"/>
      <c r="H207" s="11" t="s">
        <v>911</v>
      </c>
      <c r="I207" s="14">
        <v>2.66</v>
      </c>
      <c r="J207" s="109">
        <f t="shared" si="2"/>
        <v>2.66</v>
      </c>
      <c r="K207" s="115"/>
    </row>
    <row r="208" spans="1:11" ht="36">
      <c r="A208" s="114"/>
      <c r="B208" s="107">
        <v>1</v>
      </c>
      <c r="C208" s="10" t="s">
        <v>812</v>
      </c>
      <c r="D208" s="118" t="s">
        <v>812</v>
      </c>
      <c r="E208" s="118" t="s">
        <v>26</v>
      </c>
      <c r="F208" s="158" t="s">
        <v>310</v>
      </c>
      <c r="G208" s="159"/>
      <c r="H208" s="11" t="s">
        <v>911</v>
      </c>
      <c r="I208" s="14">
        <v>2.66</v>
      </c>
      <c r="J208" s="109">
        <f t="shared" si="2"/>
        <v>2.66</v>
      </c>
      <c r="K208" s="115"/>
    </row>
    <row r="209" spans="1:11" ht="36">
      <c r="A209" s="114"/>
      <c r="B209" s="107">
        <v>1</v>
      </c>
      <c r="C209" s="10" t="s">
        <v>812</v>
      </c>
      <c r="D209" s="118" t="s">
        <v>812</v>
      </c>
      <c r="E209" s="118" t="s">
        <v>26</v>
      </c>
      <c r="F209" s="158" t="s">
        <v>270</v>
      </c>
      <c r="G209" s="159"/>
      <c r="H209" s="11" t="s">
        <v>911</v>
      </c>
      <c r="I209" s="14">
        <v>2.66</v>
      </c>
      <c r="J209" s="109">
        <f t="shared" si="2"/>
        <v>2.66</v>
      </c>
      <c r="K209" s="115"/>
    </row>
    <row r="210" spans="1:11" ht="24">
      <c r="A210" s="114"/>
      <c r="B210" s="107">
        <v>7</v>
      </c>
      <c r="C210" s="10" t="s">
        <v>813</v>
      </c>
      <c r="D210" s="118" t="s">
        <v>813</v>
      </c>
      <c r="E210" s="118" t="s">
        <v>239</v>
      </c>
      <c r="F210" s="158" t="s">
        <v>26</v>
      </c>
      <c r="G210" s="159"/>
      <c r="H210" s="11" t="s">
        <v>814</v>
      </c>
      <c r="I210" s="14">
        <v>2.4900000000000002</v>
      </c>
      <c r="J210" s="109">
        <f t="shared" si="2"/>
        <v>17.43</v>
      </c>
      <c r="K210" s="115"/>
    </row>
    <row r="211" spans="1:11" ht="24">
      <c r="A211" s="114"/>
      <c r="B211" s="107">
        <v>7</v>
      </c>
      <c r="C211" s="10" t="s">
        <v>813</v>
      </c>
      <c r="D211" s="118" t="s">
        <v>813</v>
      </c>
      <c r="E211" s="118" t="s">
        <v>348</v>
      </c>
      <c r="F211" s="158" t="s">
        <v>26</v>
      </c>
      <c r="G211" s="159"/>
      <c r="H211" s="11" t="s">
        <v>814</v>
      </c>
      <c r="I211" s="14">
        <v>2.4900000000000002</v>
      </c>
      <c r="J211" s="109">
        <f t="shared" si="2"/>
        <v>17.43</v>
      </c>
      <c r="K211" s="115"/>
    </row>
    <row r="212" spans="1:11" ht="24">
      <c r="A212" s="114"/>
      <c r="B212" s="107">
        <v>2</v>
      </c>
      <c r="C212" s="10" t="s">
        <v>815</v>
      </c>
      <c r="D212" s="118" t="s">
        <v>815</v>
      </c>
      <c r="E212" s="118" t="s">
        <v>26</v>
      </c>
      <c r="F212" s="158" t="s">
        <v>239</v>
      </c>
      <c r="G212" s="159"/>
      <c r="H212" s="11" t="s">
        <v>816</v>
      </c>
      <c r="I212" s="14">
        <v>2.2400000000000002</v>
      </c>
      <c r="J212" s="109">
        <f t="shared" si="2"/>
        <v>4.4800000000000004</v>
      </c>
      <c r="K212" s="115"/>
    </row>
    <row r="213" spans="1:11" ht="24">
      <c r="A213" s="114"/>
      <c r="B213" s="107">
        <v>2</v>
      </c>
      <c r="C213" s="10" t="s">
        <v>815</v>
      </c>
      <c r="D213" s="118" t="s">
        <v>815</v>
      </c>
      <c r="E213" s="118" t="s">
        <v>26</v>
      </c>
      <c r="F213" s="158" t="s">
        <v>348</v>
      </c>
      <c r="G213" s="159"/>
      <c r="H213" s="11" t="s">
        <v>816</v>
      </c>
      <c r="I213" s="14">
        <v>2.2400000000000002</v>
      </c>
      <c r="J213" s="109">
        <f t="shared" si="2"/>
        <v>4.4800000000000004</v>
      </c>
      <c r="K213" s="115"/>
    </row>
    <row r="214" spans="1:11" ht="24">
      <c r="A214" s="114"/>
      <c r="B214" s="107">
        <v>2</v>
      </c>
      <c r="C214" s="10" t="s">
        <v>815</v>
      </c>
      <c r="D214" s="118" t="s">
        <v>815</v>
      </c>
      <c r="E214" s="118" t="s">
        <v>26</v>
      </c>
      <c r="F214" s="158" t="s">
        <v>528</v>
      </c>
      <c r="G214" s="159"/>
      <c r="H214" s="11" t="s">
        <v>816</v>
      </c>
      <c r="I214" s="14">
        <v>2.2400000000000002</v>
      </c>
      <c r="J214" s="109">
        <f t="shared" ref="J214:J277" si="3">I214*B214</f>
        <v>4.4800000000000004</v>
      </c>
      <c r="K214" s="115"/>
    </row>
    <row r="215" spans="1:11" ht="24">
      <c r="A215" s="114"/>
      <c r="B215" s="107">
        <v>4</v>
      </c>
      <c r="C215" s="10" t="s">
        <v>817</v>
      </c>
      <c r="D215" s="118" t="s">
        <v>817</v>
      </c>
      <c r="E215" s="118" t="s">
        <v>26</v>
      </c>
      <c r="F215" s="158" t="s">
        <v>348</v>
      </c>
      <c r="G215" s="159"/>
      <c r="H215" s="11" t="s">
        <v>818</v>
      </c>
      <c r="I215" s="14">
        <v>1.56</v>
      </c>
      <c r="J215" s="109">
        <f t="shared" si="3"/>
        <v>6.24</v>
      </c>
      <c r="K215" s="115"/>
    </row>
    <row r="216" spans="1:11" ht="24" customHeight="1">
      <c r="A216" s="114"/>
      <c r="B216" s="107">
        <v>3</v>
      </c>
      <c r="C216" s="10" t="s">
        <v>819</v>
      </c>
      <c r="D216" s="118" t="s">
        <v>819</v>
      </c>
      <c r="E216" s="118" t="s">
        <v>26</v>
      </c>
      <c r="F216" s="158"/>
      <c r="G216" s="159"/>
      <c r="H216" s="11" t="s">
        <v>820</v>
      </c>
      <c r="I216" s="14">
        <v>5.24</v>
      </c>
      <c r="J216" s="109">
        <f t="shared" si="3"/>
        <v>15.72</v>
      </c>
      <c r="K216" s="115"/>
    </row>
    <row r="217" spans="1:11" ht="24">
      <c r="A217" s="114"/>
      <c r="B217" s="107">
        <v>1</v>
      </c>
      <c r="C217" s="10" t="s">
        <v>821</v>
      </c>
      <c r="D217" s="118" t="s">
        <v>891</v>
      </c>
      <c r="E217" s="118" t="s">
        <v>25</v>
      </c>
      <c r="F217" s="158" t="s">
        <v>210</v>
      </c>
      <c r="G217" s="159"/>
      <c r="H217" s="11" t="s">
        <v>822</v>
      </c>
      <c r="I217" s="14">
        <v>1.25</v>
      </c>
      <c r="J217" s="109">
        <f t="shared" si="3"/>
        <v>1.25</v>
      </c>
      <c r="K217" s="115"/>
    </row>
    <row r="218" spans="1:11" ht="24">
      <c r="A218" s="114"/>
      <c r="B218" s="107">
        <v>1</v>
      </c>
      <c r="C218" s="10" t="s">
        <v>821</v>
      </c>
      <c r="D218" s="118" t="s">
        <v>891</v>
      </c>
      <c r="E218" s="118" t="s">
        <v>294</v>
      </c>
      <c r="F218" s="158" t="s">
        <v>213</v>
      </c>
      <c r="G218" s="159"/>
      <c r="H218" s="11" t="s">
        <v>822</v>
      </c>
      <c r="I218" s="14">
        <v>1.25</v>
      </c>
      <c r="J218" s="109">
        <f t="shared" si="3"/>
        <v>1.25</v>
      </c>
      <c r="K218" s="115"/>
    </row>
    <row r="219" spans="1:11" ht="24">
      <c r="A219" s="114"/>
      <c r="B219" s="107">
        <v>1</v>
      </c>
      <c r="C219" s="10" t="s">
        <v>821</v>
      </c>
      <c r="D219" s="118" t="s">
        <v>891</v>
      </c>
      <c r="E219" s="118" t="s">
        <v>294</v>
      </c>
      <c r="F219" s="158" t="s">
        <v>265</v>
      </c>
      <c r="G219" s="159"/>
      <c r="H219" s="11" t="s">
        <v>822</v>
      </c>
      <c r="I219" s="14">
        <v>1.25</v>
      </c>
      <c r="J219" s="109">
        <f t="shared" si="3"/>
        <v>1.25</v>
      </c>
      <c r="K219" s="115"/>
    </row>
    <row r="220" spans="1:11" ht="24">
      <c r="A220" s="114"/>
      <c r="B220" s="107">
        <v>2</v>
      </c>
      <c r="C220" s="10" t="s">
        <v>821</v>
      </c>
      <c r="D220" s="118" t="s">
        <v>891</v>
      </c>
      <c r="E220" s="118" t="s">
        <v>294</v>
      </c>
      <c r="F220" s="158" t="s">
        <v>239</v>
      </c>
      <c r="G220" s="159"/>
      <c r="H220" s="11" t="s">
        <v>822</v>
      </c>
      <c r="I220" s="14">
        <v>1.25</v>
      </c>
      <c r="J220" s="109">
        <f t="shared" si="3"/>
        <v>2.5</v>
      </c>
      <c r="K220" s="115"/>
    </row>
    <row r="221" spans="1:11" ht="24">
      <c r="A221" s="114"/>
      <c r="B221" s="107">
        <v>1</v>
      </c>
      <c r="C221" s="10" t="s">
        <v>821</v>
      </c>
      <c r="D221" s="118" t="s">
        <v>891</v>
      </c>
      <c r="E221" s="118" t="s">
        <v>294</v>
      </c>
      <c r="F221" s="158" t="s">
        <v>348</v>
      </c>
      <c r="G221" s="159"/>
      <c r="H221" s="11" t="s">
        <v>822</v>
      </c>
      <c r="I221" s="14">
        <v>1.25</v>
      </c>
      <c r="J221" s="109">
        <f t="shared" si="3"/>
        <v>1.25</v>
      </c>
      <c r="K221" s="115"/>
    </row>
    <row r="222" spans="1:11" ht="24">
      <c r="A222" s="114"/>
      <c r="B222" s="107">
        <v>2</v>
      </c>
      <c r="C222" s="10" t="s">
        <v>823</v>
      </c>
      <c r="D222" s="118" t="s">
        <v>892</v>
      </c>
      <c r="E222" s="118" t="s">
        <v>25</v>
      </c>
      <c r="F222" s="158"/>
      <c r="G222" s="159"/>
      <c r="H222" s="11" t="s">
        <v>824</v>
      </c>
      <c r="I222" s="14">
        <v>2.39</v>
      </c>
      <c r="J222" s="109">
        <f t="shared" si="3"/>
        <v>4.78</v>
      </c>
      <c r="K222" s="115"/>
    </row>
    <row r="223" spans="1:11" ht="24">
      <c r="A223" s="114"/>
      <c r="B223" s="107">
        <v>2</v>
      </c>
      <c r="C223" s="10" t="s">
        <v>825</v>
      </c>
      <c r="D223" s="118" t="s">
        <v>893</v>
      </c>
      <c r="E223" s="118" t="s">
        <v>25</v>
      </c>
      <c r="F223" s="158"/>
      <c r="G223" s="159"/>
      <c r="H223" s="11" t="s">
        <v>826</v>
      </c>
      <c r="I223" s="14">
        <v>2.72</v>
      </c>
      <c r="J223" s="109">
        <f t="shared" si="3"/>
        <v>5.44</v>
      </c>
      <c r="K223" s="115"/>
    </row>
    <row r="224" spans="1:11" ht="24">
      <c r="A224" s="114"/>
      <c r="B224" s="107">
        <v>3</v>
      </c>
      <c r="C224" s="10" t="s">
        <v>827</v>
      </c>
      <c r="D224" s="118" t="s">
        <v>894</v>
      </c>
      <c r="E224" s="118" t="s">
        <v>25</v>
      </c>
      <c r="F224" s="158" t="s">
        <v>110</v>
      </c>
      <c r="G224" s="159"/>
      <c r="H224" s="11" t="s">
        <v>828</v>
      </c>
      <c r="I224" s="14">
        <v>1.52</v>
      </c>
      <c r="J224" s="109">
        <f t="shared" si="3"/>
        <v>4.5600000000000005</v>
      </c>
      <c r="K224" s="115"/>
    </row>
    <row r="225" spans="1:11" ht="24">
      <c r="A225" s="114"/>
      <c r="B225" s="107">
        <v>2</v>
      </c>
      <c r="C225" s="10" t="s">
        <v>827</v>
      </c>
      <c r="D225" s="118" t="s">
        <v>894</v>
      </c>
      <c r="E225" s="118" t="s">
        <v>25</v>
      </c>
      <c r="F225" s="158" t="s">
        <v>484</v>
      </c>
      <c r="G225" s="159"/>
      <c r="H225" s="11" t="s">
        <v>828</v>
      </c>
      <c r="I225" s="14">
        <v>1.52</v>
      </c>
      <c r="J225" s="109">
        <f t="shared" si="3"/>
        <v>3.04</v>
      </c>
      <c r="K225" s="115"/>
    </row>
    <row r="226" spans="1:11" ht="24">
      <c r="A226" s="114"/>
      <c r="B226" s="107">
        <v>2</v>
      </c>
      <c r="C226" s="10" t="s">
        <v>827</v>
      </c>
      <c r="D226" s="118" t="s">
        <v>894</v>
      </c>
      <c r="E226" s="118" t="s">
        <v>25</v>
      </c>
      <c r="F226" s="158" t="s">
        <v>793</v>
      </c>
      <c r="G226" s="159"/>
      <c r="H226" s="11" t="s">
        <v>828</v>
      </c>
      <c r="I226" s="14">
        <v>1.52</v>
      </c>
      <c r="J226" s="109">
        <f t="shared" si="3"/>
        <v>3.04</v>
      </c>
      <c r="K226" s="115"/>
    </row>
    <row r="227" spans="1:11" ht="24">
      <c r="A227" s="114"/>
      <c r="B227" s="107">
        <v>2</v>
      </c>
      <c r="C227" s="10" t="s">
        <v>827</v>
      </c>
      <c r="D227" s="118" t="s">
        <v>894</v>
      </c>
      <c r="E227" s="118" t="s">
        <v>25</v>
      </c>
      <c r="F227" s="158" t="s">
        <v>751</v>
      </c>
      <c r="G227" s="159"/>
      <c r="H227" s="11" t="s">
        <v>828</v>
      </c>
      <c r="I227" s="14">
        <v>1.52</v>
      </c>
      <c r="J227" s="109">
        <f t="shared" si="3"/>
        <v>3.04</v>
      </c>
      <c r="K227" s="115"/>
    </row>
    <row r="228" spans="1:11" ht="24">
      <c r="A228" s="114"/>
      <c r="B228" s="107">
        <v>2</v>
      </c>
      <c r="C228" s="10" t="s">
        <v>827</v>
      </c>
      <c r="D228" s="118" t="s">
        <v>894</v>
      </c>
      <c r="E228" s="118" t="s">
        <v>25</v>
      </c>
      <c r="F228" s="158" t="s">
        <v>752</v>
      </c>
      <c r="G228" s="159"/>
      <c r="H228" s="11" t="s">
        <v>828</v>
      </c>
      <c r="I228" s="14">
        <v>1.52</v>
      </c>
      <c r="J228" s="109">
        <f t="shared" si="3"/>
        <v>3.04</v>
      </c>
      <c r="K228" s="115"/>
    </row>
    <row r="229" spans="1:11" ht="24">
      <c r="A229" s="114"/>
      <c r="B229" s="107">
        <v>10</v>
      </c>
      <c r="C229" s="10" t="s">
        <v>829</v>
      </c>
      <c r="D229" s="118" t="s">
        <v>829</v>
      </c>
      <c r="E229" s="118" t="s">
        <v>107</v>
      </c>
      <c r="F229" s="158"/>
      <c r="G229" s="159"/>
      <c r="H229" s="11" t="s">
        <v>830</v>
      </c>
      <c r="I229" s="14">
        <v>0.24</v>
      </c>
      <c r="J229" s="109">
        <f t="shared" si="3"/>
        <v>2.4</v>
      </c>
      <c r="K229" s="115"/>
    </row>
    <row r="230" spans="1:11" ht="24">
      <c r="A230" s="114"/>
      <c r="B230" s="107">
        <v>10</v>
      </c>
      <c r="C230" s="10" t="s">
        <v>829</v>
      </c>
      <c r="D230" s="118" t="s">
        <v>829</v>
      </c>
      <c r="E230" s="118" t="s">
        <v>210</v>
      </c>
      <c r="F230" s="158"/>
      <c r="G230" s="159"/>
      <c r="H230" s="11" t="s">
        <v>830</v>
      </c>
      <c r="I230" s="14">
        <v>0.24</v>
      </c>
      <c r="J230" s="109">
        <f t="shared" si="3"/>
        <v>2.4</v>
      </c>
      <c r="K230" s="115"/>
    </row>
    <row r="231" spans="1:11" ht="24">
      <c r="A231" s="114"/>
      <c r="B231" s="107">
        <v>5</v>
      </c>
      <c r="C231" s="10" t="s">
        <v>829</v>
      </c>
      <c r="D231" s="118" t="s">
        <v>829</v>
      </c>
      <c r="E231" s="118" t="s">
        <v>263</v>
      </c>
      <c r="F231" s="158"/>
      <c r="G231" s="159"/>
      <c r="H231" s="11" t="s">
        <v>830</v>
      </c>
      <c r="I231" s="14">
        <v>0.24</v>
      </c>
      <c r="J231" s="109">
        <f t="shared" si="3"/>
        <v>1.2</v>
      </c>
      <c r="K231" s="115"/>
    </row>
    <row r="232" spans="1:11" ht="24">
      <c r="A232" s="114"/>
      <c r="B232" s="107">
        <v>3</v>
      </c>
      <c r="C232" s="10" t="s">
        <v>829</v>
      </c>
      <c r="D232" s="118" t="s">
        <v>829</v>
      </c>
      <c r="E232" s="118" t="s">
        <v>214</v>
      </c>
      <c r="F232" s="158"/>
      <c r="G232" s="159"/>
      <c r="H232" s="11" t="s">
        <v>830</v>
      </c>
      <c r="I232" s="14">
        <v>0.24</v>
      </c>
      <c r="J232" s="109">
        <f t="shared" si="3"/>
        <v>0.72</v>
      </c>
      <c r="K232" s="115"/>
    </row>
    <row r="233" spans="1:11" ht="24">
      <c r="A233" s="114"/>
      <c r="B233" s="107">
        <v>3</v>
      </c>
      <c r="C233" s="10" t="s">
        <v>829</v>
      </c>
      <c r="D233" s="118" t="s">
        <v>829</v>
      </c>
      <c r="E233" s="118" t="s">
        <v>266</v>
      </c>
      <c r="F233" s="158"/>
      <c r="G233" s="159"/>
      <c r="H233" s="11" t="s">
        <v>830</v>
      </c>
      <c r="I233" s="14">
        <v>0.24</v>
      </c>
      <c r="J233" s="109">
        <f t="shared" si="3"/>
        <v>0.72</v>
      </c>
      <c r="K233" s="115"/>
    </row>
    <row r="234" spans="1:11" ht="24">
      <c r="A234" s="114"/>
      <c r="B234" s="107">
        <v>3</v>
      </c>
      <c r="C234" s="10" t="s">
        <v>829</v>
      </c>
      <c r="D234" s="118" t="s">
        <v>829</v>
      </c>
      <c r="E234" s="118" t="s">
        <v>663</v>
      </c>
      <c r="F234" s="158"/>
      <c r="G234" s="159"/>
      <c r="H234" s="11" t="s">
        <v>830</v>
      </c>
      <c r="I234" s="14">
        <v>0.24</v>
      </c>
      <c r="J234" s="109">
        <f t="shared" si="3"/>
        <v>0.72</v>
      </c>
      <c r="K234" s="115"/>
    </row>
    <row r="235" spans="1:11" ht="24">
      <c r="A235" s="114"/>
      <c r="B235" s="107">
        <v>2</v>
      </c>
      <c r="C235" s="10" t="s">
        <v>118</v>
      </c>
      <c r="D235" s="118" t="s">
        <v>118</v>
      </c>
      <c r="E235" s="118" t="s">
        <v>110</v>
      </c>
      <c r="F235" s="158"/>
      <c r="G235" s="159"/>
      <c r="H235" s="11" t="s">
        <v>831</v>
      </c>
      <c r="I235" s="14">
        <v>0.95</v>
      </c>
      <c r="J235" s="109">
        <f t="shared" si="3"/>
        <v>1.9</v>
      </c>
      <c r="K235" s="115"/>
    </row>
    <row r="236" spans="1:11" ht="24">
      <c r="A236" s="114"/>
      <c r="B236" s="107">
        <v>2</v>
      </c>
      <c r="C236" s="10" t="s">
        <v>118</v>
      </c>
      <c r="D236" s="118" t="s">
        <v>118</v>
      </c>
      <c r="E236" s="118" t="s">
        <v>484</v>
      </c>
      <c r="F236" s="158"/>
      <c r="G236" s="159"/>
      <c r="H236" s="11" t="s">
        <v>831</v>
      </c>
      <c r="I236" s="14">
        <v>0.95</v>
      </c>
      <c r="J236" s="109">
        <f t="shared" si="3"/>
        <v>1.9</v>
      </c>
      <c r="K236" s="115"/>
    </row>
    <row r="237" spans="1:11" ht="24">
      <c r="A237" s="114"/>
      <c r="B237" s="107">
        <v>2</v>
      </c>
      <c r="C237" s="10" t="s">
        <v>118</v>
      </c>
      <c r="D237" s="118" t="s">
        <v>118</v>
      </c>
      <c r="E237" s="118" t="s">
        <v>793</v>
      </c>
      <c r="F237" s="158"/>
      <c r="G237" s="159"/>
      <c r="H237" s="11" t="s">
        <v>831</v>
      </c>
      <c r="I237" s="14">
        <v>0.95</v>
      </c>
      <c r="J237" s="109">
        <f t="shared" si="3"/>
        <v>1.9</v>
      </c>
      <c r="K237" s="115"/>
    </row>
    <row r="238" spans="1:11" ht="24">
      <c r="A238" s="114"/>
      <c r="B238" s="107">
        <v>2</v>
      </c>
      <c r="C238" s="10" t="s">
        <v>118</v>
      </c>
      <c r="D238" s="118" t="s">
        <v>118</v>
      </c>
      <c r="E238" s="118" t="s">
        <v>751</v>
      </c>
      <c r="F238" s="158"/>
      <c r="G238" s="159"/>
      <c r="H238" s="11" t="s">
        <v>831</v>
      </c>
      <c r="I238" s="14">
        <v>0.95</v>
      </c>
      <c r="J238" s="109">
        <f t="shared" si="3"/>
        <v>1.9</v>
      </c>
      <c r="K238" s="115"/>
    </row>
    <row r="239" spans="1:11" ht="24">
      <c r="A239" s="114"/>
      <c r="B239" s="107">
        <v>2</v>
      </c>
      <c r="C239" s="10" t="s">
        <v>118</v>
      </c>
      <c r="D239" s="118" t="s">
        <v>118</v>
      </c>
      <c r="E239" s="118" t="s">
        <v>752</v>
      </c>
      <c r="F239" s="158"/>
      <c r="G239" s="159"/>
      <c r="H239" s="11" t="s">
        <v>831</v>
      </c>
      <c r="I239" s="14">
        <v>0.95</v>
      </c>
      <c r="J239" s="109">
        <f t="shared" si="3"/>
        <v>1.9</v>
      </c>
      <c r="K239" s="115"/>
    </row>
    <row r="240" spans="1:11" ht="24">
      <c r="A240" s="114"/>
      <c r="B240" s="107">
        <v>1</v>
      </c>
      <c r="C240" s="10" t="s">
        <v>832</v>
      </c>
      <c r="D240" s="118" t="s">
        <v>832</v>
      </c>
      <c r="E240" s="118"/>
      <c r="F240" s="158"/>
      <c r="G240" s="159"/>
      <c r="H240" s="11" t="s">
        <v>833</v>
      </c>
      <c r="I240" s="14">
        <v>8.09</v>
      </c>
      <c r="J240" s="109">
        <f t="shared" si="3"/>
        <v>8.09</v>
      </c>
      <c r="K240" s="115"/>
    </row>
    <row r="241" spans="1:11" ht="24">
      <c r="A241" s="114"/>
      <c r="B241" s="107">
        <v>1</v>
      </c>
      <c r="C241" s="10" t="s">
        <v>834</v>
      </c>
      <c r="D241" s="118" t="s">
        <v>834</v>
      </c>
      <c r="E241" s="118" t="s">
        <v>635</v>
      </c>
      <c r="F241" s="158"/>
      <c r="G241" s="159"/>
      <c r="H241" s="11" t="s">
        <v>835</v>
      </c>
      <c r="I241" s="14">
        <v>0.9</v>
      </c>
      <c r="J241" s="109">
        <f t="shared" si="3"/>
        <v>0.9</v>
      </c>
      <c r="K241" s="115"/>
    </row>
    <row r="242" spans="1:11" ht="24">
      <c r="A242" s="114"/>
      <c r="B242" s="107">
        <v>1</v>
      </c>
      <c r="C242" s="10" t="s">
        <v>834</v>
      </c>
      <c r="D242" s="118" t="s">
        <v>834</v>
      </c>
      <c r="E242" s="118" t="s">
        <v>636</v>
      </c>
      <c r="F242" s="158"/>
      <c r="G242" s="159"/>
      <c r="H242" s="11" t="s">
        <v>835</v>
      </c>
      <c r="I242" s="14">
        <v>0.9</v>
      </c>
      <c r="J242" s="109">
        <f t="shared" si="3"/>
        <v>0.9</v>
      </c>
      <c r="K242" s="115"/>
    </row>
    <row r="243" spans="1:11" ht="24">
      <c r="A243" s="114"/>
      <c r="B243" s="107">
        <v>1</v>
      </c>
      <c r="C243" s="10" t="s">
        <v>834</v>
      </c>
      <c r="D243" s="118" t="s">
        <v>834</v>
      </c>
      <c r="E243" s="118" t="s">
        <v>637</v>
      </c>
      <c r="F243" s="158"/>
      <c r="G243" s="159"/>
      <c r="H243" s="11" t="s">
        <v>835</v>
      </c>
      <c r="I243" s="14">
        <v>0.9</v>
      </c>
      <c r="J243" s="109">
        <f t="shared" si="3"/>
        <v>0.9</v>
      </c>
      <c r="K243" s="115"/>
    </row>
    <row r="244" spans="1:11" ht="24">
      <c r="A244" s="114"/>
      <c r="B244" s="107">
        <v>1</v>
      </c>
      <c r="C244" s="10" t="s">
        <v>834</v>
      </c>
      <c r="D244" s="118" t="s">
        <v>834</v>
      </c>
      <c r="E244" s="118" t="s">
        <v>638</v>
      </c>
      <c r="F244" s="158"/>
      <c r="G244" s="159"/>
      <c r="H244" s="11" t="s">
        <v>835</v>
      </c>
      <c r="I244" s="14">
        <v>0.9</v>
      </c>
      <c r="J244" s="109">
        <f t="shared" si="3"/>
        <v>0.9</v>
      </c>
      <c r="K244" s="115"/>
    </row>
    <row r="245" spans="1:11" ht="24">
      <c r="A245" s="114"/>
      <c r="B245" s="107">
        <v>1</v>
      </c>
      <c r="C245" s="10" t="s">
        <v>834</v>
      </c>
      <c r="D245" s="118" t="s">
        <v>834</v>
      </c>
      <c r="E245" s="118" t="s">
        <v>639</v>
      </c>
      <c r="F245" s="158"/>
      <c r="G245" s="159"/>
      <c r="H245" s="11" t="s">
        <v>835</v>
      </c>
      <c r="I245" s="14">
        <v>0.9</v>
      </c>
      <c r="J245" s="109">
        <f t="shared" si="3"/>
        <v>0.9</v>
      </c>
      <c r="K245" s="115"/>
    </row>
    <row r="246" spans="1:11" ht="24">
      <c r="A246" s="114"/>
      <c r="B246" s="107">
        <v>1</v>
      </c>
      <c r="C246" s="10" t="s">
        <v>834</v>
      </c>
      <c r="D246" s="118" t="s">
        <v>834</v>
      </c>
      <c r="E246" s="118" t="s">
        <v>640</v>
      </c>
      <c r="F246" s="158"/>
      <c r="G246" s="159"/>
      <c r="H246" s="11" t="s">
        <v>835</v>
      </c>
      <c r="I246" s="14">
        <v>0.9</v>
      </c>
      <c r="J246" s="109">
        <f t="shared" si="3"/>
        <v>0.9</v>
      </c>
      <c r="K246" s="115"/>
    </row>
    <row r="247" spans="1:11" ht="24">
      <c r="A247" s="114"/>
      <c r="B247" s="107">
        <v>1</v>
      </c>
      <c r="C247" s="10" t="s">
        <v>834</v>
      </c>
      <c r="D247" s="118" t="s">
        <v>834</v>
      </c>
      <c r="E247" s="118" t="s">
        <v>836</v>
      </c>
      <c r="F247" s="158"/>
      <c r="G247" s="159"/>
      <c r="H247" s="11" t="s">
        <v>835</v>
      </c>
      <c r="I247" s="14">
        <v>0.9</v>
      </c>
      <c r="J247" s="109">
        <f t="shared" si="3"/>
        <v>0.9</v>
      </c>
      <c r="K247" s="115"/>
    </row>
    <row r="248" spans="1:11" ht="24">
      <c r="A248" s="114"/>
      <c r="B248" s="107">
        <v>1</v>
      </c>
      <c r="C248" s="10" t="s">
        <v>834</v>
      </c>
      <c r="D248" s="118" t="s">
        <v>834</v>
      </c>
      <c r="E248" s="118" t="s">
        <v>641</v>
      </c>
      <c r="F248" s="158"/>
      <c r="G248" s="159"/>
      <c r="H248" s="11" t="s">
        <v>835</v>
      </c>
      <c r="I248" s="14">
        <v>0.9</v>
      </c>
      <c r="J248" s="109">
        <f t="shared" si="3"/>
        <v>0.9</v>
      </c>
      <c r="K248" s="115"/>
    </row>
    <row r="249" spans="1:11" ht="24">
      <c r="A249" s="114"/>
      <c r="B249" s="107">
        <v>1</v>
      </c>
      <c r="C249" s="10" t="s">
        <v>834</v>
      </c>
      <c r="D249" s="118" t="s">
        <v>834</v>
      </c>
      <c r="E249" s="118" t="s">
        <v>642</v>
      </c>
      <c r="F249" s="158"/>
      <c r="G249" s="159"/>
      <c r="H249" s="11" t="s">
        <v>835</v>
      </c>
      <c r="I249" s="14">
        <v>0.9</v>
      </c>
      <c r="J249" s="109">
        <f t="shared" si="3"/>
        <v>0.9</v>
      </c>
      <c r="K249" s="115"/>
    </row>
    <row r="250" spans="1:11" ht="24">
      <c r="A250" s="114"/>
      <c r="B250" s="107">
        <v>1</v>
      </c>
      <c r="C250" s="10" t="s">
        <v>834</v>
      </c>
      <c r="D250" s="118" t="s">
        <v>834</v>
      </c>
      <c r="E250" s="118" t="s">
        <v>643</v>
      </c>
      <c r="F250" s="158"/>
      <c r="G250" s="159"/>
      <c r="H250" s="11" t="s">
        <v>835</v>
      </c>
      <c r="I250" s="14">
        <v>0.9</v>
      </c>
      <c r="J250" s="109">
        <f t="shared" si="3"/>
        <v>0.9</v>
      </c>
      <c r="K250" s="115"/>
    </row>
    <row r="251" spans="1:11" ht="24">
      <c r="A251" s="114"/>
      <c r="B251" s="107">
        <v>3</v>
      </c>
      <c r="C251" s="10" t="s">
        <v>837</v>
      </c>
      <c r="D251" s="118" t="s">
        <v>895</v>
      </c>
      <c r="E251" s="118" t="s">
        <v>314</v>
      </c>
      <c r="F251" s="158"/>
      <c r="G251" s="159"/>
      <c r="H251" s="11" t="s">
        <v>838</v>
      </c>
      <c r="I251" s="14">
        <v>1.44</v>
      </c>
      <c r="J251" s="109">
        <f t="shared" si="3"/>
        <v>4.32</v>
      </c>
      <c r="K251" s="115"/>
    </row>
    <row r="252" spans="1:11" ht="12.95" customHeight="1">
      <c r="A252" s="114"/>
      <c r="B252" s="107">
        <v>5</v>
      </c>
      <c r="C252" s="10" t="s">
        <v>65</v>
      </c>
      <c r="D252" s="118" t="s">
        <v>65</v>
      </c>
      <c r="E252" s="118" t="s">
        <v>23</v>
      </c>
      <c r="F252" s="158"/>
      <c r="G252" s="159"/>
      <c r="H252" s="11" t="s">
        <v>839</v>
      </c>
      <c r="I252" s="14">
        <v>1.59</v>
      </c>
      <c r="J252" s="109">
        <f t="shared" si="3"/>
        <v>7.95</v>
      </c>
      <c r="K252" s="115"/>
    </row>
    <row r="253" spans="1:11" ht="12.95" customHeight="1">
      <c r="A253" s="114"/>
      <c r="B253" s="107">
        <v>15</v>
      </c>
      <c r="C253" s="10" t="s">
        <v>65</v>
      </c>
      <c r="D253" s="118" t="s">
        <v>65</v>
      </c>
      <c r="E253" s="118" t="s">
        <v>25</v>
      </c>
      <c r="F253" s="158"/>
      <c r="G253" s="159"/>
      <c r="H253" s="11" t="s">
        <v>839</v>
      </c>
      <c r="I253" s="14">
        <v>1.59</v>
      </c>
      <c r="J253" s="109">
        <f t="shared" si="3"/>
        <v>23.85</v>
      </c>
      <c r="K253" s="115"/>
    </row>
    <row r="254" spans="1:11" ht="12.95" customHeight="1">
      <c r="A254" s="114"/>
      <c r="B254" s="107">
        <v>10</v>
      </c>
      <c r="C254" s="10" t="s">
        <v>65</v>
      </c>
      <c r="D254" s="118" t="s">
        <v>65</v>
      </c>
      <c r="E254" s="118" t="s">
        <v>26</v>
      </c>
      <c r="F254" s="158"/>
      <c r="G254" s="159"/>
      <c r="H254" s="11" t="s">
        <v>839</v>
      </c>
      <c r="I254" s="14">
        <v>1.59</v>
      </c>
      <c r="J254" s="109">
        <f t="shared" si="3"/>
        <v>15.9</v>
      </c>
      <c r="K254" s="115"/>
    </row>
    <row r="255" spans="1:11" ht="12.95" customHeight="1">
      <c r="A255" s="114"/>
      <c r="B255" s="107">
        <v>7</v>
      </c>
      <c r="C255" s="10" t="s">
        <v>65</v>
      </c>
      <c r="D255" s="118" t="s">
        <v>65</v>
      </c>
      <c r="E255" s="118" t="s">
        <v>27</v>
      </c>
      <c r="F255" s="158"/>
      <c r="G255" s="159"/>
      <c r="H255" s="11" t="s">
        <v>839</v>
      </c>
      <c r="I255" s="14">
        <v>1.59</v>
      </c>
      <c r="J255" s="109">
        <f t="shared" si="3"/>
        <v>11.13</v>
      </c>
      <c r="K255" s="115"/>
    </row>
    <row r="256" spans="1:11" ht="24">
      <c r="A256" s="114"/>
      <c r="B256" s="107">
        <v>1</v>
      </c>
      <c r="C256" s="10" t="s">
        <v>840</v>
      </c>
      <c r="D256" s="118" t="s">
        <v>840</v>
      </c>
      <c r="E256" s="118" t="s">
        <v>25</v>
      </c>
      <c r="F256" s="158" t="s">
        <v>107</v>
      </c>
      <c r="G256" s="159"/>
      <c r="H256" s="11" t="s">
        <v>841</v>
      </c>
      <c r="I256" s="14">
        <v>2.4900000000000002</v>
      </c>
      <c r="J256" s="109">
        <f t="shared" si="3"/>
        <v>2.4900000000000002</v>
      </c>
      <c r="K256" s="115"/>
    </row>
    <row r="257" spans="1:11" ht="24">
      <c r="A257" s="114"/>
      <c r="B257" s="107">
        <v>2</v>
      </c>
      <c r="C257" s="10" t="s">
        <v>840</v>
      </c>
      <c r="D257" s="118" t="s">
        <v>840</v>
      </c>
      <c r="E257" s="118" t="s">
        <v>25</v>
      </c>
      <c r="F257" s="158" t="s">
        <v>210</v>
      </c>
      <c r="G257" s="159"/>
      <c r="H257" s="11" t="s">
        <v>841</v>
      </c>
      <c r="I257" s="14">
        <v>2.4900000000000002</v>
      </c>
      <c r="J257" s="109">
        <f t="shared" si="3"/>
        <v>4.9800000000000004</v>
      </c>
      <c r="K257" s="115"/>
    </row>
    <row r="258" spans="1:11" ht="24">
      <c r="A258" s="114"/>
      <c r="B258" s="107">
        <v>1</v>
      </c>
      <c r="C258" s="10" t="s">
        <v>840</v>
      </c>
      <c r="D258" s="118" t="s">
        <v>840</v>
      </c>
      <c r="E258" s="118" t="s">
        <v>25</v>
      </c>
      <c r="F258" s="158" t="s">
        <v>212</v>
      </c>
      <c r="G258" s="159"/>
      <c r="H258" s="11" t="s">
        <v>841</v>
      </c>
      <c r="I258" s="14">
        <v>2.4900000000000002</v>
      </c>
      <c r="J258" s="109">
        <f t="shared" si="3"/>
        <v>2.4900000000000002</v>
      </c>
      <c r="K258" s="115"/>
    </row>
    <row r="259" spans="1:11" ht="24">
      <c r="A259" s="114"/>
      <c r="B259" s="107">
        <v>1</v>
      </c>
      <c r="C259" s="10" t="s">
        <v>840</v>
      </c>
      <c r="D259" s="118" t="s">
        <v>840</v>
      </c>
      <c r="E259" s="118" t="s">
        <v>25</v>
      </c>
      <c r="F259" s="158" t="s">
        <v>214</v>
      </c>
      <c r="G259" s="159"/>
      <c r="H259" s="11" t="s">
        <v>841</v>
      </c>
      <c r="I259" s="14">
        <v>2.4900000000000002</v>
      </c>
      <c r="J259" s="109">
        <f t="shared" si="3"/>
        <v>2.4900000000000002</v>
      </c>
      <c r="K259" s="115"/>
    </row>
    <row r="260" spans="1:11" ht="24">
      <c r="A260" s="114"/>
      <c r="B260" s="107">
        <v>2</v>
      </c>
      <c r="C260" s="10" t="s">
        <v>840</v>
      </c>
      <c r="D260" s="118" t="s">
        <v>840</v>
      </c>
      <c r="E260" s="118" t="s">
        <v>25</v>
      </c>
      <c r="F260" s="158" t="s">
        <v>270</v>
      </c>
      <c r="G260" s="159"/>
      <c r="H260" s="11" t="s">
        <v>841</v>
      </c>
      <c r="I260" s="14">
        <v>2.4900000000000002</v>
      </c>
      <c r="J260" s="109">
        <f t="shared" si="3"/>
        <v>4.9800000000000004</v>
      </c>
      <c r="K260" s="115"/>
    </row>
    <row r="261" spans="1:11" ht="12.95" customHeight="1">
      <c r="A261" s="114"/>
      <c r="B261" s="107">
        <v>8</v>
      </c>
      <c r="C261" s="10" t="s">
        <v>842</v>
      </c>
      <c r="D261" s="118" t="s">
        <v>842</v>
      </c>
      <c r="E261" s="118" t="s">
        <v>23</v>
      </c>
      <c r="F261" s="158"/>
      <c r="G261" s="159"/>
      <c r="H261" s="11" t="s">
        <v>843</v>
      </c>
      <c r="I261" s="14">
        <v>2.09</v>
      </c>
      <c r="J261" s="109">
        <f t="shared" si="3"/>
        <v>16.72</v>
      </c>
      <c r="K261" s="115"/>
    </row>
    <row r="262" spans="1:11" ht="12.95" customHeight="1">
      <c r="A262" s="114"/>
      <c r="B262" s="107">
        <v>15</v>
      </c>
      <c r="C262" s="10" t="s">
        <v>842</v>
      </c>
      <c r="D262" s="118" t="s">
        <v>842</v>
      </c>
      <c r="E262" s="118" t="s">
        <v>25</v>
      </c>
      <c r="F262" s="158"/>
      <c r="G262" s="159"/>
      <c r="H262" s="11" t="s">
        <v>843</v>
      </c>
      <c r="I262" s="14">
        <v>2.09</v>
      </c>
      <c r="J262" s="109">
        <f t="shared" si="3"/>
        <v>31.349999999999998</v>
      </c>
      <c r="K262" s="115"/>
    </row>
    <row r="263" spans="1:11" ht="12.95" customHeight="1">
      <c r="A263" s="114"/>
      <c r="B263" s="107">
        <v>10</v>
      </c>
      <c r="C263" s="10" t="s">
        <v>842</v>
      </c>
      <c r="D263" s="118" t="s">
        <v>842</v>
      </c>
      <c r="E263" s="118" t="s">
        <v>26</v>
      </c>
      <c r="F263" s="158"/>
      <c r="G263" s="159"/>
      <c r="H263" s="11" t="s">
        <v>843</v>
      </c>
      <c r="I263" s="14">
        <v>2.09</v>
      </c>
      <c r="J263" s="109">
        <f t="shared" si="3"/>
        <v>20.9</v>
      </c>
      <c r="K263" s="115"/>
    </row>
    <row r="264" spans="1:11">
      <c r="A264" s="114"/>
      <c r="B264" s="107">
        <v>10</v>
      </c>
      <c r="C264" s="10" t="s">
        <v>68</v>
      </c>
      <c r="D264" s="118" t="s">
        <v>68</v>
      </c>
      <c r="E264" s="118" t="s">
        <v>25</v>
      </c>
      <c r="F264" s="158" t="s">
        <v>272</v>
      </c>
      <c r="G264" s="159"/>
      <c r="H264" s="11" t="s">
        <v>844</v>
      </c>
      <c r="I264" s="14">
        <v>1.94</v>
      </c>
      <c r="J264" s="109">
        <f t="shared" si="3"/>
        <v>19.399999999999999</v>
      </c>
      <c r="K264" s="115"/>
    </row>
    <row r="265" spans="1:11">
      <c r="A265" s="114"/>
      <c r="B265" s="107">
        <v>3</v>
      </c>
      <c r="C265" s="10" t="s">
        <v>68</v>
      </c>
      <c r="D265" s="118" t="s">
        <v>68</v>
      </c>
      <c r="E265" s="118" t="s">
        <v>25</v>
      </c>
      <c r="F265" s="158" t="s">
        <v>755</v>
      </c>
      <c r="G265" s="159"/>
      <c r="H265" s="11" t="s">
        <v>844</v>
      </c>
      <c r="I265" s="14">
        <v>1.94</v>
      </c>
      <c r="J265" s="109">
        <f t="shared" si="3"/>
        <v>5.82</v>
      </c>
      <c r="K265" s="115"/>
    </row>
    <row r="266" spans="1:11">
      <c r="A266" s="114"/>
      <c r="B266" s="107">
        <v>8</v>
      </c>
      <c r="C266" s="10" t="s">
        <v>68</v>
      </c>
      <c r="D266" s="118" t="s">
        <v>68</v>
      </c>
      <c r="E266" s="118" t="s">
        <v>26</v>
      </c>
      <c r="F266" s="158" t="s">
        <v>273</v>
      </c>
      <c r="G266" s="159"/>
      <c r="H266" s="11" t="s">
        <v>844</v>
      </c>
      <c r="I266" s="14">
        <v>1.94</v>
      </c>
      <c r="J266" s="109">
        <f t="shared" si="3"/>
        <v>15.52</v>
      </c>
      <c r="K266" s="115"/>
    </row>
    <row r="267" spans="1:11">
      <c r="A267" s="114"/>
      <c r="B267" s="107">
        <v>6</v>
      </c>
      <c r="C267" s="10" t="s">
        <v>68</v>
      </c>
      <c r="D267" s="118" t="s">
        <v>68</v>
      </c>
      <c r="E267" s="118" t="s">
        <v>26</v>
      </c>
      <c r="F267" s="158" t="s">
        <v>271</v>
      </c>
      <c r="G267" s="159"/>
      <c r="H267" s="11" t="s">
        <v>844</v>
      </c>
      <c r="I267" s="14">
        <v>1.94</v>
      </c>
      <c r="J267" s="109">
        <f t="shared" si="3"/>
        <v>11.64</v>
      </c>
      <c r="K267" s="115"/>
    </row>
    <row r="268" spans="1:11">
      <c r="A268" s="114"/>
      <c r="B268" s="107">
        <v>10</v>
      </c>
      <c r="C268" s="10" t="s">
        <v>68</v>
      </c>
      <c r="D268" s="118" t="s">
        <v>68</v>
      </c>
      <c r="E268" s="118" t="s">
        <v>26</v>
      </c>
      <c r="F268" s="158" t="s">
        <v>272</v>
      </c>
      <c r="G268" s="159"/>
      <c r="H268" s="11" t="s">
        <v>844</v>
      </c>
      <c r="I268" s="14">
        <v>1.94</v>
      </c>
      <c r="J268" s="109">
        <f t="shared" si="3"/>
        <v>19.399999999999999</v>
      </c>
      <c r="K268" s="115"/>
    </row>
    <row r="269" spans="1:11">
      <c r="A269" s="114"/>
      <c r="B269" s="107">
        <v>1</v>
      </c>
      <c r="C269" s="10" t="s">
        <v>68</v>
      </c>
      <c r="D269" s="118" t="s">
        <v>68</v>
      </c>
      <c r="E269" s="118" t="s">
        <v>27</v>
      </c>
      <c r="F269" s="158" t="s">
        <v>273</v>
      </c>
      <c r="G269" s="159"/>
      <c r="H269" s="11" t="s">
        <v>844</v>
      </c>
      <c r="I269" s="14">
        <v>1.94</v>
      </c>
      <c r="J269" s="109">
        <f t="shared" si="3"/>
        <v>1.94</v>
      </c>
      <c r="K269" s="115"/>
    </row>
    <row r="270" spans="1:11">
      <c r="A270" s="114"/>
      <c r="B270" s="107">
        <v>2</v>
      </c>
      <c r="C270" s="10" t="s">
        <v>68</v>
      </c>
      <c r="D270" s="118" t="s">
        <v>68</v>
      </c>
      <c r="E270" s="118" t="s">
        <v>27</v>
      </c>
      <c r="F270" s="158" t="s">
        <v>272</v>
      </c>
      <c r="G270" s="159"/>
      <c r="H270" s="11" t="s">
        <v>844</v>
      </c>
      <c r="I270" s="14">
        <v>1.94</v>
      </c>
      <c r="J270" s="109">
        <f t="shared" si="3"/>
        <v>3.88</v>
      </c>
      <c r="K270" s="115"/>
    </row>
    <row r="271" spans="1:11">
      <c r="A271" s="114"/>
      <c r="B271" s="107">
        <v>2</v>
      </c>
      <c r="C271" s="10" t="s">
        <v>68</v>
      </c>
      <c r="D271" s="118" t="s">
        <v>68</v>
      </c>
      <c r="E271" s="118" t="s">
        <v>27</v>
      </c>
      <c r="F271" s="158" t="s">
        <v>755</v>
      </c>
      <c r="G271" s="159"/>
      <c r="H271" s="11" t="s">
        <v>844</v>
      </c>
      <c r="I271" s="14">
        <v>1.94</v>
      </c>
      <c r="J271" s="109">
        <f t="shared" si="3"/>
        <v>3.88</v>
      </c>
      <c r="K271" s="115"/>
    </row>
    <row r="272" spans="1:11">
      <c r="A272" s="114"/>
      <c r="B272" s="107">
        <v>2</v>
      </c>
      <c r="C272" s="10" t="s">
        <v>845</v>
      </c>
      <c r="D272" s="118" t="s">
        <v>845</v>
      </c>
      <c r="E272" s="118" t="s">
        <v>23</v>
      </c>
      <c r="F272" s="158" t="s">
        <v>273</v>
      </c>
      <c r="G272" s="159"/>
      <c r="H272" s="11" t="s">
        <v>846</v>
      </c>
      <c r="I272" s="14">
        <v>2.09</v>
      </c>
      <c r="J272" s="109">
        <f t="shared" si="3"/>
        <v>4.18</v>
      </c>
      <c r="K272" s="115"/>
    </row>
    <row r="273" spans="1:11">
      <c r="A273" s="114"/>
      <c r="B273" s="107">
        <v>2</v>
      </c>
      <c r="C273" s="10" t="s">
        <v>845</v>
      </c>
      <c r="D273" s="118" t="s">
        <v>845</v>
      </c>
      <c r="E273" s="118" t="s">
        <v>23</v>
      </c>
      <c r="F273" s="158" t="s">
        <v>271</v>
      </c>
      <c r="G273" s="159"/>
      <c r="H273" s="11" t="s">
        <v>846</v>
      </c>
      <c r="I273" s="14">
        <v>2.09</v>
      </c>
      <c r="J273" s="109">
        <f t="shared" si="3"/>
        <v>4.18</v>
      </c>
      <c r="K273" s="115"/>
    </row>
    <row r="274" spans="1:11">
      <c r="A274" s="114"/>
      <c r="B274" s="107">
        <v>4</v>
      </c>
      <c r="C274" s="10" t="s">
        <v>845</v>
      </c>
      <c r="D274" s="118" t="s">
        <v>845</v>
      </c>
      <c r="E274" s="118" t="s">
        <v>23</v>
      </c>
      <c r="F274" s="158" t="s">
        <v>272</v>
      </c>
      <c r="G274" s="159"/>
      <c r="H274" s="11" t="s">
        <v>846</v>
      </c>
      <c r="I274" s="14">
        <v>2.09</v>
      </c>
      <c r="J274" s="109">
        <f t="shared" si="3"/>
        <v>8.36</v>
      </c>
      <c r="K274" s="115"/>
    </row>
    <row r="275" spans="1:11">
      <c r="A275" s="114"/>
      <c r="B275" s="107">
        <v>4</v>
      </c>
      <c r="C275" s="10" t="s">
        <v>845</v>
      </c>
      <c r="D275" s="118" t="s">
        <v>845</v>
      </c>
      <c r="E275" s="118" t="s">
        <v>23</v>
      </c>
      <c r="F275" s="158" t="s">
        <v>755</v>
      </c>
      <c r="G275" s="159"/>
      <c r="H275" s="11" t="s">
        <v>846</v>
      </c>
      <c r="I275" s="14">
        <v>2.09</v>
      </c>
      <c r="J275" s="109">
        <f t="shared" si="3"/>
        <v>8.36</v>
      </c>
      <c r="K275" s="115"/>
    </row>
    <row r="276" spans="1:11">
      <c r="A276" s="114"/>
      <c r="B276" s="107">
        <v>4</v>
      </c>
      <c r="C276" s="10" t="s">
        <v>845</v>
      </c>
      <c r="D276" s="118" t="s">
        <v>845</v>
      </c>
      <c r="E276" s="118" t="s">
        <v>25</v>
      </c>
      <c r="F276" s="158" t="s">
        <v>273</v>
      </c>
      <c r="G276" s="159"/>
      <c r="H276" s="11" t="s">
        <v>846</v>
      </c>
      <c r="I276" s="14">
        <v>2.09</v>
      </c>
      <c r="J276" s="109">
        <f t="shared" si="3"/>
        <v>8.36</v>
      </c>
      <c r="K276" s="115"/>
    </row>
    <row r="277" spans="1:11">
      <c r="A277" s="114"/>
      <c r="B277" s="107">
        <v>3</v>
      </c>
      <c r="C277" s="10" t="s">
        <v>845</v>
      </c>
      <c r="D277" s="118" t="s">
        <v>845</v>
      </c>
      <c r="E277" s="118" t="s">
        <v>25</v>
      </c>
      <c r="F277" s="158" t="s">
        <v>271</v>
      </c>
      <c r="G277" s="159"/>
      <c r="H277" s="11" t="s">
        <v>846</v>
      </c>
      <c r="I277" s="14">
        <v>2.09</v>
      </c>
      <c r="J277" s="109">
        <f t="shared" si="3"/>
        <v>6.27</v>
      </c>
      <c r="K277" s="115"/>
    </row>
    <row r="278" spans="1:11">
      <c r="A278" s="114"/>
      <c r="B278" s="107">
        <v>6</v>
      </c>
      <c r="C278" s="10" t="s">
        <v>845</v>
      </c>
      <c r="D278" s="118" t="s">
        <v>845</v>
      </c>
      <c r="E278" s="118" t="s">
        <v>25</v>
      </c>
      <c r="F278" s="158" t="s">
        <v>755</v>
      </c>
      <c r="G278" s="159"/>
      <c r="H278" s="11" t="s">
        <v>846</v>
      </c>
      <c r="I278" s="14">
        <v>2.09</v>
      </c>
      <c r="J278" s="109">
        <f t="shared" ref="J278:J341" si="4">I278*B278</f>
        <v>12.54</v>
      </c>
      <c r="K278" s="115"/>
    </row>
    <row r="279" spans="1:11">
      <c r="A279" s="114"/>
      <c r="B279" s="107">
        <v>4</v>
      </c>
      <c r="C279" s="10" t="s">
        <v>845</v>
      </c>
      <c r="D279" s="118" t="s">
        <v>845</v>
      </c>
      <c r="E279" s="118" t="s">
        <v>26</v>
      </c>
      <c r="F279" s="158" t="s">
        <v>273</v>
      </c>
      <c r="G279" s="159"/>
      <c r="H279" s="11" t="s">
        <v>846</v>
      </c>
      <c r="I279" s="14">
        <v>2.09</v>
      </c>
      <c r="J279" s="109">
        <f t="shared" si="4"/>
        <v>8.36</v>
      </c>
      <c r="K279" s="115"/>
    </row>
    <row r="280" spans="1:11">
      <c r="A280" s="114"/>
      <c r="B280" s="107">
        <v>5</v>
      </c>
      <c r="C280" s="10" t="s">
        <v>845</v>
      </c>
      <c r="D280" s="118" t="s">
        <v>845</v>
      </c>
      <c r="E280" s="118" t="s">
        <v>26</v>
      </c>
      <c r="F280" s="158" t="s">
        <v>271</v>
      </c>
      <c r="G280" s="159"/>
      <c r="H280" s="11" t="s">
        <v>846</v>
      </c>
      <c r="I280" s="14">
        <v>2.09</v>
      </c>
      <c r="J280" s="109">
        <f t="shared" si="4"/>
        <v>10.45</v>
      </c>
      <c r="K280" s="115"/>
    </row>
    <row r="281" spans="1:11">
      <c r="A281" s="114"/>
      <c r="B281" s="107">
        <v>4</v>
      </c>
      <c r="C281" s="10" t="s">
        <v>845</v>
      </c>
      <c r="D281" s="118" t="s">
        <v>845</v>
      </c>
      <c r="E281" s="118" t="s">
        <v>26</v>
      </c>
      <c r="F281" s="158" t="s">
        <v>272</v>
      </c>
      <c r="G281" s="159"/>
      <c r="H281" s="11" t="s">
        <v>846</v>
      </c>
      <c r="I281" s="14">
        <v>2.09</v>
      </c>
      <c r="J281" s="109">
        <f t="shared" si="4"/>
        <v>8.36</v>
      </c>
      <c r="K281" s="115"/>
    </row>
    <row r="282" spans="1:11">
      <c r="A282" s="114"/>
      <c r="B282" s="107">
        <v>3</v>
      </c>
      <c r="C282" s="10" t="s">
        <v>845</v>
      </c>
      <c r="D282" s="118" t="s">
        <v>845</v>
      </c>
      <c r="E282" s="118" t="s">
        <v>26</v>
      </c>
      <c r="F282" s="158" t="s">
        <v>755</v>
      </c>
      <c r="G282" s="159"/>
      <c r="H282" s="11" t="s">
        <v>846</v>
      </c>
      <c r="I282" s="14">
        <v>2.09</v>
      </c>
      <c r="J282" s="109">
        <f t="shared" si="4"/>
        <v>6.27</v>
      </c>
      <c r="K282" s="115"/>
    </row>
    <row r="283" spans="1:11">
      <c r="A283" s="114"/>
      <c r="B283" s="107">
        <v>5</v>
      </c>
      <c r="C283" s="10" t="s">
        <v>473</v>
      </c>
      <c r="D283" s="118" t="s">
        <v>473</v>
      </c>
      <c r="E283" s="118" t="s">
        <v>23</v>
      </c>
      <c r="F283" s="158" t="s">
        <v>673</v>
      </c>
      <c r="G283" s="159"/>
      <c r="H283" s="11" t="s">
        <v>475</v>
      </c>
      <c r="I283" s="14">
        <v>2.2400000000000002</v>
      </c>
      <c r="J283" s="109">
        <f t="shared" si="4"/>
        <v>11.200000000000001</v>
      </c>
      <c r="K283" s="115"/>
    </row>
    <row r="284" spans="1:11">
      <c r="A284" s="114"/>
      <c r="B284" s="107">
        <v>3</v>
      </c>
      <c r="C284" s="10" t="s">
        <v>473</v>
      </c>
      <c r="D284" s="118" t="s">
        <v>473</v>
      </c>
      <c r="E284" s="118" t="s">
        <v>23</v>
      </c>
      <c r="F284" s="158" t="s">
        <v>271</v>
      </c>
      <c r="G284" s="159"/>
      <c r="H284" s="11" t="s">
        <v>475</v>
      </c>
      <c r="I284" s="14">
        <v>2.2400000000000002</v>
      </c>
      <c r="J284" s="109">
        <f t="shared" si="4"/>
        <v>6.7200000000000006</v>
      </c>
      <c r="K284" s="115"/>
    </row>
    <row r="285" spans="1:11">
      <c r="A285" s="114"/>
      <c r="B285" s="107">
        <v>5</v>
      </c>
      <c r="C285" s="10" t="s">
        <v>473</v>
      </c>
      <c r="D285" s="118" t="s">
        <v>473</v>
      </c>
      <c r="E285" s="118" t="s">
        <v>23</v>
      </c>
      <c r="F285" s="158" t="s">
        <v>755</v>
      </c>
      <c r="G285" s="159"/>
      <c r="H285" s="11" t="s">
        <v>475</v>
      </c>
      <c r="I285" s="14">
        <v>2.2400000000000002</v>
      </c>
      <c r="J285" s="109">
        <f t="shared" si="4"/>
        <v>11.200000000000001</v>
      </c>
      <c r="K285" s="115"/>
    </row>
    <row r="286" spans="1:11">
      <c r="A286" s="114"/>
      <c r="B286" s="107">
        <v>4</v>
      </c>
      <c r="C286" s="10" t="s">
        <v>473</v>
      </c>
      <c r="D286" s="118" t="s">
        <v>473</v>
      </c>
      <c r="E286" s="118" t="s">
        <v>25</v>
      </c>
      <c r="F286" s="158" t="s">
        <v>673</v>
      </c>
      <c r="G286" s="159"/>
      <c r="H286" s="11" t="s">
        <v>475</v>
      </c>
      <c r="I286" s="14">
        <v>2.2400000000000002</v>
      </c>
      <c r="J286" s="109">
        <f t="shared" si="4"/>
        <v>8.9600000000000009</v>
      </c>
      <c r="K286" s="115"/>
    </row>
    <row r="287" spans="1:11">
      <c r="A287" s="114"/>
      <c r="B287" s="107">
        <v>8</v>
      </c>
      <c r="C287" s="10" t="s">
        <v>473</v>
      </c>
      <c r="D287" s="118" t="s">
        <v>473</v>
      </c>
      <c r="E287" s="118" t="s">
        <v>25</v>
      </c>
      <c r="F287" s="158" t="s">
        <v>271</v>
      </c>
      <c r="G287" s="159"/>
      <c r="H287" s="11" t="s">
        <v>475</v>
      </c>
      <c r="I287" s="14">
        <v>2.2400000000000002</v>
      </c>
      <c r="J287" s="109">
        <f t="shared" si="4"/>
        <v>17.920000000000002</v>
      </c>
      <c r="K287" s="115"/>
    </row>
    <row r="288" spans="1:11">
      <c r="A288" s="114"/>
      <c r="B288" s="107">
        <v>3</v>
      </c>
      <c r="C288" s="10" t="s">
        <v>473</v>
      </c>
      <c r="D288" s="118" t="s">
        <v>473</v>
      </c>
      <c r="E288" s="118" t="s">
        <v>25</v>
      </c>
      <c r="F288" s="158" t="s">
        <v>755</v>
      </c>
      <c r="G288" s="159"/>
      <c r="H288" s="11" t="s">
        <v>475</v>
      </c>
      <c r="I288" s="14">
        <v>2.2400000000000002</v>
      </c>
      <c r="J288" s="109">
        <f t="shared" si="4"/>
        <v>6.7200000000000006</v>
      </c>
      <c r="K288" s="115"/>
    </row>
    <row r="289" spans="1:11">
      <c r="A289" s="114"/>
      <c r="B289" s="107">
        <v>2</v>
      </c>
      <c r="C289" s="10" t="s">
        <v>473</v>
      </c>
      <c r="D289" s="118" t="s">
        <v>473</v>
      </c>
      <c r="E289" s="118" t="s">
        <v>26</v>
      </c>
      <c r="F289" s="158" t="s">
        <v>755</v>
      </c>
      <c r="G289" s="159"/>
      <c r="H289" s="11" t="s">
        <v>475</v>
      </c>
      <c r="I289" s="14">
        <v>2.2400000000000002</v>
      </c>
      <c r="J289" s="109">
        <f t="shared" si="4"/>
        <v>4.4800000000000004</v>
      </c>
      <c r="K289" s="115"/>
    </row>
    <row r="290" spans="1:11">
      <c r="A290" s="114"/>
      <c r="B290" s="107">
        <v>3</v>
      </c>
      <c r="C290" s="10" t="s">
        <v>473</v>
      </c>
      <c r="D290" s="118" t="s">
        <v>473</v>
      </c>
      <c r="E290" s="118" t="s">
        <v>298</v>
      </c>
      <c r="F290" s="158" t="s">
        <v>273</v>
      </c>
      <c r="G290" s="159"/>
      <c r="H290" s="11" t="s">
        <v>475</v>
      </c>
      <c r="I290" s="14">
        <v>2.2400000000000002</v>
      </c>
      <c r="J290" s="109">
        <f t="shared" si="4"/>
        <v>6.7200000000000006</v>
      </c>
      <c r="K290" s="115"/>
    </row>
    <row r="291" spans="1:11">
      <c r="A291" s="114"/>
      <c r="B291" s="107">
        <v>5</v>
      </c>
      <c r="C291" s="10" t="s">
        <v>473</v>
      </c>
      <c r="D291" s="118" t="s">
        <v>473</v>
      </c>
      <c r="E291" s="118" t="s">
        <v>298</v>
      </c>
      <c r="F291" s="158" t="s">
        <v>272</v>
      </c>
      <c r="G291" s="159"/>
      <c r="H291" s="11" t="s">
        <v>475</v>
      </c>
      <c r="I291" s="14">
        <v>2.2400000000000002</v>
      </c>
      <c r="J291" s="109">
        <f t="shared" si="4"/>
        <v>11.200000000000001</v>
      </c>
      <c r="K291" s="115"/>
    </row>
    <row r="292" spans="1:11">
      <c r="A292" s="114"/>
      <c r="B292" s="107">
        <v>3</v>
      </c>
      <c r="C292" s="10" t="s">
        <v>473</v>
      </c>
      <c r="D292" s="118" t="s">
        <v>473</v>
      </c>
      <c r="E292" s="118" t="s">
        <v>294</v>
      </c>
      <c r="F292" s="158" t="s">
        <v>273</v>
      </c>
      <c r="G292" s="159"/>
      <c r="H292" s="11" t="s">
        <v>475</v>
      </c>
      <c r="I292" s="14">
        <v>2.2400000000000002</v>
      </c>
      <c r="J292" s="109">
        <f t="shared" si="4"/>
        <v>6.7200000000000006</v>
      </c>
      <c r="K292" s="115"/>
    </row>
    <row r="293" spans="1:11">
      <c r="A293" s="114"/>
      <c r="B293" s="107">
        <v>4</v>
      </c>
      <c r="C293" s="10" t="s">
        <v>473</v>
      </c>
      <c r="D293" s="118" t="s">
        <v>473</v>
      </c>
      <c r="E293" s="118" t="s">
        <v>294</v>
      </c>
      <c r="F293" s="158" t="s">
        <v>272</v>
      </c>
      <c r="G293" s="159"/>
      <c r="H293" s="11" t="s">
        <v>475</v>
      </c>
      <c r="I293" s="14">
        <v>2.2400000000000002</v>
      </c>
      <c r="J293" s="109">
        <f t="shared" si="4"/>
        <v>8.9600000000000009</v>
      </c>
      <c r="K293" s="115"/>
    </row>
    <row r="294" spans="1:11">
      <c r="A294" s="114"/>
      <c r="B294" s="107">
        <v>3</v>
      </c>
      <c r="C294" s="10" t="s">
        <v>473</v>
      </c>
      <c r="D294" s="118" t="s">
        <v>473</v>
      </c>
      <c r="E294" s="118" t="s">
        <v>314</v>
      </c>
      <c r="F294" s="158" t="s">
        <v>273</v>
      </c>
      <c r="G294" s="159"/>
      <c r="H294" s="11" t="s">
        <v>475</v>
      </c>
      <c r="I294" s="14">
        <v>2.2400000000000002</v>
      </c>
      <c r="J294" s="109">
        <f t="shared" si="4"/>
        <v>6.7200000000000006</v>
      </c>
      <c r="K294" s="115"/>
    </row>
    <row r="295" spans="1:11">
      <c r="A295" s="114"/>
      <c r="B295" s="107">
        <v>3</v>
      </c>
      <c r="C295" s="10" t="s">
        <v>473</v>
      </c>
      <c r="D295" s="118" t="s">
        <v>473</v>
      </c>
      <c r="E295" s="118" t="s">
        <v>314</v>
      </c>
      <c r="F295" s="158" t="s">
        <v>272</v>
      </c>
      <c r="G295" s="159"/>
      <c r="H295" s="11" t="s">
        <v>475</v>
      </c>
      <c r="I295" s="14">
        <v>2.2400000000000002</v>
      </c>
      <c r="J295" s="109">
        <f t="shared" si="4"/>
        <v>6.7200000000000006</v>
      </c>
      <c r="K295" s="115"/>
    </row>
    <row r="296" spans="1:11">
      <c r="A296" s="114"/>
      <c r="B296" s="107">
        <v>2</v>
      </c>
      <c r="C296" s="10" t="s">
        <v>847</v>
      </c>
      <c r="D296" s="118" t="s">
        <v>847</v>
      </c>
      <c r="E296" s="118" t="s">
        <v>25</v>
      </c>
      <c r="F296" s="158"/>
      <c r="G296" s="159"/>
      <c r="H296" s="11" t="s">
        <v>848</v>
      </c>
      <c r="I296" s="14">
        <v>0.99</v>
      </c>
      <c r="J296" s="109">
        <f t="shared" si="4"/>
        <v>1.98</v>
      </c>
      <c r="K296" s="115"/>
    </row>
    <row r="297" spans="1:11" ht="24">
      <c r="A297" s="114"/>
      <c r="B297" s="107">
        <v>2</v>
      </c>
      <c r="C297" s="10" t="s">
        <v>849</v>
      </c>
      <c r="D297" s="118" t="s">
        <v>849</v>
      </c>
      <c r="E297" s="118" t="s">
        <v>25</v>
      </c>
      <c r="F297" s="158"/>
      <c r="G297" s="159"/>
      <c r="H297" s="11" t="s">
        <v>850</v>
      </c>
      <c r="I297" s="14">
        <v>1.82</v>
      </c>
      <c r="J297" s="109">
        <f t="shared" si="4"/>
        <v>3.64</v>
      </c>
      <c r="K297" s="115"/>
    </row>
    <row r="298" spans="1:11" ht="24">
      <c r="A298" s="114"/>
      <c r="B298" s="107">
        <v>2</v>
      </c>
      <c r="C298" s="10" t="s">
        <v>851</v>
      </c>
      <c r="D298" s="118" t="s">
        <v>851</v>
      </c>
      <c r="E298" s="118" t="s">
        <v>25</v>
      </c>
      <c r="F298" s="158" t="s">
        <v>272</v>
      </c>
      <c r="G298" s="159"/>
      <c r="H298" s="11" t="s">
        <v>852</v>
      </c>
      <c r="I298" s="14">
        <v>1.49</v>
      </c>
      <c r="J298" s="109">
        <f t="shared" si="4"/>
        <v>2.98</v>
      </c>
      <c r="K298" s="115"/>
    </row>
    <row r="299" spans="1:11" ht="24">
      <c r="A299" s="114"/>
      <c r="B299" s="107">
        <v>2</v>
      </c>
      <c r="C299" s="10" t="s">
        <v>851</v>
      </c>
      <c r="D299" s="118" t="s">
        <v>851</v>
      </c>
      <c r="E299" s="118" t="s">
        <v>26</v>
      </c>
      <c r="F299" s="158" t="s">
        <v>755</v>
      </c>
      <c r="G299" s="159"/>
      <c r="H299" s="11" t="s">
        <v>852</v>
      </c>
      <c r="I299" s="14">
        <v>1.49</v>
      </c>
      <c r="J299" s="109">
        <f t="shared" si="4"/>
        <v>2.98</v>
      </c>
      <c r="K299" s="115"/>
    </row>
    <row r="300" spans="1:11" ht="24">
      <c r="A300" s="114"/>
      <c r="B300" s="107">
        <v>2</v>
      </c>
      <c r="C300" s="10" t="s">
        <v>853</v>
      </c>
      <c r="D300" s="118" t="s">
        <v>896</v>
      </c>
      <c r="E300" s="118" t="s">
        <v>854</v>
      </c>
      <c r="F300" s="158" t="s">
        <v>635</v>
      </c>
      <c r="G300" s="159"/>
      <c r="H300" s="11" t="s">
        <v>855</v>
      </c>
      <c r="I300" s="14">
        <v>0.42</v>
      </c>
      <c r="J300" s="109">
        <f t="shared" si="4"/>
        <v>0.84</v>
      </c>
      <c r="K300" s="115"/>
    </row>
    <row r="301" spans="1:11" ht="24">
      <c r="A301" s="114"/>
      <c r="B301" s="107">
        <v>2</v>
      </c>
      <c r="C301" s="10" t="s">
        <v>853</v>
      </c>
      <c r="D301" s="118" t="s">
        <v>896</v>
      </c>
      <c r="E301" s="118" t="s">
        <v>854</v>
      </c>
      <c r="F301" s="158" t="s">
        <v>637</v>
      </c>
      <c r="G301" s="159"/>
      <c r="H301" s="11" t="s">
        <v>855</v>
      </c>
      <c r="I301" s="14">
        <v>0.42</v>
      </c>
      <c r="J301" s="109">
        <f t="shared" si="4"/>
        <v>0.84</v>
      </c>
      <c r="K301" s="115"/>
    </row>
    <row r="302" spans="1:11" ht="24">
      <c r="A302" s="114"/>
      <c r="B302" s="107">
        <v>2</v>
      </c>
      <c r="C302" s="10" t="s">
        <v>853</v>
      </c>
      <c r="D302" s="118" t="s">
        <v>896</v>
      </c>
      <c r="E302" s="118" t="s">
        <v>854</v>
      </c>
      <c r="F302" s="158" t="s">
        <v>640</v>
      </c>
      <c r="G302" s="159"/>
      <c r="H302" s="11" t="s">
        <v>855</v>
      </c>
      <c r="I302" s="14">
        <v>0.42</v>
      </c>
      <c r="J302" s="109">
        <f t="shared" si="4"/>
        <v>0.84</v>
      </c>
      <c r="K302" s="115"/>
    </row>
    <row r="303" spans="1:11" ht="24">
      <c r="A303" s="114"/>
      <c r="B303" s="107">
        <v>2</v>
      </c>
      <c r="C303" s="10" t="s">
        <v>853</v>
      </c>
      <c r="D303" s="118" t="s">
        <v>897</v>
      </c>
      <c r="E303" s="118" t="s">
        <v>856</v>
      </c>
      <c r="F303" s="158" t="s">
        <v>635</v>
      </c>
      <c r="G303" s="159"/>
      <c r="H303" s="11" t="s">
        <v>855</v>
      </c>
      <c r="I303" s="14">
        <v>0.53</v>
      </c>
      <c r="J303" s="109">
        <f t="shared" si="4"/>
        <v>1.06</v>
      </c>
      <c r="K303" s="115"/>
    </row>
    <row r="304" spans="1:11" ht="24">
      <c r="A304" s="114"/>
      <c r="B304" s="107">
        <v>2</v>
      </c>
      <c r="C304" s="10" t="s">
        <v>853</v>
      </c>
      <c r="D304" s="118" t="s">
        <v>897</v>
      </c>
      <c r="E304" s="118" t="s">
        <v>856</v>
      </c>
      <c r="F304" s="158" t="s">
        <v>637</v>
      </c>
      <c r="G304" s="159"/>
      <c r="H304" s="11" t="s">
        <v>855</v>
      </c>
      <c r="I304" s="14">
        <v>0.53</v>
      </c>
      <c r="J304" s="109">
        <f t="shared" si="4"/>
        <v>1.06</v>
      </c>
      <c r="K304" s="115"/>
    </row>
    <row r="305" spans="1:11" ht="24">
      <c r="A305" s="114"/>
      <c r="B305" s="107">
        <v>2</v>
      </c>
      <c r="C305" s="10" t="s">
        <v>853</v>
      </c>
      <c r="D305" s="118" t="s">
        <v>897</v>
      </c>
      <c r="E305" s="118" t="s">
        <v>856</v>
      </c>
      <c r="F305" s="158" t="s">
        <v>640</v>
      </c>
      <c r="G305" s="159"/>
      <c r="H305" s="11" t="s">
        <v>855</v>
      </c>
      <c r="I305" s="14">
        <v>0.53</v>
      </c>
      <c r="J305" s="109">
        <f t="shared" si="4"/>
        <v>1.06</v>
      </c>
      <c r="K305" s="115"/>
    </row>
    <row r="306" spans="1:11" ht="24">
      <c r="A306" s="114"/>
      <c r="B306" s="107">
        <v>2</v>
      </c>
      <c r="C306" s="10" t="s">
        <v>853</v>
      </c>
      <c r="D306" s="118" t="s">
        <v>898</v>
      </c>
      <c r="E306" s="118" t="s">
        <v>857</v>
      </c>
      <c r="F306" s="158" t="s">
        <v>635</v>
      </c>
      <c r="G306" s="159"/>
      <c r="H306" s="11" t="s">
        <v>855</v>
      </c>
      <c r="I306" s="14">
        <v>0.56999999999999995</v>
      </c>
      <c r="J306" s="109">
        <f t="shared" si="4"/>
        <v>1.1399999999999999</v>
      </c>
      <c r="K306" s="115"/>
    </row>
    <row r="307" spans="1:11" ht="24">
      <c r="A307" s="114"/>
      <c r="B307" s="107">
        <v>2</v>
      </c>
      <c r="C307" s="10" t="s">
        <v>853</v>
      </c>
      <c r="D307" s="118" t="s">
        <v>898</v>
      </c>
      <c r="E307" s="118" t="s">
        <v>857</v>
      </c>
      <c r="F307" s="158" t="s">
        <v>637</v>
      </c>
      <c r="G307" s="159"/>
      <c r="H307" s="11" t="s">
        <v>855</v>
      </c>
      <c r="I307" s="14">
        <v>0.56999999999999995</v>
      </c>
      <c r="J307" s="109">
        <f t="shared" si="4"/>
        <v>1.1399999999999999</v>
      </c>
      <c r="K307" s="115"/>
    </row>
    <row r="308" spans="1:11" ht="24">
      <c r="A308" s="114"/>
      <c r="B308" s="107">
        <v>2</v>
      </c>
      <c r="C308" s="10" t="s">
        <v>853</v>
      </c>
      <c r="D308" s="118" t="s">
        <v>898</v>
      </c>
      <c r="E308" s="118" t="s">
        <v>857</v>
      </c>
      <c r="F308" s="158" t="s">
        <v>640</v>
      </c>
      <c r="G308" s="159"/>
      <c r="H308" s="11" t="s">
        <v>855</v>
      </c>
      <c r="I308" s="14">
        <v>0.56999999999999995</v>
      </c>
      <c r="J308" s="109">
        <f t="shared" si="4"/>
        <v>1.1399999999999999</v>
      </c>
      <c r="K308" s="115"/>
    </row>
    <row r="309" spans="1:11" ht="24">
      <c r="A309" s="114"/>
      <c r="B309" s="107">
        <v>2</v>
      </c>
      <c r="C309" s="10" t="s">
        <v>853</v>
      </c>
      <c r="D309" s="118" t="s">
        <v>899</v>
      </c>
      <c r="E309" s="118" t="s">
        <v>858</v>
      </c>
      <c r="F309" s="158" t="s">
        <v>635</v>
      </c>
      <c r="G309" s="159"/>
      <c r="H309" s="11" t="s">
        <v>855</v>
      </c>
      <c r="I309" s="14">
        <v>0.61</v>
      </c>
      <c r="J309" s="109">
        <f t="shared" si="4"/>
        <v>1.22</v>
      </c>
      <c r="K309" s="115"/>
    </row>
    <row r="310" spans="1:11" ht="24">
      <c r="A310" s="114"/>
      <c r="B310" s="107">
        <v>2</v>
      </c>
      <c r="C310" s="10" t="s">
        <v>853</v>
      </c>
      <c r="D310" s="118" t="s">
        <v>899</v>
      </c>
      <c r="E310" s="118" t="s">
        <v>858</v>
      </c>
      <c r="F310" s="158" t="s">
        <v>637</v>
      </c>
      <c r="G310" s="159"/>
      <c r="H310" s="11" t="s">
        <v>855</v>
      </c>
      <c r="I310" s="14">
        <v>0.61</v>
      </c>
      <c r="J310" s="109">
        <f t="shared" si="4"/>
        <v>1.22</v>
      </c>
      <c r="K310" s="115"/>
    </row>
    <row r="311" spans="1:11" ht="24">
      <c r="A311" s="114"/>
      <c r="B311" s="107">
        <v>2</v>
      </c>
      <c r="C311" s="10" t="s">
        <v>853</v>
      </c>
      <c r="D311" s="118" t="s">
        <v>899</v>
      </c>
      <c r="E311" s="118" t="s">
        <v>858</v>
      </c>
      <c r="F311" s="158" t="s">
        <v>640</v>
      </c>
      <c r="G311" s="159"/>
      <c r="H311" s="11" t="s">
        <v>855</v>
      </c>
      <c r="I311" s="14">
        <v>0.61</v>
      </c>
      <c r="J311" s="109">
        <f t="shared" si="4"/>
        <v>1.22</v>
      </c>
      <c r="K311" s="115"/>
    </row>
    <row r="312" spans="1:11" ht="24">
      <c r="A312" s="114"/>
      <c r="B312" s="107">
        <v>2</v>
      </c>
      <c r="C312" s="10" t="s">
        <v>853</v>
      </c>
      <c r="D312" s="118" t="s">
        <v>900</v>
      </c>
      <c r="E312" s="118" t="s">
        <v>859</v>
      </c>
      <c r="F312" s="158" t="s">
        <v>635</v>
      </c>
      <c r="G312" s="159"/>
      <c r="H312" s="11" t="s">
        <v>855</v>
      </c>
      <c r="I312" s="14">
        <v>0.65</v>
      </c>
      <c r="J312" s="109">
        <f t="shared" si="4"/>
        <v>1.3</v>
      </c>
      <c r="K312" s="115"/>
    </row>
    <row r="313" spans="1:11" ht="24">
      <c r="A313" s="114"/>
      <c r="B313" s="107">
        <v>2</v>
      </c>
      <c r="C313" s="10" t="s">
        <v>853</v>
      </c>
      <c r="D313" s="118" t="s">
        <v>900</v>
      </c>
      <c r="E313" s="118" t="s">
        <v>859</v>
      </c>
      <c r="F313" s="158" t="s">
        <v>637</v>
      </c>
      <c r="G313" s="159"/>
      <c r="H313" s="11" t="s">
        <v>855</v>
      </c>
      <c r="I313" s="14">
        <v>0.65</v>
      </c>
      <c r="J313" s="109">
        <f t="shared" si="4"/>
        <v>1.3</v>
      </c>
      <c r="K313" s="115"/>
    </row>
    <row r="314" spans="1:11" ht="24">
      <c r="A314" s="114"/>
      <c r="B314" s="107">
        <v>2</v>
      </c>
      <c r="C314" s="10" t="s">
        <v>853</v>
      </c>
      <c r="D314" s="118" t="s">
        <v>900</v>
      </c>
      <c r="E314" s="118" t="s">
        <v>859</v>
      </c>
      <c r="F314" s="158" t="s">
        <v>640</v>
      </c>
      <c r="G314" s="159"/>
      <c r="H314" s="11" t="s">
        <v>855</v>
      </c>
      <c r="I314" s="14">
        <v>0.65</v>
      </c>
      <c r="J314" s="109">
        <f t="shared" si="4"/>
        <v>1.3</v>
      </c>
      <c r="K314" s="115"/>
    </row>
    <row r="315" spans="1:11" ht="24">
      <c r="A315" s="114"/>
      <c r="B315" s="107">
        <v>2</v>
      </c>
      <c r="C315" s="10" t="s">
        <v>860</v>
      </c>
      <c r="D315" s="118" t="s">
        <v>860</v>
      </c>
      <c r="E315" s="118" t="s">
        <v>239</v>
      </c>
      <c r="F315" s="158" t="s">
        <v>23</v>
      </c>
      <c r="G315" s="159"/>
      <c r="H315" s="11" t="s">
        <v>861</v>
      </c>
      <c r="I315" s="14">
        <v>0.69</v>
      </c>
      <c r="J315" s="109">
        <f t="shared" si="4"/>
        <v>1.38</v>
      </c>
      <c r="K315" s="115"/>
    </row>
    <row r="316" spans="1:11" ht="24">
      <c r="A316" s="114"/>
      <c r="B316" s="107">
        <v>2</v>
      </c>
      <c r="C316" s="10" t="s">
        <v>860</v>
      </c>
      <c r="D316" s="118" t="s">
        <v>860</v>
      </c>
      <c r="E316" s="118" t="s">
        <v>239</v>
      </c>
      <c r="F316" s="158" t="s">
        <v>25</v>
      </c>
      <c r="G316" s="159"/>
      <c r="H316" s="11" t="s">
        <v>861</v>
      </c>
      <c r="I316" s="14">
        <v>0.69</v>
      </c>
      <c r="J316" s="109">
        <f t="shared" si="4"/>
        <v>1.38</v>
      </c>
      <c r="K316" s="115"/>
    </row>
    <row r="317" spans="1:11" ht="24">
      <c r="A317" s="114"/>
      <c r="B317" s="107">
        <v>1</v>
      </c>
      <c r="C317" s="10" t="s">
        <v>860</v>
      </c>
      <c r="D317" s="118" t="s">
        <v>860</v>
      </c>
      <c r="E317" s="118" t="s">
        <v>348</v>
      </c>
      <c r="F317" s="158" t="s">
        <v>23</v>
      </c>
      <c r="G317" s="159"/>
      <c r="H317" s="11" t="s">
        <v>861</v>
      </c>
      <c r="I317" s="14">
        <v>0.69</v>
      </c>
      <c r="J317" s="109">
        <f t="shared" si="4"/>
        <v>0.69</v>
      </c>
      <c r="K317" s="115"/>
    </row>
    <row r="318" spans="1:11" ht="24">
      <c r="A318" s="114"/>
      <c r="B318" s="107">
        <v>1</v>
      </c>
      <c r="C318" s="10" t="s">
        <v>860</v>
      </c>
      <c r="D318" s="118" t="s">
        <v>860</v>
      </c>
      <c r="E318" s="118" t="s">
        <v>348</v>
      </c>
      <c r="F318" s="158" t="s">
        <v>25</v>
      </c>
      <c r="G318" s="159"/>
      <c r="H318" s="11" t="s">
        <v>861</v>
      </c>
      <c r="I318" s="14">
        <v>0.69</v>
      </c>
      <c r="J318" s="109">
        <f t="shared" si="4"/>
        <v>0.69</v>
      </c>
      <c r="K318" s="115"/>
    </row>
    <row r="319" spans="1:11" ht="24">
      <c r="A319" s="114"/>
      <c r="B319" s="107">
        <v>1</v>
      </c>
      <c r="C319" s="10" t="s">
        <v>860</v>
      </c>
      <c r="D319" s="118" t="s">
        <v>860</v>
      </c>
      <c r="E319" s="118" t="s">
        <v>528</v>
      </c>
      <c r="F319" s="158" t="s">
        <v>23</v>
      </c>
      <c r="G319" s="159"/>
      <c r="H319" s="11" t="s">
        <v>861</v>
      </c>
      <c r="I319" s="14">
        <v>0.69</v>
      </c>
      <c r="J319" s="109">
        <f t="shared" si="4"/>
        <v>0.69</v>
      </c>
      <c r="K319" s="115"/>
    </row>
    <row r="320" spans="1:11" ht="24">
      <c r="A320" s="114"/>
      <c r="B320" s="107">
        <v>1</v>
      </c>
      <c r="C320" s="10" t="s">
        <v>860</v>
      </c>
      <c r="D320" s="118" t="s">
        <v>860</v>
      </c>
      <c r="E320" s="118" t="s">
        <v>528</v>
      </c>
      <c r="F320" s="158" t="s">
        <v>25</v>
      </c>
      <c r="G320" s="159"/>
      <c r="H320" s="11" t="s">
        <v>861</v>
      </c>
      <c r="I320" s="14">
        <v>0.69</v>
      </c>
      <c r="J320" s="109">
        <f t="shared" si="4"/>
        <v>0.69</v>
      </c>
      <c r="K320" s="115"/>
    </row>
    <row r="321" spans="1:11" ht="24">
      <c r="A321" s="114"/>
      <c r="B321" s="107">
        <v>1</v>
      </c>
      <c r="C321" s="10" t="s">
        <v>860</v>
      </c>
      <c r="D321" s="118" t="s">
        <v>860</v>
      </c>
      <c r="E321" s="118" t="s">
        <v>862</v>
      </c>
      <c r="F321" s="158" t="s">
        <v>23</v>
      </c>
      <c r="G321" s="159"/>
      <c r="H321" s="11" t="s">
        <v>861</v>
      </c>
      <c r="I321" s="14">
        <v>0.69</v>
      </c>
      <c r="J321" s="109">
        <f t="shared" si="4"/>
        <v>0.69</v>
      </c>
      <c r="K321" s="115"/>
    </row>
    <row r="322" spans="1:11" ht="24">
      <c r="A322" s="114"/>
      <c r="B322" s="107">
        <v>2</v>
      </c>
      <c r="C322" s="10" t="s">
        <v>860</v>
      </c>
      <c r="D322" s="118" t="s">
        <v>860</v>
      </c>
      <c r="E322" s="118" t="s">
        <v>862</v>
      </c>
      <c r="F322" s="158" t="s">
        <v>25</v>
      </c>
      <c r="G322" s="159"/>
      <c r="H322" s="11" t="s">
        <v>861</v>
      </c>
      <c r="I322" s="14">
        <v>0.69</v>
      </c>
      <c r="J322" s="109">
        <f t="shared" si="4"/>
        <v>1.38</v>
      </c>
      <c r="K322" s="115"/>
    </row>
    <row r="323" spans="1:11" ht="24">
      <c r="A323" s="114"/>
      <c r="B323" s="107">
        <v>1</v>
      </c>
      <c r="C323" s="10" t="s">
        <v>860</v>
      </c>
      <c r="D323" s="118" t="s">
        <v>860</v>
      </c>
      <c r="E323" s="118" t="s">
        <v>863</v>
      </c>
      <c r="F323" s="158" t="s">
        <v>23</v>
      </c>
      <c r="G323" s="159"/>
      <c r="H323" s="11" t="s">
        <v>861</v>
      </c>
      <c r="I323" s="14">
        <v>0.69</v>
      </c>
      <c r="J323" s="109">
        <f t="shared" si="4"/>
        <v>0.69</v>
      </c>
      <c r="K323" s="115"/>
    </row>
    <row r="324" spans="1:11" ht="24">
      <c r="A324" s="114"/>
      <c r="B324" s="107">
        <v>1</v>
      </c>
      <c r="C324" s="10" t="s">
        <v>860</v>
      </c>
      <c r="D324" s="118" t="s">
        <v>860</v>
      </c>
      <c r="E324" s="118" t="s">
        <v>863</v>
      </c>
      <c r="F324" s="158" t="s">
        <v>25</v>
      </c>
      <c r="G324" s="159"/>
      <c r="H324" s="11" t="s">
        <v>861</v>
      </c>
      <c r="I324" s="14">
        <v>0.69</v>
      </c>
      <c r="J324" s="109">
        <f t="shared" si="4"/>
        <v>0.69</v>
      </c>
      <c r="K324" s="115"/>
    </row>
    <row r="325" spans="1:11" ht="24">
      <c r="A325" s="114"/>
      <c r="B325" s="107">
        <v>1</v>
      </c>
      <c r="C325" s="10" t="s">
        <v>860</v>
      </c>
      <c r="D325" s="118" t="s">
        <v>860</v>
      </c>
      <c r="E325" s="118" t="s">
        <v>723</v>
      </c>
      <c r="F325" s="158" t="s">
        <v>23</v>
      </c>
      <c r="G325" s="159"/>
      <c r="H325" s="11" t="s">
        <v>861</v>
      </c>
      <c r="I325" s="14">
        <v>0.69</v>
      </c>
      <c r="J325" s="109">
        <f t="shared" si="4"/>
        <v>0.69</v>
      </c>
      <c r="K325" s="115"/>
    </row>
    <row r="326" spans="1:11" ht="24">
      <c r="A326" s="114"/>
      <c r="B326" s="107">
        <v>1</v>
      </c>
      <c r="C326" s="10" t="s">
        <v>860</v>
      </c>
      <c r="D326" s="118" t="s">
        <v>860</v>
      </c>
      <c r="E326" s="118" t="s">
        <v>723</v>
      </c>
      <c r="F326" s="158" t="s">
        <v>25</v>
      </c>
      <c r="G326" s="159"/>
      <c r="H326" s="11" t="s">
        <v>861</v>
      </c>
      <c r="I326" s="14">
        <v>0.69</v>
      </c>
      <c r="J326" s="109">
        <f t="shared" si="4"/>
        <v>0.69</v>
      </c>
      <c r="K326" s="115"/>
    </row>
    <row r="327" spans="1:11" ht="24">
      <c r="A327" s="114"/>
      <c r="B327" s="107">
        <v>1</v>
      </c>
      <c r="C327" s="10" t="s">
        <v>860</v>
      </c>
      <c r="D327" s="118" t="s">
        <v>860</v>
      </c>
      <c r="E327" s="118" t="s">
        <v>724</v>
      </c>
      <c r="F327" s="158" t="s">
        <v>23</v>
      </c>
      <c r="G327" s="159"/>
      <c r="H327" s="11" t="s">
        <v>861</v>
      </c>
      <c r="I327" s="14">
        <v>0.69</v>
      </c>
      <c r="J327" s="109">
        <f t="shared" si="4"/>
        <v>0.69</v>
      </c>
      <c r="K327" s="115"/>
    </row>
    <row r="328" spans="1:11" ht="24">
      <c r="A328" s="114"/>
      <c r="B328" s="107">
        <v>1</v>
      </c>
      <c r="C328" s="10" t="s">
        <v>860</v>
      </c>
      <c r="D328" s="118" t="s">
        <v>860</v>
      </c>
      <c r="E328" s="118" t="s">
        <v>724</v>
      </c>
      <c r="F328" s="158" t="s">
        <v>25</v>
      </c>
      <c r="G328" s="159"/>
      <c r="H328" s="11" t="s">
        <v>861</v>
      </c>
      <c r="I328" s="14">
        <v>0.69</v>
      </c>
      <c r="J328" s="109">
        <f t="shared" si="4"/>
        <v>0.69</v>
      </c>
      <c r="K328" s="115"/>
    </row>
    <row r="329" spans="1:11" ht="24">
      <c r="A329" s="114"/>
      <c r="B329" s="107">
        <v>1</v>
      </c>
      <c r="C329" s="10" t="s">
        <v>860</v>
      </c>
      <c r="D329" s="118" t="s">
        <v>860</v>
      </c>
      <c r="E329" s="118" t="s">
        <v>789</v>
      </c>
      <c r="F329" s="158" t="s">
        <v>23</v>
      </c>
      <c r="G329" s="159"/>
      <c r="H329" s="11" t="s">
        <v>861</v>
      </c>
      <c r="I329" s="14">
        <v>0.69</v>
      </c>
      <c r="J329" s="109">
        <f t="shared" si="4"/>
        <v>0.69</v>
      </c>
      <c r="K329" s="115"/>
    </row>
    <row r="330" spans="1:11" ht="24">
      <c r="A330" s="114"/>
      <c r="B330" s="107">
        <v>1</v>
      </c>
      <c r="C330" s="10" t="s">
        <v>860</v>
      </c>
      <c r="D330" s="118" t="s">
        <v>860</v>
      </c>
      <c r="E330" s="118" t="s">
        <v>789</v>
      </c>
      <c r="F330" s="158" t="s">
        <v>25</v>
      </c>
      <c r="G330" s="159"/>
      <c r="H330" s="11" t="s">
        <v>861</v>
      </c>
      <c r="I330" s="14">
        <v>0.69</v>
      </c>
      <c r="J330" s="109">
        <f t="shared" si="4"/>
        <v>0.69</v>
      </c>
      <c r="K330" s="115"/>
    </row>
    <row r="331" spans="1:11" ht="24">
      <c r="A331" s="114"/>
      <c r="B331" s="107">
        <v>1</v>
      </c>
      <c r="C331" s="10" t="s">
        <v>860</v>
      </c>
      <c r="D331" s="118" t="s">
        <v>860</v>
      </c>
      <c r="E331" s="118" t="s">
        <v>864</v>
      </c>
      <c r="F331" s="158" t="s">
        <v>23</v>
      </c>
      <c r="G331" s="159"/>
      <c r="H331" s="11" t="s">
        <v>861</v>
      </c>
      <c r="I331" s="14">
        <v>0.69</v>
      </c>
      <c r="J331" s="109">
        <f t="shared" si="4"/>
        <v>0.69</v>
      </c>
      <c r="K331" s="115"/>
    </row>
    <row r="332" spans="1:11" ht="24">
      <c r="A332" s="114"/>
      <c r="B332" s="107">
        <v>1</v>
      </c>
      <c r="C332" s="10" t="s">
        <v>860</v>
      </c>
      <c r="D332" s="118" t="s">
        <v>860</v>
      </c>
      <c r="E332" s="118" t="s">
        <v>864</v>
      </c>
      <c r="F332" s="158" t="s">
        <v>25</v>
      </c>
      <c r="G332" s="159"/>
      <c r="H332" s="11" t="s">
        <v>861</v>
      </c>
      <c r="I332" s="14">
        <v>0.69</v>
      </c>
      <c r="J332" s="109">
        <f t="shared" si="4"/>
        <v>0.69</v>
      </c>
      <c r="K332" s="115"/>
    </row>
    <row r="333" spans="1:11" ht="24">
      <c r="A333" s="114"/>
      <c r="B333" s="107">
        <v>1</v>
      </c>
      <c r="C333" s="10" t="s">
        <v>865</v>
      </c>
      <c r="D333" s="118" t="s">
        <v>901</v>
      </c>
      <c r="E333" s="118" t="s">
        <v>272</v>
      </c>
      <c r="F333" s="158" t="s">
        <v>25</v>
      </c>
      <c r="G333" s="159"/>
      <c r="H333" s="11" t="s">
        <v>866</v>
      </c>
      <c r="I333" s="14">
        <v>4.49</v>
      </c>
      <c r="J333" s="109">
        <f t="shared" si="4"/>
        <v>4.49</v>
      </c>
      <c r="K333" s="115"/>
    </row>
    <row r="334" spans="1:11" ht="24">
      <c r="A334" s="114"/>
      <c r="B334" s="107">
        <v>1</v>
      </c>
      <c r="C334" s="10" t="s">
        <v>865</v>
      </c>
      <c r="D334" s="118" t="s">
        <v>901</v>
      </c>
      <c r="E334" s="118" t="s">
        <v>755</v>
      </c>
      <c r="F334" s="158" t="s">
        <v>25</v>
      </c>
      <c r="G334" s="159"/>
      <c r="H334" s="11" t="s">
        <v>866</v>
      </c>
      <c r="I334" s="14">
        <v>4.49</v>
      </c>
      <c r="J334" s="109">
        <f t="shared" si="4"/>
        <v>4.49</v>
      </c>
      <c r="K334" s="115"/>
    </row>
    <row r="335" spans="1:11" ht="24">
      <c r="A335" s="114"/>
      <c r="B335" s="107">
        <v>2</v>
      </c>
      <c r="C335" s="10" t="s">
        <v>865</v>
      </c>
      <c r="D335" s="118" t="s">
        <v>902</v>
      </c>
      <c r="E335" s="118" t="s">
        <v>867</v>
      </c>
      <c r="F335" s="158" t="s">
        <v>25</v>
      </c>
      <c r="G335" s="159"/>
      <c r="H335" s="11" t="s">
        <v>866</v>
      </c>
      <c r="I335" s="14">
        <v>3.99</v>
      </c>
      <c r="J335" s="109">
        <f t="shared" si="4"/>
        <v>7.98</v>
      </c>
      <c r="K335" s="115"/>
    </row>
    <row r="336" spans="1:11" ht="24" customHeight="1">
      <c r="A336" s="114"/>
      <c r="B336" s="107">
        <v>2</v>
      </c>
      <c r="C336" s="10" t="s">
        <v>868</v>
      </c>
      <c r="D336" s="118" t="s">
        <v>903</v>
      </c>
      <c r="E336" s="118" t="s">
        <v>869</v>
      </c>
      <c r="F336" s="158"/>
      <c r="G336" s="159"/>
      <c r="H336" s="11" t="s">
        <v>870</v>
      </c>
      <c r="I336" s="14">
        <v>11.99</v>
      </c>
      <c r="J336" s="109">
        <f t="shared" si="4"/>
        <v>23.98</v>
      </c>
      <c r="K336" s="115"/>
    </row>
    <row r="337" spans="1:11" ht="24" customHeight="1">
      <c r="A337" s="114"/>
      <c r="B337" s="107">
        <v>2</v>
      </c>
      <c r="C337" s="10" t="s">
        <v>868</v>
      </c>
      <c r="D337" s="118" t="s">
        <v>904</v>
      </c>
      <c r="E337" s="118" t="s">
        <v>871</v>
      </c>
      <c r="F337" s="158"/>
      <c r="G337" s="159"/>
      <c r="H337" s="11" t="s">
        <v>870</v>
      </c>
      <c r="I337" s="14">
        <v>12.49</v>
      </c>
      <c r="J337" s="109">
        <f t="shared" si="4"/>
        <v>24.98</v>
      </c>
      <c r="K337" s="115"/>
    </row>
    <row r="338" spans="1:11" ht="24">
      <c r="A338" s="114"/>
      <c r="B338" s="107">
        <v>2</v>
      </c>
      <c r="C338" s="10" t="s">
        <v>872</v>
      </c>
      <c r="D338" s="118" t="s">
        <v>872</v>
      </c>
      <c r="E338" s="118" t="s">
        <v>273</v>
      </c>
      <c r="F338" s="158"/>
      <c r="G338" s="159"/>
      <c r="H338" s="11" t="s">
        <v>873</v>
      </c>
      <c r="I338" s="14">
        <v>1.95</v>
      </c>
      <c r="J338" s="109">
        <f t="shared" si="4"/>
        <v>3.9</v>
      </c>
      <c r="K338" s="115"/>
    </row>
    <row r="339" spans="1:11" ht="24">
      <c r="A339" s="114"/>
      <c r="B339" s="107">
        <v>1</v>
      </c>
      <c r="C339" s="10" t="s">
        <v>872</v>
      </c>
      <c r="D339" s="118" t="s">
        <v>872</v>
      </c>
      <c r="E339" s="118" t="s">
        <v>673</v>
      </c>
      <c r="F339" s="158"/>
      <c r="G339" s="159"/>
      <c r="H339" s="11" t="s">
        <v>873</v>
      </c>
      <c r="I339" s="14">
        <v>1.95</v>
      </c>
      <c r="J339" s="109">
        <f t="shared" si="4"/>
        <v>1.95</v>
      </c>
      <c r="K339" s="115"/>
    </row>
    <row r="340" spans="1:11" ht="24">
      <c r="A340" s="114"/>
      <c r="B340" s="107">
        <v>2</v>
      </c>
      <c r="C340" s="10" t="s">
        <v>872</v>
      </c>
      <c r="D340" s="118" t="s">
        <v>872</v>
      </c>
      <c r="E340" s="118" t="s">
        <v>272</v>
      </c>
      <c r="F340" s="158"/>
      <c r="G340" s="159"/>
      <c r="H340" s="11" t="s">
        <v>873</v>
      </c>
      <c r="I340" s="14">
        <v>1.95</v>
      </c>
      <c r="J340" s="109">
        <f t="shared" si="4"/>
        <v>3.9</v>
      </c>
      <c r="K340" s="115"/>
    </row>
    <row r="341" spans="1:11" ht="36">
      <c r="A341" s="114"/>
      <c r="B341" s="107">
        <v>1</v>
      </c>
      <c r="C341" s="10" t="s">
        <v>874</v>
      </c>
      <c r="D341" s="118" t="s">
        <v>874</v>
      </c>
      <c r="E341" s="118" t="s">
        <v>728</v>
      </c>
      <c r="F341" s="158"/>
      <c r="G341" s="159"/>
      <c r="H341" s="11" t="s">
        <v>875</v>
      </c>
      <c r="I341" s="14">
        <v>5.29</v>
      </c>
      <c r="J341" s="109">
        <f t="shared" si="4"/>
        <v>5.29</v>
      </c>
      <c r="K341" s="115"/>
    </row>
    <row r="342" spans="1:11" ht="36">
      <c r="A342" s="114"/>
      <c r="B342" s="107">
        <v>1</v>
      </c>
      <c r="C342" s="10" t="s">
        <v>874</v>
      </c>
      <c r="D342" s="118" t="s">
        <v>874</v>
      </c>
      <c r="E342" s="118" t="s">
        <v>731</v>
      </c>
      <c r="F342" s="158"/>
      <c r="G342" s="159"/>
      <c r="H342" s="11" t="s">
        <v>875</v>
      </c>
      <c r="I342" s="14">
        <v>5.29</v>
      </c>
      <c r="J342" s="109">
        <f t="shared" ref="J342:J345" si="5">I342*B342</f>
        <v>5.29</v>
      </c>
      <c r="K342" s="115"/>
    </row>
    <row r="343" spans="1:11" ht="24">
      <c r="A343" s="114"/>
      <c r="B343" s="107">
        <v>1</v>
      </c>
      <c r="C343" s="10" t="s">
        <v>876</v>
      </c>
      <c r="D343" s="118" t="s">
        <v>876</v>
      </c>
      <c r="E343" s="118"/>
      <c r="F343" s="158"/>
      <c r="G343" s="159"/>
      <c r="H343" s="11" t="s">
        <v>877</v>
      </c>
      <c r="I343" s="14">
        <v>5.79</v>
      </c>
      <c r="J343" s="109">
        <f t="shared" si="5"/>
        <v>5.79</v>
      </c>
      <c r="K343" s="115"/>
    </row>
    <row r="344" spans="1:11" ht="24">
      <c r="A344" s="114"/>
      <c r="B344" s="107">
        <v>1</v>
      </c>
      <c r="C344" s="10" t="s">
        <v>878</v>
      </c>
      <c r="D344" s="118" t="s">
        <v>878</v>
      </c>
      <c r="E344" s="118" t="s">
        <v>23</v>
      </c>
      <c r="F344" s="158"/>
      <c r="G344" s="159"/>
      <c r="H344" s="11" t="s">
        <v>879</v>
      </c>
      <c r="I344" s="14">
        <v>4.4000000000000004</v>
      </c>
      <c r="J344" s="109">
        <f t="shared" si="5"/>
        <v>4.4000000000000004</v>
      </c>
      <c r="K344" s="115"/>
    </row>
    <row r="345" spans="1:11" ht="24">
      <c r="A345" s="114"/>
      <c r="B345" s="108">
        <v>1</v>
      </c>
      <c r="C345" s="12" t="s">
        <v>878</v>
      </c>
      <c r="D345" s="119" t="s">
        <v>878</v>
      </c>
      <c r="E345" s="119" t="s">
        <v>25</v>
      </c>
      <c r="F345" s="160"/>
      <c r="G345" s="161"/>
      <c r="H345" s="13" t="s">
        <v>879</v>
      </c>
      <c r="I345" s="15">
        <v>4.4000000000000004</v>
      </c>
      <c r="J345" s="110">
        <f t="shared" si="5"/>
        <v>4.4000000000000004</v>
      </c>
      <c r="K345" s="115"/>
    </row>
    <row r="346" spans="1:11">
      <c r="A346" s="114"/>
      <c r="B346" s="126"/>
      <c r="C346" s="126"/>
      <c r="D346" s="126"/>
      <c r="E346" s="126"/>
      <c r="F346" s="126"/>
      <c r="G346" s="126"/>
      <c r="H346" s="126"/>
      <c r="I346" s="127" t="s">
        <v>255</v>
      </c>
      <c r="J346" s="128">
        <f>SUM(J22:J345)</f>
        <v>1195.7600000000014</v>
      </c>
      <c r="K346" s="115"/>
    </row>
    <row r="347" spans="1:11">
      <c r="A347" s="114"/>
      <c r="B347" s="126"/>
      <c r="C347" s="126"/>
      <c r="D347" s="126"/>
      <c r="E347" s="126"/>
      <c r="F347" s="126"/>
      <c r="G347" s="126"/>
      <c r="H347" s="126"/>
      <c r="I347" s="127" t="s">
        <v>930</v>
      </c>
      <c r="J347" s="128">
        <f>J346*-0.1</f>
        <v>-119.57600000000014</v>
      </c>
      <c r="K347" s="115"/>
    </row>
    <row r="348" spans="1:11" outlineLevel="1">
      <c r="A348" s="114"/>
      <c r="B348" s="126"/>
      <c r="C348" s="126"/>
      <c r="D348" s="126"/>
      <c r="E348" s="126"/>
      <c r="F348" s="126"/>
      <c r="G348" s="126"/>
      <c r="H348" s="126"/>
      <c r="I348" s="127" t="s">
        <v>916</v>
      </c>
      <c r="J348" s="128">
        <v>0</v>
      </c>
      <c r="K348" s="115"/>
    </row>
    <row r="349" spans="1:11">
      <c r="A349" s="114"/>
      <c r="B349" s="126"/>
      <c r="C349" s="126"/>
      <c r="D349" s="126"/>
      <c r="E349" s="126"/>
      <c r="F349" s="126"/>
      <c r="G349" s="126"/>
      <c r="H349" s="126"/>
      <c r="I349" s="127" t="s">
        <v>257</v>
      </c>
      <c r="J349" s="128">
        <f>SUM(J346:J348)</f>
        <v>1076.1840000000011</v>
      </c>
      <c r="K349" s="115"/>
    </row>
    <row r="350" spans="1:11">
      <c r="A350" s="6"/>
      <c r="B350" s="7"/>
      <c r="C350" s="7"/>
      <c r="D350" s="7"/>
      <c r="E350" s="7"/>
      <c r="F350" s="7"/>
      <c r="G350" s="7"/>
      <c r="H350" s="7" t="s">
        <v>920</v>
      </c>
      <c r="I350" s="7"/>
      <c r="J350" s="7"/>
      <c r="K350" s="8"/>
    </row>
    <row r="352" spans="1:11">
      <c r="H352" s="1" t="s">
        <v>705</v>
      </c>
      <c r="I352" s="91">
        <f>'Tax Invoice'!M11</f>
        <v>34.42</v>
      </c>
    </row>
    <row r="353" spans="8:9">
      <c r="H353" s="1" t="s">
        <v>706</v>
      </c>
      <c r="I353" s="91">
        <f>I352*J346</f>
        <v>41158.059200000047</v>
      </c>
    </row>
    <row r="354" spans="8:9">
      <c r="H354" s="1" t="s">
        <v>707</v>
      </c>
      <c r="I354" s="91">
        <f>I352*J349</f>
        <v>37042.253280000041</v>
      </c>
    </row>
    <row r="355" spans="8:9">
      <c r="H355" s="1"/>
      <c r="I355" s="91"/>
    </row>
    <row r="356" spans="8:9">
      <c r="H356" s="1"/>
      <c r="I356" s="91"/>
    </row>
    <row r="357" spans="8:9">
      <c r="H357" s="1"/>
      <c r="I357" s="91"/>
    </row>
  </sheetData>
  <mergeCells count="328">
    <mergeCell ref="F345:G345"/>
    <mergeCell ref="F340:G340"/>
    <mergeCell ref="F341:G341"/>
    <mergeCell ref="F342:G342"/>
    <mergeCell ref="F343:G343"/>
    <mergeCell ref="F344:G344"/>
    <mergeCell ref="F335:G335"/>
    <mergeCell ref="F336:G336"/>
    <mergeCell ref="F337:G337"/>
    <mergeCell ref="F338:G338"/>
    <mergeCell ref="F339:G339"/>
    <mergeCell ref="F330:G330"/>
    <mergeCell ref="F331:G331"/>
    <mergeCell ref="F332:G332"/>
    <mergeCell ref="F333:G333"/>
    <mergeCell ref="F334:G334"/>
    <mergeCell ref="F325:G325"/>
    <mergeCell ref="F326:G326"/>
    <mergeCell ref="F327:G327"/>
    <mergeCell ref="F328:G328"/>
    <mergeCell ref="F329:G329"/>
    <mergeCell ref="F320:G320"/>
    <mergeCell ref="F321:G321"/>
    <mergeCell ref="F322:G322"/>
    <mergeCell ref="F323:G323"/>
    <mergeCell ref="F324:G324"/>
    <mergeCell ref="F315:G315"/>
    <mergeCell ref="F316:G316"/>
    <mergeCell ref="F317:G317"/>
    <mergeCell ref="F318:G318"/>
    <mergeCell ref="F319:G319"/>
    <mergeCell ref="F310:G310"/>
    <mergeCell ref="F311:G311"/>
    <mergeCell ref="F312:G312"/>
    <mergeCell ref="F313:G313"/>
    <mergeCell ref="F314:G314"/>
    <mergeCell ref="F305:G305"/>
    <mergeCell ref="F306:G306"/>
    <mergeCell ref="F307:G307"/>
    <mergeCell ref="F308:G308"/>
    <mergeCell ref="F309:G309"/>
    <mergeCell ref="F300:G300"/>
    <mergeCell ref="F301:G301"/>
    <mergeCell ref="F302:G302"/>
    <mergeCell ref="F303:G303"/>
    <mergeCell ref="F304:G304"/>
    <mergeCell ref="F295:G295"/>
    <mergeCell ref="F296:G296"/>
    <mergeCell ref="F297:G297"/>
    <mergeCell ref="F298:G298"/>
    <mergeCell ref="F299:G299"/>
    <mergeCell ref="F290:G290"/>
    <mergeCell ref="F291:G291"/>
    <mergeCell ref="F292:G292"/>
    <mergeCell ref="F293:G293"/>
    <mergeCell ref="F294:G294"/>
    <mergeCell ref="F285:G285"/>
    <mergeCell ref="F286:G286"/>
    <mergeCell ref="F287:G287"/>
    <mergeCell ref="F288:G288"/>
    <mergeCell ref="F289:G289"/>
    <mergeCell ref="F280:G280"/>
    <mergeCell ref="F281:G281"/>
    <mergeCell ref="F282:G282"/>
    <mergeCell ref="F283:G283"/>
    <mergeCell ref="F284:G284"/>
    <mergeCell ref="F275:G275"/>
    <mergeCell ref="F276:G276"/>
    <mergeCell ref="F277:G277"/>
    <mergeCell ref="F278:G278"/>
    <mergeCell ref="F279:G279"/>
    <mergeCell ref="F270:G270"/>
    <mergeCell ref="F271:G271"/>
    <mergeCell ref="F272:G272"/>
    <mergeCell ref="F273:G273"/>
    <mergeCell ref="F274:G274"/>
    <mergeCell ref="F265:G265"/>
    <mergeCell ref="F266:G266"/>
    <mergeCell ref="F267:G267"/>
    <mergeCell ref="F268:G268"/>
    <mergeCell ref="F269:G269"/>
    <mergeCell ref="F260:G260"/>
    <mergeCell ref="F261:G261"/>
    <mergeCell ref="F262:G262"/>
    <mergeCell ref="F263:G263"/>
    <mergeCell ref="F264:G264"/>
    <mergeCell ref="F255:G255"/>
    <mergeCell ref="F256:G256"/>
    <mergeCell ref="F257:G257"/>
    <mergeCell ref="F258:G258"/>
    <mergeCell ref="F259:G259"/>
    <mergeCell ref="F250:G250"/>
    <mergeCell ref="F251:G251"/>
    <mergeCell ref="F252:G252"/>
    <mergeCell ref="F253:G253"/>
    <mergeCell ref="F254:G254"/>
    <mergeCell ref="F245:G245"/>
    <mergeCell ref="F246:G246"/>
    <mergeCell ref="F247:G247"/>
    <mergeCell ref="F248:G248"/>
    <mergeCell ref="F249:G249"/>
    <mergeCell ref="F240:G240"/>
    <mergeCell ref="F241:G241"/>
    <mergeCell ref="F242:G242"/>
    <mergeCell ref="F243:G243"/>
    <mergeCell ref="F244:G244"/>
    <mergeCell ref="F235:G235"/>
    <mergeCell ref="F236:G236"/>
    <mergeCell ref="F237:G237"/>
    <mergeCell ref="F238:G238"/>
    <mergeCell ref="F239:G239"/>
    <mergeCell ref="F230:G230"/>
    <mergeCell ref="F231:G231"/>
    <mergeCell ref="F232:G232"/>
    <mergeCell ref="F233:G233"/>
    <mergeCell ref="F234:G234"/>
    <mergeCell ref="F225:G225"/>
    <mergeCell ref="F226:G226"/>
    <mergeCell ref="F227:G227"/>
    <mergeCell ref="F228:G228"/>
    <mergeCell ref="F229:G229"/>
    <mergeCell ref="F220:G220"/>
    <mergeCell ref="F221:G221"/>
    <mergeCell ref="F222:G222"/>
    <mergeCell ref="F223:G223"/>
    <mergeCell ref="F224:G224"/>
    <mergeCell ref="F215:G215"/>
    <mergeCell ref="F216:G216"/>
    <mergeCell ref="F217:G217"/>
    <mergeCell ref="F218:G218"/>
    <mergeCell ref="F219:G219"/>
    <mergeCell ref="F210:G210"/>
    <mergeCell ref="F211:G211"/>
    <mergeCell ref="F212:G212"/>
    <mergeCell ref="F213:G213"/>
    <mergeCell ref="F214:G214"/>
    <mergeCell ref="F205:G205"/>
    <mergeCell ref="F206:G206"/>
    <mergeCell ref="F207:G207"/>
    <mergeCell ref="F208:G208"/>
    <mergeCell ref="F209:G209"/>
    <mergeCell ref="F200:G200"/>
    <mergeCell ref="F201:G201"/>
    <mergeCell ref="F202:G202"/>
    <mergeCell ref="F203:G203"/>
    <mergeCell ref="F204:G204"/>
    <mergeCell ref="F195:G195"/>
    <mergeCell ref="F196:G196"/>
    <mergeCell ref="F197:G197"/>
    <mergeCell ref="F198:G198"/>
    <mergeCell ref="F199:G199"/>
    <mergeCell ref="F190:G190"/>
    <mergeCell ref="F191:G191"/>
    <mergeCell ref="F192:G192"/>
    <mergeCell ref="F193:G193"/>
    <mergeCell ref="F194:G194"/>
    <mergeCell ref="F185:G185"/>
    <mergeCell ref="F186:G186"/>
    <mergeCell ref="F187:G187"/>
    <mergeCell ref="F188:G188"/>
    <mergeCell ref="F189:G189"/>
    <mergeCell ref="F180:G180"/>
    <mergeCell ref="F181:G181"/>
    <mergeCell ref="F182:G182"/>
    <mergeCell ref="F183:G183"/>
    <mergeCell ref="F184:G184"/>
    <mergeCell ref="F175:G175"/>
    <mergeCell ref="F176:G176"/>
    <mergeCell ref="F177:G177"/>
    <mergeCell ref="F178:G178"/>
    <mergeCell ref="F179:G179"/>
    <mergeCell ref="F170:G170"/>
    <mergeCell ref="F171:G171"/>
    <mergeCell ref="F172:G172"/>
    <mergeCell ref="F173:G173"/>
    <mergeCell ref="F174:G174"/>
    <mergeCell ref="F165:G165"/>
    <mergeCell ref="F166:G166"/>
    <mergeCell ref="F167:G167"/>
    <mergeCell ref="F168:G168"/>
    <mergeCell ref="F169:G169"/>
    <mergeCell ref="F160:G160"/>
    <mergeCell ref="F161:G161"/>
    <mergeCell ref="F162:G162"/>
    <mergeCell ref="F163:G163"/>
    <mergeCell ref="F164:G164"/>
    <mergeCell ref="F155:G155"/>
    <mergeCell ref="F156:G156"/>
    <mergeCell ref="F157:G157"/>
    <mergeCell ref="F158:G158"/>
    <mergeCell ref="F159:G159"/>
    <mergeCell ref="F150:G150"/>
    <mergeCell ref="F151:G151"/>
    <mergeCell ref="F152:G152"/>
    <mergeCell ref="F153:G153"/>
    <mergeCell ref="F154:G154"/>
    <mergeCell ref="F145:G145"/>
    <mergeCell ref="F146:G146"/>
    <mergeCell ref="F147:G147"/>
    <mergeCell ref="F148:G148"/>
    <mergeCell ref="F149:G149"/>
    <mergeCell ref="F140:G140"/>
    <mergeCell ref="F141:G141"/>
    <mergeCell ref="F142:G142"/>
    <mergeCell ref="F143:G143"/>
    <mergeCell ref="F144:G144"/>
    <mergeCell ref="F135:G135"/>
    <mergeCell ref="F136:G136"/>
    <mergeCell ref="F137:G137"/>
    <mergeCell ref="F138:G138"/>
    <mergeCell ref="F139:G139"/>
    <mergeCell ref="F130:G130"/>
    <mergeCell ref="F131:G131"/>
    <mergeCell ref="F132:G132"/>
    <mergeCell ref="F133:G133"/>
    <mergeCell ref="F134:G134"/>
    <mergeCell ref="F125:G125"/>
    <mergeCell ref="F126:G126"/>
    <mergeCell ref="F127:G127"/>
    <mergeCell ref="F128:G128"/>
    <mergeCell ref="F129:G129"/>
    <mergeCell ref="F120:G120"/>
    <mergeCell ref="F121:G121"/>
    <mergeCell ref="F122:G122"/>
    <mergeCell ref="F123:G123"/>
    <mergeCell ref="F124:G124"/>
    <mergeCell ref="F115:G115"/>
    <mergeCell ref="F116:G116"/>
    <mergeCell ref="F117:G117"/>
    <mergeCell ref="F118:G118"/>
    <mergeCell ref="F119:G119"/>
    <mergeCell ref="F110:G110"/>
    <mergeCell ref="F111:G111"/>
    <mergeCell ref="F112:G112"/>
    <mergeCell ref="F113:G113"/>
    <mergeCell ref="F114:G114"/>
    <mergeCell ref="F105:G105"/>
    <mergeCell ref="F106:G106"/>
    <mergeCell ref="F107:G107"/>
    <mergeCell ref="F108:G108"/>
    <mergeCell ref="F109:G109"/>
    <mergeCell ref="F100:G100"/>
    <mergeCell ref="F101:G101"/>
    <mergeCell ref="F102:G102"/>
    <mergeCell ref="F103:G103"/>
    <mergeCell ref="F104:G104"/>
    <mergeCell ref="F95:G95"/>
    <mergeCell ref="F96:G96"/>
    <mergeCell ref="F97:G97"/>
    <mergeCell ref="F98:G98"/>
    <mergeCell ref="F99:G99"/>
    <mergeCell ref="F90:G90"/>
    <mergeCell ref="F91:G91"/>
    <mergeCell ref="F92:G92"/>
    <mergeCell ref="F93:G93"/>
    <mergeCell ref="F94:G94"/>
    <mergeCell ref="F85:G85"/>
    <mergeCell ref="F86:G86"/>
    <mergeCell ref="F87:G87"/>
    <mergeCell ref="F88:G88"/>
    <mergeCell ref="F89:G89"/>
    <mergeCell ref="F80:G80"/>
    <mergeCell ref="F81:G81"/>
    <mergeCell ref="F82:G82"/>
    <mergeCell ref="F83:G83"/>
    <mergeCell ref="F84:G84"/>
    <mergeCell ref="F75:G75"/>
    <mergeCell ref="F76:G76"/>
    <mergeCell ref="F77:G77"/>
    <mergeCell ref="F78:G78"/>
    <mergeCell ref="F79:G79"/>
    <mergeCell ref="F70:G70"/>
    <mergeCell ref="F71:G71"/>
    <mergeCell ref="F72:G72"/>
    <mergeCell ref="F73:G73"/>
    <mergeCell ref="F74:G74"/>
    <mergeCell ref="F65:G65"/>
    <mergeCell ref="F66:G66"/>
    <mergeCell ref="F67:G67"/>
    <mergeCell ref="F68:G68"/>
    <mergeCell ref="F69:G69"/>
    <mergeCell ref="F60:G60"/>
    <mergeCell ref="F61:G61"/>
    <mergeCell ref="F62:G62"/>
    <mergeCell ref="F63:G63"/>
    <mergeCell ref="F64:G64"/>
    <mergeCell ref="F55:G55"/>
    <mergeCell ref="F56:G56"/>
    <mergeCell ref="F57:G57"/>
    <mergeCell ref="F58:G58"/>
    <mergeCell ref="F59:G59"/>
    <mergeCell ref="F50:G50"/>
    <mergeCell ref="F51:G51"/>
    <mergeCell ref="F52:G52"/>
    <mergeCell ref="F53:G53"/>
    <mergeCell ref="F54:G54"/>
    <mergeCell ref="F45:G45"/>
    <mergeCell ref="F46:G46"/>
    <mergeCell ref="F47:G47"/>
    <mergeCell ref="F48:G48"/>
    <mergeCell ref="F49:G49"/>
    <mergeCell ref="F40:G40"/>
    <mergeCell ref="F41:G41"/>
    <mergeCell ref="F42:G42"/>
    <mergeCell ref="F43:G43"/>
    <mergeCell ref="F44:G44"/>
    <mergeCell ref="F35:G35"/>
    <mergeCell ref="F36:G36"/>
    <mergeCell ref="F37:G37"/>
    <mergeCell ref="F38:G38"/>
    <mergeCell ref="F39:G39"/>
    <mergeCell ref="F32:G32"/>
    <mergeCell ref="F33:G33"/>
    <mergeCell ref="F34:G34"/>
    <mergeCell ref="F23:G23"/>
    <mergeCell ref="F24:G24"/>
    <mergeCell ref="F25:G25"/>
    <mergeCell ref="F26:G26"/>
    <mergeCell ref="F27:G27"/>
    <mergeCell ref="J10:J11"/>
    <mergeCell ref="J14:J15"/>
    <mergeCell ref="F20:G20"/>
    <mergeCell ref="F21:G21"/>
    <mergeCell ref="F22:G22"/>
    <mergeCell ref="F28:G28"/>
    <mergeCell ref="F29:G29"/>
    <mergeCell ref="F30:G30"/>
    <mergeCell ref="F31:G31"/>
  </mergeCells>
  <printOptions horizontalCentered="1"/>
  <pageMargins left="0.11" right="0.11" top="0.32" bottom="0.31" header="0.17" footer="0.12000000000000001"/>
  <pageSetup paperSize="9" scale="73"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345"/>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790</v>
      </c>
      <c r="O1" t="s">
        <v>144</v>
      </c>
      <c r="T1" t="s">
        <v>255</v>
      </c>
      <c r="U1">
        <v>1195.7600000000014</v>
      </c>
    </row>
    <row r="2" spans="1:21" ht="15.75">
      <c r="A2" s="114"/>
      <c r="B2" s="124" t="s">
        <v>134</v>
      </c>
      <c r="C2" s="120"/>
      <c r="D2" s="120"/>
      <c r="E2" s="120"/>
      <c r="F2" s="120"/>
      <c r="G2" s="120"/>
      <c r="H2" s="120"/>
      <c r="I2" s="125" t="s">
        <v>140</v>
      </c>
      <c r="J2" s="115"/>
      <c r="T2" t="s">
        <v>184</v>
      </c>
      <c r="U2">
        <v>35.869999999999997</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1231.6300000000012</v>
      </c>
    </row>
    <row r="5" spans="1:21">
      <c r="A5" s="114"/>
      <c r="B5" s="121" t="s">
        <v>137</v>
      </c>
      <c r="C5" s="120"/>
      <c r="D5" s="120"/>
      <c r="E5" s="120"/>
      <c r="F5" s="120"/>
      <c r="G5" s="120"/>
      <c r="H5" s="120"/>
      <c r="I5" s="120"/>
      <c r="J5" s="115"/>
      <c r="S5" t="s">
        <v>905</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709</v>
      </c>
      <c r="C10" s="120"/>
      <c r="D10" s="120"/>
      <c r="E10" s="115"/>
      <c r="F10" s="116"/>
      <c r="G10" s="116" t="s">
        <v>709</v>
      </c>
      <c r="H10" s="120"/>
      <c r="I10" s="150"/>
      <c r="J10" s="115"/>
    </row>
    <row r="11" spans="1:21">
      <c r="A11" s="114"/>
      <c r="B11" s="114" t="s">
        <v>710</v>
      </c>
      <c r="C11" s="120"/>
      <c r="D11" s="120"/>
      <c r="E11" s="115"/>
      <c r="F11" s="116"/>
      <c r="G11" s="116" t="s">
        <v>710</v>
      </c>
      <c r="H11" s="120"/>
      <c r="I11" s="151"/>
      <c r="J11" s="115"/>
    </row>
    <row r="12" spans="1:21">
      <c r="A12" s="114"/>
      <c r="B12" s="114" t="s">
        <v>711</v>
      </c>
      <c r="C12" s="120"/>
      <c r="D12" s="120"/>
      <c r="E12" s="115"/>
      <c r="F12" s="116"/>
      <c r="G12" s="116" t="s">
        <v>711</v>
      </c>
      <c r="H12" s="120"/>
      <c r="I12" s="120"/>
      <c r="J12" s="115"/>
    </row>
    <row r="13" spans="1:21">
      <c r="A13" s="114"/>
      <c r="B13" s="114" t="s">
        <v>712</v>
      </c>
      <c r="C13" s="120"/>
      <c r="D13" s="120"/>
      <c r="E13" s="115"/>
      <c r="F13" s="116"/>
      <c r="G13" s="116" t="s">
        <v>712</v>
      </c>
      <c r="H13" s="120"/>
      <c r="I13" s="99" t="s">
        <v>11</v>
      </c>
      <c r="J13" s="115"/>
    </row>
    <row r="14" spans="1:21">
      <c r="A14" s="114"/>
      <c r="B14" s="114" t="s">
        <v>708</v>
      </c>
      <c r="C14" s="120"/>
      <c r="D14" s="120"/>
      <c r="E14" s="115"/>
      <c r="F14" s="116"/>
      <c r="G14" s="116" t="s">
        <v>708</v>
      </c>
      <c r="H14" s="120"/>
      <c r="I14" s="152">
        <v>44980</v>
      </c>
      <c r="J14" s="115"/>
    </row>
    <row r="15" spans="1:21">
      <c r="A15" s="114"/>
      <c r="B15" s="6" t="s">
        <v>6</v>
      </c>
      <c r="C15" s="7"/>
      <c r="D15" s="7"/>
      <c r="E15" s="8"/>
      <c r="F15" s="116"/>
      <c r="G15" s="9" t="s">
        <v>6</v>
      </c>
      <c r="H15" s="120"/>
      <c r="I15" s="153"/>
      <c r="J15" s="115"/>
    </row>
    <row r="16" spans="1:21">
      <c r="A16" s="114"/>
      <c r="B16" s="120"/>
      <c r="C16" s="120"/>
      <c r="D16" s="120"/>
      <c r="E16" s="120"/>
      <c r="F16" s="120"/>
      <c r="G16" s="120"/>
      <c r="H16" s="123" t="s">
        <v>142</v>
      </c>
      <c r="I16" s="129">
        <v>37597</v>
      </c>
      <c r="J16" s="115"/>
    </row>
    <row r="17" spans="1:16">
      <c r="A17" s="114"/>
      <c r="B17" s="120" t="s">
        <v>713</v>
      </c>
      <c r="C17" s="120"/>
      <c r="D17" s="120"/>
      <c r="E17" s="120"/>
      <c r="F17" s="120"/>
      <c r="G17" s="120"/>
      <c r="H17" s="123" t="s">
        <v>143</v>
      </c>
      <c r="I17" s="129"/>
      <c r="J17" s="115"/>
    </row>
    <row r="18" spans="1:16" ht="18">
      <c r="A18" s="114"/>
      <c r="B18" s="120" t="s">
        <v>714</v>
      </c>
      <c r="C18" s="120"/>
      <c r="D18" s="120"/>
      <c r="E18" s="120"/>
      <c r="F18" s="120"/>
      <c r="G18" s="120"/>
      <c r="H18" s="122" t="s">
        <v>258</v>
      </c>
      <c r="I18" s="104" t="s">
        <v>159</v>
      </c>
      <c r="J18" s="115"/>
    </row>
    <row r="19" spans="1:16">
      <c r="A19" s="114"/>
      <c r="B19" s="120"/>
      <c r="C19" s="120"/>
      <c r="D19" s="120"/>
      <c r="E19" s="120"/>
      <c r="F19" s="120"/>
      <c r="G19" s="120"/>
      <c r="H19" s="120"/>
      <c r="I19" s="120"/>
      <c r="J19" s="115"/>
      <c r="P19">
        <v>44980</v>
      </c>
    </row>
    <row r="20" spans="1:16">
      <c r="A20" s="114"/>
      <c r="B20" s="100" t="s">
        <v>198</v>
      </c>
      <c r="C20" s="100" t="s">
        <v>199</v>
      </c>
      <c r="D20" s="117" t="s">
        <v>200</v>
      </c>
      <c r="E20" s="154" t="s">
        <v>201</v>
      </c>
      <c r="F20" s="155"/>
      <c r="G20" s="100" t="s">
        <v>169</v>
      </c>
      <c r="H20" s="100" t="s">
        <v>202</v>
      </c>
      <c r="I20" s="100" t="s">
        <v>21</v>
      </c>
      <c r="J20" s="115"/>
    </row>
    <row r="21" spans="1:16">
      <c r="A21" s="114"/>
      <c r="B21" s="105"/>
      <c r="C21" s="105"/>
      <c r="D21" s="106"/>
      <c r="E21" s="156"/>
      <c r="F21" s="157"/>
      <c r="G21" s="105" t="s">
        <v>141</v>
      </c>
      <c r="H21" s="105"/>
      <c r="I21" s="105"/>
      <c r="J21" s="115"/>
    </row>
    <row r="22" spans="1:16" ht="120">
      <c r="A22" s="114"/>
      <c r="B22" s="107">
        <v>4</v>
      </c>
      <c r="C22" s="10" t="s">
        <v>448</v>
      </c>
      <c r="D22" s="118" t="s">
        <v>25</v>
      </c>
      <c r="E22" s="158"/>
      <c r="F22" s="159"/>
      <c r="G22" s="11" t="s">
        <v>450</v>
      </c>
      <c r="H22" s="14">
        <v>0.5</v>
      </c>
      <c r="I22" s="109">
        <f t="shared" ref="I22:I85" si="0">H22*B22</f>
        <v>2</v>
      </c>
      <c r="J22" s="115"/>
    </row>
    <row r="23" spans="1:16" ht="252">
      <c r="A23" s="114"/>
      <c r="B23" s="107">
        <v>4</v>
      </c>
      <c r="C23" s="10" t="s">
        <v>715</v>
      </c>
      <c r="D23" s="118" t="s">
        <v>701</v>
      </c>
      <c r="E23" s="158" t="s">
        <v>348</v>
      </c>
      <c r="F23" s="159"/>
      <c r="G23" s="11" t="s">
        <v>716</v>
      </c>
      <c r="H23" s="14">
        <v>2.09</v>
      </c>
      <c r="I23" s="109">
        <f t="shared" si="0"/>
        <v>8.36</v>
      </c>
      <c r="J23" s="115"/>
    </row>
    <row r="24" spans="1:16" ht="252">
      <c r="A24" s="114"/>
      <c r="B24" s="107">
        <v>6</v>
      </c>
      <c r="C24" s="10" t="s">
        <v>715</v>
      </c>
      <c r="D24" s="118" t="s">
        <v>717</v>
      </c>
      <c r="E24" s="158" t="s">
        <v>239</v>
      </c>
      <c r="F24" s="159"/>
      <c r="G24" s="11" t="s">
        <v>716</v>
      </c>
      <c r="H24" s="14">
        <v>2.09</v>
      </c>
      <c r="I24" s="109">
        <f t="shared" si="0"/>
        <v>12.54</v>
      </c>
      <c r="J24" s="115"/>
    </row>
    <row r="25" spans="1:16" ht="252">
      <c r="A25" s="114"/>
      <c r="B25" s="107">
        <v>12</v>
      </c>
      <c r="C25" s="10" t="s">
        <v>715</v>
      </c>
      <c r="D25" s="118" t="s">
        <v>717</v>
      </c>
      <c r="E25" s="158" t="s">
        <v>348</v>
      </c>
      <c r="F25" s="159"/>
      <c r="G25" s="11" t="s">
        <v>716</v>
      </c>
      <c r="H25" s="14">
        <v>2.09</v>
      </c>
      <c r="I25" s="109">
        <f t="shared" si="0"/>
        <v>25.08</v>
      </c>
      <c r="J25" s="115"/>
    </row>
    <row r="26" spans="1:16" ht="252">
      <c r="A26" s="114"/>
      <c r="B26" s="107">
        <v>3</v>
      </c>
      <c r="C26" s="10" t="s">
        <v>715</v>
      </c>
      <c r="D26" s="118" t="s">
        <v>718</v>
      </c>
      <c r="E26" s="158" t="s">
        <v>348</v>
      </c>
      <c r="F26" s="159"/>
      <c r="G26" s="11" t="s">
        <v>716</v>
      </c>
      <c r="H26" s="14">
        <v>2.09</v>
      </c>
      <c r="I26" s="109">
        <f t="shared" si="0"/>
        <v>6.27</v>
      </c>
      <c r="J26" s="115"/>
    </row>
    <row r="27" spans="1:16" ht="276">
      <c r="A27" s="114"/>
      <c r="B27" s="107">
        <v>4</v>
      </c>
      <c r="C27" s="10" t="s">
        <v>719</v>
      </c>
      <c r="D27" s="118" t="s">
        <v>27</v>
      </c>
      <c r="E27" s="158"/>
      <c r="F27" s="159"/>
      <c r="G27" s="11" t="s">
        <v>720</v>
      </c>
      <c r="H27" s="14">
        <v>3.04</v>
      </c>
      <c r="I27" s="109">
        <f t="shared" si="0"/>
        <v>12.16</v>
      </c>
      <c r="J27" s="115"/>
    </row>
    <row r="28" spans="1:16" ht="276">
      <c r="A28" s="114"/>
      <c r="B28" s="107">
        <v>4</v>
      </c>
      <c r="C28" s="10" t="s">
        <v>719</v>
      </c>
      <c r="D28" s="118" t="s">
        <v>28</v>
      </c>
      <c r="E28" s="158"/>
      <c r="F28" s="159"/>
      <c r="G28" s="11" t="s">
        <v>720</v>
      </c>
      <c r="H28" s="14">
        <v>3.04</v>
      </c>
      <c r="I28" s="109">
        <f t="shared" si="0"/>
        <v>12.16</v>
      </c>
      <c r="J28" s="115"/>
    </row>
    <row r="29" spans="1:16" ht="228">
      <c r="A29" s="114"/>
      <c r="B29" s="107">
        <v>2</v>
      </c>
      <c r="C29" s="10" t="s">
        <v>721</v>
      </c>
      <c r="D29" s="118" t="s">
        <v>230</v>
      </c>
      <c r="E29" s="158" t="s">
        <v>239</v>
      </c>
      <c r="F29" s="159"/>
      <c r="G29" s="11" t="s">
        <v>722</v>
      </c>
      <c r="H29" s="14">
        <v>2.04</v>
      </c>
      <c r="I29" s="109">
        <f t="shared" si="0"/>
        <v>4.08</v>
      </c>
      <c r="J29" s="115"/>
    </row>
    <row r="30" spans="1:16" ht="228">
      <c r="A30" s="114"/>
      <c r="B30" s="107">
        <v>1</v>
      </c>
      <c r="C30" s="10" t="s">
        <v>721</v>
      </c>
      <c r="D30" s="118" t="s">
        <v>230</v>
      </c>
      <c r="E30" s="158" t="s">
        <v>348</v>
      </c>
      <c r="F30" s="159"/>
      <c r="G30" s="11" t="s">
        <v>722</v>
      </c>
      <c r="H30" s="14">
        <v>2.04</v>
      </c>
      <c r="I30" s="109">
        <f t="shared" si="0"/>
        <v>2.04</v>
      </c>
      <c r="J30" s="115"/>
    </row>
    <row r="31" spans="1:16" ht="228">
      <c r="A31" s="114"/>
      <c r="B31" s="107">
        <v>1</v>
      </c>
      <c r="C31" s="10" t="s">
        <v>721</v>
      </c>
      <c r="D31" s="118" t="s">
        <v>230</v>
      </c>
      <c r="E31" s="158" t="s">
        <v>723</v>
      </c>
      <c r="F31" s="159"/>
      <c r="G31" s="11" t="s">
        <v>722</v>
      </c>
      <c r="H31" s="14">
        <v>2.04</v>
      </c>
      <c r="I31" s="109">
        <f t="shared" si="0"/>
        <v>2.04</v>
      </c>
      <c r="J31" s="115"/>
    </row>
    <row r="32" spans="1:16" ht="228">
      <c r="A32" s="114"/>
      <c r="B32" s="107">
        <v>1</v>
      </c>
      <c r="C32" s="10" t="s">
        <v>721</v>
      </c>
      <c r="D32" s="118" t="s">
        <v>230</v>
      </c>
      <c r="E32" s="158" t="s">
        <v>724</v>
      </c>
      <c r="F32" s="159"/>
      <c r="G32" s="11" t="s">
        <v>722</v>
      </c>
      <c r="H32" s="14">
        <v>2.04</v>
      </c>
      <c r="I32" s="109">
        <f t="shared" si="0"/>
        <v>2.04</v>
      </c>
      <c r="J32" s="115"/>
    </row>
    <row r="33" spans="1:10" ht="228">
      <c r="A33" s="114"/>
      <c r="B33" s="107">
        <v>2</v>
      </c>
      <c r="C33" s="10" t="s">
        <v>721</v>
      </c>
      <c r="D33" s="118" t="s">
        <v>231</v>
      </c>
      <c r="E33" s="158" t="s">
        <v>239</v>
      </c>
      <c r="F33" s="159"/>
      <c r="G33" s="11" t="s">
        <v>722</v>
      </c>
      <c r="H33" s="14">
        <v>2.04</v>
      </c>
      <c r="I33" s="109">
        <f t="shared" si="0"/>
        <v>4.08</v>
      </c>
      <c r="J33" s="115"/>
    </row>
    <row r="34" spans="1:10" ht="228">
      <c r="A34" s="114"/>
      <c r="B34" s="107">
        <v>1</v>
      </c>
      <c r="C34" s="10" t="s">
        <v>721</v>
      </c>
      <c r="D34" s="118" t="s">
        <v>231</v>
      </c>
      <c r="E34" s="158" t="s">
        <v>348</v>
      </c>
      <c r="F34" s="159"/>
      <c r="G34" s="11" t="s">
        <v>722</v>
      </c>
      <c r="H34" s="14">
        <v>2.04</v>
      </c>
      <c r="I34" s="109">
        <f t="shared" si="0"/>
        <v>2.04</v>
      </c>
      <c r="J34" s="115"/>
    </row>
    <row r="35" spans="1:10" ht="228">
      <c r="A35" s="114"/>
      <c r="B35" s="107">
        <v>1</v>
      </c>
      <c r="C35" s="10" t="s">
        <v>721</v>
      </c>
      <c r="D35" s="118" t="s">
        <v>231</v>
      </c>
      <c r="E35" s="158" t="s">
        <v>723</v>
      </c>
      <c r="F35" s="159"/>
      <c r="G35" s="11" t="s">
        <v>722</v>
      </c>
      <c r="H35" s="14">
        <v>2.04</v>
      </c>
      <c r="I35" s="109">
        <f t="shared" si="0"/>
        <v>2.04</v>
      </c>
      <c r="J35" s="115"/>
    </row>
    <row r="36" spans="1:10" ht="228">
      <c r="A36" s="114"/>
      <c r="B36" s="107">
        <v>1</v>
      </c>
      <c r="C36" s="10" t="s">
        <v>721</v>
      </c>
      <c r="D36" s="118" t="s">
        <v>231</v>
      </c>
      <c r="E36" s="158" t="s">
        <v>724</v>
      </c>
      <c r="F36" s="159"/>
      <c r="G36" s="11" t="s">
        <v>722</v>
      </c>
      <c r="H36" s="14">
        <v>2.04</v>
      </c>
      <c r="I36" s="109">
        <f t="shared" si="0"/>
        <v>2.04</v>
      </c>
      <c r="J36" s="115"/>
    </row>
    <row r="37" spans="1:10" ht="228">
      <c r="A37" s="114"/>
      <c r="B37" s="107">
        <v>2</v>
      </c>
      <c r="C37" s="10" t="s">
        <v>721</v>
      </c>
      <c r="D37" s="118" t="s">
        <v>232</v>
      </c>
      <c r="E37" s="158" t="s">
        <v>239</v>
      </c>
      <c r="F37" s="159"/>
      <c r="G37" s="11" t="s">
        <v>722</v>
      </c>
      <c r="H37" s="14">
        <v>2.04</v>
      </c>
      <c r="I37" s="109">
        <f t="shared" si="0"/>
        <v>4.08</v>
      </c>
      <c r="J37" s="115"/>
    </row>
    <row r="38" spans="1:10" ht="228">
      <c r="A38" s="114"/>
      <c r="B38" s="107">
        <v>1</v>
      </c>
      <c r="C38" s="10" t="s">
        <v>721</v>
      </c>
      <c r="D38" s="118" t="s">
        <v>232</v>
      </c>
      <c r="E38" s="158" t="s">
        <v>348</v>
      </c>
      <c r="F38" s="159"/>
      <c r="G38" s="11" t="s">
        <v>722</v>
      </c>
      <c r="H38" s="14">
        <v>2.04</v>
      </c>
      <c r="I38" s="109">
        <f t="shared" si="0"/>
        <v>2.04</v>
      </c>
      <c r="J38" s="115"/>
    </row>
    <row r="39" spans="1:10" ht="228">
      <c r="A39" s="114"/>
      <c r="B39" s="107">
        <v>1</v>
      </c>
      <c r="C39" s="10" t="s">
        <v>721</v>
      </c>
      <c r="D39" s="118" t="s">
        <v>232</v>
      </c>
      <c r="E39" s="158" t="s">
        <v>723</v>
      </c>
      <c r="F39" s="159"/>
      <c r="G39" s="11" t="s">
        <v>722</v>
      </c>
      <c r="H39" s="14">
        <v>2.04</v>
      </c>
      <c r="I39" s="109">
        <f t="shared" si="0"/>
        <v>2.04</v>
      </c>
      <c r="J39" s="115"/>
    </row>
    <row r="40" spans="1:10" ht="228">
      <c r="A40" s="114"/>
      <c r="B40" s="107">
        <v>1</v>
      </c>
      <c r="C40" s="10" t="s">
        <v>721</v>
      </c>
      <c r="D40" s="118" t="s">
        <v>232</v>
      </c>
      <c r="E40" s="158" t="s">
        <v>724</v>
      </c>
      <c r="F40" s="159"/>
      <c r="G40" s="11" t="s">
        <v>722</v>
      </c>
      <c r="H40" s="14">
        <v>2.04</v>
      </c>
      <c r="I40" s="109">
        <f t="shared" si="0"/>
        <v>2.04</v>
      </c>
      <c r="J40" s="115"/>
    </row>
    <row r="41" spans="1:10" ht="144">
      <c r="A41" s="114"/>
      <c r="B41" s="107">
        <v>10</v>
      </c>
      <c r="C41" s="10" t="s">
        <v>725</v>
      </c>
      <c r="D41" s="118" t="s">
        <v>614</v>
      </c>
      <c r="E41" s="158" t="s">
        <v>28</v>
      </c>
      <c r="F41" s="159"/>
      <c r="G41" s="11" t="s">
        <v>726</v>
      </c>
      <c r="H41" s="14">
        <v>0.19</v>
      </c>
      <c r="I41" s="109">
        <f t="shared" si="0"/>
        <v>1.9</v>
      </c>
      <c r="J41" s="115"/>
    </row>
    <row r="42" spans="1:10" ht="144">
      <c r="A42" s="114"/>
      <c r="B42" s="107">
        <v>2</v>
      </c>
      <c r="C42" s="10" t="s">
        <v>727</v>
      </c>
      <c r="D42" s="118" t="s">
        <v>25</v>
      </c>
      <c r="E42" s="158" t="s">
        <v>728</v>
      </c>
      <c r="F42" s="159"/>
      <c r="G42" s="11" t="s">
        <v>729</v>
      </c>
      <c r="H42" s="14">
        <v>1.33</v>
      </c>
      <c r="I42" s="109">
        <f t="shared" si="0"/>
        <v>2.66</v>
      </c>
      <c r="J42" s="115"/>
    </row>
    <row r="43" spans="1:10" ht="144">
      <c r="A43" s="114"/>
      <c r="B43" s="107">
        <v>2</v>
      </c>
      <c r="C43" s="10" t="s">
        <v>727</v>
      </c>
      <c r="D43" s="118" t="s">
        <v>25</v>
      </c>
      <c r="E43" s="158" t="s">
        <v>730</v>
      </c>
      <c r="F43" s="159"/>
      <c r="G43" s="11" t="s">
        <v>729</v>
      </c>
      <c r="H43" s="14">
        <v>1.33</v>
      </c>
      <c r="I43" s="109">
        <f t="shared" si="0"/>
        <v>2.66</v>
      </c>
      <c r="J43" s="115"/>
    </row>
    <row r="44" spans="1:10" ht="144">
      <c r="A44" s="114"/>
      <c r="B44" s="107">
        <v>2</v>
      </c>
      <c r="C44" s="10" t="s">
        <v>727</v>
      </c>
      <c r="D44" s="118" t="s">
        <v>25</v>
      </c>
      <c r="E44" s="158" t="s">
        <v>731</v>
      </c>
      <c r="F44" s="159"/>
      <c r="G44" s="11" t="s">
        <v>729</v>
      </c>
      <c r="H44" s="14">
        <v>1.33</v>
      </c>
      <c r="I44" s="109">
        <f t="shared" si="0"/>
        <v>2.66</v>
      </c>
      <c r="J44" s="115"/>
    </row>
    <row r="45" spans="1:10" ht="144">
      <c r="A45" s="114"/>
      <c r="B45" s="107">
        <v>1</v>
      </c>
      <c r="C45" s="10" t="s">
        <v>727</v>
      </c>
      <c r="D45" s="118" t="s">
        <v>25</v>
      </c>
      <c r="E45" s="158" t="s">
        <v>732</v>
      </c>
      <c r="F45" s="159"/>
      <c r="G45" s="11" t="s">
        <v>729</v>
      </c>
      <c r="H45" s="14">
        <v>1.33</v>
      </c>
      <c r="I45" s="109">
        <f t="shared" si="0"/>
        <v>1.33</v>
      </c>
      <c r="J45" s="115"/>
    </row>
    <row r="46" spans="1:10" ht="144">
      <c r="A46" s="114"/>
      <c r="B46" s="107">
        <v>1</v>
      </c>
      <c r="C46" s="10" t="s">
        <v>727</v>
      </c>
      <c r="D46" s="118" t="s">
        <v>25</v>
      </c>
      <c r="E46" s="158" t="s">
        <v>733</v>
      </c>
      <c r="F46" s="159"/>
      <c r="G46" s="11" t="s">
        <v>729</v>
      </c>
      <c r="H46" s="14">
        <v>1.33</v>
      </c>
      <c r="I46" s="109">
        <f t="shared" si="0"/>
        <v>1.33</v>
      </c>
      <c r="J46" s="115"/>
    </row>
    <row r="47" spans="1:10" ht="144">
      <c r="A47" s="114"/>
      <c r="B47" s="107">
        <v>2</v>
      </c>
      <c r="C47" s="10" t="s">
        <v>727</v>
      </c>
      <c r="D47" s="118" t="s">
        <v>26</v>
      </c>
      <c r="E47" s="158" t="s">
        <v>728</v>
      </c>
      <c r="F47" s="159"/>
      <c r="G47" s="11" t="s">
        <v>729</v>
      </c>
      <c r="H47" s="14">
        <v>1.33</v>
      </c>
      <c r="I47" s="109">
        <f t="shared" si="0"/>
        <v>2.66</v>
      </c>
      <c r="J47" s="115"/>
    </row>
    <row r="48" spans="1:10" ht="144">
      <c r="A48" s="114"/>
      <c r="B48" s="107">
        <v>2</v>
      </c>
      <c r="C48" s="10" t="s">
        <v>727</v>
      </c>
      <c r="D48" s="118" t="s">
        <v>26</v>
      </c>
      <c r="E48" s="158" t="s">
        <v>730</v>
      </c>
      <c r="F48" s="159"/>
      <c r="G48" s="11" t="s">
        <v>729</v>
      </c>
      <c r="H48" s="14">
        <v>1.33</v>
      </c>
      <c r="I48" s="109">
        <f t="shared" si="0"/>
        <v>2.66</v>
      </c>
      <c r="J48" s="115"/>
    </row>
    <row r="49" spans="1:10" ht="144">
      <c r="A49" s="114"/>
      <c r="B49" s="107">
        <v>2</v>
      </c>
      <c r="C49" s="10" t="s">
        <v>727</v>
      </c>
      <c r="D49" s="118" t="s">
        <v>26</v>
      </c>
      <c r="E49" s="158" t="s">
        <v>731</v>
      </c>
      <c r="F49" s="159"/>
      <c r="G49" s="11" t="s">
        <v>729</v>
      </c>
      <c r="H49" s="14">
        <v>1.33</v>
      </c>
      <c r="I49" s="109">
        <f t="shared" si="0"/>
        <v>2.66</v>
      </c>
      <c r="J49" s="115"/>
    </row>
    <row r="50" spans="1:10" ht="144">
      <c r="A50" s="114"/>
      <c r="B50" s="107">
        <v>1</v>
      </c>
      <c r="C50" s="10" t="s">
        <v>727</v>
      </c>
      <c r="D50" s="118" t="s">
        <v>26</v>
      </c>
      <c r="E50" s="158" t="s">
        <v>732</v>
      </c>
      <c r="F50" s="159"/>
      <c r="G50" s="11" t="s">
        <v>729</v>
      </c>
      <c r="H50" s="14">
        <v>1.33</v>
      </c>
      <c r="I50" s="109">
        <f t="shared" si="0"/>
        <v>1.33</v>
      </c>
      <c r="J50" s="115"/>
    </row>
    <row r="51" spans="1:10" ht="144">
      <c r="A51" s="114"/>
      <c r="B51" s="107">
        <v>1</v>
      </c>
      <c r="C51" s="10" t="s">
        <v>727</v>
      </c>
      <c r="D51" s="118" t="s">
        <v>26</v>
      </c>
      <c r="E51" s="158" t="s">
        <v>733</v>
      </c>
      <c r="F51" s="159"/>
      <c r="G51" s="11" t="s">
        <v>729</v>
      </c>
      <c r="H51" s="14">
        <v>1.33</v>
      </c>
      <c r="I51" s="109">
        <f t="shared" si="0"/>
        <v>1.33</v>
      </c>
      <c r="J51" s="115"/>
    </row>
    <row r="52" spans="1:10" ht="144">
      <c r="A52" s="114"/>
      <c r="B52" s="107">
        <v>2</v>
      </c>
      <c r="C52" s="10" t="s">
        <v>734</v>
      </c>
      <c r="D52" s="118" t="s">
        <v>23</v>
      </c>
      <c r="E52" s="158" t="s">
        <v>273</v>
      </c>
      <c r="F52" s="159"/>
      <c r="G52" s="11" t="s">
        <v>735</v>
      </c>
      <c r="H52" s="14">
        <v>0.59</v>
      </c>
      <c r="I52" s="109">
        <f t="shared" si="0"/>
        <v>1.18</v>
      </c>
      <c r="J52" s="115"/>
    </row>
    <row r="53" spans="1:10" ht="144">
      <c r="A53" s="114"/>
      <c r="B53" s="107">
        <v>2</v>
      </c>
      <c r="C53" s="10" t="s">
        <v>734</v>
      </c>
      <c r="D53" s="118" t="s">
        <v>23</v>
      </c>
      <c r="E53" s="158" t="s">
        <v>271</v>
      </c>
      <c r="F53" s="159"/>
      <c r="G53" s="11" t="s">
        <v>735</v>
      </c>
      <c r="H53" s="14">
        <v>0.59</v>
      </c>
      <c r="I53" s="109">
        <f t="shared" si="0"/>
        <v>1.18</v>
      </c>
      <c r="J53" s="115"/>
    </row>
    <row r="54" spans="1:10" ht="144">
      <c r="A54" s="114"/>
      <c r="B54" s="107">
        <v>2</v>
      </c>
      <c r="C54" s="10" t="s">
        <v>734</v>
      </c>
      <c r="D54" s="118" t="s">
        <v>23</v>
      </c>
      <c r="E54" s="158" t="s">
        <v>272</v>
      </c>
      <c r="F54" s="159"/>
      <c r="G54" s="11" t="s">
        <v>735</v>
      </c>
      <c r="H54" s="14">
        <v>0.59</v>
      </c>
      <c r="I54" s="109">
        <f t="shared" si="0"/>
        <v>1.18</v>
      </c>
      <c r="J54" s="115"/>
    </row>
    <row r="55" spans="1:10" ht="144">
      <c r="A55" s="114"/>
      <c r="B55" s="107">
        <v>2</v>
      </c>
      <c r="C55" s="10" t="s">
        <v>734</v>
      </c>
      <c r="D55" s="118" t="s">
        <v>25</v>
      </c>
      <c r="E55" s="158" t="s">
        <v>273</v>
      </c>
      <c r="F55" s="159"/>
      <c r="G55" s="11" t="s">
        <v>735</v>
      </c>
      <c r="H55" s="14">
        <v>0.59</v>
      </c>
      <c r="I55" s="109">
        <f t="shared" si="0"/>
        <v>1.18</v>
      </c>
      <c r="J55" s="115"/>
    </row>
    <row r="56" spans="1:10" ht="144">
      <c r="A56" s="114"/>
      <c r="B56" s="107">
        <v>2</v>
      </c>
      <c r="C56" s="10" t="s">
        <v>734</v>
      </c>
      <c r="D56" s="118" t="s">
        <v>25</v>
      </c>
      <c r="E56" s="158" t="s">
        <v>271</v>
      </c>
      <c r="F56" s="159"/>
      <c r="G56" s="11" t="s">
        <v>735</v>
      </c>
      <c r="H56" s="14">
        <v>0.59</v>
      </c>
      <c r="I56" s="109">
        <f t="shared" si="0"/>
        <v>1.18</v>
      </c>
      <c r="J56" s="115"/>
    </row>
    <row r="57" spans="1:10" ht="144">
      <c r="A57" s="114"/>
      <c r="B57" s="107">
        <v>2</v>
      </c>
      <c r="C57" s="10" t="s">
        <v>734</v>
      </c>
      <c r="D57" s="118" t="s">
        <v>25</v>
      </c>
      <c r="E57" s="158" t="s">
        <v>272</v>
      </c>
      <c r="F57" s="159"/>
      <c r="G57" s="11" t="s">
        <v>735</v>
      </c>
      <c r="H57" s="14">
        <v>0.59</v>
      </c>
      <c r="I57" s="109">
        <f t="shared" si="0"/>
        <v>1.18</v>
      </c>
      <c r="J57" s="115"/>
    </row>
    <row r="58" spans="1:10" ht="144">
      <c r="A58" s="114"/>
      <c r="B58" s="107">
        <v>2</v>
      </c>
      <c r="C58" s="10" t="s">
        <v>734</v>
      </c>
      <c r="D58" s="118" t="s">
        <v>26</v>
      </c>
      <c r="E58" s="158" t="s">
        <v>273</v>
      </c>
      <c r="F58" s="159"/>
      <c r="G58" s="11" t="s">
        <v>735</v>
      </c>
      <c r="H58" s="14">
        <v>0.59</v>
      </c>
      <c r="I58" s="109">
        <f t="shared" si="0"/>
        <v>1.18</v>
      </c>
      <c r="J58" s="115"/>
    </row>
    <row r="59" spans="1:10" ht="144">
      <c r="A59" s="114"/>
      <c r="B59" s="107">
        <v>2</v>
      </c>
      <c r="C59" s="10" t="s">
        <v>734</v>
      </c>
      <c r="D59" s="118" t="s">
        <v>26</v>
      </c>
      <c r="E59" s="158" t="s">
        <v>271</v>
      </c>
      <c r="F59" s="159"/>
      <c r="G59" s="11" t="s">
        <v>735</v>
      </c>
      <c r="H59" s="14">
        <v>0.59</v>
      </c>
      <c r="I59" s="109">
        <f t="shared" si="0"/>
        <v>1.18</v>
      </c>
      <c r="J59" s="115"/>
    </row>
    <row r="60" spans="1:10" ht="144">
      <c r="A60" s="114"/>
      <c r="B60" s="107">
        <v>2</v>
      </c>
      <c r="C60" s="10" t="s">
        <v>734</v>
      </c>
      <c r="D60" s="118" t="s">
        <v>26</v>
      </c>
      <c r="E60" s="158" t="s">
        <v>272</v>
      </c>
      <c r="F60" s="159"/>
      <c r="G60" s="11" t="s">
        <v>735</v>
      </c>
      <c r="H60" s="14">
        <v>0.59</v>
      </c>
      <c r="I60" s="109">
        <f t="shared" si="0"/>
        <v>1.18</v>
      </c>
      <c r="J60" s="115"/>
    </row>
    <row r="61" spans="1:10" ht="228">
      <c r="A61" s="114"/>
      <c r="B61" s="107">
        <v>2</v>
      </c>
      <c r="C61" s="10" t="s">
        <v>736</v>
      </c>
      <c r="D61" s="118" t="s">
        <v>26</v>
      </c>
      <c r="E61" s="158" t="s">
        <v>107</v>
      </c>
      <c r="F61" s="159"/>
      <c r="G61" s="11" t="s">
        <v>737</v>
      </c>
      <c r="H61" s="14">
        <v>1.61</v>
      </c>
      <c r="I61" s="109">
        <f t="shared" si="0"/>
        <v>3.22</v>
      </c>
      <c r="J61" s="115"/>
    </row>
    <row r="62" spans="1:10" ht="228">
      <c r="A62" s="114"/>
      <c r="B62" s="107">
        <v>2</v>
      </c>
      <c r="C62" s="10" t="s">
        <v>736</v>
      </c>
      <c r="D62" s="118" t="s">
        <v>26</v>
      </c>
      <c r="E62" s="158" t="s">
        <v>210</v>
      </c>
      <c r="F62" s="159"/>
      <c r="G62" s="11" t="s">
        <v>737</v>
      </c>
      <c r="H62" s="14">
        <v>1.61</v>
      </c>
      <c r="I62" s="109">
        <f t="shared" si="0"/>
        <v>3.22</v>
      </c>
      <c r="J62" s="115"/>
    </row>
    <row r="63" spans="1:10" ht="228">
      <c r="A63" s="114"/>
      <c r="B63" s="107">
        <v>1</v>
      </c>
      <c r="C63" s="10" t="s">
        <v>736</v>
      </c>
      <c r="D63" s="118" t="s">
        <v>26</v>
      </c>
      <c r="E63" s="158" t="s">
        <v>212</v>
      </c>
      <c r="F63" s="159"/>
      <c r="G63" s="11" t="s">
        <v>737</v>
      </c>
      <c r="H63" s="14">
        <v>1.61</v>
      </c>
      <c r="I63" s="109">
        <f t="shared" si="0"/>
        <v>1.61</v>
      </c>
      <c r="J63" s="115"/>
    </row>
    <row r="64" spans="1:10" ht="228">
      <c r="A64" s="114"/>
      <c r="B64" s="107">
        <v>1</v>
      </c>
      <c r="C64" s="10" t="s">
        <v>736</v>
      </c>
      <c r="D64" s="118" t="s">
        <v>26</v>
      </c>
      <c r="E64" s="158" t="s">
        <v>265</v>
      </c>
      <c r="F64" s="159"/>
      <c r="G64" s="11" t="s">
        <v>737</v>
      </c>
      <c r="H64" s="14">
        <v>1.61</v>
      </c>
      <c r="I64" s="109">
        <f t="shared" si="0"/>
        <v>1.61</v>
      </c>
      <c r="J64" s="115"/>
    </row>
    <row r="65" spans="1:10" ht="228">
      <c r="A65" s="114"/>
      <c r="B65" s="107">
        <v>1</v>
      </c>
      <c r="C65" s="10" t="s">
        <v>736</v>
      </c>
      <c r="D65" s="118" t="s">
        <v>26</v>
      </c>
      <c r="E65" s="158" t="s">
        <v>270</v>
      </c>
      <c r="F65" s="159"/>
      <c r="G65" s="11" t="s">
        <v>737</v>
      </c>
      <c r="H65" s="14">
        <v>1.61</v>
      </c>
      <c r="I65" s="109">
        <f t="shared" si="0"/>
        <v>1.61</v>
      </c>
      <c r="J65" s="115"/>
    </row>
    <row r="66" spans="1:10" ht="228">
      <c r="A66" s="114"/>
      <c r="B66" s="107">
        <v>1</v>
      </c>
      <c r="C66" s="10" t="s">
        <v>736</v>
      </c>
      <c r="D66" s="118" t="s">
        <v>26</v>
      </c>
      <c r="E66" s="158" t="s">
        <v>311</v>
      </c>
      <c r="F66" s="159"/>
      <c r="G66" s="11" t="s">
        <v>737</v>
      </c>
      <c r="H66" s="14">
        <v>1.61</v>
      </c>
      <c r="I66" s="109">
        <f t="shared" si="0"/>
        <v>1.61</v>
      </c>
      <c r="J66" s="115"/>
    </row>
    <row r="67" spans="1:10" ht="120">
      <c r="A67" s="114"/>
      <c r="B67" s="107">
        <v>2</v>
      </c>
      <c r="C67" s="10" t="s">
        <v>738</v>
      </c>
      <c r="D67" s="118" t="s">
        <v>26</v>
      </c>
      <c r="E67" s="158" t="s">
        <v>636</v>
      </c>
      <c r="F67" s="159"/>
      <c r="G67" s="11" t="s">
        <v>739</v>
      </c>
      <c r="H67" s="14">
        <v>0.49</v>
      </c>
      <c r="I67" s="109">
        <f t="shared" si="0"/>
        <v>0.98</v>
      </c>
      <c r="J67" s="115"/>
    </row>
    <row r="68" spans="1:10" ht="120">
      <c r="A68" s="114"/>
      <c r="B68" s="107">
        <v>2</v>
      </c>
      <c r="C68" s="10" t="s">
        <v>738</v>
      </c>
      <c r="D68" s="118" t="s">
        <v>26</v>
      </c>
      <c r="E68" s="158" t="s">
        <v>643</v>
      </c>
      <c r="F68" s="159"/>
      <c r="G68" s="11" t="s">
        <v>739</v>
      </c>
      <c r="H68" s="14">
        <v>0.49</v>
      </c>
      <c r="I68" s="109">
        <f t="shared" si="0"/>
        <v>0.98</v>
      </c>
      <c r="J68" s="115"/>
    </row>
    <row r="69" spans="1:10" ht="120">
      <c r="A69" s="114"/>
      <c r="B69" s="107">
        <v>2</v>
      </c>
      <c r="C69" s="10" t="s">
        <v>738</v>
      </c>
      <c r="D69" s="118" t="s">
        <v>26</v>
      </c>
      <c r="E69" s="158" t="s">
        <v>740</v>
      </c>
      <c r="F69" s="159"/>
      <c r="G69" s="11" t="s">
        <v>739</v>
      </c>
      <c r="H69" s="14">
        <v>0.49</v>
      </c>
      <c r="I69" s="109">
        <f t="shared" si="0"/>
        <v>0.98</v>
      </c>
      <c r="J69" s="115"/>
    </row>
    <row r="70" spans="1:10" ht="120">
      <c r="A70" s="114"/>
      <c r="B70" s="107">
        <v>2</v>
      </c>
      <c r="C70" s="10" t="s">
        <v>738</v>
      </c>
      <c r="D70" s="118" t="s">
        <v>26</v>
      </c>
      <c r="E70" s="158" t="s">
        <v>741</v>
      </c>
      <c r="F70" s="159"/>
      <c r="G70" s="11" t="s">
        <v>739</v>
      </c>
      <c r="H70" s="14">
        <v>0.49</v>
      </c>
      <c r="I70" s="109">
        <f t="shared" si="0"/>
        <v>0.98</v>
      </c>
      <c r="J70" s="115"/>
    </row>
    <row r="71" spans="1:10" ht="120">
      <c r="A71" s="114"/>
      <c r="B71" s="107">
        <v>2</v>
      </c>
      <c r="C71" s="10" t="s">
        <v>738</v>
      </c>
      <c r="D71" s="118" t="s">
        <v>26</v>
      </c>
      <c r="E71" s="158" t="s">
        <v>742</v>
      </c>
      <c r="F71" s="159"/>
      <c r="G71" s="11" t="s">
        <v>739</v>
      </c>
      <c r="H71" s="14">
        <v>0.49</v>
      </c>
      <c r="I71" s="109">
        <f t="shared" si="0"/>
        <v>0.98</v>
      </c>
      <c r="J71" s="115"/>
    </row>
    <row r="72" spans="1:10" ht="120">
      <c r="A72" s="114"/>
      <c r="B72" s="107">
        <v>2</v>
      </c>
      <c r="C72" s="10" t="s">
        <v>738</v>
      </c>
      <c r="D72" s="118" t="s">
        <v>26</v>
      </c>
      <c r="E72" s="158" t="s">
        <v>743</v>
      </c>
      <c r="F72" s="159"/>
      <c r="G72" s="11" t="s">
        <v>739</v>
      </c>
      <c r="H72" s="14">
        <v>0.49</v>
      </c>
      <c r="I72" s="109">
        <f t="shared" si="0"/>
        <v>0.98</v>
      </c>
      <c r="J72" s="115"/>
    </row>
    <row r="73" spans="1:10" ht="120">
      <c r="A73" s="114"/>
      <c r="B73" s="107">
        <v>2</v>
      </c>
      <c r="C73" s="10" t="s">
        <v>738</v>
      </c>
      <c r="D73" s="118" t="s">
        <v>26</v>
      </c>
      <c r="E73" s="158" t="s">
        <v>744</v>
      </c>
      <c r="F73" s="159"/>
      <c r="G73" s="11" t="s">
        <v>739</v>
      </c>
      <c r="H73" s="14">
        <v>0.49</v>
      </c>
      <c r="I73" s="109">
        <f t="shared" si="0"/>
        <v>0.98</v>
      </c>
      <c r="J73" s="115"/>
    </row>
    <row r="74" spans="1:10" ht="120">
      <c r="A74" s="114"/>
      <c r="B74" s="107">
        <v>2</v>
      </c>
      <c r="C74" s="10" t="s">
        <v>738</v>
      </c>
      <c r="D74" s="118" t="s">
        <v>26</v>
      </c>
      <c r="E74" s="158" t="s">
        <v>745</v>
      </c>
      <c r="F74" s="159"/>
      <c r="G74" s="11" t="s">
        <v>739</v>
      </c>
      <c r="H74" s="14">
        <v>0.49</v>
      </c>
      <c r="I74" s="109">
        <f t="shared" si="0"/>
        <v>0.98</v>
      </c>
      <c r="J74" s="115"/>
    </row>
    <row r="75" spans="1:10" ht="120">
      <c r="A75" s="114"/>
      <c r="B75" s="107">
        <v>2</v>
      </c>
      <c r="C75" s="10" t="s">
        <v>738</v>
      </c>
      <c r="D75" s="118" t="s">
        <v>26</v>
      </c>
      <c r="E75" s="158" t="s">
        <v>746</v>
      </c>
      <c r="F75" s="159"/>
      <c r="G75" s="11" t="s">
        <v>739</v>
      </c>
      <c r="H75" s="14">
        <v>0.49</v>
      </c>
      <c r="I75" s="109">
        <f t="shared" si="0"/>
        <v>0.98</v>
      </c>
      <c r="J75" s="115"/>
    </row>
    <row r="76" spans="1:10" ht="120">
      <c r="A76" s="114"/>
      <c r="B76" s="107">
        <v>2</v>
      </c>
      <c r="C76" s="10" t="s">
        <v>738</v>
      </c>
      <c r="D76" s="118" t="s">
        <v>26</v>
      </c>
      <c r="E76" s="158" t="s">
        <v>747</v>
      </c>
      <c r="F76" s="159"/>
      <c r="G76" s="11" t="s">
        <v>739</v>
      </c>
      <c r="H76" s="14">
        <v>0.49</v>
      </c>
      <c r="I76" s="109">
        <f t="shared" si="0"/>
        <v>0.98</v>
      </c>
      <c r="J76" s="115"/>
    </row>
    <row r="77" spans="1:10" ht="120">
      <c r="A77" s="114"/>
      <c r="B77" s="107">
        <v>2</v>
      </c>
      <c r="C77" s="10" t="s">
        <v>738</v>
      </c>
      <c r="D77" s="118" t="s">
        <v>26</v>
      </c>
      <c r="E77" s="158" t="s">
        <v>748</v>
      </c>
      <c r="F77" s="159"/>
      <c r="G77" s="11" t="s">
        <v>739</v>
      </c>
      <c r="H77" s="14">
        <v>0.49</v>
      </c>
      <c r="I77" s="109">
        <f t="shared" si="0"/>
        <v>0.98</v>
      </c>
      <c r="J77" s="115"/>
    </row>
    <row r="78" spans="1:10" ht="132">
      <c r="A78" s="114"/>
      <c r="B78" s="107">
        <v>1</v>
      </c>
      <c r="C78" s="10" t="s">
        <v>749</v>
      </c>
      <c r="D78" s="118" t="s">
        <v>26</v>
      </c>
      <c r="E78" s="158" t="s">
        <v>110</v>
      </c>
      <c r="F78" s="159"/>
      <c r="G78" s="11" t="s">
        <v>750</v>
      </c>
      <c r="H78" s="14">
        <v>3.19</v>
      </c>
      <c r="I78" s="109">
        <f t="shared" si="0"/>
        <v>3.19</v>
      </c>
      <c r="J78" s="115"/>
    </row>
    <row r="79" spans="1:10" ht="132">
      <c r="A79" s="114"/>
      <c r="B79" s="107">
        <v>2</v>
      </c>
      <c r="C79" s="10" t="s">
        <v>749</v>
      </c>
      <c r="D79" s="118" t="s">
        <v>26</v>
      </c>
      <c r="E79" s="158" t="s">
        <v>751</v>
      </c>
      <c r="F79" s="159"/>
      <c r="G79" s="11" t="s">
        <v>750</v>
      </c>
      <c r="H79" s="14">
        <v>3.19</v>
      </c>
      <c r="I79" s="109">
        <f t="shared" si="0"/>
        <v>6.38</v>
      </c>
      <c r="J79" s="115"/>
    </row>
    <row r="80" spans="1:10" ht="132">
      <c r="A80" s="114"/>
      <c r="B80" s="107">
        <v>1</v>
      </c>
      <c r="C80" s="10" t="s">
        <v>749</v>
      </c>
      <c r="D80" s="118" t="s">
        <v>26</v>
      </c>
      <c r="E80" s="158" t="s">
        <v>752</v>
      </c>
      <c r="F80" s="159"/>
      <c r="G80" s="11" t="s">
        <v>750</v>
      </c>
      <c r="H80" s="14">
        <v>3.19</v>
      </c>
      <c r="I80" s="109">
        <f t="shared" si="0"/>
        <v>3.19</v>
      </c>
      <c r="J80" s="115"/>
    </row>
    <row r="81" spans="1:10" ht="108">
      <c r="A81" s="114"/>
      <c r="B81" s="107">
        <v>3</v>
      </c>
      <c r="C81" s="10" t="s">
        <v>753</v>
      </c>
      <c r="D81" s="118" t="s">
        <v>26</v>
      </c>
      <c r="E81" s="158" t="s">
        <v>273</v>
      </c>
      <c r="F81" s="159"/>
      <c r="G81" s="11" t="s">
        <v>754</v>
      </c>
      <c r="H81" s="14">
        <v>0.76</v>
      </c>
      <c r="I81" s="109">
        <f t="shared" si="0"/>
        <v>2.2800000000000002</v>
      </c>
      <c r="J81" s="115"/>
    </row>
    <row r="82" spans="1:10" ht="108">
      <c r="A82" s="114"/>
      <c r="B82" s="107">
        <v>3</v>
      </c>
      <c r="C82" s="10" t="s">
        <v>753</v>
      </c>
      <c r="D82" s="118" t="s">
        <v>26</v>
      </c>
      <c r="E82" s="158" t="s">
        <v>673</v>
      </c>
      <c r="F82" s="159"/>
      <c r="G82" s="11" t="s">
        <v>754</v>
      </c>
      <c r="H82" s="14">
        <v>0.76</v>
      </c>
      <c r="I82" s="109">
        <f t="shared" si="0"/>
        <v>2.2800000000000002</v>
      </c>
      <c r="J82" s="115"/>
    </row>
    <row r="83" spans="1:10" ht="108">
      <c r="A83" s="114"/>
      <c r="B83" s="107">
        <v>3</v>
      </c>
      <c r="C83" s="10" t="s">
        <v>753</v>
      </c>
      <c r="D83" s="118" t="s">
        <v>26</v>
      </c>
      <c r="E83" s="158" t="s">
        <v>271</v>
      </c>
      <c r="F83" s="159"/>
      <c r="G83" s="11" t="s">
        <v>754</v>
      </c>
      <c r="H83" s="14">
        <v>0.76</v>
      </c>
      <c r="I83" s="109">
        <f t="shared" si="0"/>
        <v>2.2800000000000002</v>
      </c>
      <c r="J83" s="115"/>
    </row>
    <row r="84" spans="1:10" ht="108">
      <c r="A84" s="114"/>
      <c r="B84" s="107">
        <v>3</v>
      </c>
      <c r="C84" s="10" t="s">
        <v>753</v>
      </c>
      <c r="D84" s="118" t="s">
        <v>26</v>
      </c>
      <c r="E84" s="158" t="s">
        <v>272</v>
      </c>
      <c r="F84" s="159"/>
      <c r="G84" s="11" t="s">
        <v>754</v>
      </c>
      <c r="H84" s="14">
        <v>0.76</v>
      </c>
      <c r="I84" s="109">
        <f t="shared" si="0"/>
        <v>2.2800000000000002</v>
      </c>
      <c r="J84" s="115"/>
    </row>
    <row r="85" spans="1:10" ht="108">
      <c r="A85" s="114"/>
      <c r="B85" s="107">
        <v>3</v>
      </c>
      <c r="C85" s="10" t="s">
        <v>753</v>
      </c>
      <c r="D85" s="118" t="s">
        <v>26</v>
      </c>
      <c r="E85" s="158" t="s">
        <v>755</v>
      </c>
      <c r="F85" s="159"/>
      <c r="G85" s="11" t="s">
        <v>754</v>
      </c>
      <c r="H85" s="14">
        <v>0.76</v>
      </c>
      <c r="I85" s="109">
        <f t="shared" si="0"/>
        <v>2.2800000000000002</v>
      </c>
      <c r="J85" s="115"/>
    </row>
    <row r="86" spans="1:10" ht="120">
      <c r="A86" s="114"/>
      <c r="B86" s="107">
        <v>2</v>
      </c>
      <c r="C86" s="10" t="s">
        <v>756</v>
      </c>
      <c r="D86" s="118" t="s">
        <v>25</v>
      </c>
      <c r="E86" s="158" t="s">
        <v>107</v>
      </c>
      <c r="F86" s="159"/>
      <c r="G86" s="11" t="s">
        <v>757</v>
      </c>
      <c r="H86" s="14">
        <v>0.56999999999999995</v>
      </c>
      <c r="I86" s="109">
        <f t="shared" ref="I86:I149" si="1">H86*B86</f>
        <v>1.1399999999999999</v>
      </c>
      <c r="J86" s="115"/>
    </row>
    <row r="87" spans="1:10" ht="120">
      <c r="A87" s="114"/>
      <c r="B87" s="107">
        <v>1</v>
      </c>
      <c r="C87" s="10" t="s">
        <v>756</v>
      </c>
      <c r="D87" s="118" t="s">
        <v>25</v>
      </c>
      <c r="E87" s="158" t="s">
        <v>212</v>
      </c>
      <c r="F87" s="159"/>
      <c r="G87" s="11" t="s">
        <v>757</v>
      </c>
      <c r="H87" s="14">
        <v>0.56999999999999995</v>
      </c>
      <c r="I87" s="109">
        <f t="shared" si="1"/>
        <v>0.56999999999999995</v>
      </c>
      <c r="J87" s="115"/>
    </row>
    <row r="88" spans="1:10" ht="120">
      <c r="A88" s="114"/>
      <c r="B88" s="107">
        <v>1</v>
      </c>
      <c r="C88" s="10" t="s">
        <v>756</v>
      </c>
      <c r="D88" s="118" t="s">
        <v>25</v>
      </c>
      <c r="E88" s="158" t="s">
        <v>214</v>
      </c>
      <c r="F88" s="159"/>
      <c r="G88" s="11" t="s">
        <v>757</v>
      </c>
      <c r="H88" s="14">
        <v>0.56999999999999995</v>
      </c>
      <c r="I88" s="109">
        <f t="shared" si="1"/>
        <v>0.56999999999999995</v>
      </c>
      <c r="J88" s="115"/>
    </row>
    <row r="89" spans="1:10" ht="120">
      <c r="A89" s="114"/>
      <c r="B89" s="107">
        <v>1</v>
      </c>
      <c r="C89" s="10" t="s">
        <v>756</v>
      </c>
      <c r="D89" s="118" t="s">
        <v>25</v>
      </c>
      <c r="E89" s="158" t="s">
        <v>265</v>
      </c>
      <c r="F89" s="159"/>
      <c r="G89" s="11" t="s">
        <v>757</v>
      </c>
      <c r="H89" s="14">
        <v>0.56999999999999995</v>
      </c>
      <c r="I89" s="109">
        <f t="shared" si="1"/>
        <v>0.56999999999999995</v>
      </c>
      <c r="J89" s="115"/>
    </row>
    <row r="90" spans="1:10" ht="120">
      <c r="A90" s="114"/>
      <c r="B90" s="107">
        <v>1</v>
      </c>
      <c r="C90" s="10" t="s">
        <v>756</v>
      </c>
      <c r="D90" s="118" t="s">
        <v>25</v>
      </c>
      <c r="E90" s="158" t="s">
        <v>267</v>
      </c>
      <c r="F90" s="159"/>
      <c r="G90" s="11" t="s">
        <v>757</v>
      </c>
      <c r="H90" s="14">
        <v>0.56999999999999995</v>
      </c>
      <c r="I90" s="109">
        <f t="shared" si="1"/>
        <v>0.56999999999999995</v>
      </c>
      <c r="J90" s="115"/>
    </row>
    <row r="91" spans="1:10" ht="120">
      <c r="A91" s="114"/>
      <c r="B91" s="107">
        <v>1</v>
      </c>
      <c r="C91" s="10" t="s">
        <v>756</v>
      </c>
      <c r="D91" s="118" t="s">
        <v>25</v>
      </c>
      <c r="E91" s="158" t="s">
        <v>270</v>
      </c>
      <c r="F91" s="159"/>
      <c r="G91" s="11" t="s">
        <v>757</v>
      </c>
      <c r="H91" s="14">
        <v>0.56999999999999995</v>
      </c>
      <c r="I91" s="109">
        <f t="shared" si="1"/>
        <v>0.56999999999999995</v>
      </c>
      <c r="J91" s="115"/>
    </row>
    <row r="92" spans="1:10" ht="120">
      <c r="A92" s="114"/>
      <c r="B92" s="107">
        <v>1</v>
      </c>
      <c r="C92" s="10" t="s">
        <v>756</v>
      </c>
      <c r="D92" s="118" t="s">
        <v>25</v>
      </c>
      <c r="E92" s="158" t="s">
        <v>758</v>
      </c>
      <c r="F92" s="159"/>
      <c r="G92" s="11" t="s">
        <v>757</v>
      </c>
      <c r="H92" s="14">
        <v>0.56999999999999995</v>
      </c>
      <c r="I92" s="109">
        <f t="shared" si="1"/>
        <v>0.56999999999999995</v>
      </c>
      <c r="J92" s="115"/>
    </row>
    <row r="93" spans="1:10" ht="120">
      <c r="A93" s="114"/>
      <c r="B93" s="107">
        <v>2</v>
      </c>
      <c r="C93" s="10" t="s">
        <v>756</v>
      </c>
      <c r="D93" s="118" t="s">
        <v>25</v>
      </c>
      <c r="E93" s="158" t="s">
        <v>759</v>
      </c>
      <c r="F93" s="159"/>
      <c r="G93" s="11" t="s">
        <v>757</v>
      </c>
      <c r="H93" s="14">
        <v>0.56999999999999995</v>
      </c>
      <c r="I93" s="109">
        <f t="shared" si="1"/>
        <v>1.1399999999999999</v>
      </c>
      <c r="J93" s="115"/>
    </row>
    <row r="94" spans="1:10" ht="120">
      <c r="A94" s="114"/>
      <c r="B94" s="107">
        <v>2</v>
      </c>
      <c r="C94" s="10" t="s">
        <v>756</v>
      </c>
      <c r="D94" s="118" t="s">
        <v>26</v>
      </c>
      <c r="E94" s="158" t="s">
        <v>107</v>
      </c>
      <c r="F94" s="159"/>
      <c r="G94" s="11" t="s">
        <v>757</v>
      </c>
      <c r="H94" s="14">
        <v>0.56999999999999995</v>
      </c>
      <c r="I94" s="109">
        <f t="shared" si="1"/>
        <v>1.1399999999999999</v>
      </c>
      <c r="J94" s="115"/>
    </row>
    <row r="95" spans="1:10" ht="120">
      <c r="A95" s="114"/>
      <c r="B95" s="107">
        <v>1</v>
      </c>
      <c r="C95" s="10" t="s">
        <v>756</v>
      </c>
      <c r="D95" s="118" t="s">
        <v>26</v>
      </c>
      <c r="E95" s="158" t="s">
        <v>212</v>
      </c>
      <c r="F95" s="159"/>
      <c r="G95" s="11" t="s">
        <v>757</v>
      </c>
      <c r="H95" s="14">
        <v>0.56999999999999995</v>
      </c>
      <c r="I95" s="109">
        <f t="shared" si="1"/>
        <v>0.56999999999999995</v>
      </c>
      <c r="J95" s="115"/>
    </row>
    <row r="96" spans="1:10" ht="120">
      <c r="A96" s="114"/>
      <c r="B96" s="107">
        <v>1</v>
      </c>
      <c r="C96" s="10" t="s">
        <v>756</v>
      </c>
      <c r="D96" s="118" t="s">
        <v>26</v>
      </c>
      <c r="E96" s="158" t="s">
        <v>214</v>
      </c>
      <c r="F96" s="159"/>
      <c r="G96" s="11" t="s">
        <v>757</v>
      </c>
      <c r="H96" s="14">
        <v>0.56999999999999995</v>
      </c>
      <c r="I96" s="109">
        <f t="shared" si="1"/>
        <v>0.56999999999999995</v>
      </c>
      <c r="J96" s="115"/>
    </row>
    <row r="97" spans="1:10" ht="120">
      <c r="A97" s="114"/>
      <c r="B97" s="107">
        <v>1</v>
      </c>
      <c r="C97" s="10" t="s">
        <v>756</v>
      </c>
      <c r="D97" s="118" t="s">
        <v>26</v>
      </c>
      <c r="E97" s="158" t="s">
        <v>265</v>
      </c>
      <c r="F97" s="159"/>
      <c r="G97" s="11" t="s">
        <v>757</v>
      </c>
      <c r="H97" s="14">
        <v>0.56999999999999995</v>
      </c>
      <c r="I97" s="109">
        <f t="shared" si="1"/>
        <v>0.56999999999999995</v>
      </c>
      <c r="J97" s="115"/>
    </row>
    <row r="98" spans="1:10" ht="120">
      <c r="A98" s="114"/>
      <c r="B98" s="107">
        <v>1</v>
      </c>
      <c r="C98" s="10" t="s">
        <v>756</v>
      </c>
      <c r="D98" s="118" t="s">
        <v>26</v>
      </c>
      <c r="E98" s="158" t="s">
        <v>267</v>
      </c>
      <c r="F98" s="159"/>
      <c r="G98" s="11" t="s">
        <v>757</v>
      </c>
      <c r="H98" s="14">
        <v>0.56999999999999995</v>
      </c>
      <c r="I98" s="109">
        <f t="shared" si="1"/>
        <v>0.56999999999999995</v>
      </c>
      <c r="J98" s="115"/>
    </row>
    <row r="99" spans="1:10" ht="120">
      <c r="A99" s="114"/>
      <c r="B99" s="107">
        <v>1</v>
      </c>
      <c r="C99" s="10" t="s">
        <v>756</v>
      </c>
      <c r="D99" s="118" t="s">
        <v>26</v>
      </c>
      <c r="E99" s="158" t="s">
        <v>270</v>
      </c>
      <c r="F99" s="159"/>
      <c r="G99" s="11" t="s">
        <v>757</v>
      </c>
      <c r="H99" s="14">
        <v>0.56999999999999995</v>
      </c>
      <c r="I99" s="109">
        <f t="shared" si="1"/>
        <v>0.56999999999999995</v>
      </c>
      <c r="J99" s="115"/>
    </row>
    <row r="100" spans="1:10" ht="120">
      <c r="A100" s="114"/>
      <c r="B100" s="107">
        <v>1</v>
      </c>
      <c r="C100" s="10" t="s">
        <v>756</v>
      </c>
      <c r="D100" s="118" t="s">
        <v>26</v>
      </c>
      <c r="E100" s="158" t="s">
        <v>758</v>
      </c>
      <c r="F100" s="159"/>
      <c r="G100" s="11" t="s">
        <v>757</v>
      </c>
      <c r="H100" s="14">
        <v>0.56999999999999995</v>
      </c>
      <c r="I100" s="109">
        <f t="shared" si="1"/>
        <v>0.56999999999999995</v>
      </c>
      <c r="J100" s="115"/>
    </row>
    <row r="101" spans="1:10" ht="120">
      <c r="A101" s="114"/>
      <c r="B101" s="107">
        <v>2</v>
      </c>
      <c r="C101" s="10" t="s">
        <v>756</v>
      </c>
      <c r="D101" s="118" t="s">
        <v>26</v>
      </c>
      <c r="E101" s="158" t="s">
        <v>759</v>
      </c>
      <c r="F101" s="159"/>
      <c r="G101" s="11" t="s">
        <v>757</v>
      </c>
      <c r="H101" s="14">
        <v>0.56999999999999995</v>
      </c>
      <c r="I101" s="109">
        <f t="shared" si="1"/>
        <v>1.1399999999999999</v>
      </c>
      <c r="J101" s="115"/>
    </row>
    <row r="102" spans="1:10" ht="144">
      <c r="A102" s="114"/>
      <c r="B102" s="107">
        <v>2</v>
      </c>
      <c r="C102" s="10" t="s">
        <v>760</v>
      </c>
      <c r="D102" s="118" t="s">
        <v>23</v>
      </c>
      <c r="E102" s="158" t="s">
        <v>272</v>
      </c>
      <c r="F102" s="159"/>
      <c r="G102" s="11" t="s">
        <v>761</v>
      </c>
      <c r="H102" s="14">
        <v>0.59</v>
      </c>
      <c r="I102" s="109">
        <f t="shared" si="1"/>
        <v>1.18</v>
      </c>
      <c r="J102" s="115"/>
    </row>
    <row r="103" spans="1:10" ht="144">
      <c r="A103" s="114"/>
      <c r="B103" s="107">
        <v>2</v>
      </c>
      <c r="C103" s="10" t="s">
        <v>760</v>
      </c>
      <c r="D103" s="118" t="s">
        <v>23</v>
      </c>
      <c r="E103" s="158" t="s">
        <v>484</v>
      </c>
      <c r="F103" s="159"/>
      <c r="G103" s="11" t="s">
        <v>761</v>
      </c>
      <c r="H103" s="14">
        <v>0.59</v>
      </c>
      <c r="I103" s="109">
        <f t="shared" si="1"/>
        <v>1.18</v>
      </c>
      <c r="J103" s="115"/>
    </row>
    <row r="104" spans="1:10" ht="144">
      <c r="A104" s="114"/>
      <c r="B104" s="107">
        <v>2</v>
      </c>
      <c r="C104" s="10" t="s">
        <v>760</v>
      </c>
      <c r="D104" s="118" t="s">
        <v>25</v>
      </c>
      <c r="E104" s="158" t="s">
        <v>272</v>
      </c>
      <c r="F104" s="159"/>
      <c r="G104" s="11" t="s">
        <v>761</v>
      </c>
      <c r="H104" s="14">
        <v>0.59</v>
      </c>
      <c r="I104" s="109">
        <f t="shared" si="1"/>
        <v>1.18</v>
      </c>
      <c r="J104" s="115"/>
    </row>
    <row r="105" spans="1:10" ht="144">
      <c r="A105" s="114"/>
      <c r="B105" s="107">
        <v>4</v>
      </c>
      <c r="C105" s="10" t="s">
        <v>760</v>
      </c>
      <c r="D105" s="118" t="s">
        <v>25</v>
      </c>
      <c r="E105" s="158" t="s">
        <v>484</v>
      </c>
      <c r="F105" s="159"/>
      <c r="G105" s="11" t="s">
        <v>761</v>
      </c>
      <c r="H105" s="14">
        <v>0.59</v>
      </c>
      <c r="I105" s="109">
        <f t="shared" si="1"/>
        <v>2.36</v>
      </c>
      <c r="J105" s="115"/>
    </row>
    <row r="106" spans="1:10" ht="144">
      <c r="A106" s="114"/>
      <c r="B106" s="107">
        <v>2</v>
      </c>
      <c r="C106" s="10" t="s">
        <v>760</v>
      </c>
      <c r="D106" s="118" t="s">
        <v>26</v>
      </c>
      <c r="E106" s="158" t="s">
        <v>272</v>
      </c>
      <c r="F106" s="159"/>
      <c r="G106" s="11" t="s">
        <v>761</v>
      </c>
      <c r="H106" s="14">
        <v>0.59</v>
      </c>
      <c r="I106" s="109">
        <f t="shared" si="1"/>
        <v>1.18</v>
      </c>
      <c r="J106" s="115"/>
    </row>
    <row r="107" spans="1:10" ht="144">
      <c r="A107" s="114"/>
      <c r="B107" s="107">
        <v>4</v>
      </c>
      <c r="C107" s="10" t="s">
        <v>760</v>
      </c>
      <c r="D107" s="118" t="s">
        <v>26</v>
      </c>
      <c r="E107" s="158" t="s">
        <v>484</v>
      </c>
      <c r="F107" s="159"/>
      <c r="G107" s="11" t="s">
        <v>761</v>
      </c>
      <c r="H107" s="14">
        <v>0.59</v>
      </c>
      <c r="I107" s="109">
        <f t="shared" si="1"/>
        <v>2.36</v>
      </c>
      <c r="J107" s="115"/>
    </row>
    <row r="108" spans="1:10" ht="96">
      <c r="A108" s="114"/>
      <c r="B108" s="107">
        <v>3</v>
      </c>
      <c r="C108" s="10" t="s">
        <v>762</v>
      </c>
      <c r="D108" s="118" t="s">
        <v>25</v>
      </c>
      <c r="E108" s="158"/>
      <c r="F108" s="159"/>
      <c r="G108" s="11" t="s">
        <v>763</v>
      </c>
      <c r="H108" s="14">
        <v>1.74</v>
      </c>
      <c r="I108" s="109">
        <f t="shared" si="1"/>
        <v>5.22</v>
      </c>
      <c r="J108" s="115"/>
    </row>
    <row r="109" spans="1:10" ht="96">
      <c r="A109" s="114"/>
      <c r="B109" s="107">
        <v>3</v>
      </c>
      <c r="C109" s="10" t="s">
        <v>762</v>
      </c>
      <c r="D109" s="118" t="s">
        <v>26</v>
      </c>
      <c r="E109" s="158"/>
      <c r="F109" s="159"/>
      <c r="G109" s="11" t="s">
        <v>763</v>
      </c>
      <c r="H109" s="14">
        <v>1.74</v>
      </c>
      <c r="I109" s="109">
        <f t="shared" si="1"/>
        <v>5.22</v>
      </c>
      <c r="J109" s="115"/>
    </row>
    <row r="110" spans="1:10" ht="144">
      <c r="A110" s="114"/>
      <c r="B110" s="107">
        <v>2</v>
      </c>
      <c r="C110" s="10" t="s">
        <v>764</v>
      </c>
      <c r="D110" s="118" t="s">
        <v>765</v>
      </c>
      <c r="E110" s="158" t="s">
        <v>210</v>
      </c>
      <c r="F110" s="159"/>
      <c r="G110" s="11" t="s">
        <v>766</v>
      </c>
      <c r="H110" s="14">
        <v>0.73</v>
      </c>
      <c r="I110" s="109">
        <f t="shared" si="1"/>
        <v>1.46</v>
      </c>
      <c r="J110" s="115"/>
    </row>
    <row r="111" spans="1:10" ht="144">
      <c r="A111" s="114"/>
      <c r="B111" s="107">
        <v>1</v>
      </c>
      <c r="C111" s="10" t="s">
        <v>764</v>
      </c>
      <c r="D111" s="118" t="s">
        <v>765</v>
      </c>
      <c r="E111" s="158" t="s">
        <v>212</v>
      </c>
      <c r="F111" s="159"/>
      <c r="G111" s="11" t="s">
        <v>766</v>
      </c>
      <c r="H111" s="14">
        <v>0.73</v>
      </c>
      <c r="I111" s="109">
        <f t="shared" si="1"/>
        <v>0.73</v>
      </c>
      <c r="J111" s="115"/>
    </row>
    <row r="112" spans="1:10" ht="144">
      <c r="A112" s="114"/>
      <c r="B112" s="107">
        <v>1</v>
      </c>
      <c r="C112" s="10" t="s">
        <v>764</v>
      </c>
      <c r="D112" s="118" t="s">
        <v>765</v>
      </c>
      <c r="E112" s="158" t="s">
        <v>265</v>
      </c>
      <c r="F112" s="159"/>
      <c r="G112" s="11" t="s">
        <v>766</v>
      </c>
      <c r="H112" s="14">
        <v>0.73</v>
      </c>
      <c r="I112" s="109">
        <f t="shared" si="1"/>
        <v>0.73</v>
      </c>
      <c r="J112" s="115"/>
    </row>
    <row r="113" spans="1:10" ht="144">
      <c r="A113" s="114"/>
      <c r="B113" s="107">
        <v>2</v>
      </c>
      <c r="C113" s="10" t="s">
        <v>764</v>
      </c>
      <c r="D113" s="118" t="s">
        <v>767</v>
      </c>
      <c r="E113" s="158" t="s">
        <v>210</v>
      </c>
      <c r="F113" s="159"/>
      <c r="G113" s="11" t="s">
        <v>766</v>
      </c>
      <c r="H113" s="14">
        <v>0.73</v>
      </c>
      <c r="I113" s="109">
        <f t="shared" si="1"/>
        <v>1.46</v>
      </c>
      <c r="J113" s="115"/>
    </row>
    <row r="114" spans="1:10" ht="144">
      <c r="A114" s="114"/>
      <c r="B114" s="107">
        <v>1</v>
      </c>
      <c r="C114" s="10" t="s">
        <v>764</v>
      </c>
      <c r="D114" s="118" t="s">
        <v>767</v>
      </c>
      <c r="E114" s="158" t="s">
        <v>212</v>
      </c>
      <c r="F114" s="159"/>
      <c r="G114" s="11" t="s">
        <v>766</v>
      </c>
      <c r="H114" s="14">
        <v>0.73</v>
      </c>
      <c r="I114" s="109">
        <f t="shared" si="1"/>
        <v>0.73</v>
      </c>
      <c r="J114" s="115"/>
    </row>
    <row r="115" spans="1:10" ht="144">
      <c r="A115" s="114"/>
      <c r="B115" s="107">
        <v>1</v>
      </c>
      <c r="C115" s="10" t="s">
        <v>764</v>
      </c>
      <c r="D115" s="118" t="s">
        <v>767</v>
      </c>
      <c r="E115" s="158" t="s">
        <v>265</v>
      </c>
      <c r="F115" s="159"/>
      <c r="G115" s="11" t="s">
        <v>766</v>
      </c>
      <c r="H115" s="14">
        <v>0.73</v>
      </c>
      <c r="I115" s="109">
        <f t="shared" si="1"/>
        <v>0.73</v>
      </c>
      <c r="J115" s="115"/>
    </row>
    <row r="116" spans="1:10" ht="180">
      <c r="A116" s="114"/>
      <c r="B116" s="107">
        <v>4</v>
      </c>
      <c r="C116" s="10" t="s">
        <v>768</v>
      </c>
      <c r="D116" s="118" t="s">
        <v>25</v>
      </c>
      <c r="E116" s="158"/>
      <c r="F116" s="159"/>
      <c r="G116" s="11" t="s">
        <v>769</v>
      </c>
      <c r="H116" s="14">
        <v>1.8</v>
      </c>
      <c r="I116" s="109">
        <f t="shared" si="1"/>
        <v>7.2</v>
      </c>
      <c r="J116" s="115"/>
    </row>
    <row r="117" spans="1:10" ht="60">
      <c r="A117" s="114"/>
      <c r="B117" s="107">
        <v>1</v>
      </c>
      <c r="C117" s="10" t="s">
        <v>770</v>
      </c>
      <c r="D117" s="118" t="s">
        <v>23</v>
      </c>
      <c r="E117" s="158"/>
      <c r="F117" s="159"/>
      <c r="G117" s="11" t="s">
        <v>771</v>
      </c>
      <c r="H117" s="14">
        <v>10.55</v>
      </c>
      <c r="I117" s="109">
        <f t="shared" si="1"/>
        <v>10.55</v>
      </c>
      <c r="J117" s="115"/>
    </row>
    <row r="118" spans="1:10" ht="60">
      <c r="A118" s="114"/>
      <c r="B118" s="107">
        <v>1</v>
      </c>
      <c r="C118" s="10" t="s">
        <v>770</v>
      </c>
      <c r="D118" s="118" t="s">
        <v>25</v>
      </c>
      <c r="E118" s="158"/>
      <c r="F118" s="159"/>
      <c r="G118" s="11" t="s">
        <v>771</v>
      </c>
      <c r="H118" s="14">
        <v>14.22</v>
      </c>
      <c r="I118" s="109">
        <f t="shared" si="1"/>
        <v>14.22</v>
      </c>
      <c r="J118" s="115"/>
    </row>
    <row r="119" spans="1:10" ht="240">
      <c r="A119" s="114"/>
      <c r="B119" s="107">
        <v>2</v>
      </c>
      <c r="C119" s="10" t="s">
        <v>772</v>
      </c>
      <c r="D119" s="118" t="s">
        <v>25</v>
      </c>
      <c r="E119" s="158"/>
      <c r="F119" s="159"/>
      <c r="G119" s="11" t="s">
        <v>773</v>
      </c>
      <c r="H119" s="14">
        <v>5.16</v>
      </c>
      <c r="I119" s="109">
        <f t="shared" si="1"/>
        <v>10.32</v>
      </c>
      <c r="J119" s="115"/>
    </row>
    <row r="120" spans="1:10" ht="156">
      <c r="A120" s="114"/>
      <c r="B120" s="107">
        <v>4</v>
      </c>
      <c r="C120" s="10" t="s">
        <v>774</v>
      </c>
      <c r="D120" s="118"/>
      <c r="E120" s="158"/>
      <c r="F120" s="159"/>
      <c r="G120" s="11" t="s">
        <v>906</v>
      </c>
      <c r="H120" s="14">
        <v>1.05</v>
      </c>
      <c r="I120" s="109">
        <f t="shared" si="1"/>
        <v>4.2</v>
      </c>
      <c r="J120" s="115"/>
    </row>
    <row r="121" spans="1:10" ht="192">
      <c r="A121" s="114"/>
      <c r="B121" s="107">
        <v>4</v>
      </c>
      <c r="C121" s="10" t="s">
        <v>775</v>
      </c>
      <c r="D121" s="118"/>
      <c r="E121" s="158"/>
      <c r="F121" s="159"/>
      <c r="G121" s="11" t="s">
        <v>907</v>
      </c>
      <c r="H121" s="14">
        <v>1.29</v>
      </c>
      <c r="I121" s="109">
        <f t="shared" si="1"/>
        <v>5.16</v>
      </c>
      <c r="J121" s="115"/>
    </row>
    <row r="122" spans="1:10" ht="168">
      <c r="A122" s="114"/>
      <c r="B122" s="107">
        <v>9</v>
      </c>
      <c r="C122" s="10" t="s">
        <v>776</v>
      </c>
      <c r="D122" s="118"/>
      <c r="E122" s="158"/>
      <c r="F122" s="159"/>
      <c r="G122" s="11" t="s">
        <v>908</v>
      </c>
      <c r="H122" s="14">
        <v>1.1200000000000001</v>
      </c>
      <c r="I122" s="109">
        <f t="shared" si="1"/>
        <v>10.080000000000002</v>
      </c>
      <c r="J122" s="115"/>
    </row>
    <row r="123" spans="1:10" ht="204">
      <c r="A123" s="114"/>
      <c r="B123" s="107">
        <v>3</v>
      </c>
      <c r="C123" s="10" t="s">
        <v>777</v>
      </c>
      <c r="D123" s="118"/>
      <c r="E123" s="158"/>
      <c r="F123" s="159"/>
      <c r="G123" s="11" t="s">
        <v>909</v>
      </c>
      <c r="H123" s="14">
        <v>1.36</v>
      </c>
      <c r="I123" s="109">
        <f t="shared" si="1"/>
        <v>4.08</v>
      </c>
      <c r="J123" s="115"/>
    </row>
    <row r="124" spans="1:10" ht="192">
      <c r="A124" s="114"/>
      <c r="B124" s="107">
        <v>7</v>
      </c>
      <c r="C124" s="10" t="s">
        <v>778</v>
      </c>
      <c r="D124" s="118"/>
      <c r="E124" s="158"/>
      <c r="F124" s="159"/>
      <c r="G124" s="11" t="s">
        <v>779</v>
      </c>
      <c r="H124" s="14">
        <v>1.33</v>
      </c>
      <c r="I124" s="109">
        <f t="shared" si="1"/>
        <v>9.31</v>
      </c>
      <c r="J124" s="115"/>
    </row>
    <row r="125" spans="1:10" ht="228">
      <c r="A125" s="114"/>
      <c r="B125" s="107">
        <v>2</v>
      </c>
      <c r="C125" s="10" t="s">
        <v>780</v>
      </c>
      <c r="D125" s="118"/>
      <c r="E125" s="158"/>
      <c r="F125" s="159"/>
      <c r="G125" s="11" t="s">
        <v>781</v>
      </c>
      <c r="H125" s="14">
        <v>1.56</v>
      </c>
      <c r="I125" s="109">
        <f t="shared" si="1"/>
        <v>3.12</v>
      </c>
      <c r="J125" s="115"/>
    </row>
    <row r="126" spans="1:10" ht="108">
      <c r="A126" s="114"/>
      <c r="B126" s="107">
        <v>3</v>
      </c>
      <c r="C126" s="10" t="s">
        <v>782</v>
      </c>
      <c r="D126" s="118" t="s">
        <v>23</v>
      </c>
      <c r="E126" s="158" t="s">
        <v>107</v>
      </c>
      <c r="F126" s="159"/>
      <c r="G126" s="11" t="s">
        <v>783</v>
      </c>
      <c r="H126" s="14">
        <v>0.35</v>
      </c>
      <c r="I126" s="109">
        <f t="shared" si="1"/>
        <v>1.0499999999999998</v>
      </c>
      <c r="J126" s="115"/>
    </row>
    <row r="127" spans="1:10" ht="108">
      <c r="A127" s="114"/>
      <c r="B127" s="107">
        <v>1</v>
      </c>
      <c r="C127" s="10" t="s">
        <v>782</v>
      </c>
      <c r="D127" s="118" t="s">
        <v>23</v>
      </c>
      <c r="E127" s="158" t="s">
        <v>263</v>
      </c>
      <c r="F127" s="159"/>
      <c r="G127" s="11" t="s">
        <v>783</v>
      </c>
      <c r="H127" s="14">
        <v>0.35</v>
      </c>
      <c r="I127" s="109">
        <f t="shared" si="1"/>
        <v>0.35</v>
      </c>
      <c r="J127" s="115"/>
    </row>
    <row r="128" spans="1:10" ht="108">
      <c r="A128" s="114"/>
      <c r="B128" s="107">
        <v>1</v>
      </c>
      <c r="C128" s="10" t="s">
        <v>782</v>
      </c>
      <c r="D128" s="118" t="s">
        <v>23</v>
      </c>
      <c r="E128" s="158" t="s">
        <v>268</v>
      </c>
      <c r="F128" s="159"/>
      <c r="G128" s="11" t="s">
        <v>783</v>
      </c>
      <c r="H128" s="14">
        <v>0.35</v>
      </c>
      <c r="I128" s="109">
        <f t="shared" si="1"/>
        <v>0.35</v>
      </c>
      <c r="J128" s="115"/>
    </row>
    <row r="129" spans="1:10" ht="108">
      <c r="A129" s="114"/>
      <c r="B129" s="107">
        <v>1</v>
      </c>
      <c r="C129" s="10" t="s">
        <v>782</v>
      </c>
      <c r="D129" s="118" t="s">
        <v>23</v>
      </c>
      <c r="E129" s="158" t="s">
        <v>310</v>
      </c>
      <c r="F129" s="159"/>
      <c r="G129" s="11" t="s">
        <v>783</v>
      </c>
      <c r="H129" s="14">
        <v>0.35</v>
      </c>
      <c r="I129" s="109">
        <f t="shared" si="1"/>
        <v>0.35</v>
      </c>
      <c r="J129" s="115"/>
    </row>
    <row r="130" spans="1:10" ht="108">
      <c r="A130" s="114"/>
      <c r="B130" s="107">
        <v>1</v>
      </c>
      <c r="C130" s="10" t="s">
        <v>782</v>
      </c>
      <c r="D130" s="118" t="s">
        <v>23</v>
      </c>
      <c r="E130" s="158" t="s">
        <v>311</v>
      </c>
      <c r="F130" s="159"/>
      <c r="G130" s="11" t="s">
        <v>783</v>
      </c>
      <c r="H130" s="14">
        <v>0.35</v>
      </c>
      <c r="I130" s="109">
        <f t="shared" si="1"/>
        <v>0.35</v>
      </c>
      <c r="J130" s="115"/>
    </row>
    <row r="131" spans="1:10" ht="108">
      <c r="A131" s="114"/>
      <c r="B131" s="107">
        <v>2</v>
      </c>
      <c r="C131" s="10" t="s">
        <v>782</v>
      </c>
      <c r="D131" s="118" t="s">
        <v>23</v>
      </c>
      <c r="E131" s="158" t="s">
        <v>759</v>
      </c>
      <c r="F131" s="159"/>
      <c r="G131" s="11" t="s">
        <v>783</v>
      </c>
      <c r="H131" s="14">
        <v>0.35</v>
      </c>
      <c r="I131" s="109">
        <f t="shared" si="1"/>
        <v>0.7</v>
      </c>
      <c r="J131" s="115"/>
    </row>
    <row r="132" spans="1:10" ht="108">
      <c r="A132" s="114"/>
      <c r="B132" s="107">
        <v>3</v>
      </c>
      <c r="C132" s="10" t="s">
        <v>782</v>
      </c>
      <c r="D132" s="118" t="s">
        <v>25</v>
      </c>
      <c r="E132" s="158" t="s">
        <v>107</v>
      </c>
      <c r="F132" s="159"/>
      <c r="G132" s="11" t="s">
        <v>783</v>
      </c>
      <c r="H132" s="14">
        <v>0.35</v>
      </c>
      <c r="I132" s="109">
        <f t="shared" si="1"/>
        <v>1.0499999999999998</v>
      </c>
      <c r="J132" s="115"/>
    </row>
    <row r="133" spans="1:10" ht="108">
      <c r="A133" s="114"/>
      <c r="B133" s="107">
        <v>3</v>
      </c>
      <c r="C133" s="10" t="s">
        <v>782</v>
      </c>
      <c r="D133" s="118" t="s">
        <v>25</v>
      </c>
      <c r="E133" s="158" t="s">
        <v>759</v>
      </c>
      <c r="F133" s="159"/>
      <c r="G133" s="11" t="s">
        <v>783</v>
      </c>
      <c r="H133" s="14">
        <v>0.35</v>
      </c>
      <c r="I133" s="109">
        <f t="shared" si="1"/>
        <v>1.0499999999999998</v>
      </c>
      <c r="J133" s="115"/>
    </row>
    <row r="134" spans="1:10" ht="108">
      <c r="A134" s="114"/>
      <c r="B134" s="107">
        <v>4</v>
      </c>
      <c r="C134" s="10" t="s">
        <v>782</v>
      </c>
      <c r="D134" s="118" t="s">
        <v>28</v>
      </c>
      <c r="E134" s="158" t="s">
        <v>107</v>
      </c>
      <c r="F134" s="159"/>
      <c r="G134" s="11" t="s">
        <v>783</v>
      </c>
      <c r="H134" s="14">
        <v>0.35</v>
      </c>
      <c r="I134" s="109">
        <f t="shared" si="1"/>
        <v>1.4</v>
      </c>
      <c r="J134" s="115"/>
    </row>
    <row r="135" spans="1:10" ht="108">
      <c r="A135" s="114"/>
      <c r="B135" s="107">
        <v>4</v>
      </c>
      <c r="C135" s="10" t="s">
        <v>782</v>
      </c>
      <c r="D135" s="118" t="s">
        <v>29</v>
      </c>
      <c r="E135" s="158" t="s">
        <v>107</v>
      </c>
      <c r="F135" s="159"/>
      <c r="G135" s="11" t="s">
        <v>783</v>
      </c>
      <c r="H135" s="14">
        <v>0.35</v>
      </c>
      <c r="I135" s="109">
        <f t="shared" si="1"/>
        <v>1.4</v>
      </c>
      <c r="J135" s="115"/>
    </row>
    <row r="136" spans="1:10" ht="108">
      <c r="A136" s="114"/>
      <c r="B136" s="107">
        <v>3</v>
      </c>
      <c r="C136" s="10" t="s">
        <v>782</v>
      </c>
      <c r="D136" s="118" t="s">
        <v>784</v>
      </c>
      <c r="E136" s="158" t="s">
        <v>107</v>
      </c>
      <c r="F136" s="159"/>
      <c r="G136" s="11" t="s">
        <v>783</v>
      </c>
      <c r="H136" s="14">
        <v>0.35</v>
      </c>
      <c r="I136" s="109">
        <f t="shared" si="1"/>
        <v>1.0499999999999998</v>
      </c>
      <c r="J136" s="115"/>
    </row>
    <row r="137" spans="1:10" ht="108">
      <c r="A137" s="114"/>
      <c r="B137" s="107">
        <v>2</v>
      </c>
      <c r="C137" s="10" t="s">
        <v>782</v>
      </c>
      <c r="D137" s="118" t="s">
        <v>784</v>
      </c>
      <c r="E137" s="158" t="s">
        <v>265</v>
      </c>
      <c r="F137" s="159"/>
      <c r="G137" s="11" t="s">
        <v>783</v>
      </c>
      <c r="H137" s="14">
        <v>0.35</v>
      </c>
      <c r="I137" s="109">
        <f t="shared" si="1"/>
        <v>0.7</v>
      </c>
      <c r="J137" s="115"/>
    </row>
    <row r="138" spans="1:10" ht="108">
      <c r="A138" s="114"/>
      <c r="B138" s="107">
        <v>2</v>
      </c>
      <c r="C138" s="10" t="s">
        <v>782</v>
      </c>
      <c r="D138" s="118" t="s">
        <v>784</v>
      </c>
      <c r="E138" s="158" t="s">
        <v>270</v>
      </c>
      <c r="F138" s="159"/>
      <c r="G138" s="11" t="s">
        <v>783</v>
      </c>
      <c r="H138" s="14">
        <v>0.35</v>
      </c>
      <c r="I138" s="109">
        <f t="shared" si="1"/>
        <v>0.7</v>
      </c>
      <c r="J138" s="115"/>
    </row>
    <row r="139" spans="1:10" ht="108">
      <c r="A139" s="114"/>
      <c r="B139" s="107">
        <v>2</v>
      </c>
      <c r="C139" s="10" t="s">
        <v>782</v>
      </c>
      <c r="D139" s="118" t="s">
        <v>784</v>
      </c>
      <c r="E139" s="158" t="s">
        <v>759</v>
      </c>
      <c r="F139" s="159"/>
      <c r="G139" s="11" t="s">
        <v>783</v>
      </c>
      <c r="H139" s="14">
        <v>0.35</v>
      </c>
      <c r="I139" s="109">
        <f t="shared" si="1"/>
        <v>0.7</v>
      </c>
      <c r="J139" s="115"/>
    </row>
    <row r="140" spans="1:10" ht="228">
      <c r="A140" s="114"/>
      <c r="B140" s="107">
        <v>5</v>
      </c>
      <c r="C140" s="10" t="s">
        <v>785</v>
      </c>
      <c r="D140" s="118" t="s">
        <v>786</v>
      </c>
      <c r="E140" s="158" t="s">
        <v>239</v>
      </c>
      <c r="F140" s="159"/>
      <c r="G140" s="11" t="s">
        <v>787</v>
      </c>
      <c r="H140" s="14">
        <v>1.1499999999999999</v>
      </c>
      <c r="I140" s="109">
        <f t="shared" si="1"/>
        <v>5.75</v>
      </c>
      <c r="J140" s="115"/>
    </row>
    <row r="141" spans="1:10" ht="228">
      <c r="A141" s="114"/>
      <c r="B141" s="107">
        <v>3</v>
      </c>
      <c r="C141" s="10" t="s">
        <v>785</v>
      </c>
      <c r="D141" s="118" t="s">
        <v>786</v>
      </c>
      <c r="E141" s="158" t="s">
        <v>348</v>
      </c>
      <c r="F141" s="159"/>
      <c r="G141" s="11" t="s">
        <v>787</v>
      </c>
      <c r="H141" s="14">
        <v>1.1499999999999999</v>
      </c>
      <c r="I141" s="109">
        <f t="shared" si="1"/>
        <v>3.4499999999999997</v>
      </c>
      <c r="J141" s="115"/>
    </row>
    <row r="142" spans="1:10" ht="228">
      <c r="A142" s="114"/>
      <c r="B142" s="107">
        <v>3</v>
      </c>
      <c r="C142" s="10" t="s">
        <v>785</v>
      </c>
      <c r="D142" s="118" t="s">
        <v>786</v>
      </c>
      <c r="E142" s="158" t="s">
        <v>528</v>
      </c>
      <c r="F142" s="159"/>
      <c r="G142" s="11" t="s">
        <v>787</v>
      </c>
      <c r="H142" s="14">
        <v>1.1499999999999999</v>
      </c>
      <c r="I142" s="109">
        <f t="shared" si="1"/>
        <v>3.4499999999999997</v>
      </c>
      <c r="J142" s="115"/>
    </row>
    <row r="143" spans="1:10" ht="228">
      <c r="A143" s="114"/>
      <c r="B143" s="107">
        <v>3</v>
      </c>
      <c r="C143" s="10" t="s">
        <v>785</v>
      </c>
      <c r="D143" s="118" t="s">
        <v>786</v>
      </c>
      <c r="E143" s="158" t="s">
        <v>724</v>
      </c>
      <c r="F143" s="159"/>
      <c r="G143" s="11" t="s">
        <v>787</v>
      </c>
      <c r="H143" s="14">
        <v>1.1499999999999999</v>
      </c>
      <c r="I143" s="109">
        <f t="shared" si="1"/>
        <v>3.4499999999999997</v>
      </c>
      <c r="J143" s="115"/>
    </row>
    <row r="144" spans="1:10" ht="228">
      <c r="A144" s="114"/>
      <c r="B144" s="107">
        <v>3</v>
      </c>
      <c r="C144" s="10" t="s">
        <v>785</v>
      </c>
      <c r="D144" s="118" t="s">
        <v>788</v>
      </c>
      <c r="E144" s="158" t="s">
        <v>239</v>
      </c>
      <c r="F144" s="159"/>
      <c r="G144" s="11" t="s">
        <v>787</v>
      </c>
      <c r="H144" s="14">
        <v>1.1499999999999999</v>
      </c>
      <c r="I144" s="109">
        <f t="shared" si="1"/>
        <v>3.4499999999999997</v>
      </c>
      <c r="J144" s="115"/>
    </row>
    <row r="145" spans="1:10" ht="228">
      <c r="A145" s="114"/>
      <c r="B145" s="107">
        <v>5</v>
      </c>
      <c r="C145" s="10" t="s">
        <v>785</v>
      </c>
      <c r="D145" s="118" t="s">
        <v>788</v>
      </c>
      <c r="E145" s="158" t="s">
        <v>348</v>
      </c>
      <c r="F145" s="159"/>
      <c r="G145" s="11" t="s">
        <v>787</v>
      </c>
      <c r="H145" s="14">
        <v>1.1499999999999999</v>
      </c>
      <c r="I145" s="109">
        <f t="shared" si="1"/>
        <v>5.75</v>
      </c>
      <c r="J145" s="115"/>
    </row>
    <row r="146" spans="1:10" ht="228">
      <c r="A146" s="114"/>
      <c r="B146" s="107">
        <v>3</v>
      </c>
      <c r="C146" s="10" t="s">
        <v>785</v>
      </c>
      <c r="D146" s="118" t="s">
        <v>788</v>
      </c>
      <c r="E146" s="158" t="s">
        <v>528</v>
      </c>
      <c r="F146" s="159"/>
      <c r="G146" s="11" t="s">
        <v>787</v>
      </c>
      <c r="H146" s="14">
        <v>1.1499999999999999</v>
      </c>
      <c r="I146" s="109">
        <f t="shared" si="1"/>
        <v>3.4499999999999997</v>
      </c>
      <c r="J146" s="115"/>
    </row>
    <row r="147" spans="1:10" ht="228">
      <c r="A147" s="114"/>
      <c r="B147" s="107">
        <v>3</v>
      </c>
      <c r="C147" s="10" t="s">
        <v>785</v>
      </c>
      <c r="D147" s="118" t="s">
        <v>788</v>
      </c>
      <c r="E147" s="158" t="s">
        <v>724</v>
      </c>
      <c r="F147" s="159"/>
      <c r="G147" s="11" t="s">
        <v>787</v>
      </c>
      <c r="H147" s="14">
        <v>1.1499999999999999</v>
      </c>
      <c r="I147" s="109">
        <f t="shared" si="1"/>
        <v>3.4499999999999997</v>
      </c>
      <c r="J147" s="115"/>
    </row>
    <row r="148" spans="1:10" ht="228">
      <c r="A148" s="114"/>
      <c r="B148" s="107">
        <v>3</v>
      </c>
      <c r="C148" s="10" t="s">
        <v>785</v>
      </c>
      <c r="D148" s="118" t="s">
        <v>230</v>
      </c>
      <c r="E148" s="158" t="s">
        <v>239</v>
      </c>
      <c r="F148" s="159"/>
      <c r="G148" s="11" t="s">
        <v>787</v>
      </c>
      <c r="H148" s="14">
        <v>1.25</v>
      </c>
      <c r="I148" s="109">
        <f t="shared" si="1"/>
        <v>3.75</v>
      </c>
      <c r="J148" s="115"/>
    </row>
    <row r="149" spans="1:10" ht="228">
      <c r="A149" s="114"/>
      <c r="B149" s="107">
        <v>2</v>
      </c>
      <c r="C149" s="10" t="s">
        <v>785</v>
      </c>
      <c r="D149" s="118" t="s">
        <v>230</v>
      </c>
      <c r="E149" s="158" t="s">
        <v>348</v>
      </c>
      <c r="F149" s="159"/>
      <c r="G149" s="11" t="s">
        <v>787</v>
      </c>
      <c r="H149" s="14">
        <v>1.25</v>
      </c>
      <c r="I149" s="109">
        <f t="shared" si="1"/>
        <v>2.5</v>
      </c>
      <c r="J149" s="115"/>
    </row>
    <row r="150" spans="1:10" ht="228">
      <c r="A150" s="114"/>
      <c r="B150" s="107">
        <v>3</v>
      </c>
      <c r="C150" s="10" t="s">
        <v>785</v>
      </c>
      <c r="D150" s="118" t="s">
        <v>230</v>
      </c>
      <c r="E150" s="158" t="s">
        <v>528</v>
      </c>
      <c r="F150" s="159"/>
      <c r="G150" s="11" t="s">
        <v>787</v>
      </c>
      <c r="H150" s="14">
        <v>1.25</v>
      </c>
      <c r="I150" s="109">
        <f t="shared" ref="I150:I213" si="2">H150*B150</f>
        <v>3.75</v>
      </c>
      <c r="J150" s="115"/>
    </row>
    <row r="151" spans="1:10" ht="228">
      <c r="A151" s="114"/>
      <c r="B151" s="107">
        <v>2</v>
      </c>
      <c r="C151" s="10" t="s">
        <v>785</v>
      </c>
      <c r="D151" s="118" t="s">
        <v>230</v>
      </c>
      <c r="E151" s="158" t="s">
        <v>723</v>
      </c>
      <c r="F151" s="159"/>
      <c r="G151" s="11" t="s">
        <v>787</v>
      </c>
      <c r="H151" s="14">
        <v>1.25</v>
      </c>
      <c r="I151" s="109">
        <f t="shared" si="2"/>
        <v>2.5</v>
      </c>
      <c r="J151" s="115"/>
    </row>
    <row r="152" spans="1:10" ht="228">
      <c r="A152" s="114"/>
      <c r="B152" s="107">
        <v>3</v>
      </c>
      <c r="C152" s="10" t="s">
        <v>785</v>
      </c>
      <c r="D152" s="118" t="s">
        <v>231</v>
      </c>
      <c r="E152" s="158" t="s">
        <v>239</v>
      </c>
      <c r="F152" s="159"/>
      <c r="G152" s="11" t="s">
        <v>787</v>
      </c>
      <c r="H152" s="14">
        <v>1.25</v>
      </c>
      <c r="I152" s="109">
        <f t="shared" si="2"/>
        <v>3.75</v>
      </c>
      <c r="J152" s="115"/>
    </row>
    <row r="153" spans="1:10" ht="228">
      <c r="A153" s="114"/>
      <c r="B153" s="107">
        <v>1</v>
      </c>
      <c r="C153" s="10" t="s">
        <v>785</v>
      </c>
      <c r="D153" s="118" t="s">
        <v>231</v>
      </c>
      <c r="E153" s="158" t="s">
        <v>348</v>
      </c>
      <c r="F153" s="159"/>
      <c r="G153" s="11" t="s">
        <v>787</v>
      </c>
      <c r="H153" s="14">
        <v>1.25</v>
      </c>
      <c r="I153" s="109">
        <f t="shared" si="2"/>
        <v>1.25</v>
      </c>
      <c r="J153" s="115"/>
    </row>
    <row r="154" spans="1:10" ht="228">
      <c r="A154" s="114"/>
      <c r="B154" s="107">
        <v>3</v>
      </c>
      <c r="C154" s="10" t="s">
        <v>785</v>
      </c>
      <c r="D154" s="118" t="s">
        <v>231</v>
      </c>
      <c r="E154" s="158" t="s">
        <v>528</v>
      </c>
      <c r="F154" s="159"/>
      <c r="G154" s="11" t="s">
        <v>787</v>
      </c>
      <c r="H154" s="14">
        <v>1.25</v>
      </c>
      <c r="I154" s="109">
        <f t="shared" si="2"/>
        <v>3.75</v>
      </c>
      <c r="J154" s="115"/>
    </row>
    <row r="155" spans="1:10" ht="228">
      <c r="A155" s="114"/>
      <c r="B155" s="107">
        <v>2</v>
      </c>
      <c r="C155" s="10" t="s">
        <v>785</v>
      </c>
      <c r="D155" s="118" t="s">
        <v>231</v>
      </c>
      <c r="E155" s="158" t="s">
        <v>723</v>
      </c>
      <c r="F155" s="159"/>
      <c r="G155" s="11" t="s">
        <v>787</v>
      </c>
      <c r="H155" s="14">
        <v>1.25</v>
      </c>
      <c r="I155" s="109">
        <f t="shared" si="2"/>
        <v>2.5</v>
      </c>
      <c r="J155" s="115"/>
    </row>
    <row r="156" spans="1:10" ht="228">
      <c r="A156" s="114"/>
      <c r="B156" s="107">
        <v>2</v>
      </c>
      <c r="C156" s="10" t="s">
        <v>785</v>
      </c>
      <c r="D156" s="118" t="s">
        <v>231</v>
      </c>
      <c r="E156" s="158" t="s">
        <v>724</v>
      </c>
      <c r="F156" s="159"/>
      <c r="G156" s="11" t="s">
        <v>787</v>
      </c>
      <c r="H156" s="14">
        <v>1.25</v>
      </c>
      <c r="I156" s="109">
        <f t="shared" si="2"/>
        <v>2.5</v>
      </c>
      <c r="J156" s="115"/>
    </row>
    <row r="157" spans="1:10" ht="228">
      <c r="A157" s="114"/>
      <c r="B157" s="107">
        <v>2</v>
      </c>
      <c r="C157" s="10" t="s">
        <v>785</v>
      </c>
      <c r="D157" s="118" t="s">
        <v>231</v>
      </c>
      <c r="E157" s="158" t="s">
        <v>789</v>
      </c>
      <c r="F157" s="159"/>
      <c r="G157" s="11" t="s">
        <v>787</v>
      </c>
      <c r="H157" s="14">
        <v>1.25</v>
      </c>
      <c r="I157" s="109">
        <f t="shared" si="2"/>
        <v>2.5</v>
      </c>
      <c r="J157" s="115"/>
    </row>
    <row r="158" spans="1:10" ht="228">
      <c r="A158" s="114"/>
      <c r="B158" s="107">
        <v>2</v>
      </c>
      <c r="C158" s="10" t="s">
        <v>785</v>
      </c>
      <c r="D158" s="118" t="s">
        <v>232</v>
      </c>
      <c r="E158" s="158" t="s">
        <v>528</v>
      </c>
      <c r="F158" s="159"/>
      <c r="G158" s="11" t="s">
        <v>787</v>
      </c>
      <c r="H158" s="14">
        <v>1.25</v>
      </c>
      <c r="I158" s="109">
        <f t="shared" si="2"/>
        <v>2.5</v>
      </c>
      <c r="J158" s="115"/>
    </row>
    <row r="159" spans="1:10" ht="228">
      <c r="A159" s="114"/>
      <c r="B159" s="107">
        <v>2</v>
      </c>
      <c r="C159" s="10" t="s">
        <v>785</v>
      </c>
      <c r="D159" s="118" t="s">
        <v>232</v>
      </c>
      <c r="E159" s="158" t="s">
        <v>724</v>
      </c>
      <c r="F159" s="159"/>
      <c r="G159" s="11" t="s">
        <v>787</v>
      </c>
      <c r="H159" s="14">
        <v>1.25</v>
      </c>
      <c r="I159" s="109">
        <f t="shared" si="2"/>
        <v>2.5</v>
      </c>
      <c r="J159" s="115"/>
    </row>
    <row r="160" spans="1:10" ht="228">
      <c r="A160" s="114"/>
      <c r="B160" s="107">
        <v>1</v>
      </c>
      <c r="C160" s="10" t="s">
        <v>785</v>
      </c>
      <c r="D160" s="118" t="s">
        <v>234</v>
      </c>
      <c r="E160" s="158" t="s">
        <v>239</v>
      </c>
      <c r="F160" s="159"/>
      <c r="G160" s="11" t="s">
        <v>787</v>
      </c>
      <c r="H160" s="14">
        <v>1.45</v>
      </c>
      <c r="I160" s="109">
        <f t="shared" si="2"/>
        <v>1.45</v>
      </c>
      <c r="J160" s="115"/>
    </row>
    <row r="161" spans="1:10" ht="228">
      <c r="A161" s="114"/>
      <c r="B161" s="107">
        <v>2</v>
      </c>
      <c r="C161" s="10" t="s">
        <v>785</v>
      </c>
      <c r="D161" s="118" t="s">
        <v>790</v>
      </c>
      <c r="E161" s="158" t="s">
        <v>239</v>
      </c>
      <c r="F161" s="159"/>
      <c r="G161" s="11" t="s">
        <v>787</v>
      </c>
      <c r="H161" s="14">
        <v>1.65</v>
      </c>
      <c r="I161" s="109">
        <f t="shared" si="2"/>
        <v>3.3</v>
      </c>
      <c r="J161" s="115"/>
    </row>
    <row r="162" spans="1:10" ht="228">
      <c r="A162" s="114"/>
      <c r="B162" s="107">
        <v>1</v>
      </c>
      <c r="C162" s="10" t="s">
        <v>791</v>
      </c>
      <c r="D162" s="118" t="s">
        <v>230</v>
      </c>
      <c r="E162" s="158" t="s">
        <v>110</v>
      </c>
      <c r="F162" s="159"/>
      <c r="G162" s="11" t="s">
        <v>792</v>
      </c>
      <c r="H162" s="14">
        <v>1.1399999999999999</v>
      </c>
      <c r="I162" s="109">
        <f t="shared" si="2"/>
        <v>1.1399999999999999</v>
      </c>
      <c r="J162" s="115"/>
    </row>
    <row r="163" spans="1:10" ht="228">
      <c r="A163" s="114"/>
      <c r="B163" s="107">
        <v>1</v>
      </c>
      <c r="C163" s="10" t="s">
        <v>791</v>
      </c>
      <c r="D163" s="118" t="s">
        <v>230</v>
      </c>
      <c r="E163" s="158" t="s">
        <v>484</v>
      </c>
      <c r="F163" s="159"/>
      <c r="G163" s="11" t="s">
        <v>792</v>
      </c>
      <c r="H163" s="14">
        <v>1.1399999999999999</v>
      </c>
      <c r="I163" s="109">
        <f t="shared" si="2"/>
        <v>1.1399999999999999</v>
      </c>
      <c r="J163" s="115"/>
    </row>
    <row r="164" spans="1:10" ht="228">
      <c r="A164" s="114"/>
      <c r="B164" s="107">
        <v>1</v>
      </c>
      <c r="C164" s="10" t="s">
        <v>791</v>
      </c>
      <c r="D164" s="118" t="s">
        <v>230</v>
      </c>
      <c r="E164" s="158" t="s">
        <v>793</v>
      </c>
      <c r="F164" s="159"/>
      <c r="G164" s="11" t="s">
        <v>792</v>
      </c>
      <c r="H164" s="14">
        <v>1.1399999999999999</v>
      </c>
      <c r="I164" s="109">
        <f t="shared" si="2"/>
        <v>1.1399999999999999</v>
      </c>
      <c r="J164" s="115"/>
    </row>
    <row r="165" spans="1:10" ht="228">
      <c r="A165" s="114"/>
      <c r="B165" s="107">
        <v>1</v>
      </c>
      <c r="C165" s="10" t="s">
        <v>791</v>
      </c>
      <c r="D165" s="118" t="s">
        <v>230</v>
      </c>
      <c r="E165" s="158" t="s">
        <v>751</v>
      </c>
      <c r="F165" s="159"/>
      <c r="G165" s="11" t="s">
        <v>792</v>
      </c>
      <c r="H165" s="14">
        <v>1.1399999999999999</v>
      </c>
      <c r="I165" s="109">
        <f t="shared" si="2"/>
        <v>1.1399999999999999</v>
      </c>
      <c r="J165" s="115"/>
    </row>
    <row r="166" spans="1:10" ht="228">
      <c r="A166" s="114"/>
      <c r="B166" s="107">
        <v>1</v>
      </c>
      <c r="C166" s="10" t="s">
        <v>791</v>
      </c>
      <c r="D166" s="118" t="s">
        <v>230</v>
      </c>
      <c r="E166" s="158" t="s">
        <v>752</v>
      </c>
      <c r="F166" s="159"/>
      <c r="G166" s="11" t="s">
        <v>792</v>
      </c>
      <c r="H166" s="14">
        <v>1.1399999999999999</v>
      </c>
      <c r="I166" s="109">
        <f t="shared" si="2"/>
        <v>1.1399999999999999</v>
      </c>
      <c r="J166" s="115"/>
    </row>
    <row r="167" spans="1:10" ht="228">
      <c r="A167" s="114"/>
      <c r="B167" s="107">
        <v>2</v>
      </c>
      <c r="C167" s="10" t="s">
        <v>791</v>
      </c>
      <c r="D167" s="118" t="s">
        <v>231</v>
      </c>
      <c r="E167" s="158" t="s">
        <v>110</v>
      </c>
      <c r="F167" s="159"/>
      <c r="G167" s="11" t="s">
        <v>792</v>
      </c>
      <c r="H167" s="14">
        <v>1.1399999999999999</v>
      </c>
      <c r="I167" s="109">
        <f t="shared" si="2"/>
        <v>2.2799999999999998</v>
      </c>
      <c r="J167" s="115"/>
    </row>
    <row r="168" spans="1:10" ht="228">
      <c r="A168" s="114"/>
      <c r="B168" s="107">
        <v>2</v>
      </c>
      <c r="C168" s="10" t="s">
        <v>791</v>
      </c>
      <c r="D168" s="118" t="s">
        <v>231</v>
      </c>
      <c r="E168" s="158" t="s">
        <v>484</v>
      </c>
      <c r="F168" s="159"/>
      <c r="G168" s="11" t="s">
        <v>792</v>
      </c>
      <c r="H168" s="14">
        <v>1.1399999999999999</v>
      </c>
      <c r="I168" s="109">
        <f t="shared" si="2"/>
        <v>2.2799999999999998</v>
      </c>
      <c r="J168" s="115"/>
    </row>
    <row r="169" spans="1:10" ht="228">
      <c r="A169" s="114"/>
      <c r="B169" s="107">
        <v>2</v>
      </c>
      <c r="C169" s="10" t="s">
        <v>791</v>
      </c>
      <c r="D169" s="118" t="s">
        <v>231</v>
      </c>
      <c r="E169" s="158" t="s">
        <v>793</v>
      </c>
      <c r="F169" s="159"/>
      <c r="G169" s="11" t="s">
        <v>792</v>
      </c>
      <c r="H169" s="14">
        <v>1.1399999999999999</v>
      </c>
      <c r="I169" s="109">
        <f t="shared" si="2"/>
        <v>2.2799999999999998</v>
      </c>
      <c r="J169" s="115"/>
    </row>
    <row r="170" spans="1:10" ht="228">
      <c r="A170" s="114"/>
      <c r="B170" s="107">
        <v>2</v>
      </c>
      <c r="C170" s="10" t="s">
        <v>791</v>
      </c>
      <c r="D170" s="118" t="s">
        <v>231</v>
      </c>
      <c r="E170" s="158" t="s">
        <v>752</v>
      </c>
      <c r="F170" s="159"/>
      <c r="G170" s="11" t="s">
        <v>792</v>
      </c>
      <c r="H170" s="14">
        <v>1.1399999999999999</v>
      </c>
      <c r="I170" s="109">
        <f t="shared" si="2"/>
        <v>2.2799999999999998</v>
      </c>
      <c r="J170" s="115"/>
    </row>
    <row r="171" spans="1:10" ht="120">
      <c r="A171" s="114"/>
      <c r="B171" s="107">
        <v>4</v>
      </c>
      <c r="C171" s="10" t="s">
        <v>794</v>
      </c>
      <c r="D171" s="118" t="s">
        <v>23</v>
      </c>
      <c r="E171" s="158" t="s">
        <v>272</v>
      </c>
      <c r="F171" s="159"/>
      <c r="G171" s="11" t="s">
        <v>795</v>
      </c>
      <c r="H171" s="14">
        <v>0.59</v>
      </c>
      <c r="I171" s="109">
        <f t="shared" si="2"/>
        <v>2.36</v>
      </c>
      <c r="J171" s="115"/>
    </row>
    <row r="172" spans="1:10" ht="120">
      <c r="A172" s="114"/>
      <c r="B172" s="107">
        <v>2</v>
      </c>
      <c r="C172" s="10" t="s">
        <v>794</v>
      </c>
      <c r="D172" s="118" t="s">
        <v>23</v>
      </c>
      <c r="E172" s="158" t="s">
        <v>484</v>
      </c>
      <c r="F172" s="159"/>
      <c r="G172" s="11" t="s">
        <v>795</v>
      </c>
      <c r="H172" s="14">
        <v>0.59</v>
      </c>
      <c r="I172" s="109">
        <f t="shared" si="2"/>
        <v>1.18</v>
      </c>
      <c r="J172" s="115"/>
    </row>
    <row r="173" spans="1:10" ht="120">
      <c r="A173" s="114"/>
      <c r="B173" s="107">
        <v>2</v>
      </c>
      <c r="C173" s="10" t="s">
        <v>794</v>
      </c>
      <c r="D173" s="118" t="s">
        <v>23</v>
      </c>
      <c r="E173" s="158" t="s">
        <v>793</v>
      </c>
      <c r="F173" s="159"/>
      <c r="G173" s="11" t="s">
        <v>795</v>
      </c>
      <c r="H173" s="14">
        <v>0.59</v>
      </c>
      <c r="I173" s="109">
        <f t="shared" si="2"/>
        <v>1.18</v>
      </c>
      <c r="J173" s="115"/>
    </row>
    <row r="174" spans="1:10" ht="120">
      <c r="A174" s="114"/>
      <c r="B174" s="107">
        <v>3</v>
      </c>
      <c r="C174" s="10" t="s">
        <v>794</v>
      </c>
      <c r="D174" s="118" t="s">
        <v>23</v>
      </c>
      <c r="E174" s="158" t="s">
        <v>796</v>
      </c>
      <c r="F174" s="159"/>
      <c r="G174" s="11" t="s">
        <v>795</v>
      </c>
      <c r="H174" s="14">
        <v>0.59</v>
      </c>
      <c r="I174" s="109">
        <f t="shared" si="2"/>
        <v>1.77</v>
      </c>
      <c r="J174" s="115"/>
    </row>
    <row r="175" spans="1:10" ht="120">
      <c r="A175" s="114"/>
      <c r="B175" s="107">
        <v>3</v>
      </c>
      <c r="C175" s="10" t="s">
        <v>794</v>
      </c>
      <c r="D175" s="118" t="s">
        <v>25</v>
      </c>
      <c r="E175" s="158" t="s">
        <v>673</v>
      </c>
      <c r="F175" s="159"/>
      <c r="G175" s="11" t="s">
        <v>795</v>
      </c>
      <c r="H175" s="14">
        <v>0.59</v>
      </c>
      <c r="I175" s="109">
        <f t="shared" si="2"/>
        <v>1.77</v>
      </c>
      <c r="J175" s="115"/>
    </row>
    <row r="176" spans="1:10" ht="120">
      <c r="A176" s="114"/>
      <c r="B176" s="107">
        <v>4</v>
      </c>
      <c r="C176" s="10" t="s">
        <v>794</v>
      </c>
      <c r="D176" s="118" t="s">
        <v>25</v>
      </c>
      <c r="E176" s="158" t="s">
        <v>272</v>
      </c>
      <c r="F176" s="159"/>
      <c r="G176" s="11" t="s">
        <v>795</v>
      </c>
      <c r="H176" s="14">
        <v>0.59</v>
      </c>
      <c r="I176" s="109">
        <f t="shared" si="2"/>
        <v>2.36</v>
      </c>
      <c r="J176" s="115"/>
    </row>
    <row r="177" spans="1:10" ht="120">
      <c r="A177" s="114"/>
      <c r="B177" s="107">
        <v>3</v>
      </c>
      <c r="C177" s="10" t="s">
        <v>794</v>
      </c>
      <c r="D177" s="118" t="s">
        <v>25</v>
      </c>
      <c r="E177" s="158" t="s">
        <v>484</v>
      </c>
      <c r="F177" s="159"/>
      <c r="G177" s="11" t="s">
        <v>795</v>
      </c>
      <c r="H177" s="14">
        <v>0.59</v>
      </c>
      <c r="I177" s="109">
        <f t="shared" si="2"/>
        <v>1.77</v>
      </c>
      <c r="J177" s="115"/>
    </row>
    <row r="178" spans="1:10" ht="132">
      <c r="A178" s="114"/>
      <c r="B178" s="107">
        <v>2</v>
      </c>
      <c r="C178" s="10" t="s">
        <v>797</v>
      </c>
      <c r="D178" s="118" t="s">
        <v>25</v>
      </c>
      <c r="E178" s="158" t="s">
        <v>798</v>
      </c>
      <c r="F178" s="159"/>
      <c r="G178" s="11" t="s">
        <v>799</v>
      </c>
      <c r="H178" s="14">
        <v>0.99</v>
      </c>
      <c r="I178" s="109">
        <f t="shared" si="2"/>
        <v>1.98</v>
      </c>
      <c r="J178" s="115"/>
    </row>
    <row r="179" spans="1:10" ht="132">
      <c r="A179" s="114"/>
      <c r="B179" s="107">
        <v>1</v>
      </c>
      <c r="C179" s="10" t="s">
        <v>797</v>
      </c>
      <c r="D179" s="118" t="s">
        <v>25</v>
      </c>
      <c r="E179" s="158" t="s">
        <v>800</v>
      </c>
      <c r="F179" s="159"/>
      <c r="G179" s="11" t="s">
        <v>799</v>
      </c>
      <c r="H179" s="14">
        <v>0.99</v>
      </c>
      <c r="I179" s="109">
        <f t="shared" si="2"/>
        <v>0.99</v>
      </c>
      <c r="J179" s="115"/>
    </row>
    <row r="180" spans="1:10" ht="132">
      <c r="A180" s="114"/>
      <c r="B180" s="107">
        <v>1</v>
      </c>
      <c r="C180" s="10" t="s">
        <v>797</v>
      </c>
      <c r="D180" s="118" t="s">
        <v>25</v>
      </c>
      <c r="E180" s="158" t="s">
        <v>801</v>
      </c>
      <c r="F180" s="159"/>
      <c r="G180" s="11" t="s">
        <v>799</v>
      </c>
      <c r="H180" s="14">
        <v>0.99</v>
      </c>
      <c r="I180" s="109">
        <f t="shared" si="2"/>
        <v>0.99</v>
      </c>
      <c r="J180" s="115"/>
    </row>
    <row r="181" spans="1:10" ht="132">
      <c r="A181" s="114"/>
      <c r="B181" s="107">
        <v>1</v>
      </c>
      <c r="C181" s="10" t="s">
        <v>797</v>
      </c>
      <c r="D181" s="118" t="s">
        <v>25</v>
      </c>
      <c r="E181" s="158" t="s">
        <v>802</v>
      </c>
      <c r="F181" s="159"/>
      <c r="G181" s="11" t="s">
        <v>799</v>
      </c>
      <c r="H181" s="14">
        <v>0.99</v>
      </c>
      <c r="I181" s="109">
        <f t="shared" si="2"/>
        <v>0.99</v>
      </c>
      <c r="J181" s="115"/>
    </row>
    <row r="182" spans="1:10" ht="132">
      <c r="A182" s="114"/>
      <c r="B182" s="107">
        <v>1</v>
      </c>
      <c r="C182" s="10" t="s">
        <v>797</v>
      </c>
      <c r="D182" s="118" t="s">
        <v>25</v>
      </c>
      <c r="E182" s="158" t="s">
        <v>803</v>
      </c>
      <c r="F182" s="159"/>
      <c r="G182" s="11" t="s">
        <v>799</v>
      </c>
      <c r="H182" s="14">
        <v>0.99</v>
      </c>
      <c r="I182" s="109">
        <f t="shared" si="2"/>
        <v>0.99</v>
      </c>
      <c r="J182" s="115"/>
    </row>
    <row r="183" spans="1:10" ht="132">
      <c r="A183" s="114"/>
      <c r="B183" s="107">
        <v>1</v>
      </c>
      <c r="C183" s="10" t="s">
        <v>797</v>
      </c>
      <c r="D183" s="118" t="s">
        <v>25</v>
      </c>
      <c r="E183" s="158" t="s">
        <v>804</v>
      </c>
      <c r="F183" s="159"/>
      <c r="G183" s="11" t="s">
        <v>799</v>
      </c>
      <c r="H183" s="14">
        <v>0.99</v>
      </c>
      <c r="I183" s="109">
        <f t="shared" si="2"/>
        <v>0.99</v>
      </c>
      <c r="J183" s="115"/>
    </row>
    <row r="184" spans="1:10" ht="132">
      <c r="A184" s="114"/>
      <c r="B184" s="107">
        <v>1</v>
      </c>
      <c r="C184" s="10" t="s">
        <v>797</v>
      </c>
      <c r="D184" s="118" t="s">
        <v>25</v>
      </c>
      <c r="E184" s="158" t="s">
        <v>805</v>
      </c>
      <c r="F184" s="159"/>
      <c r="G184" s="11" t="s">
        <v>799</v>
      </c>
      <c r="H184" s="14">
        <v>0.99</v>
      </c>
      <c r="I184" s="109">
        <f t="shared" si="2"/>
        <v>0.99</v>
      </c>
      <c r="J184" s="115"/>
    </row>
    <row r="185" spans="1:10" ht="144">
      <c r="A185" s="114"/>
      <c r="B185" s="107">
        <v>4</v>
      </c>
      <c r="C185" s="10" t="s">
        <v>806</v>
      </c>
      <c r="D185" s="118" t="s">
        <v>23</v>
      </c>
      <c r="E185" s="158"/>
      <c r="F185" s="159"/>
      <c r="G185" s="11" t="s">
        <v>807</v>
      </c>
      <c r="H185" s="14">
        <v>0.9</v>
      </c>
      <c r="I185" s="109">
        <f t="shared" si="2"/>
        <v>3.6</v>
      </c>
      <c r="J185" s="115"/>
    </row>
    <row r="186" spans="1:10" ht="144">
      <c r="A186" s="114"/>
      <c r="B186" s="107">
        <v>2</v>
      </c>
      <c r="C186" s="10" t="s">
        <v>806</v>
      </c>
      <c r="D186" s="118" t="s">
        <v>25</v>
      </c>
      <c r="E186" s="158"/>
      <c r="F186" s="159"/>
      <c r="G186" s="11" t="s">
        <v>807</v>
      </c>
      <c r="H186" s="14">
        <v>0.9</v>
      </c>
      <c r="I186" s="109">
        <f t="shared" si="2"/>
        <v>1.8</v>
      </c>
      <c r="J186" s="115"/>
    </row>
    <row r="187" spans="1:10" ht="192">
      <c r="A187" s="114"/>
      <c r="B187" s="107">
        <v>1</v>
      </c>
      <c r="C187" s="10" t="s">
        <v>808</v>
      </c>
      <c r="D187" s="118" t="s">
        <v>26</v>
      </c>
      <c r="E187" s="158" t="s">
        <v>107</v>
      </c>
      <c r="F187" s="159"/>
      <c r="G187" s="11" t="s">
        <v>809</v>
      </c>
      <c r="H187" s="14">
        <v>1.4</v>
      </c>
      <c r="I187" s="109">
        <f t="shared" si="2"/>
        <v>1.4</v>
      </c>
      <c r="J187" s="115"/>
    </row>
    <row r="188" spans="1:10" ht="192">
      <c r="A188" s="114"/>
      <c r="B188" s="107">
        <v>1</v>
      </c>
      <c r="C188" s="10" t="s">
        <v>808</v>
      </c>
      <c r="D188" s="118" t="s">
        <v>26</v>
      </c>
      <c r="E188" s="158" t="s">
        <v>210</v>
      </c>
      <c r="F188" s="159"/>
      <c r="G188" s="11" t="s">
        <v>809</v>
      </c>
      <c r="H188" s="14">
        <v>1.4</v>
      </c>
      <c r="I188" s="109">
        <f t="shared" si="2"/>
        <v>1.4</v>
      </c>
      <c r="J188" s="115"/>
    </row>
    <row r="189" spans="1:10" ht="192">
      <c r="A189" s="114"/>
      <c r="B189" s="107">
        <v>1</v>
      </c>
      <c r="C189" s="10" t="s">
        <v>808</v>
      </c>
      <c r="D189" s="118" t="s">
        <v>26</v>
      </c>
      <c r="E189" s="158" t="s">
        <v>311</v>
      </c>
      <c r="F189" s="159"/>
      <c r="G189" s="11" t="s">
        <v>809</v>
      </c>
      <c r="H189" s="14">
        <v>1.4</v>
      </c>
      <c r="I189" s="109">
        <f t="shared" si="2"/>
        <v>1.4</v>
      </c>
      <c r="J189" s="115"/>
    </row>
    <row r="190" spans="1:10" ht="192">
      <c r="A190" s="114"/>
      <c r="B190" s="107">
        <v>1</v>
      </c>
      <c r="C190" s="10" t="s">
        <v>808</v>
      </c>
      <c r="D190" s="118" t="s">
        <v>26</v>
      </c>
      <c r="E190" s="158" t="s">
        <v>663</v>
      </c>
      <c r="F190" s="159"/>
      <c r="G190" s="11" t="s">
        <v>809</v>
      </c>
      <c r="H190" s="14">
        <v>1.4</v>
      </c>
      <c r="I190" s="109">
        <f t="shared" si="2"/>
        <v>1.4</v>
      </c>
      <c r="J190" s="115"/>
    </row>
    <row r="191" spans="1:10" ht="192">
      <c r="A191" s="114"/>
      <c r="B191" s="107">
        <v>1</v>
      </c>
      <c r="C191" s="10" t="s">
        <v>808</v>
      </c>
      <c r="D191" s="118" t="s">
        <v>26</v>
      </c>
      <c r="E191" s="158" t="s">
        <v>810</v>
      </c>
      <c r="F191" s="159"/>
      <c r="G191" s="11" t="s">
        <v>809</v>
      </c>
      <c r="H191" s="14">
        <v>1.4</v>
      </c>
      <c r="I191" s="109">
        <f t="shared" si="2"/>
        <v>1.4</v>
      </c>
      <c r="J191" s="115"/>
    </row>
    <row r="192" spans="1:10" ht="180">
      <c r="A192" s="114"/>
      <c r="B192" s="107">
        <v>2</v>
      </c>
      <c r="C192" s="10" t="s">
        <v>811</v>
      </c>
      <c r="D192" s="118" t="s">
        <v>26</v>
      </c>
      <c r="E192" s="158" t="s">
        <v>107</v>
      </c>
      <c r="F192" s="159"/>
      <c r="G192" s="11" t="s">
        <v>910</v>
      </c>
      <c r="H192" s="14">
        <v>1.78</v>
      </c>
      <c r="I192" s="109">
        <f t="shared" si="2"/>
        <v>3.56</v>
      </c>
      <c r="J192" s="115"/>
    </row>
    <row r="193" spans="1:10" ht="180">
      <c r="A193" s="114"/>
      <c r="B193" s="107">
        <v>2</v>
      </c>
      <c r="C193" s="10" t="s">
        <v>811</v>
      </c>
      <c r="D193" s="118" t="s">
        <v>26</v>
      </c>
      <c r="E193" s="158" t="s">
        <v>210</v>
      </c>
      <c r="F193" s="159"/>
      <c r="G193" s="11" t="s">
        <v>910</v>
      </c>
      <c r="H193" s="14">
        <v>1.78</v>
      </c>
      <c r="I193" s="109">
        <f t="shared" si="2"/>
        <v>3.56</v>
      </c>
      <c r="J193" s="115"/>
    </row>
    <row r="194" spans="1:10" ht="180">
      <c r="A194" s="114"/>
      <c r="B194" s="107">
        <v>1</v>
      </c>
      <c r="C194" s="10" t="s">
        <v>811</v>
      </c>
      <c r="D194" s="118" t="s">
        <v>26</v>
      </c>
      <c r="E194" s="158" t="s">
        <v>212</v>
      </c>
      <c r="F194" s="159"/>
      <c r="G194" s="11" t="s">
        <v>910</v>
      </c>
      <c r="H194" s="14">
        <v>1.78</v>
      </c>
      <c r="I194" s="109">
        <f t="shared" si="2"/>
        <v>1.78</v>
      </c>
      <c r="J194" s="115"/>
    </row>
    <row r="195" spans="1:10" ht="180">
      <c r="A195" s="114"/>
      <c r="B195" s="107">
        <v>1</v>
      </c>
      <c r="C195" s="10" t="s">
        <v>811</v>
      </c>
      <c r="D195" s="118" t="s">
        <v>26</v>
      </c>
      <c r="E195" s="158" t="s">
        <v>263</v>
      </c>
      <c r="F195" s="159"/>
      <c r="G195" s="11" t="s">
        <v>910</v>
      </c>
      <c r="H195" s="14">
        <v>1.78</v>
      </c>
      <c r="I195" s="109">
        <f t="shared" si="2"/>
        <v>1.78</v>
      </c>
      <c r="J195" s="115"/>
    </row>
    <row r="196" spans="1:10" ht="180">
      <c r="A196" s="114"/>
      <c r="B196" s="107">
        <v>1</v>
      </c>
      <c r="C196" s="10" t="s">
        <v>811</v>
      </c>
      <c r="D196" s="118" t="s">
        <v>26</v>
      </c>
      <c r="E196" s="158" t="s">
        <v>214</v>
      </c>
      <c r="F196" s="159"/>
      <c r="G196" s="11" t="s">
        <v>910</v>
      </c>
      <c r="H196" s="14">
        <v>1.78</v>
      </c>
      <c r="I196" s="109">
        <f t="shared" si="2"/>
        <v>1.78</v>
      </c>
      <c r="J196" s="115"/>
    </row>
    <row r="197" spans="1:10" ht="180">
      <c r="A197" s="114"/>
      <c r="B197" s="107">
        <v>1</v>
      </c>
      <c r="C197" s="10" t="s">
        <v>811</v>
      </c>
      <c r="D197" s="118" t="s">
        <v>26</v>
      </c>
      <c r="E197" s="158" t="s">
        <v>265</v>
      </c>
      <c r="F197" s="159"/>
      <c r="G197" s="11" t="s">
        <v>910</v>
      </c>
      <c r="H197" s="14">
        <v>1.78</v>
      </c>
      <c r="I197" s="109">
        <f t="shared" si="2"/>
        <v>1.78</v>
      </c>
      <c r="J197" s="115"/>
    </row>
    <row r="198" spans="1:10" ht="180">
      <c r="A198" s="114"/>
      <c r="B198" s="107">
        <v>1</v>
      </c>
      <c r="C198" s="10" t="s">
        <v>811</v>
      </c>
      <c r="D198" s="118" t="s">
        <v>26</v>
      </c>
      <c r="E198" s="158" t="s">
        <v>266</v>
      </c>
      <c r="F198" s="159"/>
      <c r="G198" s="11" t="s">
        <v>910</v>
      </c>
      <c r="H198" s="14">
        <v>1.78</v>
      </c>
      <c r="I198" s="109">
        <f t="shared" si="2"/>
        <v>1.78</v>
      </c>
      <c r="J198" s="115"/>
    </row>
    <row r="199" spans="1:10" ht="180">
      <c r="A199" s="114"/>
      <c r="B199" s="107">
        <v>1</v>
      </c>
      <c r="C199" s="10" t="s">
        <v>811</v>
      </c>
      <c r="D199" s="118" t="s">
        <v>26</v>
      </c>
      <c r="E199" s="158" t="s">
        <v>267</v>
      </c>
      <c r="F199" s="159"/>
      <c r="G199" s="11" t="s">
        <v>910</v>
      </c>
      <c r="H199" s="14">
        <v>1.78</v>
      </c>
      <c r="I199" s="109">
        <f t="shared" si="2"/>
        <v>1.78</v>
      </c>
      <c r="J199" s="115"/>
    </row>
    <row r="200" spans="1:10" ht="180">
      <c r="A200" s="114"/>
      <c r="B200" s="107">
        <v>1</v>
      </c>
      <c r="C200" s="10" t="s">
        <v>811</v>
      </c>
      <c r="D200" s="118" t="s">
        <v>26</v>
      </c>
      <c r="E200" s="158" t="s">
        <v>310</v>
      </c>
      <c r="F200" s="159"/>
      <c r="G200" s="11" t="s">
        <v>910</v>
      </c>
      <c r="H200" s="14">
        <v>1.78</v>
      </c>
      <c r="I200" s="109">
        <f t="shared" si="2"/>
        <v>1.78</v>
      </c>
      <c r="J200" s="115"/>
    </row>
    <row r="201" spans="1:10" ht="216">
      <c r="A201" s="114"/>
      <c r="B201" s="107">
        <v>2</v>
      </c>
      <c r="C201" s="10" t="s">
        <v>812</v>
      </c>
      <c r="D201" s="118" t="s">
        <v>26</v>
      </c>
      <c r="E201" s="158" t="s">
        <v>107</v>
      </c>
      <c r="F201" s="159"/>
      <c r="G201" s="11" t="s">
        <v>911</v>
      </c>
      <c r="H201" s="14">
        <v>2.66</v>
      </c>
      <c r="I201" s="109">
        <f t="shared" si="2"/>
        <v>5.32</v>
      </c>
      <c r="J201" s="115"/>
    </row>
    <row r="202" spans="1:10" ht="216">
      <c r="A202" s="114"/>
      <c r="B202" s="107">
        <v>1</v>
      </c>
      <c r="C202" s="10" t="s">
        <v>812</v>
      </c>
      <c r="D202" s="118" t="s">
        <v>26</v>
      </c>
      <c r="E202" s="158" t="s">
        <v>210</v>
      </c>
      <c r="F202" s="159"/>
      <c r="G202" s="11" t="s">
        <v>911</v>
      </c>
      <c r="H202" s="14">
        <v>2.66</v>
      </c>
      <c r="I202" s="109">
        <f t="shared" si="2"/>
        <v>2.66</v>
      </c>
      <c r="J202" s="115"/>
    </row>
    <row r="203" spans="1:10" ht="216">
      <c r="A203" s="114"/>
      <c r="B203" s="107">
        <v>1</v>
      </c>
      <c r="C203" s="10" t="s">
        <v>812</v>
      </c>
      <c r="D203" s="118" t="s">
        <v>26</v>
      </c>
      <c r="E203" s="158" t="s">
        <v>212</v>
      </c>
      <c r="F203" s="159"/>
      <c r="G203" s="11" t="s">
        <v>911</v>
      </c>
      <c r="H203" s="14">
        <v>2.66</v>
      </c>
      <c r="I203" s="109">
        <f t="shared" si="2"/>
        <v>2.66</v>
      </c>
      <c r="J203" s="115"/>
    </row>
    <row r="204" spans="1:10" ht="216">
      <c r="A204" s="114"/>
      <c r="B204" s="107">
        <v>1</v>
      </c>
      <c r="C204" s="10" t="s">
        <v>812</v>
      </c>
      <c r="D204" s="118" t="s">
        <v>26</v>
      </c>
      <c r="E204" s="158" t="s">
        <v>263</v>
      </c>
      <c r="F204" s="159"/>
      <c r="G204" s="11" t="s">
        <v>911</v>
      </c>
      <c r="H204" s="14">
        <v>2.66</v>
      </c>
      <c r="I204" s="109">
        <f t="shared" si="2"/>
        <v>2.66</v>
      </c>
      <c r="J204" s="115"/>
    </row>
    <row r="205" spans="1:10" ht="216">
      <c r="A205" s="114"/>
      <c r="B205" s="107">
        <v>1</v>
      </c>
      <c r="C205" s="10" t="s">
        <v>812</v>
      </c>
      <c r="D205" s="118" t="s">
        <v>26</v>
      </c>
      <c r="E205" s="158" t="s">
        <v>266</v>
      </c>
      <c r="F205" s="159"/>
      <c r="G205" s="11" t="s">
        <v>911</v>
      </c>
      <c r="H205" s="14">
        <v>2.66</v>
      </c>
      <c r="I205" s="109">
        <f t="shared" si="2"/>
        <v>2.66</v>
      </c>
      <c r="J205" s="115"/>
    </row>
    <row r="206" spans="1:10" ht="216">
      <c r="A206" s="114"/>
      <c r="B206" s="107">
        <v>1</v>
      </c>
      <c r="C206" s="10" t="s">
        <v>812</v>
      </c>
      <c r="D206" s="118" t="s">
        <v>26</v>
      </c>
      <c r="E206" s="158" t="s">
        <v>267</v>
      </c>
      <c r="F206" s="159"/>
      <c r="G206" s="11" t="s">
        <v>911</v>
      </c>
      <c r="H206" s="14">
        <v>2.66</v>
      </c>
      <c r="I206" s="109">
        <f t="shared" si="2"/>
        <v>2.66</v>
      </c>
      <c r="J206" s="115"/>
    </row>
    <row r="207" spans="1:10" ht="216">
      <c r="A207" s="114"/>
      <c r="B207" s="107">
        <v>1</v>
      </c>
      <c r="C207" s="10" t="s">
        <v>812</v>
      </c>
      <c r="D207" s="118" t="s">
        <v>26</v>
      </c>
      <c r="E207" s="158" t="s">
        <v>268</v>
      </c>
      <c r="F207" s="159"/>
      <c r="G207" s="11" t="s">
        <v>911</v>
      </c>
      <c r="H207" s="14">
        <v>2.66</v>
      </c>
      <c r="I207" s="109">
        <f t="shared" si="2"/>
        <v>2.66</v>
      </c>
      <c r="J207" s="115"/>
    </row>
    <row r="208" spans="1:10" ht="216">
      <c r="A208" s="114"/>
      <c r="B208" s="107">
        <v>1</v>
      </c>
      <c r="C208" s="10" t="s">
        <v>812</v>
      </c>
      <c r="D208" s="118" t="s">
        <v>26</v>
      </c>
      <c r="E208" s="158" t="s">
        <v>310</v>
      </c>
      <c r="F208" s="159"/>
      <c r="G208" s="11" t="s">
        <v>911</v>
      </c>
      <c r="H208" s="14">
        <v>2.66</v>
      </c>
      <c r="I208" s="109">
        <f t="shared" si="2"/>
        <v>2.66</v>
      </c>
      <c r="J208" s="115"/>
    </row>
    <row r="209" spans="1:10" ht="216">
      <c r="A209" s="114"/>
      <c r="B209" s="107">
        <v>1</v>
      </c>
      <c r="C209" s="10" t="s">
        <v>812</v>
      </c>
      <c r="D209" s="118" t="s">
        <v>26</v>
      </c>
      <c r="E209" s="158" t="s">
        <v>270</v>
      </c>
      <c r="F209" s="159"/>
      <c r="G209" s="11" t="s">
        <v>911</v>
      </c>
      <c r="H209" s="14">
        <v>2.66</v>
      </c>
      <c r="I209" s="109">
        <f t="shared" si="2"/>
        <v>2.66</v>
      </c>
      <c r="J209" s="115"/>
    </row>
    <row r="210" spans="1:10" ht="180">
      <c r="A210" s="114"/>
      <c r="B210" s="107">
        <v>7</v>
      </c>
      <c r="C210" s="10" t="s">
        <v>813</v>
      </c>
      <c r="D210" s="118" t="s">
        <v>239</v>
      </c>
      <c r="E210" s="158" t="s">
        <v>26</v>
      </c>
      <c r="F210" s="159"/>
      <c r="G210" s="11" t="s">
        <v>814</v>
      </c>
      <c r="H210" s="14">
        <v>2.4900000000000002</v>
      </c>
      <c r="I210" s="109">
        <f t="shared" si="2"/>
        <v>17.43</v>
      </c>
      <c r="J210" s="115"/>
    </row>
    <row r="211" spans="1:10" ht="180">
      <c r="A211" s="114"/>
      <c r="B211" s="107">
        <v>7</v>
      </c>
      <c r="C211" s="10" t="s">
        <v>813</v>
      </c>
      <c r="D211" s="118" t="s">
        <v>348</v>
      </c>
      <c r="E211" s="158" t="s">
        <v>26</v>
      </c>
      <c r="F211" s="159"/>
      <c r="G211" s="11" t="s">
        <v>814</v>
      </c>
      <c r="H211" s="14">
        <v>2.4900000000000002</v>
      </c>
      <c r="I211" s="109">
        <f t="shared" si="2"/>
        <v>17.43</v>
      </c>
      <c r="J211" s="115"/>
    </row>
    <row r="212" spans="1:10" ht="144">
      <c r="A212" s="114"/>
      <c r="B212" s="107">
        <v>2</v>
      </c>
      <c r="C212" s="10" t="s">
        <v>815</v>
      </c>
      <c r="D212" s="118" t="s">
        <v>26</v>
      </c>
      <c r="E212" s="158" t="s">
        <v>239</v>
      </c>
      <c r="F212" s="159"/>
      <c r="G212" s="11" t="s">
        <v>816</v>
      </c>
      <c r="H212" s="14">
        <v>2.2400000000000002</v>
      </c>
      <c r="I212" s="109">
        <f t="shared" si="2"/>
        <v>4.4800000000000004</v>
      </c>
      <c r="J212" s="115"/>
    </row>
    <row r="213" spans="1:10" ht="144">
      <c r="A213" s="114"/>
      <c r="B213" s="107">
        <v>2</v>
      </c>
      <c r="C213" s="10" t="s">
        <v>815</v>
      </c>
      <c r="D213" s="118" t="s">
        <v>26</v>
      </c>
      <c r="E213" s="158" t="s">
        <v>348</v>
      </c>
      <c r="F213" s="159"/>
      <c r="G213" s="11" t="s">
        <v>816</v>
      </c>
      <c r="H213" s="14">
        <v>2.2400000000000002</v>
      </c>
      <c r="I213" s="109">
        <f t="shared" si="2"/>
        <v>4.4800000000000004</v>
      </c>
      <c r="J213" s="115"/>
    </row>
    <row r="214" spans="1:10" ht="144">
      <c r="A214" s="114"/>
      <c r="B214" s="107">
        <v>2</v>
      </c>
      <c r="C214" s="10" t="s">
        <v>815</v>
      </c>
      <c r="D214" s="118" t="s">
        <v>26</v>
      </c>
      <c r="E214" s="158" t="s">
        <v>528</v>
      </c>
      <c r="F214" s="159"/>
      <c r="G214" s="11" t="s">
        <v>816</v>
      </c>
      <c r="H214" s="14">
        <v>2.2400000000000002</v>
      </c>
      <c r="I214" s="109">
        <f t="shared" ref="I214:I277" si="3">H214*B214</f>
        <v>4.4800000000000004</v>
      </c>
      <c r="J214" s="115"/>
    </row>
    <row r="215" spans="1:10" ht="144">
      <c r="A215" s="114"/>
      <c r="B215" s="107">
        <v>4</v>
      </c>
      <c r="C215" s="10" t="s">
        <v>817</v>
      </c>
      <c r="D215" s="118" t="s">
        <v>26</v>
      </c>
      <c r="E215" s="158" t="s">
        <v>348</v>
      </c>
      <c r="F215" s="159"/>
      <c r="G215" s="11" t="s">
        <v>818</v>
      </c>
      <c r="H215" s="14">
        <v>1.56</v>
      </c>
      <c r="I215" s="109">
        <f t="shared" si="3"/>
        <v>6.24</v>
      </c>
      <c r="J215" s="115"/>
    </row>
    <row r="216" spans="1:10" ht="192">
      <c r="A216" s="114"/>
      <c r="B216" s="107">
        <v>3</v>
      </c>
      <c r="C216" s="10" t="s">
        <v>819</v>
      </c>
      <c r="D216" s="118" t="s">
        <v>26</v>
      </c>
      <c r="E216" s="158"/>
      <c r="F216" s="159"/>
      <c r="G216" s="11" t="s">
        <v>820</v>
      </c>
      <c r="H216" s="14">
        <v>5.24</v>
      </c>
      <c r="I216" s="109">
        <f t="shared" si="3"/>
        <v>15.72</v>
      </c>
      <c r="J216" s="115"/>
    </row>
    <row r="217" spans="1:10" ht="120">
      <c r="A217" s="114"/>
      <c r="B217" s="107">
        <v>1</v>
      </c>
      <c r="C217" s="10" t="s">
        <v>821</v>
      </c>
      <c r="D217" s="118" t="s">
        <v>25</v>
      </c>
      <c r="E217" s="158" t="s">
        <v>210</v>
      </c>
      <c r="F217" s="159"/>
      <c r="G217" s="11" t="s">
        <v>822</v>
      </c>
      <c r="H217" s="14">
        <v>1.25</v>
      </c>
      <c r="I217" s="109">
        <f t="shared" si="3"/>
        <v>1.25</v>
      </c>
      <c r="J217" s="115"/>
    </row>
    <row r="218" spans="1:10" ht="120">
      <c r="A218" s="114"/>
      <c r="B218" s="107">
        <v>1</v>
      </c>
      <c r="C218" s="10" t="s">
        <v>821</v>
      </c>
      <c r="D218" s="118" t="s">
        <v>294</v>
      </c>
      <c r="E218" s="158" t="s">
        <v>213</v>
      </c>
      <c r="F218" s="159"/>
      <c r="G218" s="11" t="s">
        <v>822</v>
      </c>
      <c r="H218" s="14">
        <v>1.25</v>
      </c>
      <c r="I218" s="109">
        <f t="shared" si="3"/>
        <v>1.25</v>
      </c>
      <c r="J218" s="115"/>
    </row>
    <row r="219" spans="1:10" ht="120">
      <c r="A219" s="114"/>
      <c r="B219" s="107">
        <v>1</v>
      </c>
      <c r="C219" s="10" t="s">
        <v>821</v>
      </c>
      <c r="D219" s="118" t="s">
        <v>294</v>
      </c>
      <c r="E219" s="158" t="s">
        <v>265</v>
      </c>
      <c r="F219" s="159"/>
      <c r="G219" s="11" t="s">
        <v>822</v>
      </c>
      <c r="H219" s="14">
        <v>1.25</v>
      </c>
      <c r="I219" s="109">
        <f t="shared" si="3"/>
        <v>1.25</v>
      </c>
      <c r="J219" s="115"/>
    </row>
    <row r="220" spans="1:10" ht="120">
      <c r="A220" s="114"/>
      <c r="B220" s="107">
        <v>2</v>
      </c>
      <c r="C220" s="10" t="s">
        <v>821</v>
      </c>
      <c r="D220" s="118" t="s">
        <v>294</v>
      </c>
      <c r="E220" s="158" t="s">
        <v>239</v>
      </c>
      <c r="F220" s="159"/>
      <c r="G220" s="11" t="s">
        <v>822</v>
      </c>
      <c r="H220" s="14">
        <v>1.25</v>
      </c>
      <c r="I220" s="109">
        <f t="shared" si="3"/>
        <v>2.5</v>
      </c>
      <c r="J220" s="115"/>
    </row>
    <row r="221" spans="1:10" ht="120">
      <c r="A221" s="114"/>
      <c r="B221" s="107">
        <v>1</v>
      </c>
      <c r="C221" s="10" t="s">
        <v>821</v>
      </c>
      <c r="D221" s="118" t="s">
        <v>294</v>
      </c>
      <c r="E221" s="158" t="s">
        <v>348</v>
      </c>
      <c r="F221" s="159"/>
      <c r="G221" s="11" t="s">
        <v>822</v>
      </c>
      <c r="H221" s="14">
        <v>1.25</v>
      </c>
      <c r="I221" s="109">
        <f t="shared" si="3"/>
        <v>1.25</v>
      </c>
      <c r="J221" s="115"/>
    </row>
    <row r="222" spans="1:10" ht="168">
      <c r="A222" s="114"/>
      <c r="B222" s="107">
        <v>2</v>
      </c>
      <c r="C222" s="10" t="s">
        <v>823</v>
      </c>
      <c r="D222" s="118" t="s">
        <v>25</v>
      </c>
      <c r="E222" s="158"/>
      <c r="F222" s="159"/>
      <c r="G222" s="11" t="s">
        <v>824</v>
      </c>
      <c r="H222" s="14">
        <v>2.39</v>
      </c>
      <c r="I222" s="109">
        <f t="shared" si="3"/>
        <v>4.78</v>
      </c>
      <c r="J222" s="115"/>
    </row>
    <row r="223" spans="1:10" ht="168">
      <c r="A223" s="114"/>
      <c r="B223" s="107">
        <v>2</v>
      </c>
      <c r="C223" s="10" t="s">
        <v>825</v>
      </c>
      <c r="D223" s="118" t="s">
        <v>25</v>
      </c>
      <c r="E223" s="158"/>
      <c r="F223" s="159"/>
      <c r="G223" s="11" t="s">
        <v>826</v>
      </c>
      <c r="H223" s="14">
        <v>2.72</v>
      </c>
      <c r="I223" s="109">
        <f t="shared" si="3"/>
        <v>5.44</v>
      </c>
      <c r="J223" s="115"/>
    </row>
    <row r="224" spans="1:10" ht="156">
      <c r="A224" s="114"/>
      <c r="B224" s="107">
        <v>3</v>
      </c>
      <c r="C224" s="10" t="s">
        <v>827</v>
      </c>
      <c r="D224" s="118" t="s">
        <v>25</v>
      </c>
      <c r="E224" s="158" t="s">
        <v>110</v>
      </c>
      <c r="F224" s="159"/>
      <c r="G224" s="11" t="s">
        <v>828</v>
      </c>
      <c r="H224" s="14">
        <v>1.52</v>
      </c>
      <c r="I224" s="109">
        <f t="shared" si="3"/>
        <v>4.5600000000000005</v>
      </c>
      <c r="J224" s="115"/>
    </row>
    <row r="225" spans="1:10" ht="156">
      <c r="A225" s="114"/>
      <c r="B225" s="107">
        <v>2</v>
      </c>
      <c r="C225" s="10" t="s">
        <v>827</v>
      </c>
      <c r="D225" s="118" t="s">
        <v>25</v>
      </c>
      <c r="E225" s="158" t="s">
        <v>484</v>
      </c>
      <c r="F225" s="159"/>
      <c r="G225" s="11" t="s">
        <v>828</v>
      </c>
      <c r="H225" s="14">
        <v>1.52</v>
      </c>
      <c r="I225" s="109">
        <f t="shared" si="3"/>
        <v>3.04</v>
      </c>
      <c r="J225" s="115"/>
    </row>
    <row r="226" spans="1:10" ht="156">
      <c r="A226" s="114"/>
      <c r="B226" s="107">
        <v>2</v>
      </c>
      <c r="C226" s="10" t="s">
        <v>827</v>
      </c>
      <c r="D226" s="118" t="s">
        <v>25</v>
      </c>
      <c r="E226" s="158" t="s">
        <v>793</v>
      </c>
      <c r="F226" s="159"/>
      <c r="G226" s="11" t="s">
        <v>828</v>
      </c>
      <c r="H226" s="14">
        <v>1.52</v>
      </c>
      <c r="I226" s="109">
        <f t="shared" si="3"/>
        <v>3.04</v>
      </c>
      <c r="J226" s="115"/>
    </row>
    <row r="227" spans="1:10" ht="156">
      <c r="A227" s="114"/>
      <c r="B227" s="107">
        <v>2</v>
      </c>
      <c r="C227" s="10" t="s">
        <v>827</v>
      </c>
      <c r="D227" s="118" t="s">
        <v>25</v>
      </c>
      <c r="E227" s="158" t="s">
        <v>751</v>
      </c>
      <c r="F227" s="159"/>
      <c r="G227" s="11" t="s">
        <v>828</v>
      </c>
      <c r="H227" s="14">
        <v>1.52</v>
      </c>
      <c r="I227" s="109">
        <f t="shared" si="3"/>
        <v>3.04</v>
      </c>
      <c r="J227" s="115"/>
    </row>
    <row r="228" spans="1:10" ht="156">
      <c r="A228" s="114"/>
      <c r="B228" s="107">
        <v>2</v>
      </c>
      <c r="C228" s="10" t="s">
        <v>827</v>
      </c>
      <c r="D228" s="118" t="s">
        <v>25</v>
      </c>
      <c r="E228" s="158" t="s">
        <v>752</v>
      </c>
      <c r="F228" s="159"/>
      <c r="G228" s="11" t="s">
        <v>828</v>
      </c>
      <c r="H228" s="14">
        <v>1.52</v>
      </c>
      <c r="I228" s="109">
        <f t="shared" si="3"/>
        <v>3.04</v>
      </c>
      <c r="J228" s="115"/>
    </row>
    <row r="229" spans="1:10" ht="120">
      <c r="A229" s="114"/>
      <c r="B229" s="107">
        <v>10</v>
      </c>
      <c r="C229" s="10" t="s">
        <v>829</v>
      </c>
      <c r="D229" s="118" t="s">
        <v>107</v>
      </c>
      <c r="E229" s="158"/>
      <c r="F229" s="159"/>
      <c r="G229" s="11" t="s">
        <v>830</v>
      </c>
      <c r="H229" s="14">
        <v>0.24</v>
      </c>
      <c r="I229" s="109">
        <f t="shared" si="3"/>
        <v>2.4</v>
      </c>
      <c r="J229" s="115"/>
    </row>
    <row r="230" spans="1:10" ht="120">
      <c r="A230" s="114"/>
      <c r="B230" s="107">
        <v>10</v>
      </c>
      <c r="C230" s="10" t="s">
        <v>829</v>
      </c>
      <c r="D230" s="118" t="s">
        <v>210</v>
      </c>
      <c r="E230" s="158"/>
      <c r="F230" s="159"/>
      <c r="G230" s="11" t="s">
        <v>830</v>
      </c>
      <c r="H230" s="14">
        <v>0.24</v>
      </c>
      <c r="I230" s="109">
        <f t="shared" si="3"/>
        <v>2.4</v>
      </c>
      <c r="J230" s="115"/>
    </row>
    <row r="231" spans="1:10" ht="120">
      <c r="A231" s="114"/>
      <c r="B231" s="107">
        <v>5</v>
      </c>
      <c r="C231" s="10" t="s">
        <v>829</v>
      </c>
      <c r="D231" s="118" t="s">
        <v>263</v>
      </c>
      <c r="E231" s="158"/>
      <c r="F231" s="159"/>
      <c r="G231" s="11" t="s">
        <v>830</v>
      </c>
      <c r="H231" s="14">
        <v>0.24</v>
      </c>
      <c r="I231" s="109">
        <f t="shared" si="3"/>
        <v>1.2</v>
      </c>
      <c r="J231" s="115"/>
    </row>
    <row r="232" spans="1:10" ht="120">
      <c r="A232" s="114"/>
      <c r="B232" s="107">
        <v>3</v>
      </c>
      <c r="C232" s="10" t="s">
        <v>829</v>
      </c>
      <c r="D232" s="118" t="s">
        <v>214</v>
      </c>
      <c r="E232" s="158"/>
      <c r="F232" s="159"/>
      <c r="G232" s="11" t="s">
        <v>830</v>
      </c>
      <c r="H232" s="14">
        <v>0.24</v>
      </c>
      <c r="I232" s="109">
        <f t="shared" si="3"/>
        <v>0.72</v>
      </c>
      <c r="J232" s="115"/>
    </row>
    <row r="233" spans="1:10" ht="120">
      <c r="A233" s="114"/>
      <c r="B233" s="107">
        <v>3</v>
      </c>
      <c r="C233" s="10" t="s">
        <v>829</v>
      </c>
      <c r="D233" s="118" t="s">
        <v>266</v>
      </c>
      <c r="E233" s="158"/>
      <c r="F233" s="159"/>
      <c r="G233" s="11" t="s">
        <v>830</v>
      </c>
      <c r="H233" s="14">
        <v>0.24</v>
      </c>
      <c r="I233" s="109">
        <f t="shared" si="3"/>
        <v>0.72</v>
      </c>
      <c r="J233" s="115"/>
    </row>
    <row r="234" spans="1:10" ht="120">
      <c r="A234" s="114"/>
      <c r="B234" s="107">
        <v>3</v>
      </c>
      <c r="C234" s="10" t="s">
        <v>829</v>
      </c>
      <c r="D234" s="118" t="s">
        <v>663</v>
      </c>
      <c r="E234" s="158"/>
      <c r="F234" s="159"/>
      <c r="G234" s="11" t="s">
        <v>830</v>
      </c>
      <c r="H234" s="14">
        <v>0.24</v>
      </c>
      <c r="I234" s="109">
        <f t="shared" si="3"/>
        <v>0.72</v>
      </c>
      <c r="J234" s="115"/>
    </row>
    <row r="235" spans="1:10" ht="168">
      <c r="A235" s="114"/>
      <c r="B235" s="107">
        <v>2</v>
      </c>
      <c r="C235" s="10" t="s">
        <v>118</v>
      </c>
      <c r="D235" s="118" t="s">
        <v>110</v>
      </c>
      <c r="E235" s="158"/>
      <c r="F235" s="159"/>
      <c r="G235" s="11" t="s">
        <v>831</v>
      </c>
      <c r="H235" s="14">
        <v>0.95</v>
      </c>
      <c r="I235" s="109">
        <f t="shared" si="3"/>
        <v>1.9</v>
      </c>
      <c r="J235" s="115"/>
    </row>
    <row r="236" spans="1:10" ht="168">
      <c r="A236" s="114"/>
      <c r="B236" s="107">
        <v>2</v>
      </c>
      <c r="C236" s="10" t="s">
        <v>118</v>
      </c>
      <c r="D236" s="118" t="s">
        <v>484</v>
      </c>
      <c r="E236" s="158"/>
      <c r="F236" s="159"/>
      <c r="G236" s="11" t="s">
        <v>831</v>
      </c>
      <c r="H236" s="14">
        <v>0.95</v>
      </c>
      <c r="I236" s="109">
        <f t="shared" si="3"/>
        <v>1.9</v>
      </c>
      <c r="J236" s="115"/>
    </row>
    <row r="237" spans="1:10" ht="168">
      <c r="A237" s="114"/>
      <c r="B237" s="107">
        <v>2</v>
      </c>
      <c r="C237" s="10" t="s">
        <v>118</v>
      </c>
      <c r="D237" s="118" t="s">
        <v>793</v>
      </c>
      <c r="E237" s="158"/>
      <c r="F237" s="159"/>
      <c r="G237" s="11" t="s">
        <v>831</v>
      </c>
      <c r="H237" s="14">
        <v>0.95</v>
      </c>
      <c r="I237" s="109">
        <f t="shared" si="3"/>
        <v>1.9</v>
      </c>
      <c r="J237" s="115"/>
    </row>
    <row r="238" spans="1:10" ht="168">
      <c r="A238" s="114"/>
      <c r="B238" s="107">
        <v>2</v>
      </c>
      <c r="C238" s="10" t="s">
        <v>118</v>
      </c>
      <c r="D238" s="118" t="s">
        <v>751</v>
      </c>
      <c r="E238" s="158"/>
      <c r="F238" s="159"/>
      <c r="G238" s="11" t="s">
        <v>831</v>
      </c>
      <c r="H238" s="14">
        <v>0.95</v>
      </c>
      <c r="I238" s="109">
        <f t="shared" si="3"/>
        <v>1.9</v>
      </c>
      <c r="J238" s="115"/>
    </row>
    <row r="239" spans="1:10" ht="168">
      <c r="A239" s="114"/>
      <c r="B239" s="107">
        <v>2</v>
      </c>
      <c r="C239" s="10" t="s">
        <v>118</v>
      </c>
      <c r="D239" s="118" t="s">
        <v>752</v>
      </c>
      <c r="E239" s="158"/>
      <c r="F239" s="159"/>
      <c r="G239" s="11" t="s">
        <v>831</v>
      </c>
      <c r="H239" s="14">
        <v>0.95</v>
      </c>
      <c r="I239" s="109">
        <f t="shared" si="3"/>
        <v>1.9</v>
      </c>
      <c r="J239" s="115"/>
    </row>
    <row r="240" spans="1:10" ht="156">
      <c r="A240" s="114"/>
      <c r="B240" s="107">
        <v>1</v>
      </c>
      <c r="C240" s="10" t="s">
        <v>832</v>
      </c>
      <c r="D240" s="118"/>
      <c r="E240" s="158"/>
      <c r="F240" s="159"/>
      <c r="G240" s="11" t="s">
        <v>833</v>
      </c>
      <c r="H240" s="14">
        <v>8.09</v>
      </c>
      <c r="I240" s="109">
        <f t="shared" si="3"/>
        <v>8.09</v>
      </c>
      <c r="J240" s="115"/>
    </row>
    <row r="241" spans="1:10" ht="144">
      <c r="A241" s="114"/>
      <c r="B241" s="107">
        <v>1</v>
      </c>
      <c r="C241" s="10" t="s">
        <v>834</v>
      </c>
      <c r="D241" s="118" t="s">
        <v>635</v>
      </c>
      <c r="E241" s="158"/>
      <c r="F241" s="159"/>
      <c r="G241" s="11" t="s">
        <v>835</v>
      </c>
      <c r="H241" s="14">
        <v>0.9</v>
      </c>
      <c r="I241" s="109">
        <f t="shared" si="3"/>
        <v>0.9</v>
      </c>
      <c r="J241" s="115"/>
    </row>
    <row r="242" spans="1:10" ht="144">
      <c r="A242" s="114"/>
      <c r="B242" s="107">
        <v>1</v>
      </c>
      <c r="C242" s="10" t="s">
        <v>834</v>
      </c>
      <c r="D242" s="118" t="s">
        <v>636</v>
      </c>
      <c r="E242" s="158"/>
      <c r="F242" s="159"/>
      <c r="G242" s="11" t="s">
        <v>835</v>
      </c>
      <c r="H242" s="14">
        <v>0.9</v>
      </c>
      <c r="I242" s="109">
        <f t="shared" si="3"/>
        <v>0.9</v>
      </c>
      <c r="J242" s="115"/>
    </row>
    <row r="243" spans="1:10" ht="144">
      <c r="A243" s="114"/>
      <c r="B243" s="107">
        <v>1</v>
      </c>
      <c r="C243" s="10" t="s">
        <v>834</v>
      </c>
      <c r="D243" s="118" t="s">
        <v>637</v>
      </c>
      <c r="E243" s="158"/>
      <c r="F243" s="159"/>
      <c r="G243" s="11" t="s">
        <v>835</v>
      </c>
      <c r="H243" s="14">
        <v>0.9</v>
      </c>
      <c r="I243" s="109">
        <f t="shared" si="3"/>
        <v>0.9</v>
      </c>
      <c r="J243" s="115"/>
    </row>
    <row r="244" spans="1:10" ht="144">
      <c r="A244" s="114"/>
      <c r="B244" s="107">
        <v>1</v>
      </c>
      <c r="C244" s="10" t="s">
        <v>834</v>
      </c>
      <c r="D244" s="118" t="s">
        <v>638</v>
      </c>
      <c r="E244" s="158"/>
      <c r="F244" s="159"/>
      <c r="G244" s="11" t="s">
        <v>835</v>
      </c>
      <c r="H244" s="14">
        <v>0.9</v>
      </c>
      <c r="I244" s="109">
        <f t="shared" si="3"/>
        <v>0.9</v>
      </c>
      <c r="J244" s="115"/>
    </row>
    <row r="245" spans="1:10" ht="144">
      <c r="A245" s="114"/>
      <c r="B245" s="107">
        <v>1</v>
      </c>
      <c r="C245" s="10" t="s">
        <v>834</v>
      </c>
      <c r="D245" s="118" t="s">
        <v>639</v>
      </c>
      <c r="E245" s="158"/>
      <c r="F245" s="159"/>
      <c r="G245" s="11" t="s">
        <v>835</v>
      </c>
      <c r="H245" s="14">
        <v>0.9</v>
      </c>
      <c r="I245" s="109">
        <f t="shared" si="3"/>
        <v>0.9</v>
      </c>
      <c r="J245" s="115"/>
    </row>
    <row r="246" spans="1:10" ht="144">
      <c r="A246" s="114"/>
      <c r="B246" s="107">
        <v>1</v>
      </c>
      <c r="C246" s="10" t="s">
        <v>834</v>
      </c>
      <c r="D246" s="118" t="s">
        <v>640</v>
      </c>
      <c r="E246" s="158"/>
      <c r="F246" s="159"/>
      <c r="G246" s="11" t="s">
        <v>835</v>
      </c>
      <c r="H246" s="14">
        <v>0.9</v>
      </c>
      <c r="I246" s="109">
        <f t="shared" si="3"/>
        <v>0.9</v>
      </c>
      <c r="J246" s="115"/>
    </row>
    <row r="247" spans="1:10" ht="144">
      <c r="A247" s="114"/>
      <c r="B247" s="107">
        <v>1</v>
      </c>
      <c r="C247" s="10" t="s">
        <v>834</v>
      </c>
      <c r="D247" s="118" t="s">
        <v>836</v>
      </c>
      <c r="E247" s="158"/>
      <c r="F247" s="159"/>
      <c r="G247" s="11" t="s">
        <v>835</v>
      </c>
      <c r="H247" s="14">
        <v>0.9</v>
      </c>
      <c r="I247" s="109">
        <f t="shared" si="3"/>
        <v>0.9</v>
      </c>
      <c r="J247" s="115"/>
    </row>
    <row r="248" spans="1:10" ht="144">
      <c r="A248" s="114"/>
      <c r="B248" s="107">
        <v>1</v>
      </c>
      <c r="C248" s="10" t="s">
        <v>834</v>
      </c>
      <c r="D248" s="118" t="s">
        <v>641</v>
      </c>
      <c r="E248" s="158"/>
      <c r="F248" s="159"/>
      <c r="G248" s="11" t="s">
        <v>835</v>
      </c>
      <c r="H248" s="14">
        <v>0.9</v>
      </c>
      <c r="I248" s="109">
        <f t="shared" si="3"/>
        <v>0.9</v>
      </c>
      <c r="J248" s="115"/>
    </row>
    <row r="249" spans="1:10" ht="144">
      <c r="A249" s="114"/>
      <c r="B249" s="107">
        <v>1</v>
      </c>
      <c r="C249" s="10" t="s">
        <v>834</v>
      </c>
      <c r="D249" s="118" t="s">
        <v>642</v>
      </c>
      <c r="E249" s="158"/>
      <c r="F249" s="159"/>
      <c r="G249" s="11" t="s">
        <v>835</v>
      </c>
      <c r="H249" s="14">
        <v>0.9</v>
      </c>
      <c r="I249" s="109">
        <f t="shared" si="3"/>
        <v>0.9</v>
      </c>
      <c r="J249" s="115"/>
    </row>
    <row r="250" spans="1:10" ht="144">
      <c r="A250" s="114"/>
      <c r="B250" s="107">
        <v>1</v>
      </c>
      <c r="C250" s="10" t="s">
        <v>834</v>
      </c>
      <c r="D250" s="118" t="s">
        <v>643</v>
      </c>
      <c r="E250" s="158"/>
      <c r="F250" s="159"/>
      <c r="G250" s="11" t="s">
        <v>835</v>
      </c>
      <c r="H250" s="14">
        <v>0.9</v>
      </c>
      <c r="I250" s="109">
        <f t="shared" si="3"/>
        <v>0.9</v>
      </c>
      <c r="J250" s="115"/>
    </row>
    <row r="251" spans="1:10" ht="108">
      <c r="A251" s="114"/>
      <c r="B251" s="107">
        <v>3</v>
      </c>
      <c r="C251" s="10" t="s">
        <v>837</v>
      </c>
      <c r="D251" s="118" t="s">
        <v>314</v>
      </c>
      <c r="E251" s="158"/>
      <c r="F251" s="159"/>
      <c r="G251" s="11" t="s">
        <v>838</v>
      </c>
      <c r="H251" s="14">
        <v>1.44</v>
      </c>
      <c r="I251" s="109">
        <f t="shared" si="3"/>
        <v>4.32</v>
      </c>
      <c r="J251" s="115"/>
    </row>
    <row r="252" spans="1:10" ht="96">
      <c r="A252" s="114"/>
      <c r="B252" s="107">
        <v>5</v>
      </c>
      <c r="C252" s="10" t="s">
        <v>65</v>
      </c>
      <c r="D252" s="118" t="s">
        <v>23</v>
      </c>
      <c r="E252" s="158"/>
      <c r="F252" s="159"/>
      <c r="G252" s="11" t="s">
        <v>839</v>
      </c>
      <c r="H252" s="14">
        <v>1.59</v>
      </c>
      <c r="I252" s="109">
        <f t="shared" si="3"/>
        <v>7.95</v>
      </c>
      <c r="J252" s="115"/>
    </row>
    <row r="253" spans="1:10" ht="96">
      <c r="A253" s="114"/>
      <c r="B253" s="107">
        <v>15</v>
      </c>
      <c r="C253" s="10" t="s">
        <v>65</v>
      </c>
      <c r="D253" s="118" t="s">
        <v>25</v>
      </c>
      <c r="E253" s="158"/>
      <c r="F253" s="159"/>
      <c r="G253" s="11" t="s">
        <v>839</v>
      </c>
      <c r="H253" s="14">
        <v>1.59</v>
      </c>
      <c r="I253" s="109">
        <f t="shared" si="3"/>
        <v>23.85</v>
      </c>
      <c r="J253" s="115"/>
    </row>
    <row r="254" spans="1:10" ht="96">
      <c r="A254" s="114"/>
      <c r="B254" s="107">
        <v>10</v>
      </c>
      <c r="C254" s="10" t="s">
        <v>65</v>
      </c>
      <c r="D254" s="118" t="s">
        <v>26</v>
      </c>
      <c r="E254" s="158"/>
      <c r="F254" s="159"/>
      <c r="G254" s="11" t="s">
        <v>839</v>
      </c>
      <c r="H254" s="14">
        <v>1.59</v>
      </c>
      <c r="I254" s="109">
        <f t="shared" si="3"/>
        <v>15.9</v>
      </c>
      <c r="J254" s="115"/>
    </row>
    <row r="255" spans="1:10" ht="96">
      <c r="A255" s="114"/>
      <c r="B255" s="107">
        <v>7</v>
      </c>
      <c r="C255" s="10" t="s">
        <v>65</v>
      </c>
      <c r="D255" s="118" t="s">
        <v>27</v>
      </c>
      <c r="E255" s="158"/>
      <c r="F255" s="159"/>
      <c r="G255" s="11" t="s">
        <v>839</v>
      </c>
      <c r="H255" s="14">
        <v>1.59</v>
      </c>
      <c r="I255" s="109">
        <f t="shared" si="3"/>
        <v>11.13</v>
      </c>
      <c r="J255" s="115"/>
    </row>
    <row r="256" spans="1:10" ht="132">
      <c r="A256" s="114"/>
      <c r="B256" s="107">
        <v>1</v>
      </c>
      <c r="C256" s="10" t="s">
        <v>840</v>
      </c>
      <c r="D256" s="118" t="s">
        <v>25</v>
      </c>
      <c r="E256" s="158" t="s">
        <v>107</v>
      </c>
      <c r="F256" s="159"/>
      <c r="G256" s="11" t="s">
        <v>841</v>
      </c>
      <c r="H256" s="14">
        <v>2.4900000000000002</v>
      </c>
      <c r="I256" s="109">
        <f t="shared" si="3"/>
        <v>2.4900000000000002</v>
      </c>
      <c r="J256" s="115"/>
    </row>
    <row r="257" spans="1:10" ht="132">
      <c r="A257" s="114"/>
      <c r="B257" s="107">
        <v>2</v>
      </c>
      <c r="C257" s="10" t="s">
        <v>840</v>
      </c>
      <c r="D257" s="118" t="s">
        <v>25</v>
      </c>
      <c r="E257" s="158" t="s">
        <v>210</v>
      </c>
      <c r="F257" s="159"/>
      <c r="G257" s="11" t="s">
        <v>841</v>
      </c>
      <c r="H257" s="14">
        <v>2.4900000000000002</v>
      </c>
      <c r="I257" s="109">
        <f t="shared" si="3"/>
        <v>4.9800000000000004</v>
      </c>
      <c r="J257" s="115"/>
    </row>
    <row r="258" spans="1:10" ht="132">
      <c r="A258" s="114"/>
      <c r="B258" s="107">
        <v>1</v>
      </c>
      <c r="C258" s="10" t="s">
        <v>840</v>
      </c>
      <c r="D258" s="118" t="s">
        <v>25</v>
      </c>
      <c r="E258" s="158" t="s">
        <v>212</v>
      </c>
      <c r="F258" s="159"/>
      <c r="G258" s="11" t="s">
        <v>841</v>
      </c>
      <c r="H258" s="14">
        <v>2.4900000000000002</v>
      </c>
      <c r="I258" s="109">
        <f t="shared" si="3"/>
        <v>2.4900000000000002</v>
      </c>
      <c r="J258" s="115"/>
    </row>
    <row r="259" spans="1:10" ht="132">
      <c r="A259" s="114"/>
      <c r="B259" s="107">
        <v>1</v>
      </c>
      <c r="C259" s="10" t="s">
        <v>840</v>
      </c>
      <c r="D259" s="118" t="s">
        <v>25</v>
      </c>
      <c r="E259" s="158" t="s">
        <v>214</v>
      </c>
      <c r="F259" s="159"/>
      <c r="G259" s="11" t="s">
        <v>841</v>
      </c>
      <c r="H259" s="14">
        <v>2.4900000000000002</v>
      </c>
      <c r="I259" s="109">
        <f t="shared" si="3"/>
        <v>2.4900000000000002</v>
      </c>
      <c r="J259" s="115"/>
    </row>
    <row r="260" spans="1:10" ht="132">
      <c r="A260" s="114"/>
      <c r="B260" s="107">
        <v>2</v>
      </c>
      <c r="C260" s="10" t="s">
        <v>840</v>
      </c>
      <c r="D260" s="118" t="s">
        <v>25</v>
      </c>
      <c r="E260" s="158" t="s">
        <v>270</v>
      </c>
      <c r="F260" s="159"/>
      <c r="G260" s="11" t="s">
        <v>841</v>
      </c>
      <c r="H260" s="14">
        <v>2.4900000000000002</v>
      </c>
      <c r="I260" s="109">
        <f t="shared" si="3"/>
        <v>4.9800000000000004</v>
      </c>
      <c r="J260" s="115"/>
    </row>
    <row r="261" spans="1:10" ht="96">
      <c r="A261" s="114"/>
      <c r="B261" s="107">
        <v>8</v>
      </c>
      <c r="C261" s="10" t="s">
        <v>842</v>
      </c>
      <c r="D261" s="118" t="s">
        <v>23</v>
      </c>
      <c r="E261" s="158"/>
      <c r="F261" s="159"/>
      <c r="G261" s="11" t="s">
        <v>843</v>
      </c>
      <c r="H261" s="14">
        <v>2.09</v>
      </c>
      <c r="I261" s="109">
        <f t="shared" si="3"/>
        <v>16.72</v>
      </c>
      <c r="J261" s="115"/>
    </row>
    <row r="262" spans="1:10" ht="96">
      <c r="A262" s="114"/>
      <c r="B262" s="107">
        <v>15</v>
      </c>
      <c r="C262" s="10" t="s">
        <v>842</v>
      </c>
      <c r="D262" s="118" t="s">
        <v>25</v>
      </c>
      <c r="E262" s="158"/>
      <c r="F262" s="159"/>
      <c r="G262" s="11" t="s">
        <v>843</v>
      </c>
      <c r="H262" s="14">
        <v>2.09</v>
      </c>
      <c r="I262" s="109">
        <f t="shared" si="3"/>
        <v>31.349999999999998</v>
      </c>
      <c r="J262" s="115"/>
    </row>
    <row r="263" spans="1:10" ht="96">
      <c r="A263" s="114"/>
      <c r="B263" s="107">
        <v>10</v>
      </c>
      <c r="C263" s="10" t="s">
        <v>842</v>
      </c>
      <c r="D263" s="118" t="s">
        <v>26</v>
      </c>
      <c r="E263" s="158"/>
      <c r="F263" s="159"/>
      <c r="G263" s="11" t="s">
        <v>843</v>
      </c>
      <c r="H263" s="14">
        <v>2.09</v>
      </c>
      <c r="I263" s="109">
        <f t="shared" si="3"/>
        <v>20.9</v>
      </c>
      <c r="J263" s="115"/>
    </row>
    <row r="264" spans="1:10" ht="96">
      <c r="A264" s="114"/>
      <c r="B264" s="107">
        <v>10</v>
      </c>
      <c r="C264" s="10" t="s">
        <v>68</v>
      </c>
      <c r="D264" s="118" t="s">
        <v>25</v>
      </c>
      <c r="E264" s="158" t="s">
        <v>272</v>
      </c>
      <c r="F264" s="159"/>
      <c r="G264" s="11" t="s">
        <v>844</v>
      </c>
      <c r="H264" s="14">
        <v>1.94</v>
      </c>
      <c r="I264" s="109">
        <f t="shared" si="3"/>
        <v>19.399999999999999</v>
      </c>
      <c r="J264" s="115"/>
    </row>
    <row r="265" spans="1:10" ht="96">
      <c r="A265" s="114"/>
      <c r="B265" s="107">
        <v>3</v>
      </c>
      <c r="C265" s="10" t="s">
        <v>68</v>
      </c>
      <c r="D265" s="118" t="s">
        <v>25</v>
      </c>
      <c r="E265" s="158" t="s">
        <v>755</v>
      </c>
      <c r="F265" s="159"/>
      <c r="G265" s="11" t="s">
        <v>844</v>
      </c>
      <c r="H265" s="14">
        <v>1.94</v>
      </c>
      <c r="I265" s="109">
        <f t="shared" si="3"/>
        <v>5.82</v>
      </c>
      <c r="J265" s="115"/>
    </row>
    <row r="266" spans="1:10" ht="96">
      <c r="A266" s="114"/>
      <c r="B266" s="107">
        <v>8</v>
      </c>
      <c r="C266" s="10" t="s">
        <v>68</v>
      </c>
      <c r="D266" s="118" t="s">
        <v>26</v>
      </c>
      <c r="E266" s="158" t="s">
        <v>273</v>
      </c>
      <c r="F266" s="159"/>
      <c r="G266" s="11" t="s">
        <v>844</v>
      </c>
      <c r="H266" s="14">
        <v>1.94</v>
      </c>
      <c r="I266" s="109">
        <f t="shared" si="3"/>
        <v>15.52</v>
      </c>
      <c r="J266" s="115"/>
    </row>
    <row r="267" spans="1:10" ht="96">
      <c r="A267" s="114"/>
      <c r="B267" s="107">
        <v>6</v>
      </c>
      <c r="C267" s="10" t="s">
        <v>68</v>
      </c>
      <c r="D267" s="118" t="s">
        <v>26</v>
      </c>
      <c r="E267" s="158" t="s">
        <v>271</v>
      </c>
      <c r="F267" s="159"/>
      <c r="G267" s="11" t="s">
        <v>844</v>
      </c>
      <c r="H267" s="14">
        <v>1.94</v>
      </c>
      <c r="I267" s="109">
        <f t="shared" si="3"/>
        <v>11.64</v>
      </c>
      <c r="J267" s="115"/>
    </row>
    <row r="268" spans="1:10" ht="96">
      <c r="A268" s="114"/>
      <c r="B268" s="107">
        <v>10</v>
      </c>
      <c r="C268" s="10" t="s">
        <v>68</v>
      </c>
      <c r="D268" s="118" t="s">
        <v>26</v>
      </c>
      <c r="E268" s="158" t="s">
        <v>272</v>
      </c>
      <c r="F268" s="159"/>
      <c r="G268" s="11" t="s">
        <v>844</v>
      </c>
      <c r="H268" s="14">
        <v>1.94</v>
      </c>
      <c r="I268" s="109">
        <f t="shared" si="3"/>
        <v>19.399999999999999</v>
      </c>
      <c r="J268" s="115"/>
    </row>
    <row r="269" spans="1:10" ht="96">
      <c r="A269" s="114"/>
      <c r="B269" s="107">
        <v>1</v>
      </c>
      <c r="C269" s="10" t="s">
        <v>68</v>
      </c>
      <c r="D269" s="118" t="s">
        <v>27</v>
      </c>
      <c r="E269" s="158" t="s">
        <v>273</v>
      </c>
      <c r="F269" s="159"/>
      <c r="G269" s="11" t="s">
        <v>844</v>
      </c>
      <c r="H269" s="14">
        <v>1.94</v>
      </c>
      <c r="I269" s="109">
        <f t="shared" si="3"/>
        <v>1.94</v>
      </c>
      <c r="J269" s="115"/>
    </row>
    <row r="270" spans="1:10" ht="96">
      <c r="A270" s="114"/>
      <c r="B270" s="107">
        <v>2</v>
      </c>
      <c r="C270" s="10" t="s">
        <v>68</v>
      </c>
      <c r="D270" s="118" t="s">
        <v>27</v>
      </c>
      <c r="E270" s="158" t="s">
        <v>272</v>
      </c>
      <c r="F270" s="159"/>
      <c r="G270" s="11" t="s">
        <v>844</v>
      </c>
      <c r="H270" s="14">
        <v>1.94</v>
      </c>
      <c r="I270" s="109">
        <f t="shared" si="3"/>
        <v>3.88</v>
      </c>
      <c r="J270" s="115"/>
    </row>
    <row r="271" spans="1:10" ht="96">
      <c r="A271" s="114"/>
      <c r="B271" s="107">
        <v>2</v>
      </c>
      <c r="C271" s="10" t="s">
        <v>68</v>
      </c>
      <c r="D271" s="118" t="s">
        <v>27</v>
      </c>
      <c r="E271" s="158" t="s">
        <v>755</v>
      </c>
      <c r="F271" s="159"/>
      <c r="G271" s="11" t="s">
        <v>844</v>
      </c>
      <c r="H271" s="14">
        <v>1.94</v>
      </c>
      <c r="I271" s="109">
        <f t="shared" si="3"/>
        <v>3.88</v>
      </c>
      <c r="J271" s="115"/>
    </row>
    <row r="272" spans="1:10" ht="96">
      <c r="A272" s="114"/>
      <c r="B272" s="107">
        <v>2</v>
      </c>
      <c r="C272" s="10" t="s">
        <v>845</v>
      </c>
      <c r="D272" s="118" t="s">
        <v>23</v>
      </c>
      <c r="E272" s="158" t="s">
        <v>273</v>
      </c>
      <c r="F272" s="159"/>
      <c r="G272" s="11" t="s">
        <v>846</v>
      </c>
      <c r="H272" s="14">
        <v>2.09</v>
      </c>
      <c r="I272" s="109">
        <f t="shared" si="3"/>
        <v>4.18</v>
      </c>
      <c r="J272" s="115"/>
    </row>
    <row r="273" spans="1:10" ht="96">
      <c r="A273" s="114"/>
      <c r="B273" s="107">
        <v>2</v>
      </c>
      <c r="C273" s="10" t="s">
        <v>845</v>
      </c>
      <c r="D273" s="118" t="s">
        <v>23</v>
      </c>
      <c r="E273" s="158" t="s">
        <v>271</v>
      </c>
      <c r="F273" s="159"/>
      <c r="G273" s="11" t="s">
        <v>846</v>
      </c>
      <c r="H273" s="14">
        <v>2.09</v>
      </c>
      <c r="I273" s="109">
        <f t="shared" si="3"/>
        <v>4.18</v>
      </c>
      <c r="J273" s="115"/>
    </row>
    <row r="274" spans="1:10" ht="96">
      <c r="A274" s="114"/>
      <c r="B274" s="107">
        <v>4</v>
      </c>
      <c r="C274" s="10" t="s">
        <v>845</v>
      </c>
      <c r="D274" s="118" t="s">
        <v>23</v>
      </c>
      <c r="E274" s="158" t="s">
        <v>272</v>
      </c>
      <c r="F274" s="159"/>
      <c r="G274" s="11" t="s">
        <v>846</v>
      </c>
      <c r="H274" s="14">
        <v>2.09</v>
      </c>
      <c r="I274" s="109">
        <f t="shared" si="3"/>
        <v>8.36</v>
      </c>
      <c r="J274" s="115"/>
    </row>
    <row r="275" spans="1:10" ht="96">
      <c r="A275" s="114"/>
      <c r="B275" s="107">
        <v>4</v>
      </c>
      <c r="C275" s="10" t="s">
        <v>845</v>
      </c>
      <c r="D275" s="118" t="s">
        <v>23</v>
      </c>
      <c r="E275" s="158" t="s">
        <v>755</v>
      </c>
      <c r="F275" s="159"/>
      <c r="G275" s="11" t="s">
        <v>846</v>
      </c>
      <c r="H275" s="14">
        <v>2.09</v>
      </c>
      <c r="I275" s="109">
        <f t="shared" si="3"/>
        <v>8.36</v>
      </c>
      <c r="J275" s="115"/>
    </row>
    <row r="276" spans="1:10" ht="96">
      <c r="A276" s="114"/>
      <c r="B276" s="107">
        <v>4</v>
      </c>
      <c r="C276" s="10" t="s">
        <v>845</v>
      </c>
      <c r="D276" s="118" t="s">
        <v>25</v>
      </c>
      <c r="E276" s="158" t="s">
        <v>273</v>
      </c>
      <c r="F276" s="159"/>
      <c r="G276" s="11" t="s">
        <v>846</v>
      </c>
      <c r="H276" s="14">
        <v>2.09</v>
      </c>
      <c r="I276" s="109">
        <f t="shared" si="3"/>
        <v>8.36</v>
      </c>
      <c r="J276" s="115"/>
    </row>
    <row r="277" spans="1:10" ht="96">
      <c r="A277" s="114"/>
      <c r="B277" s="107">
        <v>3</v>
      </c>
      <c r="C277" s="10" t="s">
        <v>845</v>
      </c>
      <c r="D277" s="118" t="s">
        <v>25</v>
      </c>
      <c r="E277" s="158" t="s">
        <v>271</v>
      </c>
      <c r="F277" s="159"/>
      <c r="G277" s="11" t="s">
        <v>846</v>
      </c>
      <c r="H277" s="14">
        <v>2.09</v>
      </c>
      <c r="I277" s="109">
        <f t="shared" si="3"/>
        <v>6.27</v>
      </c>
      <c r="J277" s="115"/>
    </row>
    <row r="278" spans="1:10" ht="96">
      <c r="A278" s="114"/>
      <c r="B278" s="107">
        <v>6</v>
      </c>
      <c r="C278" s="10" t="s">
        <v>845</v>
      </c>
      <c r="D278" s="118" t="s">
        <v>25</v>
      </c>
      <c r="E278" s="158" t="s">
        <v>755</v>
      </c>
      <c r="F278" s="159"/>
      <c r="G278" s="11" t="s">
        <v>846</v>
      </c>
      <c r="H278" s="14">
        <v>2.09</v>
      </c>
      <c r="I278" s="109">
        <f t="shared" ref="I278:I341" si="4">H278*B278</f>
        <v>12.54</v>
      </c>
      <c r="J278" s="115"/>
    </row>
    <row r="279" spans="1:10" ht="96">
      <c r="A279" s="114"/>
      <c r="B279" s="107">
        <v>4</v>
      </c>
      <c r="C279" s="10" t="s">
        <v>845</v>
      </c>
      <c r="D279" s="118" t="s">
        <v>26</v>
      </c>
      <c r="E279" s="158" t="s">
        <v>273</v>
      </c>
      <c r="F279" s="159"/>
      <c r="G279" s="11" t="s">
        <v>846</v>
      </c>
      <c r="H279" s="14">
        <v>2.09</v>
      </c>
      <c r="I279" s="109">
        <f t="shared" si="4"/>
        <v>8.36</v>
      </c>
      <c r="J279" s="115"/>
    </row>
    <row r="280" spans="1:10" ht="96">
      <c r="A280" s="114"/>
      <c r="B280" s="107">
        <v>5</v>
      </c>
      <c r="C280" s="10" t="s">
        <v>845</v>
      </c>
      <c r="D280" s="118" t="s">
        <v>26</v>
      </c>
      <c r="E280" s="158" t="s">
        <v>271</v>
      </c>
      <c r="F280" s="159"/>
      <c r="G280" s="11" t="s">
        <v>846</v>
      </c>
      <c r="H280" s="14">
        <v>2.09</v>
      </c>
      <c r="I280" s="109">
        <f t="shared" si="4"/>
        <v>10.45</v>
      </c>
      <c r="J280" s="115"/>
    </row>
    <row r="281" spans="1:10" ht="96">
      <c r="A281" s="114"/>
      <c r="B281" s="107">
        <v>4</v>
      </c>
      <c r="C281" s="10" t="s">
        <v>845</v>
      </c>
      <c r="D281" s="118" t="s">
        <v>26</v>
      </c>
      <c r="E281" s="158" t="s">
        <v>272</v>
      </c>
      <c r="F281" s="159"/>
      <c r="G281" s="11" t="s">
        <v>846</v>
      </c>
      <c r="H281" s="14">
        <v>2.09</v>
      </c>
      <c r="I281" s="109">
        <f t="shared" si="4"/>
        <v>8.36</v>
      </c>
      <c r="J281" s="115"/>
    </row>
    <row r="282" spans="1:10" ht="96">
      <c r="A282" s="114"/>
      <c r="B282" s="107">
        <v>3</v>
      </c>
      <c r="C282" s="10" t="s">
        <v>845</v>
      </c>
      <c r="D282" s="118" t="s">
        <v>26</v>
      </c>
      <c r="E282" s="158" t="s">
        <v>755</v>
      </c>
      <c r="F282" s="159"/>
      <c r="G282" s="11" t="s">
        <v>846</v>
      </c>
      <c r="H282" s="14">
        <v>2.09</v>
      </c>
      <c r="I282" s="109">
        <f t="shared" si="4"/>
        <v>6.27</v>
      </c>
      <c r="J282" s="115"/>
    </row>
    <row r="283" spans="1:10" ht="96">
      <c r="A283" s="114"/>
      <c r="B283" s="107">
        <v>5</v>
      </c>
      <c r="C283" s="10" t="s">
        <v>473</v>
      </c>
      <c r="D283" s="118" t="s">
        <v>23</v>
      </c>
      <c r="E283" s="158" t="s">
        <v>673</v>
      </c>
      <c r="F283" s="159"/>
      <c r="G283" s="11" t="s">
        <v>475</v>
      </c>
      <c r="H283" s="14">
        <v>2.2400000000000002</v>
      </c>
      <c r="I283" s="109">
        <f t="shared" si="4"/>
        <v>11.200000000000001</v>
      </c>
      <c r="J283" s="115"/>
    </row>
    <row r="284" spans="1:10" ht="96">
      <c r="A284" s="114"/>
      <c r="B284" s="107">
        <v>3</v>
      </c>
      <c r="C284" s="10" t="s">
        <v>473</v>
      </c>
      <c r="D284" s="118" t="s">
        <v>23</v>
      </c>
      <c r="E284" s="158" t="s">
        <v>271</v>
      </c>
      <c r="F284" s="159"/>
      <c r="G284" s="11" t="s">
        <v>475</v>
      </c>
      <c r="H284" s="14">
        <v>2.2400000000000002</v>
      </c>
      <c r="I284" s="109">
        <f t="shared" si="4"/>
        <v>6.7200000000000006</v>
      </c>
      <c r="J284" s="115"/>
    </row>
    <row r="285" spans="1:10" ht="96">
      <c r="A285" s="114"/>
      <c r="B285" s="107">
        <v>5</v>
      </c>
      <c r="C285" s="10" t="s">
        <v>473</v>
      </c>
      <c r="D285" s="118" t="s">
        <v>23</v>
      </c>
      <c r="E285" s="158" t="s">
        <v>755</v>
      </c>
      <c r="F285" s="159"/>
      <c r="G285" s="11" t="s">
        <v>475</v>
      </c>
      <c r="H285" s="14">
        <v>2.2400000000000002</v>
      </c>
      <c r="I285" s="109">
        <f t="shared" si="4"/>
        <v>11.200000000000001</v>
      </c>
      <c r="J285" s="115"/>
    </row>
    <row r="286" spans="1:10" ht="96">
      <c r="A286" s="114"/>
      <c r="B286" s="107">
        <v>4</v>
      </c>
      <c r="C286" s="10" t="s">
        <v>473</v>
      </c>
      <c r="D286" s="118" t="s">
        <v>25</v>
      </c>
      <c r="E286" s="158" t="s">
        <v>673</v>
      </c>
      <c r="F286" s="159"/>
      <c r="G286" s="11" t="s">
        <v>475</v>
      </c>
      <c r="H286" s="14">
        <v>2.2400000000000002</v>
      </c>
      <c r="I286" s="109">
        <f t="shared" si="4"/>
        <v>8.9600000000000009</v>
      </c>
      <c r="J286" s="115"/>
    </row>
    <row r="287" spans="1:10" ht="96">
      <c r="A287" s="114"/>
      <c r="B287" s="107">
        <v>8</v>
      </c>
      <c r="C287" s="10" t="s">
        <v>473</v>
      </c>
      <c r="D287" s="118" t="s">
        <v>25</v>
      </c>
      <c r="E287" s="158" t="s">
        <v>271</v>
      </c>
      <c r="F287" s="159"/>
      <c r="G287" s="11" t="s">
        <v>475</v>
      </c>
      <c r="H287" s="14">
        <v>2.2400000000000002</v>
      </c>
      <c r="I287" s="109">
        <f t="shared" si="4"/>
        <v>17.920000000000002</v>
      </c>
      <c r="J287" s="115"/>
    </row>
    <row r="288" spans="1:10" ht="96">
      <c r="A288" s="114"/>
      <c r="B288" s="107">
        <v>3</v>
      </c>
      <c r="C288" s="10" t="s">
        <v>473</v>
      </c>
      <c r="D288" s="118" t="s">
        <v>25</v>
      </c>
      <c r="E288" s="158" t="s">
        <v>755</v>
      </c>
      <c r="F288" s="159"/>
      <c r="G288" s="11" t="s">
        <v>475</v>
      </c>
      <c r="H288" s="14">
        <v>2.2400000000000002</v>
      </c>
      <c r="I288" s="109">
        <f t="shared" si="4"/>
        <v>6.7200000000000006</v>
      </c>
      <c r="J288" s="115"/>
    </row>
    <row r="289" spans="1:10" ht="96">
      <c r="A289" s="114"/>
      <c r="B289" s="107">
        <v>2</v>
      </c>
      <c r="C289" s="10" t="s">
        <v>473</v>
      </c>
      <c r="D289" s="118" t="s">
        <v>26</v>
      </c>
      <c r="E289" s="158" t="s">
        <v>755</v>
      </c>
      <c r="F289" s="159"/>
      <c r="G289" s="11" t="s">
        <v>475</v>
      </c>
      <c r="H289" s="14">
        <v>2.2400000000000002</v>
      </c>
      <c r="I289" s="109">
        <f t="shared" si="4"/>
        <v>4.4800000000000004</v>
      </c>
      <c r="J289" s="115"/>
    </row>
    <row r="290" spans="1:10" ht="96">
      <c r="A290" s="114"/>
      <c r="B290" s="107">
        <v>3</v>
      </c>
      <c r="C290" s="10" t="s">
        <v>473</v>
      </c>
      <c r="D290" s="118" t="s">
        <v>298</v>
      </c>
      <c r="E290" s="158" t="s">
        <v>273</v>
      </c>
      <c r="F290" s="159"/>
      <c r="G290" s="11" t="s">
        <v>475</v>
      </c>
      <c r="H290" s="14">
        <v>2.2400000000000002</v>
      </c>
      <c r="I290" s="109">
        <f t="shared" si="4"/>
        <v>6.7200000000000006</v>
      </c>
      <c r="J290" s="115"/>
    </row>
    <row r="291" spans="1:10" ht="96">
      <c r="A291" s="114"/>
      <c r="B291" s="107">
        <v>5</v>
      </c>
      <c r="C291" s="10" t="s">
        <v>473</v>
      </c>
      <c r="D291" s="118" t="s">
        <v>298</v>
      </c>
      <c r="E291" s="158" t="s">
        <v>272</v>
      </c>
      <c r="F291" s="159"/>
      <c r="G291" s="11" t="s">
        <v>475</v>
      </c>
      <c r="H291" s="14">
        <v>2.2400000000000002</v>
      </c>
      <c r="I291" s="109">
        <f t="shared" si="4"/>
        <v>11.200000000000001</v>
      </c>
      <c r="J291" s="115"/>
    </row>
    <row r="292" spans="1:10" ht="96">
      <c r="A292" s="114"/>
      <c r="B292" s="107">
        <v>3</v>
      </c>
      <c r="C292" s="10" t="s">
        <v>473</v>
      </c>
      <c r="D292" s="118" t="s">
        <v>294</v>
      </c>
      <c r="E292" s="158" t="s">
        <v>273</v>
      </c>
      <c r="F292" s="159"/>
      <c r="G292" s="11" t="s">
        <v>475</v>
      </c>
      <c r="H292" s="14">
        <v>2.2400000000000002</v>
      </c>
      <c r="I292" s="109">
        <f t="shared" si="4"/>
        <v>6.7200000000000006</v>
      </c>
      <c r="J292" s="115"/>
    </row>
    <row r="293" spans="1:10" ht="96">
      <c r="A293" s="114"/>
      <c r="B293" s="107">
        <v>4</v>
      </c>
      <c r="C293" s="10" t="s">
        <v>473</v>
      </c>
      <c r="D293" s="118" t="s">
        <v>294</v>
      </c>
      <c r="E293" s="158" t="s">
        <v>272</v>
      </c>
      <c r="F293" s="159"/>
      <c r="G293" s="11" t="s">
        <v>475</v>
      </c>
      <c r="H293" s="14">
        <v>2.2400000000000002</v>
      </c>
      <c r="I293" s="109">
        <f t="shared" si="4"/>
        <v>8.9600000000000009</v>
      </c>
      <c r="J293" s="115"/>
    </row>
    <row r="294" spans="1:10" ht="96">
      <c r="A294" s="114"/>
      <c r="B294" s="107">
        <v>3</v>
      </c>
      <c r="C294" s="10" t="s">
        <v>473</v>
      </c>
      <c r="D294" s="118" t="s">
        <v>314</v>
      </c>
      <c r="E294" s="158" t="s">
        <v>273</v>
      </c>
      <c r="F294" s="159"/>
      <c r="G294" s="11" t="s">
        <v>475</v>
      </c>
      <c r="H294" s="14">
        <v>2.2400000000000002</v>
      </c>
      <c r="I294" s="109">
        <f t="shared" si="4"/>
        <v>6.7200000000000006</v>
      </c>
      <c r="J294" s="115"/>
    </row>
    <row r="295" spans="1:10" ht="96">
      <c r="A295" s="114"/>
      <c r="B295" s="107">
        <v>3</v>
      </c>
      <c r="C295" s="10" t="s">
        <v>473</v>
      </c>
      <c r="D295" s="118" t="s">
        <v>314</v>
      </c>
      <c r="E295" s="158" t="s">
        <v>272</v>
      </c>
      <c r="F295" s="159"/>
      <c r="G295" s="11" t="s">
        <v>475</v>
      </c>
      <c r="H295" s="14">
        <v>2.2400000000000002</v>
      </c>
      <c r="I295" s="109">
        <f t="shared" si="4"/>
        <v>6.7200000000000006</v>
      </c>
      <c r="J295" s="115"/>
    </row>
    <row r="296" spans="1:10" ht="72">
      <c r="A296" s="114"/>
      <c r="B296" s="107">
        <v>2</v>
      </c>
      <c r="C296" s="10" t="s">
        <v>847</v>
      </c>
      <c r="D296" s="118" t="s">
        <v>25</v>
      </c>
      <c r="E296" s="158"/>
      <c r="F296" s="159"/>
      <c r="G296" s="11" t="s">
        <v>848</v>
      </c>
      <c r="H296" s="14">
        <v>0.99</v>
      </c>
      <c r="I296" s="109">
        <f t="shared" si="4"/>
        <v>1.98</v>
      </c>
      <c r="J296" s="115"/>
    </row>
    <row r="297" spans="1:10" ht="156">
      <c r="A297" s="114"/>
      <c r="B297" s="107">
        <v>2</v>
      </c>
      <c r="C297" s="10" t="s">
        <v>849</v>
      </c>
      <c r="D297" s="118" t="s">
        <v>25</v>
      </c>
      <c r="E297" s="158"/>
      <c r="F297" s="159"/>
      <c r="G297" s="11" t="s">
        <v>850</v>
      </c>
      <c r="H297" s="14">
        <v>1.82</v>
      </c>
      <c r="I297" s="109">
        <f t="shared" si="4"/>
        <v>3.64</v>
      </c>
      <c r="J297" s="115"/>
    </row>
    <row r="298" spans="1:10" ht="108">
      <c r="A298" s="114"/>
      <c r="B298" s="107">
        <v>2</v>
      </c>
      <c r="C298" s="10" t="s">
        <v>851</v>
      </c>
      <c r="D298" s="118" t="s">
        <v>25</v>
      </c>
      <c r="E298" s="158" t="s">
        <v>272</v>
      </c>
      <c r="F298" s="159"/>
      <c r="G298" s="11" t="s">
        <v>852</v>
      </c>
      <c r="H298" s="14">
        <v>1.49</v>
      </c>
      <c r="I298" s="109">
        <f t="shared" si="4"/>
        <v>2.98</v>
      </c>
      <c r="J298" s="115"/>
    </row>
    <row r="299" spans="1:10" ht="108">
      <c r="A299" s="114"/>
      <c r="B299" s="107">
        <v>2</v>
      </c>
      <c r="C299" s="10" t="s">
        <v>851</v>
      </c>
      <c r="D299" s="118" t="s">
        <v>26</v>
      </c>
      <c r="E299" s="158" t="s">
        <v>755</v>
      </c>
      <c r="F299" s="159"/>
      <c r="G299" s="11" t="s">
        <v>852</v>
      </c>
      <c r="H299" s="14">
        <v>1.49</v>
      </c>
      <c r="I299" s="109">
        <f t="shared" si="4"/>
        <v>2.98</v>
      </c>
      <c r="J299" s="115"/>
    </row>
    <row r="300" spans="1:10" ht="132">
      <c r="A300" s="114"/>
      <c r="B300" s="107">
        <v>2</v>
      </c>
      <c r="C300" s="10" t="s">
        <v>853</v>
      </c>
      <c r="D300" s="118" t="s">
        <v>854</v>
      </c>
      <c r="E300" s="158" t="s">
        <v>635</v>
      </c>
      <c r="F300" s="159"/>
      <c r="G300" s="11" t="s">
        <v>855</v>
      </c>
      <c r="H300" s="14">
        <v>0.42</v>
      </c>
      <c r="I300" s="109">
        <f t="shared" si="4"/>
        <v>0.84</v>
      </c>
      <c r="J300" s="115"/>
    </row>
    <row r="301" spans="1:10" ht="132">
      <c r="A301" s="114"/>
      <c r="B301" s="107">
        <v>2</v>
      </c>
      <c r="C301" s="10" t="s">
        <v>853</v>
      </c>
      <c r="D301" s="118" t="s">
        <v>854</v>
      </c>
      <c r="E301" s="158" t="s">
        <v>637</v>
      </c>
      <c r="F301" s="159"/>
      <c r="G301" s="11" t="s">
        <v>855</v>
      </c>
      <c r="H301" s="14">
        <v>0.42</v>
      </c>
      <c r="I301" s="109">
        <f t="shared" si="4"/>
        <v>0.84</v>
      </c>
      <c r="J301" s="115"/>
    </row>
    <row r="302" spans="1:10" ht="132">
      <c r="A302" s="114"/>
      <c r="B302" s="107">
        <v>2</v>
      </c>
      <c r="C302" s="10" t="s">
        <v>853</v>
      </c>
      <c r="D302" s="118" t="s">
        <v>854</v>
      </c>
      <c r="E302" s="158" t="s">
        <v>640</v>
      </c>
      <c r="F302" s="159"/>
      <c r="G302" s="11" t="s">
        <v>855</v>
      </c>
      <c r="H302" s="14">
        <v>0.42</v>
      </c>
      <c r="I302" s="109">
        <f t="shared" si="4"/>
        <v>0.84</v>
      </c>
      <c r="J302" s="115"/>
    </row>
    <row r="303" spans="1:10" ht="132">
      <c r="A303" s="114"/>
      <c r="B303" s="107">
        <v>2</v>
      </c>
      <c r="C303" s="10" t="s">
        <v>853</v>
      </c>
      <c r="D303" s="118" t="s">
        <v>856</v>
      </c>
      <c r="E303" s="158" t="s">
        <v>635</v>
      </c>
      <c r="F303" s="159"/>
      <c r="G303" s="11" t="s">
        <v>855</v>
      </c>
      <c r="H303" s="14">
        <v>0.53</v>
      </c>
      <c r="I303" s="109">
        <f t="shared" si="4"/>
        <v>1.06</v>
      </c>
      <c r="J303" s="115"/>
    </row>
    <row r="304" spans="1:10" ht="132">
      <c r="A304" s="114"/>
      <c r="B304" s="107">
        <v>2</v>
      </c>
      <c r="C304" s="10" t="s">
        <v>853</v>
      </c>
      <c r="D304" s="118" t="s">
        <v>856</v>
      </c>
      <c r="E304" s="158" t="s">
        <v>637</v>
      </c>
      <c r="F304" s="159"/>
      <c r="G304" s="11" t="s">
        <v>855</v>
      </c>
      <c r="H304" s="14">
        <v>0.53</v>
      </c>
      <c r="I304" s="109">
        <f t="shared" si="4"/>
        <v>1.06</v>
      </c>
      <c r="J304" s="115"/>
    </row>
    <row r="305" spans="1:10" ht="132">
      <c r="A305" s="114"/>
      <c r="B305" s="107">
        <v>2</v>
      </c>
      <c r="C305" s="10" t="s">
        <v>853</v>
      </c>
      <c r="D305" s="118" t="s">
        <v>856</v>
      </c>
      <c r="E305" s="158" t="s">
        <v>640</v>
      </c>
      <c r="F305" s="159"/>
      <c r="G305" s="11" t="s">
        <v>855</v>
      </c>
      <c r="H305" s="14">
        <v>0.53</v>
      </c>
      <c r="I305" s="109">
        <f t="shared" si="4"/>
        <v>1.06</v>
      </c>
      <c r="J305" s="115"/>
    </row>
    <row r="306" spans="1:10" ht="132">
      <c r="A306" s="114"/>
      <c r="B306" s="107">
        <v>2</v>
      </c>
      <c r="C306" s="10" t="s">
        <v>853</v>
      </c>
      <c r="D306" s="118" t="s">
        <v>857</v>
      </c>
      <c r="E306" s="158" t="s">
        <v>635</v>
      </c>
      <c r="F306" s="159"/>
      <c r="G306" s="11" t="s">
        <v>855</v>
      </c>
      <c r="H306" s="14">
        <v>0.56999999999999995</v>
      </c>
      <c r="I306" s="109">
        <f t="shared" si="4"/>
        <v>1.1399999999999999</v>
      </c>
      <c r="J306" s="115"/>
    </row>
    <row r="307" spans="1:10" ht="132">
      <c r="A307" s="114"/>
      <c r="B307" s="107">
        <v>2</v>
      </c>
      <c r="C307" s="10" t="s">
        <v>853</v>
      </c>
      <c r="D307" s="118" t="s">
        <v>857</v>
      </c>
      <c r="E307" s="158" t="s">
        <v>637</v>
      </c>
      <c r="F307" s="159"/>
      <c r="G307" s="11" t="s">
        <v>855</v>
      </c>
      <c r="H307" s="14">
        <v>0.56999999999999995</v>
      </c>
      <c r="I307" s="109">
        <f t="shared" si="4"/>
        <v>1.1399999999999999</v>
      </c>
      <c r="J307" s="115"/>
    </row>
    <row r="308" spans="1:10" ht="132">
      <c r="A308" s="114"/>
      <c r="B308" s="107">
        <v>2</v>
      </c>
      <c r="C308" s="10" t="s">
        <v>853</v>
      </c>
      <c r="D308" s="118" t="s">
        <v>857</v>
      </c>
      <c r="E308" s="158" t="s">
        <v>640</v>
      </c>
      <c r="F308" s="159"/>
      <c r="G308" s="11" t="s">
        <v>855</v>
      </c>
      <c r="H308" s="14">
        <v>0.56999999999999995</v>
      </c>
      <c r="I308" s="109">
        <f t="shared" si="4"/>
        <v>1.1399999999999999</v>
      </c>
      <c r="J308" s="115"/>
    </row>
    <row r="309" spans="1:10" ht="132">
      <c r="A309" s="114"/>
      <c r="B309" s="107">
        <v>2</v>
      </c>
      <c r="C309" s="10" t="s">
        <v>853</v>
      </c>
      <c r="D309" s="118" t="s">
        <v>858</v>
      </c>
      <c r="E309" s="158" t="s">
        <v>635</v>
      </c>
      <c r="F309" s="159"/>
      <c r="G309" s="11" t="s">
        <v>855</v>
      </c>
      <c r="H309" s="14">
        <v>0.61</v>
      </c>
      <c r="I309" s="109">
        <f t="shared" si="4"/>
        <v>1.22</v>
      </c>
      <c r="J309" s="115"/>
    </row>
    <row r="310" spans="1:10" ht="132">
      <c r="A310" s="114"/>
      <c r="B310" s="107">
        <v>2</v>
      </c>
      <c r="C310" s="10" t="s">
        <v>853</v>
      </c>
      <c r="D310" s="118" t="s">
        <v>858</v>
      </c>
      <c r="E310" s="158" t="s">
        <v>637</v>
      </c>
      <c r="F310" s="159"/>
      <c r="G310" s="11" t="s">
        <v>855</v>
      </c>
      <c r="H310" s="14">
        <v>0.61</v>
      </c>
      <c r="I310" s="109">
        <f t="shared" si="4"/>
        <v>1.22</v>
      </c>
      <c r="J310" s="115"/>
    </row>
    <row r="311" spans="1:10" ht="132">
      <c r="A311" s="114"/>
      <c r="B311" s="107">
        <v>2</v>
      </c>
      <c r="C311" s="10" t="s">
        <v>853</v>
      </c>
      <c r="D311" s="118" t="s">
        <v>858</v>
      </c>
      <c r="E311" s="158" t="s">
        <v>640</v>
      </c>
      <c r="F311" s="159"/>
      <c r="G311" s="11" t="s">
        <v>855</v>
      </c>
      <c r="H311" s="14">
        <v>0.61</v>
      </c>
      <c r="I311" s="109">
        <f t="shared" si="4"/>
        <v>1.22</v>
      </c>
      <c r="J311" s="115"/>
    </row>
    <row r="312" spans="1:10" ht="132">
      <c r="A312" s="114"/>
      <c r="B312" s="107">
        <v>2</v>
      </c>
      <c r="C312" s="10" t="s">
        <v>853</v>
      </c>
      <c r="D312" s="118" t="s">
        <v>859</v>
      </c>
      <c r="E312" s="158" t="s">
        <v>635</v>
      </c>
      <c r="F312" s="159"/>
      <c r="G312" s="11" t="s">
        <v>855</v>
      </c>
      <c r="H312" s="14">
        <v>0.65</v>
      </c>
      <c r="I312" s="109">
        <f t="shared" si="4"/>
        <v>1.3</v>
      </c>
      <c r="J312" s="115"/>
    </row>
    <row r="313" spans="1:10" ht="132">
      <c r="A313" s="114"/>
      <c r="B313" s="107">
        <v>2</v>
      </c>
      <c r="C313" s="10" t="s">
        <v>853</v>
      </c>
      <c r="D313" s="118" t="s">
        <v>859</v>
      </c>
      <c r="E313" s="158" t="s">
        <v>637</v>
      </c>
      <c r="F313" s="159"/>
      <c r="G313" s="11" t="s">
        <v>855</v>
      </c>
      <c r="H313" s="14">
        <v>0.65</v>
      </c>
      <c r="I313" s="109">
        <f t="shared" si="4"/>
        <v>1.3</v>
      </c>
      <c r="J313" s="115"/>
    </row>
    <row r="314" spans="1:10" ht="132">
      <c r="A314" s="114"/>
      <c r="B314" s="107">
        <v>2</v>
      </c>
      <c r="C314" s="10" t="s">
        <v>853</v>
      </c>
      <c r="D314" s="118" t="s">
        <v>859</v>
      </c>
      <c r="E314" s="158" t="s">
        <v>640</v>
      </c>
      <c r="F314" s="159"/>
      <c r="G314" s="11" t="s">
        <v>855</v>
      </c>
      <c r="H314" s="14">
        <v>0.65</v>
      </c>
      <c r="I314" s="109">
        <f t="shared" si="4"/>
        <v>1.3</v>
      </c>
      <c r="J314" s="115"/>
    </row>
    <row r="315" spans="1:10" ht="144">
      <c r="A315" s="114"/>
      <c r="B315" s="107">
        <v>2</v>
      </c>
      <c r="C315" s="10" t="s">
        <v>860</v>
      </c>
      <c r="D315" s="118" t="s">
        <v>239</v>
      </c>
      <c r="E315" s="158" t="s">
        <v>23</v>
      </c>
      <c r="F315" s="159"/>
      <c r="G315" s="11" t="s">
        <v>861</v>
      </c>
      <c r="H315" s="14">
        <v>0.69</v>
      </c>
      <c r="I315" s="109">
        <f t="shared" si="4"/>
        <v>1.38</v>
      </c>
      <c r="J315" s="115"/>
    </row>
    <row r="316" spans="1:10" ht="144">
      <c r="A316" s="114"/>
      <c r="B316" s="107">
        <v>2</v>
      </c>
      <c r="C316" s="10" t="s">
        <v>860</v>
      </c>
      <c r="D316" s="118" t="s">
        <v>239</v>
      </c>
      <c r="E316" s="158" t="s">
        <v>25</v>
      </c>
      <c r="F316" s="159"/>
      <c r="G316" s="11" t="s">
        <v>861</v>
      </c>
      <c r="H316" s="14">
        <v>0.69</v>
      </c>
      <c r="I316" s="109">
        <f t="shared" si="4"/>
        <v>1.38</v>
      </c>
      <c r="J316" s="115"/>
    </row>
    <row r="317" spans="1:10" ht="144">
      <c r="A317" s="114"/>
      <c r="B317" s="107">
        <v>1</v>
      </c>
      <c r="C317" s="10" t="s">
        <v>860</v>
      </c>
      <c r="D317" s="118" t="s">
        <v>348</v>
      </c>
      <c r="E317" s="158" t="s">
        <v>23</v>
      </c>
      <c r="F317" s="159"/>
      <c r="G317" s="11" t="s">
        <v>861</v>
      </c>
      <c r="H317" s="14">
        <v>0.69</v>
      </c>
      <c r="I317" s="109">
        <f t="shared" si="4"/>
        <v>0.69</v>
      </c>
      <c r="J317" s="115"/>
    </row>
    <row r="318" spans="1:10" ht="144">
      <c r="A318" s="114"/>
      <c r="B318" s="107">
        <v>1</v>
      </c>
      <c r="C318" s="10" t="s">
        <v>860</v>
      </c>
      <c r="D318" s="118" t="s">
        <v>348</v>
      </c>
      <c r="E318" s="158" t="s">
        <v>25</v>
      </c>
      <c r="F318" s="159"/>
      <c r="G318" s="11" t="s">
        <v>861</v>
      </c>
      <c r="H318" s="14">
        <v>0.69</v>
      </c>
      <c r="I318" s="109">
        <f t="shared" si="4"/>
        <v>0.69</v>
      </c>
      <c r="J318" s="115"/>
    </row>
    <row r="319" spans="1:10" ht="144">
      <c r="A319" s="114"/>
      <c r="B319" s="107">
        <v>1</v>
      </c>
      <c r="C319" s="10" t="s">
        <v>860</v>
      </c>
      <c r="D319" s="118" t="s">
        <v>528</v>
      </c>
      <c r="E319" s="158" t="s">
        <v>23</v>
      </c>
      <c r="F319" s="159"/>
      <c r="G319" s="11" t="s">
        <v>861</v>
      </c>
      <c r="H319" s="14">
        <v>0.69</v>
      </c>
      <c r="I319" s="109">
        <f t="shared" si="4"/>
        <v>0.69</v>
      </c>
      <c r="J319" s="115"/>
    </row>
    <row r="320" spans="1:10" ht="144">
      <c r="A320" s="114"/>
      <c r="B320" s="107">
        <v>1</v>
      </c>
      <c r="C320" s="10" t="s">
        <v>860</v>
      </c>
      <c r="D320" s="118" t="s">
        <v>528</v>
      </c>
      <c r="E320" s="158" t="s">
        <v>25</v>
      </c>
      <c r="F320" s="159"/>
      <c r="G320" s="11" t="s">
        <v>861</v>
      </c>
      <c r="H320" s="14">
        <v>0.69</v>
      </c>
      <c r="I320" s="109">
        <f t="shared" si="4"/>
        <v>0.69</v>
      </c>
      <c r="J320" s="115"/>
    </row>
    <row r="321" spans="1:10" ht="144">
      <c r="A321" s="114"/>
      <c r="B321" s="107">
        <v>1</v>
      </c>
      <c r="C321" s="10" t="s">
        <v>860</v>
      </c>
      <c r="D321" s="118" t="s">
        <v>862</v>
      </c>
      <c r="E321" s="158" t="s">
        <v>23</v>
      </c>
      <c r="F321" s="159"/>
      <c r="G321" s="11" t="s">
        <v>861</v>
      </c>
      <c r="H321" s="14">
        <v>0.69</v>
      </c>
      <c r="I321" s="109">
        <f t="shared" si="4"/>
        <v>0.69</v>
      </c>
      <c r="J321" s="115"/>
    </row>
    <row r="322" spans="1:10" ht="144">
      <c r="A322" s="114"/>
      <c r="B322" s="107">
        <v>2</v>
      </c>
      <c r="C322" s="10" t="s">
        <v>860</v>
      </c>
      <c r="D322" s="118" t="s">
        <v>862</v>
      </c>
      <c r="E322" s="158" t="s">
        <v>25</v>
      </c>
      <c r="F322" s="159"/>
      <c r="G322" s="11" t="s">
        <v>861</v>
      </c>
      <c r="H322" s="14">
        <v>0.69</v>
      </c>
      <c r="I322" s="109">
        <f t="shared" si="4"/>
        <v>1.38</v>
      </c>
      <c r="J322" s="115"/>
    </row>
    <row r="323" spans="1:10" ht="144">
      <c r="A323" s="114"/>
      <c r="B323" s="107">
        <v>1</v>
      </c>
      <c r="C323" s="10" t="s">
        <v>860</v>
      </c>
      <c r="D323" s="118" t="s">
        <v>863</v>
      </c>
      <c r="E323" s="158" t="s">
        <v>23</v>
      </c>
      <c r="F323" s="159"/>
      <c r="G323" s="11" t="s">
        <v>861</v>
      </c>
      <c r="H323" s="14">
        <v>0.69</v>
      </c>
      <c r="I323" s="109">
        <f t="shared" si="4"/>
        <v>0.69</v>
      </c>
      <c r="J323" s="115"/>
    </row>
    <row r="324" spans="1:10" ht="144">
      <c r="A324" s="114"/>
      <c r="B324" s="107">
        <v>1</v>
      </c>
      <c r="C324" s="10" t="s">
        <v>860</v>
      </c>
      <c r="D324" s="118" t="s">
        <v>863</v>
      </c>
      <c r="E324" s="158" t="s">
        <v>25</v>
      </c>
      <c r="F324" s="159"/>
      <c r="G324" s="11" t="s">
        <v>861</v>
      </c>
      <c r="H324" s="14">
        <v>0.69</v>
      </c>
      <c r="I324" s="109">
        <f t="shared" si="4"/>
        <v>0.69</v>
      </c>
      <c r="J324" s="115"/>
    </row>
    <row r="325" spans="1:10" ht="144">
      <c r="A325" s="114"/>
      <c r="B325" s="107">
        <v>1</v>
      </c>
      <c r="C325" s="10" t="s">
        <v>860</v>
      </c>
      <c r="D325" s="118" t="s">
        <v>723</v>
      </c>
      <c r="E325" s="158" t="s">
        <v>23</v>
      </c>
      <c r="F325" s="159"/>
      <c r="G325" s="11" t="s">
        <v>861</v>
      </c>
      <c r="H325" s="14">
        <v>0.69</v>
      </c>
      <c r="I325" s="109">
        <f t="shared" si="4"/>
        <v>0.69</v>
      </c>
      <c r="J325" s="115"/>
    </row>
    <row r="326" spans="1:10" ht="144">
      <c r="A326" s="114"/>
      <c r="B326" s="107">
        <v>1</v>
      </c>
      <c r="C326" s="10" t="s">
        <v>860</v>
      </c>
      <c r="D326" s="118" t="s">
        <v>723</v>
      </c>
      <c r="E326" s="158" t="s">
        <v>25</v>
      </c>
      <c r="F326" s="159"/>
      <c r="G326" s="11" t="s">
        <v>861</v>
      </c>
      <c r="H326" s="14">
        <v>0.69</v>
      </c>
      <c r="I326" s="109">
        <f t="shared" si="4"/>
        <v>0.69</v>
      </c>
      <c r="J326" s="115"/>
    </row>
    <row r="327" spans="1:10" ht="144">
      <c r="A327" s="114"/>
      <c r="B327" s="107">
        <v>1</v>
      </c>
      <c r="C327" s="10" t="s">
        <v>860</v>
      </c>
      <c r="D327" s="118" t="s">
        <v>724</v>
      </c>
      <c r="E327" s="158" t="s">
        <v>23</v>
      </c>
      <c r="F327" s="159"/>
      <c r="G327" s="11" t="s">
        <v>861</v>
      </c>
      <c r="H327" s="14">
        <v>0.69</v>
      </c>
      <c r="I327" s="109">
        <f t="shared" si="4"/>
        <v>0.69</v>
      </c>
      <c r="J327" s="115"/>
    </row>
    <row r="328" spans="1:10" ht="144">
      <c r="A328" s="114"/>
      <c r="B328" s="107">
        <v>1</v>
      </c>
      <c r="C328" s="10" t="s">
        <v>860</v>
      </c>
      <c r="D328" s="118" t="s">
        <v>724</v>
      </c>
      <c r="E328" s="158" t="s">
        <v>25</v>
      </c>
      <c r="F328" s="159"/>
      <c r="G328" s="11" t="s">
        <v>861</v>
      </c>
      <c r="H328" s="14">
        <v>0.69</v>
      </c>
      <c r="I328" s="109">
        <f t="shared" si="4"/>
        <v>0.69</v>
      </c>
      <c r="J328" s="115"/>
    </row>
    <row r="329" spans="1:10" ht="144">
      <c r="A329" s="114"/>
      <c r="B329" s="107">
        <v>1</v>
      </c>
      <c r="C329" s="10" t="s">
        <v>860</v>
      </c>
      <c r="D329" s="118" t="s">
        <v>789</v>
      </c>
      <c r="E329" s="158" t="s">
        <v>23</v>
      </c>
      <c r="F329" s="159"/>
      <c r="G329" s="11" t="s">
        <v>861</v>
      </c>
      <c r="H329" s="14">
        <v>0.69</v>
      </c>
      <c r="I329" s="109">
        <f t="shared" si="4"/>
        <v>0.69</v>
      </c>
      <c r="J329" s="115"/>
    </row>
    <row r="330" spans="1:10" ht="144">
      <c r="A330" s="114"/>
      <c r="B330" s="107">
        <v>1</v>
      </c>
      <c r="C330" s="10" t="s">
        <v>860</v>
      </c>
      <c r="D330" s="118" t="s">
        <v>789</v>
      </c>
      <c r="E330" s="158" t="s">
        <v>25</v>
      </c>
      <c r="F330" s="159"/>
      <c r="G330" s="11" t="s">
        <v>861</v>
      </c>
      <c r="H330" s="14">
        <v>0.69</v>
      </c>
      <c r="I330" s="109">
        <f t="shared" si="4"/>
        <v>0.69</v>
      </c>
      <c r="J330" s="115"/>
    </row>
    <row r="331" spans="1:10" ht="144">
      <c r="A331" s="114"/>
      <c r="B331" s="107">
        <v>1</v>
      </c>
      <c r="C331" s="10" t="s">
        <v>860</v>
      </c>
      <c r="D331" s="118" t="s">
        <v>864</v>
      </c>
      <c r="E331" s="158" t="s">
        <v>23</v>
      </c>
      <c r="F331" s="159"/>
      <c r="G331" s="11" t="s">
        <v>861</v>
      </c>
      <c r="H331" s="14">
        <v>0.69</v>
      </c>
      <c r="I331" s="109">
        <f t="shared" si="4"/>
        <v>0.69</v>
      </c>
      <c r="J331" s="115"/>
    </row>
    <row r="332" spans="1:10" ht="144">
      <c r="A332" s="114"/>
      <c r="B332" s="107">
        <v>1</v>
      </c>
      <c r="C332" s="10" t="s">
        <v>860</v>
      </c>
      <c r="D332" s="118" t="s">
        <v>864</v>
      </c>
      <c r="E332" s="158" t="s">
        <v>25</v>
      </c>
      <c r="F332" s="159"/>
      <c r="G332" s="11" t="s">
        <v>861</v>
      </c>
      <c r="H332" s="14">
        <v>0.69</v>
      </c>
      <c r="I332" s="109">
        <f t="shared" si="4"/>
        <v>0.69</v>
      </c>
      <c r="J332" s="115"/>
    </row>
    <row r="333" spans="1:10" ht="168">
      <c r="A333" s="114"/>
      <c r="B333" s="107">
        <v>1</v>
      </c>
      <c r="C333" s="10" t="s">
        <v>865</v>
      </c>
      <c r="D333" s="118" t="s">
        <v>272</v>
      </c>
      <c r="E333" s="158" t="s">
        <v>25</v>
      </c>
      <c r="F333" s="159"/>
      <c r="G333" s="11" t="s">
        <v>866</v>
      </c>
      <c r="H333" s="14">
        <v>4.49</v>
      </c>
      <c r="I333" s="109">
        <f t="shared" si="4"/>
        <v>4.49</v>
      </c>
      <c r="J333" s="115"/>
    </row>
    <row r="334" spans="1:10" ht="168">
      <c r="A334" s="114"/>
      <c r="B334" s="107">
        <v>1</v>
      </c>
      <c r="C334" s="10" t="s">
        <v>865</v>
      </c>
      <c r="D334" s="118" t="s">
        <v>755</v>
      </c>
      <c r="E334" s="158" t="s">
        <v>25</v>
      </c>
      <c r="F334" s="159"/>
      <c r="G334" s="11" t="s">
        <v>866</v>
      </c>
      <c r="H334" s="14">
        <v>4.49</v>
      </c>
      <c r="I334" s="109">
        <f t="shared" si="4"/>
        <v>4.49</v>
      </c>
      <c r="J334" s="115"/>
    </row>
    <row r="335" spans="1:10" ht="168">
      <c r="A335" s="114"/>
      <c r="B335" s="107">
        <v>2</v>
      </c>
      <c r="C335" s="10" t="s">
        <v>865</v>
      </c>
      <c r="D335" s="118" t="s">
        <v>867</v>
      </c>
      <c r="E335" s="158" t="s">
        <v>25</v>
      </c>
      <c r="F335" s="159"/>
      <c r="G335" s="11" t="s">
        <v>866</v>
      </c>
      <c r="H335" s="14">
        <v>3.99</v>
      </c>
      <c r="I335" s="109">
        <f t="shared" si="4"/>
        <v>7.98</v>
      </c>
      <c r="J335" s="115"/>
    </row>
    <row r="336" spans="1:10" ht="192">
      <c r="A336" s="114"/>
      <c r="B336" s="107">
        <v>2</v>
      </c>
      <c r="C336" s="10" t="s">
        <v>868</v>
      </c>
      <c r="D336" s="118" t="s">
        <v>869</v>
      </c>
      <c r="E336" s="158"/>
      <c r="F336" s="159"/>
      <c r="G336" s="11" t="s">
        <v>870</v>
      </c>
      <c r="H336" s="14">
        <v>11.99</v>
      </c>
      <c r="I336" s="109">
        <f t="shared" si="4"/>
        <v>23.98</v>
      </c>
      <c r="J336" s="115"/>
    </row>
    <row r="337" spans="1:10" ht="192">
      <c r="A337" s="114"/>
      <c r="B337" s="107">
        <v>2</v>
      </c>
      <c r="C337" s="10" t="s">
        <v>868</v>
      </c>
      <c r="D337" s="118" t="s">
        <v>871</v>
      </c>
      <c r="E337" s="158"/>
      <c r="F337" s="159"/>
      <c r="G337" s="11" t="s">
        <v>870</v>
      </c>
      <c r="H337" s="14">
        <v>12.49</v>
      </c>
      <c r="I337" s="109">
        <f t="shared" si="4"/>
        <v>24.98</v>
      </c>
      <c r="J337" s="115"/>
    </row>
    <row r="338" spans="1:10" ht="120">
      <c r="A338" s="114"/>
      <c r="B338" s="107">
        <v>2</v>
      </c>
      <c r="C338" s="10" t="s">
        <v>872</v>
      </c>
      <c r="D338" s="118" t="s">
        <v>273</v>
      </c>
      <c r="E338" s="158"/>
      <c r="F338" s="159"/>
      <c r="G338" s="11" t="s">
        <v>873</v>
      </c>
      <c r="H338" s="14">
        <v>1.95</v>
      </c>
      <c r="I338" s="109">
        <f t="shared" si="4"/>
        <v>3.9</v>
      </c>
      <c r="J338" s="115"/>
    </row>
    <row r="339" spans="1:10" ht="120">
      <c r="A339" s="114"/>
      <c r="B339" s="107">
        <v>1</v>
      </c>
      <c r="C339" s="10" t="s">
        <v>872</v>
      </c>
      <c r="D339" s="118" t="s">
        <v>673</v>
      </c>
      <c r="E339" s="158"/>
      <c r="F339" s="159"/>
      <c r="G339" s="11" t="s">
        <v>873</v>
      </c>
      <c r="H339" s="14">
        <v>1.95</v>
      </c>
      <c r="I339" s="109">
        <f t="shared" si="4"/>
        <v>1.95</v>
      </c>
      <c r="J339" s="115"/>
    </row>
    <row r="340" spans="1:10" ht="120">
      <c r="A340" s="114"/>
      <c r="B340" s="107">
        <v>2</v>
      </c>
      <c r="C340" s="10" t="s">
        <v>872</v>
      </c>
      <c r="D340" s="118" t="s">
        <v>272</v>
      </c>
      <c r="E340" s="158"/>
      <c r="F340" s="159"/>
      <c r="G340" s="11" t="s">
        <v>873</v>
      </c>
      <c r="H340" s="14">
        <v>1.95</v>
      </c>
      <c r="I340" s="109">
        <f t="shared" si="4"/>
        <v>3.9</v>
      </c>
      <c r="J340" s="115"/>
    </row>
    <row r="341" spans="1:10" ht="144">
      <c r="A341" s="114"/>
      <c r="B341" s="107">
        <v>1</v>
      </c>
      <c r="C341" s="10" t="s">
        <v>874</v>
      </c>
      <c r="D341" s="118" t="s">
        <v>728</v>
      </c>
      <c r="E341" s="158"/>
      <c r="F341" s="159"/>
      <c r="G341" s="11" t="s">
        <v>875</v>
      </c>
      <c r="H341" s="14">
        <v>5.29</v>
      </c>
      <c r="I341" s="109">
        <f t="shared" si="4"/>
        <v>5.29</v>
      </c>
      <c r="J341" s="115"/>
    </row>
    <row r="342" spans="1:10" ht="144">
      <c r="A342" s="114"/>
      <c r="B342" s="107">
        <v>1</v>
      </c>
      <c r="C342" s="10" t="s">
        <v>874</v>
      </c>
      <c r="D342" s="118" t="s">
        <v>731</v>
      </c>
      <c r="E342" s="158"/>
      <c r="F342" s="159"/>
      <c r="G342" s="11" t="s">
        <v>875</v>
      </c>
      <c r="H342" s="14">
        <v>5.29</v>
      </c>
      <c r="I342" s="109">
        <f t="shared" ref="I342:I345" si="5">H342*B342</f>
        <v>5.29</v>
      </c>
      <c r="J342" s="115"/>
    </row>
    <row r="343" spans="1:10" ht="168">
      <c r="A343" s="114"/>
      <c r="B343" s="107">
        <v>1</v>
      </c>
      <c r="C343" s="10" t="s">
        <v>876</v>
      </c>
      <c r="D343" s="118"/>
      <c r="E343" s="158"/>
      <c r="F343" s="159"/>
      <c r="G343" s="11" t="s">
        <v>877</v>
      </c>
      <c r="H343" s="14">
        <v>5.79</v>
      </c>
      <c r="I343" s="109">
        <f t="shared" si="5"/>
        <v>5.79</v>
      </c>
      <c r="J343" s="115"/>
    </row>
    <row r="344" spans="1:10" ht="180">
      <c r="A344" s="114"/>
      <c r="B344" s="107">
        <v>1</v>
      </c>
      <c r="C344" s="10" t="s">
        <v>878</v>
      </c>
      <c r="D344" s="118" t="s">
        <v>23</v>
      </c>
      <c r="E344" s="158"/>
      <c r="F344" s="159"/>
      <c r="G344" s="11" t="s">
        <v>879</v>
      </c>
      <c r="H344" s="14">
        <v>4.4000000000000004</v>
      </c>
      <c r="I344" s="109">
        <f t="shared" si="5"/>
        <v>4.4000000000000004</v>
      </c>
      <c r="J344" s="115"/>
    </row>
    <row r="345" spans="1:10" ht="180">
      <c r="A345" s="114"/>
      <c r="B345" s="108">
        <v>1</v>
      </c>
      <c r="C345" s="12" t="s">
        <v>878</v>
      </c>
      <c r="D345" s="119" t="s">
        <v>25</v>
      </c>
      <c r="E345" s="160"/>
      <c r="F345" s="161"/>
      <c r="G345" s="13" t="s">
        <v>879</v>
      </c>
      <c r="H345" s="15">
        <v>4.4000000000000004</v>
      </c>
      <c r="I345" s="110">
        <f t="shared" si="5"/>
        <v>4.4000000000000004</v>
      </c>
      <c r="J345" s="115"/>
    </row>
  </sheetData>
  <mergeCells count="328">
    <mergeCell ref="E345:F345"/>
    <mergeCell ref="E340:F340"/>
    <mergeCell ref="E341:F341"/>
    <mergeCell ref="E342:F342"/>
    <mergeCell ref="E343:F343"/>
    <mergeCell ref="E344:F344"/>
    <mergeCell ref="E335:F335"/>
    <mergeCell ref="E336:F336"/>
    <mergeCell ref="E337:F337"/>
    <mergeCell ref="E338:F338"/>
    <mergeCell ref="E339:F339"/>
    <mergeCell ref="E330:F330"/>
    <mergeCell ref="E331:F331"/>
    <mergeCell ref="E332:F332"/>
    <mergeCell ref="E333:F333"/>
    <mergeCell ref="E334:F334"/>
    <mergeCell ref="E325:F325"/>
    <mergeCell ref="E326:F326"/>
    <mergeCell ref="E327:F327"/>
    <mergeCell ref="E328:F328"/>
    <mergeCell ref="E329:F329"/>
    <mergeCell ref="E320:F320"/>
    <mergeCell ref="E321:F321"/>
    <mergeCell ref="E322:F322"/>
    <mergeCell ref="E323:F323"/>
    <mergeCell ref="E324:F324"/>
    <mergeCell ref="E315:F315"/>
    <mergeCell ref="E316:F316"/>
    <mergeCell ref="E317:F317"/>
    <mergeCell ref="E318:F318"/>
    <mergeCell ref="E319:F319"/>
    <mergeCell ref="E310:F310"/>
    <mergeCell ref="E311:F311"/>
    <mergeCell ref="E312:F312"/>
    <mergeCell ref="E313:F313"/>
    <mergeCell ref="E314:F314"/>
    <mergeCell ref="E305:F305"/>
    <mergeCell ref="E306:F306"/>
    <mergeCell ref="E307:F307"/>
    <mergeCell ref="E308:F308"/>
    <mergeCell ref="E309:F309"/>
    <mergeCell ref="E300:F300"/>
    <mergeCell ref="E301:F301"/>
    <mergeCell ref="E302:F302"/>
    <mergeCell ref="E303:F303"/>
    <mergeCell ref="E304:F304"/>
    <mergeCell ref="E295:F295"/>
    <mergeCell ref="E296:F296"/>
    <mergeCell ref="E297:F297"/>
    <mergeCell ref="E298:F298"/>
    <mergeCell ref="E299:F299"/>
    <mergeCell ref="E290:F290"/>
    <mergeCell ref="E291:F291"/>
    <mergeCell ref="E292:F292"/>
    <mergeCell ref="E293:F293"/>
    <mergeCell ref="E294:F294"/>
    <mergeCell ref="E285:F285"/>
    <mergeCell ref="E286:F286"/>
    <mergeCell ref="E287:F287"/>
    <mergeCell ref="E288:F288"/>
    <mergeCell ref="E289:F289"/>
    <mergeCell ref="E280:F280"/>
    <mergeCell ref="E281:F281"/>
    <mergeCell ref="E282:F282"/>
    <mergeCell ref="E283:F283"/>
    <mergeCell ref="E284:F284"/>
    <mergeCell ref="E275:F275"/>
    <mergeCell ref="E276:F276"/>
    <mergeCell ref="E277:F277"/>
    <mergeCell ref="E278:F278"/>
    <mergeCell ref="E279:F279"/>
    <mergeCell ref="E270:F270"/>
    <mergeCell ref="E271:F271"/>
    <mergeCell ref="E272:F272"/>
    <mergeCell ref="E273:F273"/>
    <mergeCell ref="E274:F274"/>
    <mergeCell ref="E265:F265"/>
    <mergeCell ref="E266:F266"/>
    <mergeCell ref="E267:F267"/>
    <mergeCell ref="E268:F268"/>
    <mergeCell ref="E269:F269"/>
    <mergeCell ref="E260:F260"/>
    <mergeCell ref="E261:F261"/>
    <mergeCell ref="E262:F262"/>
    <mergeCell ref="E263:F263"/>
    <mergeCell ref="E264:F264"/>
    <mergeCell ref="E255:F255"/>
    <mergeCell ref="E256:F256"/>
    <mergeCell ref="E257:F257"/>
    <mergeCell ref="E258:F258"/>
    <mergeCell ref="E259:F259"/>
    <mergeCell ref="E250:F250"/>
    <mergeCell ref="E251:F251"/>
    <mergeCell ref="E252:F252"/>
    <mergeCell ref="E253:F253"/>
    <mergeCell ref="E254:F254"/>
    <mergeCell ref="E245:F245"/>
    <mergeCell ref="E246:F246"/>
    <mergeCell ref="E247:F247"/>
    <mergeCell ref="E248:F248"/>
    <mergeCell ref="E249:F249"/>
    <mergeCell ref="E240:F240"/>
    <mergeCell ref="E241:F241"/>
    <mergeCell ref="E242:F242"/>
    <mergeCell ref="E243:F243"/>
    <mergeCell ref="E244:F244"/>
    <mergeCell ref="E235:F235"/>
    <mergeCell ref="E236:F236"/>
    <mergeCell ref="E237:F237"/>
    <mergeCell ref="E238:F238"/>
    <mergeCell ref="E239:F239"/>
    <mergeCell ref="E230:F230"/>
    <mergeCell ref="E231:F231"/>
    <mergeCell ref="E232:F232"/>
    <mergeCell ref="E233:F233"/>
    <mergeCell ref="E234:F234"/>
    <mergeCell ref="E225:F225"/>
    <mergeCell ref="E226:F226"/>
    <mergeCell ref="E227:F227"/>
    <mergeCell ref="E228:F228"/>
    <mergeCell ref="E229:F229"/>
    <mergeCell ref="E220:F220"/>
    <mergeCell ref="E221:F221"/>
    <mergeCell ref="E222:F222"/>
    <mergeCell ref="E223:F223"/>
    <mergeCell ref="E224:F224"/>
    <mergeCell ref="E215:F215"/>
    <mergeCell ref="E216:F216"/>
    <mergeCell ref="E217:F217"/>
    <mergeCell ref="E218:F218"/>
    <mergeCell ref="E219:F219"/>
    <mergeCell ref="E210:F210"/>
    <mergeCell ref="E211:F211"/>
    <mergeCell ref="E212:F212"/>
    <mergeCell ref="E213:F213"/>
    <mergeCell ref="E214:F214"/>
    <mergeCell ref="E205:F205"/>
    <mergeCell ref="E206:F206"/>
    <mergeCell ref="E207:F207"/>
    <mergeCell ref="E208:F208"/>
    <mergeCell ref="E209:F209"/>
    <mergeCell ref="E200:F200"/>
    <mergeCell ref="E201:F201"/>
    <mergeCell ref="E202:F202"/>
    <mergeCell ref="E203:F203"/>
    <mergeCell ref="E204:F204"/>
    <mergeCell ref="E195:F195"/>
    <mergeCell ref="E196:F196"/>
    <mergeCell ref="E197:F197"/>
    <mergeCell ref="E198:F198"/>
    <mergeCell ref="E199:F199"/>
    <mergeCell ref="E190:F190"/>
    <mergeCell ref="E191:F191"/>
    <mergeCell ref="E192:F192"/>
    <mergeCell ref="E193:F193"/>
    <mergeCell ref="E194:F194"/>
    <mergeCell ref="E185:F185"/>
    <mergeCell ref="E186:F186"/>
    <mergeCell ref="E187:F187"/>
    <mergeCell ref="E188:F188"/>
    <mergeCell ref="E189:F189"/>
    <mergeCell ref="E180:F180"/>
    <mergeCell ref="E181:F181"/>
    <mergeCell ref="E182:F182"/>
    <mergeCell ref="E183:F183"/>
    <mergeCell ref="E184:F184"/>
    <mergeCell ref="E175:F175"/>
    <mergeCell ref="E176:F176"/>
    <mergeCell ref="E177:F177"/>
    <mergeCell ref="E178:F178"/>
    <mergeCell ref="E179:F179"/>
    <mergeCell ref="E170:F170"/>
    <mergeCell ref="E171:F171"/>
    <mergeCell ref="E172:F172"/>
    <mergeCell ref="E173:F173"/>
    <mergeCell ref="E174:F174"/>
    <mergeCell ref="E165:F165"/>
    <mergeCell ref="E166:F166"/>
    <mergeCell ref="E167:F167"/>
    <mergeCell ref="E168:F168"/>
    <mergeCell ref="E169:F169"/>
    <mergeCell ref="E160:F160"/>
    <mergeCell ref="E161:F161"/>
    <mergeCell ref="E162:F162"/>
    <mergeCell ref="E163:F163"/>
    <mergeCell ref="E164:F164"/>
    <mergeCell ref="E155:F155"/>
    <mergeCell ref="E156:F156"/>
    <mergeCell ref="E157:F157"/>
    <mergeCell ref="E158:F158"/>
    <mergeCell ref="E159:F159"/>
    <mergeCell ref="E150:F150"/>
    <mergeCell ref="E151:F151"/>
    <mergeCell ref="E152:F152"/>
    <mergeCell ref="E153:F153"/>
    <mergeCell ref="E154:F154"/>
    <mergeCell ref="E145:F145"/>
    <mergeCell ref="E146:F146"/>
    <mergeCell ref="E147:F147"/>
    <mergeCell ref="E148:F148"/>
    <mergeCell ref="E149:F149"/>
    <mergeCell ref="E140:F140"/>
    <mergeCell ref="E141:F141"/>
    <mergeCell ref="E142:F142"/>
    <mergeCell ref="E143:F143"/>
    <mergeCell ref="E144:F144"/>
    <mergeCell ref="E135:F135"/>
    <mergeCell ref="E136:F136"/>
    <mergeCell ref="E137:F137"/>
    <mergeCell ref="E138:F138"/>
    <mergeCell ref="E139:F139"/>
    <mergeCell ref="E130:F130"/>
    <mergeCell ref="E131:F131"/>
    <mergeCell ref="E132:F132"/>
    <mergeCell ref="E133:F133"/>
    <mergeCell ref="E134:F134"/>
    <mergeCell ref="E125:F125"/>
    <mergeCell ref="E126:F126"/>
    <mergeCell ref="E127:F127"/>
    <mergeCell ref="E128:F128"/>
    <mergeCell ref="E129:F129"/>
    <mergeCell ref="E120:F120"/>
    <mergeCell ref="E121:F121"/>
    <mergeCell ref="E122:F122"/>
    <mergeCell ref="E123:F123"/>
    <mergeCell ref="E124:F124"/>
    <mergeCell ref="E115:F115"/>
    <mergeCell ref="E116:F116"/>
    <mergeCell ref="E117:F117"/>
    <mergeCell ref="E118:F118"/>
    <mergeCell ref="E119:F119"/>
    <mergeCell ref="E110:F110"/>
    <mergeCell ref="E111:F111"/>
    <mergeCell ref="E112:F112"/>
    <mergeCell ref="E113:F113"/>
    <mergeCell ref="E114:F114"/>
    <mergeCell ref="E105:F105"/>
    <mergeCell ref="E106:F106"/>
    <mergeCell ref="E107:F107"/>
    <mergeCell ref="E108:F108"/>
    <mergeCell ref="E109:F109"/>
    <mergeCell ref="E100:F100"/>
    <mergeCell ref="E101:F101"/>
    <mergeCell ref="E102:F102"/>
    <mergeCell ref="E103:F103"/>
    <mergeCell ref="E104:F104"/>
    <mergeCell ref="E95:F95"/>
    <mergeCell ref="E96:F96"/>
    <mergeCell ref="E97:F97"/>
    <mergeCell ref="E98:F98"/>
    <mergeCell ref="E99:F99"/>
    <mergeCell ref="E90:F90"/>
    <mergeCell ref="E91:F91"/>
    <mergeCell ref="E92:F92"/>
    <mergeCell ref="E93:F93"/>
    <mergeCell ref="E94:F94"/>
    <mergeCell ref="E85:F85"/>
    <mergeCell ref="E86:F86"/>
    <mergeCell ref="E87:F87"/>
    <mergeCell ref="E88:F88"/>
    <mergeCell ref="E89:F89"/>
    <mergeCell ref="E80:F80"/>
    <mergeCell ref="E81:F81"/>
    <mergeCell ref="E82:F82"/>
    <mergeCell ref="E83:F83"/>
    <mergeCell ref="E84:F84"/>
    <mergeCell ref="E75:F75"/>
    <mergeCell ref="E76:F76"/>
    <mergeCell ref="E77:F77"/>
    <mergeCell ref="E78:F78"/>
    <mergeCell ref="E79:F79"/>
    <mergeCell ref="E70:F70"/>
    <mergeCell ref="E71:F71"/>
    <mergeCell ref="E72:F72"/>
    <mergeCell ref="E73:F73"/>
    <mergeCell ref="E74:F74"/>
    <mergeCell ref="E65:F65"/>
    <mergeCell ref="E66:F66"/>
    <mergeCell ref="E67:F67"/>
    <mergeCell ref="E68:F68"/>
    <mergeCell ref="E69:F69"/>
    <mergeCell ref="E60:F60"/>
    <mergeCell ref="E61:F61"/>
    <mergeCell ref="E62:F62"/>
    <mergeCell ref="E63:F63"/>
    <mergeCell ref="E64:F64"/>
    <mergeCell ref="E55:F55"/>
    <mergeCell ref="E56:F56"/>
    <mergeCell ref="E57:F57"/>
    <mergeCell ref="E58:F58"/>
    <mergeCell ref="E59:F59"/>
    <mergeCell ref="E50:F50"/>
    <mergeCell ref="E51:F51"/>
    <mergeCell ref="E52:F52"/>
    <mergeCell ref="E53:F53"/>
    <mergeCell ref="E54:F54"/>
    <mergeCell ref="E45:F45"/>
    <mergeCell ref="E46:F46"/>
    <mergeCell ref="E47:F47"/>
    <mergeCell ref="E48:F48"/>
    <mergeCell ref="E49:F49"/>
    <mergeCell ref="E40:F40"/>
    <mergeCell ref="E41:F41"/>
    <mergeCell ref="E42:F42"/>
    <mergeCell ref="E43:F43"/>
    <mergeCell ref="E44:F44"/>
    <mergeCell ref="E35:F35"/>
    <mergeCell ref="E36:F36"/>
    <mergeCell ref="E37:F37"/>
    <mergeCell ref="E38:F38"/>
    <mergeCell ref="E39:F39"/>
    <mergeCell ref="I10:I11"/>
    <mergeCell ref="I14:I15"/>
    <mergeCell ref="E20:F20"/>
    <mergeCell ref="E21:F21"/>
    <mergeCell ref="E22:F22"/>
    <mergeCell ref="E34:F34"/>
    <mergeCell ref="E24:F24"/>
    <mergeCell ref="E25:F25"/>
    <mergeCell ref="E26:F26"/>
    <mergeCell ref="E27:F27"/>
    <mergeCell ref="E28:F28"/>
    <mergeCell ref="E29:F29"/>
    <mergeCell ref="E23:F23"/>
    <mergeCell ref="E30:F30"/>
    <mergeCell ref="E31:F31"/>
    <mergeCell ref="E32:F32"/>
    <mergeCell ref="E33:F3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11AC0-C92E-4E79-B6BC-D66987E47A69}">
  <sheetPr>
    <tabColor theme="5" tint="-0.499984740745262"/>
  </sheetPr>
  <dimension ref="A1:Q357"/>
  <sheetViews>
    <sheetView zoomScale="90" zoomScaleNormal="90" workbookViewId="0">
      <selection activeCell="O22" sqref="O22"/>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1.42578125" style="2" hidden="1" customWidth="1"/>
    <col min="11" max="11" width="14.7109375" style="2" customWidth="1"/>
    <col min="12" max="12" width="2" style="2" customWidth="1"/>
    <col min="13" max="14" width="0" style="2" hidden="1" customWidth="1"/>
    <col min="15" max="15" width="10" style="141" customWidth="1"/>
    <col min="16" max="16" width="9.140625" style="142"/>
    <col min="17" max="16384" width="9.140625" style="2"/>
  </cols>
  <sheetData>
    <row r="1" spans="1:12">
      <c r="A1" s="3"/>
      <c r="B1" s="4"/>
      <c r="C1" s="4"/>
      <c r="D1" s="4"/>
      <c r="E1" s="4"/>
      <c r="F1" s="4"/>
      <c r="G1" s="4"/>
      <c r="H1" s="4"/>
      <c r="I1" s="4"/>
      <c r="J1" s="4"/>
      <c r="K1" s="4"/>
      <c r="L1" s="5"/>
    </row>
    <row r="2" spans="1:12" ht="15.75">
      <c r="A2" s="114"/>
      <c r="B2" s="124" t="s">
        <v>134</v>
      </c>
      <c r="C2" s="120"/>
      <c r="D2" s="120"/>
      <c r="E2" s="120"/>
      <c r="F2" s="120"/>
      <c r="G2" s="120"/>
      <c r="H2" s="120"/>
      <c r="I2" s="120"/>
      <c r="J2" s="120"/>
      <c r="K2" s="125" t="s">
        <v>140</v>
      </c>
      <c r="L2" s="115"/>
    </row>
    <row r="3" spans="1:12">
      <c r="A3" s="114"/>
      <c r="B3" s="121" t="s">
        <v>135</v>
      </c>
      <c r="C3" s="120"/>
      <c r="D3" s="120"/>
      <c r="E3" s="120"/>
      <c r="F3" s="120"/>
      <c r="G3" s="120"/>
      <c r="H3" s="120"/>
      <c r="I3" s="120"/>
      <c r="J3" s="120"/>
      <c r="K3" s="120"/>
      <c r="L3" s="115"/>
    </row>
    <row r="4" spans="1:12">
      <c r="A4" s="114"/>
      <c r="B4" s="121" t="s">
        <v>136</v>
      </c>
      <c r="C4" s="120"/>
      <c r="D4" s="120"/>
      <c r="E4" s="120"/>
      <c r="F4" s="120"/>
      <c r="G4" s="120"/>
      <c r="H4" s="120"/>
      <c r="I4" s="120"/>
      <c r="J4" s="120"/>
      <c r="K4" s="120"/>
      <c r="L4" s="115"/>
    </row>
    <row r="5" spans="1:12">
      <c r="A5" s="114"/>
      <c r="B5" s="121" t="s">
        <v>137</v>
      </c>
      <c r="C5" s="120"/>
      <c r="D5" s="120"/>
      <c r="E5" s="120"/>
      <c r="F5" s="120"/>
      <c r="G5" s="120"/>
      <c r="H5" s="120"/>
      <c r="I5" s="120"/>
      <c r="J5" s="120"/>
      <c r="K5" s="120"/>
      <c r="L5" s="115"/>
    </row>
    <row r="6" spans="1:12">
      <c r="A6" s="114"/>
      <c r="B6" s="121" t="s">
        <v>138</v>
      </c>
      <c r="C6" s="120"/>
      <c r="D6" s="120"/>
      <c r="E6" s="120"/>
      <c r="F6" s="120"/>
      <c r="G6" s="120"/>
      <c r="H6" s="120"/>
      <c r="I6" s="120"/>
      <c r="J6" s="120"/>
      <c r="K6" s="120"/>
      <c r="L6" s="115"/>
    </row>
    <row r="7" spans="1:12">
      <c r="A7" s="114"/>
      <c r="B7" s="121" t="s">
        <v>139</v>
      </c>
      <c r="C7" s="120"/>
      <c r="D7" s="120"/>
      <c r="E7" s="120"/>
      <c r="F7" s="120"/>
      <c r="G7" s="120"/>
      <c r="H7" s="120"/>
      <c r="I7" s="120"/>
      <c r="J7" s="120"/>
      <c r="K7" s="120"/>
      <c r="L7" s="115"/>
    </row>
    <row r="8" spans="1:12">
      <c r="A8" s="114"/>
      <c r="B8" s="120"/>
      <c r="C8" s="120"/>
      <c r="D8" s="120"/>
      <c r="E8" s="120"/>
      <c r="F8" s="120"/>
      <c r="G8" s="120"/>
      <c r="H8" s="120"/>
      <c r="I8" s="120"/>
      <c r="J8" s="120"/>
      <c r="K8" s="120"/>
      <c r="L8" s="115"/>
    </row>
    <row r="9" spans="1:12">
      <c r="A9" s="114"/>
      <c r="B9" s="101" t="s">
        <v>0</v>
      </c>
      <c r="C9" s="102"/>
      <c r="D9" s="102"/>
      <c r="E9" s="102"/>
      <c r="F9" s="103"/>
      <c r="G9" s="98"/>
      <c r="H9" s="99" t="s">
        <v>7</v>
      </c>
      <c r="I9" s="120"/>
      <c r="J9" s="120"/>
      <c r="K9" s="99" t="s">
        <v>195</v>
      </c>
      <c r="L9" s="115"/>
    </row>
    <row r="10" spans="1:12" ht="15" customHeight="1">
      <c r="A10" s="114"/>
      <c r="B10" s="114" t="s">
        <v>709</v>
      </c>
      <c r="C10" s="120"/>
      <c r="D10" s="120"/>
      <c r="E10" s="120"/>
      <c r="F10" s="115"/>
      <c r="G10" s="116"/>
      <c r="H10" s="116" t="s">
        <v>709</v>
      </c>
      <c r="I10" s="120"/>
      <c r="J10" s="120"/>
      <c r="K10" s="150">
        <v>48816</v>
      </c>
      <c r="L10" s="115"/>
    </row>
    <row r="11" spans="1:12">
      <c r="A11" s="114"/>
      <c r="B11" s="114" t="s">
        <v>710</v>
      </c>
      <c r="C11" s="120"/>
      <c r="D11" s="120"/>
      <c r="E11" s="120"/>
      <c r="F11" s="115"/>
      <c r="G11" s="116"/>
      <c r="H11" s="116" t="s">
        <v>710</v>
      </c>
      <c r="I11" s="120"/>
      <c r="J11" s="120"/>
      <c r="K11" s="151"/>
      <c r="L11" s="115"/>
    </row>
    <row r="12" spans="1:12">
      <c r="A12" s="114"/>
      <c r="B12" s="114" t="s">
        <v>912</v>
      </c>
      <c r="C12" s="120"/>
      <c r="D12" s="120"/>
      <c r="E12" s="120"/>
      <c r="F12" s="115"/>
      <c r="G12" s="116"/>
      <c r="H12" s="116" t="s">
        <v>914</v>
      </c>
      <c r="I12" s="120"/>
      <c r="J12" s="120"/>
      <c r="K12" s="120"/>
      <c r="L12" s="115"/>
    </row>
    <row r="13" spans="1:12">
      <c r="A13" s="114"/>
      <c r="B13" s="114" t="s">
        <v>913</v>
      </c>
      <c r="C13" s="120"/>
      <c r="D13" s="120"/>
      <c r="E13" s="120"/>
      <c r="F13" s="115"/>
      <c r="G13" s="116"/>
      <c r="H13" s="116" t="s">
        <v>913</v>
      </c>
      <c r="I13" s="120"/>
      <c r="J13" s="120"/>
      <c r="K13" s="99" t="s">
        <v>11</v>
      </c>
      <c r="L13" s="115"/>
    </row>
    <row r="14" spans="1:12" ht="15" customHeight="1">
      <c r="A14" s="114"/>
      <c r="B14" s="114" t="s">
        <v>708</v>
      </c>
      <c r="C14" s="120"/>
      <c r="D14" s="120"/>
      <c r="E14" s="120"/>
      <c r="F14" s="115"/>
      <c r="G14" s="116"/>
      <c r="H14" s="116" t="s">
        <v>708</v>
      </c>
      <c r="I14" s="120"/>
      <c r="J14" s="120"/>
      <c r="K14" s="152">
        <v>44980</v>
      </c>
      <c r="L14" s="115"/>
    </row>
    <row r="15" spans="1:12" ht="15" customHeight="1">
      <c r="A15" s="114"/>
      <c r="B15" s="131" t="s">
        <v>917</v>
      </c>
      <c r="C15" s="7"/>
      <c r="D15" s="7"/>
      <c r="E15" s="7"/>
      <c r="F15" s="8"/>
      <c r="G15" s="116"/>
      <c r="H15" s="132" t="s">
        <v>917</v>
      </c>
      <c r="I15" s="120"/>
      <c r="J15" s="120"/>
      <c r="K15" s="153"/>
      <c r="L15" s="115"/>
    </row>
    <row r="16" spans="1:12" ht="15" customHeight="1">
      <c r="A16" s="114"/>
      <c r="B16" s="120"/>
      <c r="C16" s="120"/>
      <c r="D16" s="120"/>
      <c r="E16" s="120"/>
      <c r="F16" s="120"/>
      <c r="G16" s="120"/>
      <c r="H16" s="120"/>
      <c r="I16" s="123" t="s">
        <v>142</v>
      </c>
      <c r="J16" s="123"/>
      <c r="K16" s="129">
        <v>37597</v>
      </c>
      <c r="L16" s="115"/>
    </row>
    <row r="17" spans="1:16">
      <c r="A17" s="114"/>
      <c r="B17" s="120" t="s">
        <v>713</v>
      </c>
      <c r="C17" s="120"/>
      <c r="D17" s="120"/>
      <c r="E17" s="120"/>
      <c r="F17" s="120"/>
      <c r="G17" s="120"/>
      <c r="H17" s="120"/>
      <c r="I17" s="123" t="s">
        <v>143</v>
      </c>
      <c r="J17" s="123"/>
      <c r="K17" s="129" t="s">
        <v>915</v>
      </c>
      <c r="L17" s="115"/>
      <c r="O17" s="144" t="s">
        <v>929</v>
      </c>
    </row>
    <row r="18" spans="1:16" ht="18">
      <c r="A18" s="114"/>
      <c r="B18" s="120" t="s">
        <v>714</v>
      </c>
      <c r="C18" s="120"/>
      <c r="D18" s="120"/>
      <c r="E18" s="120"/>
      <c r="F18" s="120"/>
      <c r="G18" s="120"/>
      <c r="H18" s="120"/>
      <c r="I18" s="122" t="s">
        <v>258</v>
      </c>
      <c r="J18" s="122"/>
      <c r="K18" s="104" t="s">
        <v>168</v>
      </c>
      <c r="L18" s="115"/>
      <c r="O18" s="145">
        <v>44981</v>
      </c>
    </row>
    <row r="19" spans="1:16">
      <c r="A19" s="114"/>
      <c r="B19" s="120"/>
      <c r="C19" s="120"/>
      <c r="D19" s="120"/>
      <c r="E19" s="120"/>
      <c r="F19" s="120"/>
      <c r="G19" s="120"/>
      <c r="H19" s="120"/>
      <c r="I19" s="120"/>
      <c r="J19" s="120"/>
      <c r="K19" s="120"/>
      <c r="L19" s="115"/>
      <c r="O19" s="2"/>
    </row>
    <row r="20" spans="1:16">
      <c r="A20" s="114"/>
      <c r="B20" s="100" t="s">
        <v>198</v>
      </c>
      <c r="C20" s="100" t="s">
        <v>199</v>
      </c>
      <c r="D20" s="117" t="s">
        <v>284</v>
      </c>
      <c r="E20" s="117" t="s">
        <v>200</v>
      </c>
      <c r="F20" s="154" t="s">
        <v>201</v>
      </c>
      <c r="G20" s="155"/>
      <c r="H20" s="100" t="s">
        <v>169</v>
      </c>
      <c r="I20" s="100" t="s">
        <v>202</v>
      </c>
      <c r="J20" s="100" t="s">
        <v>159</v>
      </c>
      <c r="K20" s="100" t="s">
        <v>21</v>
      </c>
      <c r="L20" s="115"/>
      <c r="M20" s="2" t="s">
        <v>168</v>
      </c>
      <c r="N20" s="2" t="s">
        <v>159</v>
      </c>
      <c r="O20" s="100" t="s">
        <v>202</v>
      </c>
      <c r="P20" s="147" t="s">
        <v>21</v>
      </c>
    </row>
    <row r="21" spans="1:16">
      <c r="A21" s="114"/>
      <c r="B21" s="105"/>
      <c r="C21" s="105"/>
      <c r="D21" s="106"/>
      <c r="E21" s="106"/>
      <c r="F21" s="156"/>
      <c r="G21" s="157"/>
      <c r="H21" s="105" t="s">
        <v>141</v>
      </c>
      <c r="I21" s="105"/>
      <c r="J21" s="105"/>
      <c r="K21" s="105"/>
      <c r="L21" s="115"/>
      <c r="O21" s="2"/>
    </row>
    <row r="22" spans="1:16" ht="24">
      <c r="A22" s="114"/>
      <c r="B22" s="107">
        <v>4</v>
      </c>
      <c r="C22" s="10" t="s">
        <v>448</v>
      </c>
      <c r="D22" s="118" t="s">
        <v>880</v>
      </c>
      <c r="E22" s="118" t="s">
        <v>25</v>
      </c>
      <c r="F22" s="158"/>
      <c r="G22" s="159"/>
      <c r="H22" s="11" t="s">
        <v>450</v>
      </c>
      <c r="I22" s="14">
        <f>J22*N22/M22</f>
        <v>0.80836073273837494</v>
      </c>
      <c r="J22" s="14">
        <v>0.5</v>
      </c>
      <c r="K22" s="109">
        <f t="shared" ref="K22:K85" si="0">I22*B22</f>
        <v>3.2334429309534998</v>
      </c>
      <c r="L22" s="115"/>
      <c r="M22" s="2">
        <v>21.29</v>
      </c>
      <c r="N22" s="2">
        <v>34.42</v>
      </c>
      <c r="O22" s="141">
        <v>0.84</v>
      </c>
      <c r="P22" s="142">
        <f>O22*B22</f>
        <v>3.36</v>
      </c>
    </row>
    <row r="23" spans="1:16" ht="36">
      <c r="A23" s="114"/>
      <c r="B23" s="107">
        <v>4</v>
      </c>
      <c r="C23" s="10" t="s">
        <v>715</v>
      </c>
      <c r="D23" s="118" t="s">
        <v>715</v>
      </c>
      <c r="E23" s="118" t="s">
        <v>701</v>
      </c>
      <c r="F23" s="158" t="s">
        <v>348</v>
      </c>
      <c r="G23" s="159"/>
      <c r="H23" s="11" t="s">
        <v>716</v>
      </c>
      <c r="I23" s="14">
        <f t="shared" ref="I23:I86" si="1">J23*N23/M23</f>
        <v>3.3789478628464069</v>
      </c>
      <c r="J23" s="14">
        <v>2.09</v>
      </c>
      <c r="K23" s="109">
        <f t="shared" si="0"/>
        <v>13.515791451385628</v>
      </c>
      <c r="L23" s="115"/>
      <c r="M23" s="2">
        <v>21.29</v>
      </c>
      <c r="N23" s="2">
        <v>34.42</v>
      </c>
      <c r="O23" s="141">
        <v>3.52</v>
      </c>
      <c r="P23" s="142">
        <f t="shared" ref="P23:P86" si="2">O23*B23</f>
        <v>14.08</v>
      </c>
    </row>
    <row r="24" spans="1:16" ht="36">
      <c r="A24" s="114"/>
      <c r="B24" s="107">
        <v>6</v>
      </c>
      <c r="C24" s="10" t="s">
        <v>715</v>
      </c>
      <c r="D24" s="118" t="s">
        <v>715</v>
      </c>
      <c r="E24" s="118" t="s">
        <v>717</v>
      </c>
      <c r="F24" s="158" t="s">
        <v>239</v>
      </c>
      <c r="G24" s="159"/>
      <c r="H24" s="11" t="s">
        <v>716</v>
      </c>
      <c r="I24" s="14">
        <f t="shared" si="1"/>
        <v>3.3789478628464069</v>
      </c>
      <c r="J24" s="14">
        <v>2.09</v>
      </c>
      <c r="K24" s="109">
        <f t="shared" si="0"/>
        <v>20.273687177078443</v>
      </c>
      <c r="L24" s="115"/>
      <c r="M24" s="2">
        <v>21.29</v>
      </c>
      <c r="N24" s="2">
        <v>34.42</v>
      </c>
      <c r="O24" s="141">
        <v>3.52</v>
      </c>
      <c r="P24" s="142">
        <f t="shared" si="2"/>
        <v>21.12</v>
      </c>
    </row>
    <row r="25" spans="1:16" ht="36">
      <c r="A25" s="114"/>
      <c r="B25" s="107">
        <v>12</v>
      </c>
      <c r="C25" s="10" t="s">
        <v>715</v>
      </c>
      <c r="D25" s="118" t="s">
        <v>715</v>
      </c>
      <c r="E25" s="118" t="s">
        <v>717</v>
      </c>
      <c r="F25" s="158" t="s">
        <v>348</v>
      </c>
      <c r="G25" s="159"/>
      <c r="H25" s="11" t="s">
        <v>716</v>
      </c>
      <c r="I25" s="14">
        <f t="shared" si="1"/>
        <v>3.3789478628464069</v>
      </c>
      <c r="J25" s="14">
        <v>2.09</v>
      </c>
      <c r="K25" s="109">
        <f t="shared" si="0"/>
        <v>40.547374354156887</v>
      </c>
      <c r="L25" s="115"/>
      <c r="M25" s="2">
        <v>21.29</v>
      </c>
      <c r="N25" s="2">
        <v>34.42</v>
      </c>
      <c r="O25" s="141">
        <v>3.52</v>
      </c>
      <c r="P25" s="142">
        <f t="shared" si="2"/>
        <v>42.24</v>
      </c>
    </row>
    <row r="26" spans="1:16" ht="36">
      <c r="A26" s="114"/>
      <c r="B26" s="107">
        <v>3</v>
      </c>
      <c r="C26" s="10" t="s">
        <v>715</v>
      </c>
      <c r="D26" s="118" t="s">
        <v>715</v>
      </c>
      <c r="E26" s="118" t="s">
        <v>718</v>
      </c>
      <c r="F26" s="158" t="s">
        <v>348</v>
      </c>
      <c r="G26" s="159"/>
      <c r="H26" s="11" t="s">
        <v>716</v>
      </c>
      <c r="I26" s="14">
        <f t="shared" si="1"/>
        <v>3.3789478628464069</v>
      </c>
      <c r="J26" s="14">
        <v>2.09</v>
      </c>
      <c r="K26" s="109">
        <f t="shared" si="0"/>
        <v>10.136843588539222</v>
      </c>
      <c r="L26" s="115"/>
      <c r="M26" s="2">
        <v>21.29</v>
      </c>
      <c r="N26" s="2">
        <v>34.42</v>
      </c>
      <c r="O26" s="141">
        <v>3.52</v>
      </c>
      <c r="P26" s="142">
        <f t="shared" si="2"/>
        <v>10.56</v>
      </c>
    </row>
    <row r="27" spans="1:16" ht="36">
      <c r="A27" s="114"/>
      <c r="B27" s="107">
        <v>4</v>
      </c>
      <c r="C27" s="10" t="s">
        <v>719</v>
      </c>
      <c r="D27" s="118" t="s">
        <v>719</v>
      </c>
      <c r="E27" s="118" t="s">
        <v>27</v>
      </c>
      <c r="F27" s="158"/>
      <c r="G27" s="159"/>
      <c r="H27" s="11" t="s">
        <v>720</v>
      </c>
      <c r="I27" s="14">
        <f t="shared" si="1"/>
        <v>4.9148332550493192</v>
      </c>
      <c r="J27" s="14">
        <v>3.04</v>
      </c>
      <c r="K27" s="109">
        <f t="shared" si="0"/>
        <v>19.659333020197277</v>
      </c>
      <c r="L27" s="115"/>
      <c r="M27" s="2">
        <v>21.29</v>
      </c>
      <c r="N27" s="2">
        <v>34.42</v>
      </c>
      <c r="O27" s="141">
        <v>5.12</v>
      </c>
      <c r="P27" s="142">
        <f t="shared" si="2"/>
        <v>20.48</v>
      </c>
    </row>
    <row r="28" spans="1:16" ht="36">
      <c r="A28" s="114"/>
      <c r="B28" s="107">
        <v>4</v>
      </c>
      <c r="C28" s="10" t="s">
        <v>719</v>
      </c>
      <c r="D28" s="118" t="s">
        <v>719</v>
      </c>
      <c r="E28" s="118" t="s">
        <v>28</v>
      </c>
      <c r="F28" s="158"/>
      <c r="G28" s="159"/>
      <c r="H28" s="11" t="s">
        <v>720</v>
      </c>
      <c r="I28" s="14">
        <f t="shared" si="1"/>
        <v>4.9148332550493192</v>
      </c>
      <c r="J28" s="14">
        <v>3.04</v>
      </c>
      <c r="K28" s="109">
        <f t="shared" si="0"/>
        <v>19.659333020197277</v>
      </c>
      <c r="L28" s="115"/>
      <c r="M28" s="2">
        <v>21.29</v>
      </c>
      <c r="N28" s="2">
        <v>34.42</v>
      </c>
      <c r="O28" s="141">
        <v>5.12</v>
      </c>
      <c r="P28" s="142">
        <f t="shared" si="2"/>
        <v>20.48</v>
      </c>
    </row>
    <row r="29" spans="1:16" ht="36">
      <c r="A29" s="114"/>
      <c r="B29" s="107">
        <v>2</v>
      </c>
      <c r="C29" s="10" t="s">
        <v>721</v>
      </c>
      <c r="D29" s="118" t="s">
        <v>881</v>
      </c>
      <c r="E29" s="118" t="s">
        <v>230</v>
      </c>
      <c r="F29" s="158" t="s">
        <v>239</v>
      </c>
      <c r="G29" s="159"/>
      <c r="H29" s="11" t="s">
        <v>722</v>
      </c>
      <c r="I29" s="14">
        <f t="shared" si="1"/>
        <v>3.2981117895725696</v>
      </c>
      <c r="J29" s="14">
        <v>2.04</v>
      </c>
      <c r="K29" s="109">
        <f t="shared" si="0"/>
        <v>6.5962235791451391</v>
      </c>
      <c r="L29" s="115"/>
      <c r="M29" s="2">
        <v>21.29</v>
      </c>
      <c r="N29" s="2">
        <v>34.42</v>
      </c>
      <c r="O29" s="141">
        <v>3.44</v>
      </c>
      <c r="P29" s="142">
        <f t="shared" si="2"/>
        <v>6.88</v>
      </c>
    </row>
    <row r="30" spans="1:16" ht="36">
      <c r="A30" s="114"/>
      <c r="B30" s="107">
        <v>1</v>
      </c>
      <c r="C30" s="10" t="s">
        <v>721</v>
      </c>
      <c r="D30" s="118" t="s">
        <v>881</v>
      </c>
      <c r="E30" s="118" t="s">
        <v>230</v>
      </c>
      <c r="F30" s="158" t="s">
        <v>348</v>
      </c>
      <c r="G30" s="159"/>
      <c r="H30" s="11" t="s">
        <v>722</v>
      </c>
      <c r="I30" s="14">
        <f t="shared" si="1"/>
        <v>3.2981117895725696</v>
      </c>
      <c r="J30" s="14">
        <v>2.04</v>
      </c>
      <c r="K30" s="109">
        <f t="shared" si="0"/>
        <v>3.2981117895725696</v>
      </c>
      <c r="L30" s="115"/>
      <c r="M30" s="2">
        <v>21.29</v>
      </c>
      <c r="N30" s="2">
        <v>34.42</v>
      </c>
      <c r="O30" s="141">
        <v>3.44</v>
      </c>
      <c r="P30" s="142">
        <f t="shared" si="2"/>
        <v>3.44</v>
      </c>
    </row>
    <row r="31" spans="1:16" ht="36">
      <c r="A31" s="114"/>
      <c r="B31" s="107">
        <v>1</v>
      </c>
      <c r="C31" s="10" t="s">
        <v>721</v>
      </c>
      <c r="D31" s="118" t="s">
        <v>881</v>
      </c>
      <c r="E31" s="118" t="s">
        <v>230</v>
      </c>
      <c r="F31" s="158" t="s">
        <v>723</v>
      </c>
      <c r="G31" s="159"/>
      <c r="H31" s="11" t="s">
        <v>722</v>
      </c>
      <c r="I31" s="14">
        <f t="shared" si="1"/>
        <v>3.2981117895725696</v>
      </c>
      <c r="J31" s="14">
        <v>2.04</v>
      </c>
      <c r="K31" s="109">
        <f t="shared" si="0"/>
        <v>3.2981117895725696</v>
      </c>
      <c r="L31" s="115"/>
      <c r="M31" s="2">
        <v>21.29</v>
      </c>
      <c r="N31" s="2">
        <v>34.42</v>
      </c>
      <c r="O31" s="141">
        <v>3.44</v>
      </c>
      <c r="P31" s="142">
        <f t="shared" si="2"/>
        <v>3.44</v>
      </c>
    </row>
    <row r="32" spans="1:16" ht="36">
      <c r="A32" s="114"/>
      <c r="B32" s="107">
        <v>1</v>
      </c>
      <c r="C32" s="10" t="s">
        <v>721</v>
      </c>
      <c r="D32" s="118" t="s">
        <v>881</v>
      </c>
      <c r="E32" s="118" t="s">
        <v>230</v>
      </c>
      <c r="F32" s="158" t="s">
        <v>724</v>
      </c>
      <c r="G32" s="159"/>
      <c r="H32" s="11" t="s">
        <v>722</v>
      </c>
      <c r="I32" s="14">
        <f t="shared" si="1"/>
        <v>3.2981117895725696</v>
      </c>
      <c r="J32" s="14">
        <v>2.04</v>
      </c>
      <c r="K32" s="109">
        <f t="shared" si="0"/>
        <v>3.2981117895725696</v>
      </c>
      <c r="L32" s="115"/>
      <c r="M32" s="2">
        <v>21.29</v>
      </c>
      <c r="N32" s="2">
        <v>34.42</v>
      </c>
      <c r="O32" s="141">
        <v>3.44</v>
      </c>
      <c r="P32" s="142">
        <f t="shared" si="2"/>
        <v>3.44</v>
      </c>
    </row>
    <row r="33" spans="1:16" ht="36">
      <c r="A33" s="114"/>
      <c r="B33" s="107">
        <v>2</v>
      </c>
      <c r="C33" s="10" t="s">
        <v>721</v>
      </c>
      <c r="D33" s="118" t="s">
        <v>881</v>
      </c>
      <c r="E33" s="118" t="s">
        <v>231</v>
      </c>
      <c r="F33" s="158" t="s">
        <v>239</v>
      </c>
      <c r="G33" s="159"/>
      <c r="H33" s="11" t="s">
        <v>722</v>
      </c>
      <c r="I33" s="14">
        <f t="shared" si="1"/>
        <v>3.2981117895725696</v>
      </c>
      <c r="J33" s="14">
        <v>2.04</v>
      </c>
      <c r="K33" s="109">
        <f t="shared" si="0"/>
        <v>6.5962235791451391</v>
      </c>
      <c r="L33" s="115"/>
      <c r="M33" s="2">
        <v>21.29</v>
      </c>
      <c r="N33" s="2">
        <v>34.42</v>
      </c>
      <c r="O33" s="141">
        <v>3.44</v>
      </c>
      <c r="P33" s="142">
        <f t="shared" si="2"/>
        <v>6.88</v>
      </c>
    </row>
    <row r="34" spans="1:16" ht="36">
      <c r="A34" s="114"/>
      <c r="B34" s="107">
        <v>1</v>
      </c>
      <c r="C34" s="10" t="s">
        <v>721</v>
      </c>
      <c r="D34" s="118" t="s">
        <v>881</v>
      </c>
      <c r="E34" s="118" t="s">
        <v>231</v>
      </c>
      <c r="F34" s="158" t="s">
        <v>348</v>
      </c>
      <c r="G34" s="159"/>
      <c r="H34" s="11" t="s">
        <v>722</v>
      </c>
      <c r="I34" s="14">
        <f t="shared" si="1"/>
        <v>3.2981117895725696</v>
      </c>
      <c r="J34" s="14">
        <v>2.04</v>
      </c>
      <c r="K34" s="109">
        <f t="shared" si="0"/>
        <v>3.2981117895725696</v>
      </c>
      <c r="L34" s="115"/>
      <c r="M34" s="2">
        <v>21.29</v>
      </c>
      <c r="N34" s="2">
        <v>34.42</v>
      </c>
      <c r="O34" s="141">
        <v>3.44</v>
      </c>
      <c r="P34" s="142">
        <f t="shared" si="2"/>
        <v>3.44</v>
      </c>
    </row>
    <row r="35" spans="1:16" ht="36">
      <c r="A35" s="114"/>
      <c r="B35" s="107">
        <v>1</v>
      </c>
      <c r="C35" s="10" t="s">
        <v>721</v>
      </c>
      <c r="D35" s="118" t="s">
        <v>881</v>
      </c>
      <c r="E35" s="118" t="s">
        <v>231</v>
      </c>
      <c r="F35" s="158" t="s">
        <v>723</v>
      </c>
      <c r="G35" s="159"/>
      <c r="H35" s="11" t="s">
        <v>722</v>
      </c>
      <c r="I35" s="14">
        <f t="shared" si="1"/>
        <v>3.2981117895725696</v>
      </c>
      <c r="J35" s="14">
        <v>2.04</v>
      </c>
      <c r="K35" s="109">
        <f t="shared" si="0"/>
        <v>3.2981117895725696</v>
      </c>
      <c r="L35" s="115"/>
      <c r="M35" s="2">
        <v>21.29</v>
      </c>
      <c r="N35" s="2">
        <v>34.42</v>
      </c>
      <c r="O35" s="141">
        <v>3.44</v>
      </c>
      <c r="P35" s="142">
        <f t="shared" si="2"/>
        <v>3.44</v>
      </c>
    </row>
    <row r="36" spans="1:16" ht="36">
      <c r="A36" s="114"/>
      <c r="B36" s="107">
        <v>1</v>
      </c>
      <c r="C36" s="10" t="s">
        <v>721</v>
      </c>
      <c r="D36" s="118" t="s">
        <v>881</v>
      </c>
      <c r="E36" s="118" t="s">
        <v>231</v>
      </c>
      <c r="F36" s="158" t="s">
        <v>724</v>
      </c>
      <c r="G36" s="159"/>
      <c r="H36" s="11" t="s">
        <v>722</v>
      </c>
      <c r="I36" s="14">
        <f t="shared" si="1"/>
        <v>3.2981117895725696</v>
      </c>
      <c r="J36" s="14">
        <v>2.04</v>
      </c>
      <c r="K36" s="109">
        <f t="shared" si="0"/>
        <v>3.2981117895725696</v>
      </c>
      <c r="L36" s="115"/>
      <c r="M36" s="2">
        <v>21.29</v>
      </c>
      <c r="N36" s="2">
        <v>34.42</v>
      </c>
      <c r="O36" s="141">
        <v>3.44</v>
      </c>
      <c r="P36" s="142">
        <f t="shared" si="2"/>
        <v>3.44</v>
      </c>
    </row>
    <row r="37" spans="1:16" ht="36">
      <c r="A37" s="114"/>
      <c r="B37" s="107">
        <v>2</v>
      </c>
      <c r="C37" s="10" t="s">
        <v>721</v>
      </c>
      <c r="D37" s="118" t="s">
        <v>881</v>
      </c>
      <c r="E37" s="118" t="s">
        <v>232</v>
      </c>
      <c r="F37" s="158" t="s">
        <v>239</v>
      </c>
      <c r="G37" s="159"/>
      <c r="H37" s="11" t="s">
        <v>722</v>
      </c>
      <c r="I37" s="14">
        <f t="shared" si="1"/>
        <v>3.2981117895725696</v>
      </c>
      <c r="J37" s="14">
        <v>2.04</v>
      </c>
      <c r="K37" s="109">
        <f t="shared" si="0"/>
        <v>6.5962235791451391</v>
      </c>
      <c r="L37" s="115"/>
      <c r="M37" s="2">
        <v>21.29</v>
      </c>
      <c r="N37" s="2">
        <v>34.42</v>
      </c>
      <c r="O37" s="141">
        <v>3.44</v>
      </c>
      <c r="P37" s="142">
        <f t="shared" si="2"/>
        <v>6.88</v>
      </c>
    </row>
    <row r="38" spans="1:16" ht="36">
      <c r="A38" s="114"/>
      <c r="B38" s="107">
        <v>1</v>
      </c>
      <c r="C38" s="10" t="s">
        <v>721</v>
      </c>
      <c r="D38" s="118" t="s">
        <v>881</v>
      </c>
      <c r="E38" s="118" t="s">
        <v>232</v>
      </c>
      <c r="F38" s="158" t="s">
        <v>348</v>
      </c>
      <c r="G38" s="159"/>
      <c r="H38" s="11" t="s">
        <v>722</v>
      </c>
      <c r="I38" s="14">
        <f t="shared" si="1"/>
        <v>3.2981117895725696</v>
      </c>
      <c r="J38" s="14">
        <v>2.04</v>
      </c>
      <c r="K38" s="109">
        <f t="shared" si="0"/>
        <v>3.2981117895725696</v>
      </c>
      <c r="L38" s="115"/>
      <c r="M38" s="2">
        <v>21.29</v>
      </c>
      <c r="N38" s="2">
        <v>34.42</v>
      </c>
      <c r="O38" s="141">
        <v>3.44</v>
      </c>
      <c r="P38" s="142">
        <f t="shared" si="2"/>
        <v>3.44</v>
      </c>
    </row>
    <row r="39" spans="1:16" ht="36">
      <c r="A39" s="114"/>
      <c r="B39" s="107">
        <v>1</v>
      </c>
      <c r="C39" s="10" t="s">
        <v>721</v>
      </c>
      <c r="D39" s="118" t="s">
        <v>881</v>
      </c>
      <c r="E39" s="118" t="s">
        <v>232</v>
      </c>
      <c r="F39" s="158" t="s">
        <v>723</v>
      </c>
      <c r="G39" s="159"/>
      <c r="H39" s="11" t="s">
        <v>722</v>
      </c>
      <c r="I39" s="14">
        <f t="shared" si="1"/>
        <v>3.2981117895725696</v>
      </c>
      <c r="J39" s="14">
        <v>2.04</v>
      </c>
      <c r="K39" s="109">
        <f t="shared" si="0"/>
        <v>3.2981117895725696</v>
      </c>
      <c r="L39" s="115"/>
      <c r="M39" s="2">
        <v>21.29</v>
      </c>
      <c r="N39" s="2">
        <v>34.42</v>
      </c>
      <c r="O39" s="141">
        <v>3.44</v>
      </c>
      <c r="P39" s="142">
        <f t="shared" si="2"/>
        <v>3.44</v>
      </c>
    </row>
    <row r="40" spans="1:16" ht="36">
      <c r="A40" s="114"/>
      <c r="B40" s="107">
        <v>1</v>
      </c>
      <c r="C40" s="10" t="s">
        <v>721</v>
      </c>
      <c r="D40" s="118" t="s">
        <v>881</v>
      </c>
      <c r="E40" s="118" t="s">
        <v>232</v>
      </c>
      <c r="F40" s="158" t="s">
        <v>724</v>
      </c>
      <c r="G40" s="159"/>
      <c r="H40" s="11" t="s">
        <v>722</v>
      </c>
      <c r="I40" s="14">
        <f t="shared" si="1"/>
        <v>3.2981117895725696</v>
      </c>
      <c r="J40" s="14">
        <v>2.04</v>
      </c>
      <c r="K40" s="109">
        <f t="shared" si="0"/>
        <v>3.2981117895725696</v>
      </c>
      <c r="L40" s="115"/>
      <c r="M40" s="2">
        <v>21.29</v>
      </c>
      <c r="N40" s="2">
        <v>34.42</v>
      </c>
      <c r="O40" s="141">
        <v>3.44</v>
      </c>
      <c r="P40" s="142">
        <f t="shared" si="2"/>
        <v>3.44</v>
      </c>
    </row>
    <row r="41" spans="1:16" ht="24">
      <c r="A41" s="114"/>
      <c r="B41" s="107">
        <v>10</v>
      </c>
      <c r="C41" s="10" t="s">
        <v>725</v>
      </c>
      <c r="D41" s="118" t="s">
        <v>882</v>
      </c>
      <c r="E41" s="118" t="s">
        <v>614</v>
      </c>
      <c r="F41" s="158" t="s">
        <v>28</v>
      </c>
      <c r="G41" s="159"/>
      <c r="H41" s="11" t="s">
        <v>726</v>
      </c>
      <c r="I41" s="14">
        <f t="shared" si="1"/>
        <v>0.30717707844058245</v>
      </c>
      <c r="J41" s="14">
        <v>0.19</v>
      </c>
      <c r="K41" s="109">
        <f t="shared" si="0"/>
        <v>3.0717707844058246</v>
      </c>
      <c r="L41" s="115"/>
      <c r="M41" s="2">
        <v>21.29</v>
      </c>
      <c r="N41" s="2">
        <v>34.42</v>
      </c>
      <c r="O41" s="141">
        <v>0.32</v>
      </c>
      <c r="P41" s="142">
        <f t="shared" si="2"/>
        <v>3.2</v>
      </c>
    </row>
    <row r="42" spans="1:16" ht="24">
      <c r="A42" s="114"/>
      <c r="B42" s="107">
        <v>2</v>
      </c>
      <c r="C42" s="10" t="s">
        <v>727</v>
      </c>
      <c r="D42" s="118" t="s">
        <v>727</v>
      </c>
      <c r="E42" s="118" t="s">
        <v>25</v>
      </c>
      <c r="F42" s="158" t="s">
        <v>728</v>
      </c>
      <c r="G42" s="159"/>
      <c r="H42" s="11" t="s">
        <v>729</v>
      </c>
      <c r="I42" s="14">
        <f t="shared" si="1"/>
        <v>2.1502395490840773</v>
      </c>
      <c r="J42" s="14">
        <v>1.33</v>
      </c>
      <c r="K42" s="109">
        <f t="shared" si="0"/>
        <v>4.3004790981681547</v>
      </c>
      <c r="L42" s="115"/>
      <c r="M42" s="2">
        <v>21.29</v>
      </c>
      <c r="N42" s="2">
        <v>34.42</v>
      </c>
      <c r="O42" s="141">
        <v>2.2400000000000002</v>
      </c>
      <c r="P42" s="142">
        <f t="shared" si="2"/>
        <v>4.4800000000000004</v>
      </c>
    </row>
    <row r="43" spans="1:16" ht="24">
      <c r="A43" s="114"/>
      <c r="B43" s="107">
        <v>2</v>
      </c>
      <c r="C43" s="10" t="s">
        <v>727</v>
      </c>
      <c r="D43" s="118" t="s">
        <v>727</v>
      </c>
      <c r="E43" s="118" t="s">
        <v>25</v>
      </c>
      <c r="F43" s="158" t="s">
        <v>730</v>
      </c>
      <c r="G43" s="159"/>
      <c r="H43" s="11" t="s">
        <v>729</v>
      </c>
      <c r="I43" s="14">
        <f t="shared" si="1"/>
        <v>2.1502395490840773</v>
      </c>
      <c r="J43" s="14">
        <v>1.33</v>
      </c>
      <c r="K43" s="109">
        <f t="shared" si="0"/>
        <v>4.3004790981681547</v>
      </c>
      <c r="L43" s="115"/>
      <c r="M43" s="2">
        <v>21.29</v>
      </c>
      <c r="N43" s="2">
        <v>34.42</v>
      </c>
      <c r="O43" s="141">
        <v>2.2400000000000002</v>
      </c>
      <c r="P43" s="142">
        <f t="shared" si="2"/>
        <v>4.4800000000000004</v>
      </c>
    </row>
    <row r="44" spans="1:16" ht="24">
      <c r="A44" s="114"/>
      <c r="B44" s="107">
        <v>2</v>
      </c>
      <c r="C44" s="10" t="s">
        <v>727</v>
      </c>
      <c r="D44" s="118" t="s">
        <v>727</v>
      </c>
      <c r="E44" s="118" t="s">
        <v>25</v>
      </c>
      <c r="F44" s="158" t="s">
        <v>731</v>
      </c>
      <c r="G44" s="159"/>
      <c r="H44" s="11" t="s">
        <v>729</v>
      </c>
      <c r="I44" s="14">
        <f t="shared" si="1"/>
        <v>2.1502395490840773</v>
      </c>
      <c r="J44" s="14">
        <v>1.33</v>
      </c>
      <c r="K44" s="109">
        <f t="shared" si="0"/>
        <v>4.3004790981681547</v>
      </c>
      <c r="L44" s="115"/>
      <c r="M44" s="2">
        <v>21.29</v>
      </c>
      <c r="N44" s="2">
        <v>34.42</v>
      </c>
      <c r="O44" s="141">
        <v>2.2400000000000002</v>
      </c>
      <c r="P44" s="142">
        <f t="shared" si="2"/>
        <v>4.4800000000000004</v>
      </c>
    </row>
    <row r="45" spans="1:16" ht="24">
      <c r="A45" s="114"/>
      <c r="B45" s="107">
        <v>1</v>
      </c>
      <c r="C45" s="10" t="s">
        <v>727</v>
      </c>
      <c r="D45" s="118" t="s">
        <v>727</v>
      </c>
      <c r="E45" s="118" t="s">
        <v>25</v>
      </c>
      <c r="F45" s="158" t="s">
        <v>732</v>
      </c>
      <c r="G45" s="159"/>
      <c r="H45" s="11" t="s">
        <v>729</v>
      </c>
      <c r="I45" s="14">
        <f t="shared" si="1"/>
        <v>2.1502395490840773</v>
      </c>
      <c r="J45" s="14">
        <v>1.33</v>
      </c>
      <c r="K45" s="109">
        <f t="shared" si="0"/>
        <v>2.1502395490840773</v>
      </c>
      <c r="L45" s="115"/>
      <c r="M45" s="2">
        <v>21.29</v>
      </c>
      <c r="N45" s="2">
        <v>34.42</v>
      </c>
      <c r="O45" s="141">
        <v>2.2400000000000002</v>
      </c>
      <c r="P45" s="142">
        <f t="shared" si="2"/>
        <v>2.2400000000000002</v>
      </c>
    </row>
    <row r="46" spans="1:16" ht="24">
      <c r="A46" s="114"/>
      <c r="B46" s="107">
        <v>1</v>
      </c>
      <c r="C46" s="10" t="s">
        <v>727</v>
      </c>
      <c r="D46" s="118" t="s">
        <v>727</v>
      </c>
      <c r="E46" s="118" t="s">
        <v>25</v>
      </c>
      <c r="F46" s="158" t="s">
        <v>733</v>
      </c>
      <c r="G46" s="159"/>
      <c r="H46" s="11" t="s">
        <v>729</v>
      </c>
      <c r="I46" s="14">
        <f t="shared" si="1"/>
        <v>2.1502395490840773</v>
      </c>
      <c r="J46" s="14">
        <v>1.33</v>
      </c>
      <c r="K46" s="109">
        <f t="shared" si="0"/>
        <v>2.1502395490840773</v>
      </c>
      <c r="L46" s="115"/>
      <c r="M46" s="2">
        <v>21.29</v>
      </c>
      <c r="N46" s="2">
        <v>34.42</v>
      </c>
      <c r="O46" s="141">
        <v>2.2400000000000002</v>
      </c>
      <c r="P46" s="142">
        <f t="shared" si="2"/>
        <v>2.2400000000000002</v>
      </c>
    </row>
    <row r="47" spans="1:16" ht="24">
      <c r="A47" s="114"/>
      <c r="B47" s="107">
        <v>2</v>
      </c>
      <c r="C47" s="10" t="s">
        <v>727</v>
      </c>
      <c r="D47" s="118" t="s">
        <v>727</v>
      </c>
      <c r="E47" s="118" t="s">
        <v>26</v>
      </c>
      <c r="F47" s="158" t="s">
        <v>728</v>
      </c>
      <c r="G47" s="159"/>
      <c r="H47" s="11" t="s">
        <v>729</v>
      </c>
      <c r="I47" s="14">
        <f t="shared" si="1"/>
        <v>2.1502395490840773</v>
      </c>
      <c r="J47" s="14">
        <v>1.33</v>
      </c>
      <c r="K47" s="109">
        <f t="shared" si="0"/>
        <v>4.3004790981681547</v>
      </c>
      <c r="L47" s="115"/>
      <c r="M47" s="2">
        <v>21.29</v>
      </c>
      <c r="N47" s="2">
        <v>34.42</v>
      </c>
      <c r="O47" s="141">
        <v>2.2400000000000002</v>
      </c>
      <c r="P47" s="142">
        <f t="shared" si="2"/>
        <v>4.4800000000000004</v>
      </c>
    </row>
    <row r="48" spans="1:16" ht="24">
      <c r="A48" s="114"/>
      <c r="B48" s="107">
        <v>2</v>
      </c>
      <c r="C48" s="10" t="s">
        <v>727</v>
      </c>
      <c r="D48" s="118" t="s">
        <v>727</v>
      </c>
      <c r="E48" s="118" t="s">
        <v>26</v>
      </c>
      <c r="F48" s="158" t="s">
        <v>730</v>
      </c>
      <c r="G48" s="159"/>
      <c r="H48" s="11" t="s">
        <v>729</v>
      </c>
      <c r="I48" s="14">
        <f t="shared" si="1"/>
        <v>2.1502395490840773</v>
      </c>
      <c r="J48" s="14">
        <v>1.33</v>
      </c>
      <c r="K48" s="109">
        <f t="shared" si="0"/>
        <v>4.3004790981681547</v>
      </c>
      <c r="L48" s="115"/>
      <c r="M48" s="2">
        <v>21.29</v>
      </c>
      <c r="N48" s="2">
        <v>34.42</v>
      </c>
      <c r="O48" s="141">
        <v>2.2400000000000002</v>
      </c>
      <c r="P48" s="142">
        <f t="shared" si="2"/>
        <v>4.4800000000000004</v>
      </c>
    </row>
    <row r="49" spans="1:16" ht="24">
      <c r="A49" s="114"/>
      <c r="B49" s="107">
        <v>2</v>
      </c>
      <c r="C49" s="10" t="s">
        <v>727</v>
      </c>
      <c r="D49" s="118" t="s">
        <v>727</v>
      </c>
      <c r="E49" s="118" t="s">
        <v>26</v>
      </c>
      <c r="F49" s="158" t="s">
        <v>731</v>
      </c>
      <c r="G49" s="159"/>
      <c r="H49" s="11" t="s">
        <v>729</v>
      </c>
      <c r="I49" s="14">
        <f t="shared" si="1"/>
        <v>2.1502395490840773</v>
      </c>
      <c r="J49" s="14">
        <v>1.33</v>
      </c>
      <c r="K49" s="109">
        <f t="shared" si="0"/>
        <v>4.3004790981681547</v>
      </c>
      <c r="L49" s="115"/>
      <c r="M49" s="2">
        <v>21.29</v>
      </c>
      <c r="N49" s="2">
        <v>34.42</v>
      </c>
      <c r="O49" s="141">
        <v>2.2400000000000002</v>
      </c>
      <c r="P49" s="142">
        <f t="shared" si="2"/>
        <v>4.4800000000000004</v>
      </c>
    </row>
    <row r="50" spans="1:16" ht="24">
      <c r="A50" s="114"/>
      <c r="B50" s="107">
        <v>1</v>
      </c>
      <c r="C50" s="10" t="s">
        <v>727</v>
      </c>
      <c r="D50" s="118" t="s">
        <v>727</v>
      </c>
      <c r="E50" s="118" t="s">
        <v>26</v>
      </c>
      <c r="F50" s="158" t="s">
        <v>732</v>
      </c>
      <c r="G50" s="159"/>
      <c r="H50" s="11" t="s">
        <v>729</v>
      </c>
      <c r="I50" s="14">
        <f t="shared" si="1"/>
        <v>2.1502395490840773</v>
      </c>
      <c r="J50" s="14">
        <v>1.33</v>
      </c>
      <c r="K50" s="109">
        <f t="shared" si="0"/>
        <v>2.1502395490840773</v>
      </c>
      <c r="L50" s="115"/>
      <c r="M50" s="2">
        <v>21.29</v>
      </c>
      <c r="N50" s="2">
        <v>34.42</v>
      </c>
      <c r="O50" s="141">
        <v>2.2400000000000002</v>
      </c>
      <c r="P50" s="142">
        <f t="shared" si="2"/>
        <v>2.2400000000000002</v>
      </c>
    </row>
    <row r="51" spans="1:16" ht="24">
      <c r="A51" s="114"/>
      <c r="B51" s="107">
        <v>1</v>
      </c>
      <c r="C51" s="10" t="s">
        <v>727</v>
      </c>
      <c r="D51" s="118" t="s">
        <v>727</v>
      </c>
      <c r="E51" s="118" t="s">
        <v>26</v>
      </c>
      <c r="F51" s="158" t="s">
        <v>733</v>
      </c>
      <c r="G51" s="159"/>
      <c r="H51" s="11" t="s">
        <v>729</v>
      </c>
      <c r="I51" s="14">
        <f t="shared" si="1"/>
        <v>2.1502395490840773</v>
      </c>
      <c r="J51" s="14">
        <v>1.33</v>
      </c>
      <c r="K51" s="109">
        <f t="shared" si="0"/>
        <v>2.1502395490840773</v>
      </c>
      <c r="L51" s="115"/>
      <c r="M51" s="2">
        <v>21.29</v>
      </c>
      <c r="N51" s="2">
        <v>34.42</v>
      </c>
      <c r="O51" s="141">
        <v>2.2400000000000002</v>
      </c>
      <c r="P51" s="142">
        <f t="shared" si="2"/>
        <v>2.2400000000000002</v>
      </c>
    </row>
    <row r="52" spans="1:16" ht="24">
      <c r="A52" s="114"/>
      <c r="B52" s="107">
        <v>2</v>
      </c>
      <c r="C52" s="10" t="s">
        <v>734</v>
      </c>
      <c r="D52" s="118" t="s">
        <v>734</v>
      </c>
      <c r="E52" s="118" t="s">
        <v>23</v>
      </c>
      <c r="F52" s="158" t="s">
        <v>273</v>
      </c>
      <c r="G52" s="159"/>
      <c r="H52" s="11" t="s">
        <v>735</v>
      </c>
      <c r="I52" s="14">
        <f t="shared" si="1"/>
        <v>0.95386566463128231</v>
      </c>
      <c r="J52" s="14">
        <v>0.59</v>
      </c>
      <c r="K52" s="109">
        <f t="shared" si="0"/>
        <v>1.9077313292625646</v>
      </c>
      <c r="L52" s="115"/>
      <c r="M52" s="2">
        <v>21.29</v>
      </c>
      <c r="N52" s="2">
        <v>34.42</v>
      </c>
      <c r="O52" s="141">
        <v>0.99</v>
      </c>
      <c r="P52" s="142">
        <f t="shared" si="2"/>
        <v>1.98</v>
      </c>
    </row>
    <row r="53" spans="1:16" ht="24">
      <c r="A53" s="114"/>
      <c r="B53" s="107">
        <v>2</v>
      </c>
      <c r="C53" s="10" t="s">
        <v>734</v>
      </c>
      <c r="D53" s="118" t="s">
        <v>734</v>
      </c>
      <c r="E53" s="118" t="s">
        <v>23</v>
      </c>
      <c r="F53" s="158" t="s">
        <v>271</v>
      </c>
      <c r="G53" s="159"/>
      <c r="H53" s="11" t="s">
        <v>735</v>
      </c>
      <c r="I53" s="14">
        <f t="shared" si="1"/>
        <v>0.95386566463128231</v>
      </c>
      <c r="J53" s="14">
        <v>0.59</v>
      </c>
      <c r="K53" s="109">
        <f t="shared" si="0"/>
        <v>1.9077313292625646</v>
      </c>
      <c r="L53" s="115"/>
      <c r="M53" s="2">
        <v>21.29</v>
      </c>
      <c r="N53" s="2">
        <v>34.42</v>
      </c>
      <c r="O53" s="141">
        <v>0.99</v>
      </c>
      <c r="P53" s="142">
        <f t="shared" si="2"/>
        <v>1.98</v>
      </c>
    </row>
    <row r="54" spans="1:16" ht="24">
      <c r="A54" s="114"/>
      <c r="B54" s="107">
        <v>2</v>
      </c>
      <c r="C54" s="10" t="s">
        <v>734</v>
      </c>
      <c r="D54" s="118" t="s">
        <v>734</v>
      </c>
      <c r="E54" s="118" t="s">
        <v>23</v>
      </c>
      <c r="F54" s="158" t="s">
        <v>272</v>
      </c>
      <c r="G54" s="159"/>
      <c r="H54" s="11" t="s">
        <v>735</v>
      </c>
      <c r="I54" s="14">
        <f t="shared" si="1"/>
        <v>0.95386566463128231</v>
      </c>
      <c r="J54" s="14">
        <v>0.59</v>
      </c>
      <c r="K54" s="109">
        <f t="shared" si="0"/>
        <v>1.9077313292625646</v>
      </c>
      <c r="L54" s="115"/>
      <c r="M54" s="2">
        <v>21.29</v>
      </c>
      <c r="N54" s="2">
        <v>34.42</v>
      </c>
      <c r="O54" s="141">
        <v>0.99</v>
      </c>
      <c r="P54" s="142">
        <f t="shared" si="2"/>
        <v>1.98</v>
      </c>
    </row>
    <row r="55" spans="1:16" ht="24">
      <c r="A55" s="114"/>
      <c r="B55" s="107">
        <v>2</v>
      </c>
      <c r="C55" s="10" t="s">
        <v>734</v>
      </c>
      <c r="D55" s="118" t="s">
        <v>734</v>
      </c>
      <c r="E55" s="118" t="s">
        <v>25</v>
      </c>
      <c r="F55" s="158" t="s">
        <v>273</v>
      </c>
      <c r="G55" s="159"/>
      <c r="H55" s="11" t="s">
        <v>735</v>
      </c>
      <c r="I55" s="14">
        <f t="shared" si="1"/>
        <v>0.95386566463128231</v>
      </c>
      <c r="J55" s="14">
        <v>0.59</v>
      </c>
      <c r="K55" s="109">
        <f t="shared" si="0"/>
        <v>1.9077313292625646</v>
      </c>
      <c r="L55" s="115"/>
      <c r="M55" s="2">
        <v>21.29</v>
      </c>
      <c r="N55" s="2">
        <v>34.42</v>
      </c>
      <c r="O55" s="141">
        <v>0.99</v>
      </c>
      <c r="P55" s="142">
        <f t="shared" si="2"/>
        <v>1.98</v>
      </c>
    </row>
    <row r="56" spans="1:16" ht="24">
      <c r="A56" s="114"/>
      <c r="B56" s="107">
        <v>2</v>
      </c>
      <c r="C56" s="10" t="s">
        <v>734</v>
      </c>
      <c r="D56" s="118" t="s">
        <v>734</v>
      </c>
      <c r="E56" s="118" t="s">
        <v>25</v>
      </c>
      <c r="F56" s="158" t="s">
        <v>271</v>
      </c>
      <c r="G56" s="159"/>
      <c r="H56" s="11" t="s">
        <v>735</v>
      </c>
      <c r="I56" s="14">
        <f t="shared" si="1"/>
        <v>0.95386566463128231</v>
      </c>
      <c r="J56" s="14">
        <v>0.59</v>
      </c>
      <c r="K56" s="109">
        <f t="shared" si="0"/>
        <v>1.9077313292625646</v>
      </c>
      <c r="L56" s="115"/>
      <c r="M56" s="2">
        <v>21.29</v>
      </c>
      <c r="N56" s="2">
        <v>34.42</v>
      </c>
      <c r="O56" s="141">
        <v>0.99</v>
      </c>
      <c r="P56" s="142">
        <f t="shared" si="2"/>
        <v>1.98</v>
      </c>
    </row>
    <row r="57" spans="1:16" ht="24">
      <c r="A57" s="114"/>
      <c r="B57" s="107">
        <v>2</v>
      </c>
      <c r="C57" s="10" t="s">
        <v>734</v>
      </c>
      <c r="D57" s="118" t="s">
        <v>734</v>
      </c>
      <c r="E57" s="118" t="s">
        <v>25</v>
      </c>
      <c r="F57" s="158" t="s">
        <v>272</v>
      </c>
      <c r="G57" s="159"/>
      <c r="H57" s="11" t="s">
        <v>735</v>
      </c>
      <c r="I57" s="14">
        <f t="shared" si="1"/>
        <v>0.95386566463128231</v>
      </c>
      <c r="J57" s="14">
        <v>0.59</v>
      </c>
      <c r="K57" s="109">
        <f t="shared" si="0"/>
        <v>1.9077313292625646</v>
      </c>
      <c r="L57" s="115"/>
      <c r="M57" s="2">
        <v>21.29</v>
      </c>
      <c r="N57" s="2">
        <v>34.42</v>
      </c>
      <c r="O57" s="141">
        <v>0.99</v>
      </c>
      <c r="P57" s="142">
        <f t="shared" si="2"/>
        <v>1.98</v>
      </c>
    </row>
    <row r="58" spans="1:16" ht="24">
      <c r="A58" s="114"/>
      <c r="B58" s="107">
        <v>2</v>
      </c>
      <c r="C58" s="10" t="s">
        <v>734</v>
      </c>
      <c r="D58" s="118" t="s">
        <v>734</v>
      </c>
      <c r="E58" s="118" t="s">
        <v>26</v>
      </c>
      <c r="F58" s="158" t="s">
        <v>273</v>
      </c>
      <c r="G58" s="159"/>
      <c r="H58" s="11" t="s">
        <v>735</v>
      </c>
      <c r="I58" s="14">
        <f t="shared" si="1"/>
        <v>0.95386566463128231</v>
      </c>
      <c r="J58" s="14">
        <v>0.59</v>
      </c>
      <c r="K58" s="109">
        <f t="shared" si="0"/>
        <v>1.9077313292625646</v>
      </c>
      <c r="L58" s="115"/>
      <c r="M58" s="2">
        <v>21.29</v>
      </c>
      <c r="N58" s="2">
        <v>34.42</v>
      </c>
      <c r="O58" s="141">
        <v>0.99</v>
      </c>
      <c r="P58" s="142">
        <f t="shared" si="2"/>
        <v>1.98</v>
      </c>
    </row>
    <row r="59" spans="1:16" ht="24">
      <c r="A59" s="114"/>
      <c r="B59" s="107">
        <v>2</v>
      </c>
      <c r="C59" s="10" t="s">
        <v>734</v>
      </c>
      <c r="D59" s="118" t="s">
        <v>734</v>
      </c>
      <c r="E59" s="118" t="s">
        <v>26</v>
      </c>
      <c r="F59" s="158" t="s">
        <v>271</v>
      </c>
      <c r="G59" s="159"/>
      <c r="H59" s="11" t="s">
        <v>735</v>
      </c>
      <c r="I59" s="14">
        <f t="shared" si="1"/>
        <v>0.95386566463128231</v>
      </c>
      <c r="J59" s="14">
        <v>0.59</v>
      </c>
      <c r="K59" s="109">
        <f t="shared" si="0"/>
        <v>1.9077313292625646</v>
      </c>
      <c r="L59" s="115"/>
      <c r="M59" s="2">
        <v>21.29</v>
      </c>
      <c r="N59" s="2">
        <v>34.42</v>
      </c>
      <c r="O59" s="141">
        <v>0.99</v>
      </c>
      <c r="P59" s="142">
        <f t="shared" si="2"/>
        <v>1.98</v>
      </c>
    </row>
    <row r="60" spans="1:16" ht="24">
      <c r="A60" s="114"/>
      <c r="B60" s="107">
        <v>2</v>
      </c>
      <c r="C60" s="10" t="s">
        <v>734</v>
      </c>
      <c r="D60" s="118" t="s">
        <v>734</v>
      </c>
      <c r="E60" s="118" t="s">
        <v>26</v>
      </c>
      <c r="F60" s="158" t="s">
        <v>272</v>
      </c>
      <c r="G60" s="159"/>
      <c r="H60" s="11" t="s">
        <v>735</v>
      </c>
      <c r="I60" s="14">
        <f t="shared" si="1"/>
        <v>0.95386566463128231</v>
      </c>
      <c r="J60" s="14">
        <v>0.59</v>
      </c>
      <c r="K60" s="109">
        <f t="shared" si="0"/>
        <v>1.9077313292625646</v>
      </c>
      <c r="L60" s="115"/>
      <c r="M60" s="2">
        <v>21.29</v>
      </c>
      <c r="N60" s="2">
        <v>34.42</v>
      </c>
      <c r="O60" s="141">
        <v>0.99</v>
      </c>
      <c r="P60" s="142">
        <f t="shared" si="2"/>
        <v>1.98</v>
      </c>
    </row>
    <row r="61" spans="1:16" ht="36">
      <c r="A61" s="114"/>
      <c r="B61" s="107">
        <v>2</v>
      </c>
      <c r="C61" s="10" t="s">
        <v>736</v>
      </c>
      <c r="D61" s="118" t="s">
        <v>736</v>
      </c>
      <c r="E61" s="118" t="s">
        <v>26</v>
      </c>
      <c r="F61" s="158" t="s">
        <v>107</v>
      </c>
      <c r="G61" s="159"/>
      <c r="H61" s="11" t="s">
        <v>737</v>
      </c>
      <c r="I61" s="14">
        <f t="shared" si="1"/>
        <v>2.6029215594175672</v>
      </c>
      <c r="J61" s="14">
        <v>1.61</v>
      </c>
      <c r="K61" s="109">
        <f t="shared" si="0"/>
        <v>5.2058431188351344</v>
      </c>
      <c r="L61" s="115"/>
      <c r="M61" s="2">
        <v>21.29</v>
      </c>
      <c r="N61" s="2">
        <v>34.42</v>
      </c>
      <c r="O61" s="141">
        <v>2.71</v>
      </c>
      <c r="P61" s="142">
        <f t="shared" si="2"/>
        <v>5.42</v>
      </c>
    </row>
    <row r="62" spans="1:16" ht="36">
      <c r="A62" s="114"/>
      <c r="B62" s="107">
        <v>2</v>
      </c>
      <c r="C62" s="10" t="s">
        <v>736</v>
      </c>
      <c r="D62" s="118" t="s">
        <v>736</v>
      </c>
      <c r="E62" s="118" t="s">
        <v>26</v>
      </c>
      <c r="F62" s="158" t="s">
        <v>210</v>
      </c>
      <c r="G62" s="159"/>
      <c r="H62" s="11" t="s">
        <v>737</v>
      </c>
      <c r="I62" s="14">
        <f t="shared" si="1"/>
        <v>2.6029215594175672</v>
      </c>
      <c r="J62" s="14">
        <v>1.61</v>
      </c>
      <c r="K62" s="109">
        <f t="shared" si="0"/>
        <v>5.2058431188351344</v>
      </c>
      <c r="L62" s="115"/>
      <c r="M62" s="2">
        <v>21.29</v>
      </c>
      <c r="N62" s="2">
        <v>34.42</v>
      </c>
      <c r="O62" s="141">
        <v>2.71</v>
      </c>
      <c r="P62" s="142">
        <f t="shared" si="2"/>
        <v>5.42</v>
      </c>
    </row>
    <row r="63" spans="1:16" ht="36">
      <c r="A63" s="114"/>
      <c r="B63" s="107">
        <v>1</v>
      </c>
      <c r="C63" s="10" t="s">
        <v>736</v>
      </c>
      <c r="D63" s="118" t="s">
        <v>736</v>
      </c>
      <c r="E63" s="118" t="s">
        <v>26</v>
      </c>
      <c r="F63" s="158" t="s">
        <v>212</v>
      </c>
      <c r="G63" s="159"/>
      <c r="H63" s="11" t="s">
        <v>737</v>
      </c>
      <c r="I63" s="14">
        <f t="shared" si="1"/>
        <v>2.6029215594175672</v>
      </c>
      <c r="J63" s="14">
        <v>1.61</v>
      </c>
      <c r="K63" s="109">
        <f t="shared" si="0"/>
        <v>2.6029215594175672</v>
      </c>
      <c r="L63" s="115"/>
      <c r="M63" s="2">
        <v>21.29</v>
      </c>
      <c r="N63" s="2">
        <v>34.42</v>
      </c>
      <c r="O63" s="141">
        <v>2.71</v>
      </c>
      <c r="P63" s="142">
        <f t="shared" si="2"/>
        <v>2.71</v>
      </c>
    </row>
    <row r="64" spans="1:16" ht="36">
      <c r="A64" s="114"/>
      <c r="B64" s="107">
        <v>1</v>
      </c>
      <c r="C64" s="10" t="s">
        <v>736</v>
      </c>
      <c r="D64" s="118" t="s">
        <v>736</v>
      </c>
      <c r="E64" s="118" t="s">
        <v>26</v>
      </c>
      <c r="F64" s="158" t="s">
        <v>265</v>
      </c>
      <c r="G64" s="159"/>
      <c r="H64" s="11" t="s">
        <v>737</v>
      </c>
      <c r="I64" s="14">
        <f t="shared" si="1"/>
        <v>2.6029215594175672</v>
      </c>
      <c r="J64" s="14">
        <v>1.61</v>
      </c>
      <c r="K64" s="109">
        <f t="shared" si="0"/>
        <v>2.6029215594175672</v>
      </c>
      <c r="L64" s="115"/>
      <c r="M64" s="2">
        <v>21.29</v>
      </c>
      <c r="N64" s="2">
        <v>34.42</v>
      </c>
      <c r="O64" s="141">
        <v>2.71</v>
      </c>
      <c r="P64" s="142">
        <f t="shared" si="2"/>
        <v>2.71</v>
      </c>
    </row>
    <row r="65" spans="1:16" ht="36">
      <c r="A65" s="114"/>
      <c r="B65" s="107">
        <v>1</v>
      </c>
      <c r="C65" s="10" t="s">
        <v>736</v>
      </c>
      <c r="D65" s="118" t="s">
        <v>736</v>
      </c>
      <c r="E65" s="118" t="s">
        <v>26</v>
      </c>
      <c r="F65" s="158" t="s">
        <v>270</v>
      </c>
      <c r="G65" s="159"/>
      <c r="H65" s="11" t="s">
        <v>737</v>
      </c>
      <c r="I65" s="14">
        <f t="shared" si="1"/>
        <v>2.6029215594175672</v>
      </c>
      <c r="J65" s="14">
        <v>1.61</v>
      </c>
      <c r="K65" s="109">
        <f t="shared" si="0"/>
        <v>2.6029215594175672</v>
      </c>
      <c r="L65" s="115"/>
      <c r="M65" s="2">
        <v>21.29</v>
      </c>
      <c r="N65" s="2">
        <v>34.42</v>
      </c>
      <c r="O65" s="141">
        <v>2.71</v>
      </c>
      <c r="P65" s="142">
        <f t="shared" si="2"/>
        <v>2.71</v>
      </c>
    </row>
    <row r="66" spans="1:16" ht="36">
      <c r="A66" s="114"/>
      <c r="B66" s="107">
        <v>1</v>
      </c>
      <c r="C66" s="10" t="s">
        <v>736</v>
      </c>
      <c r="D66" s="118" t="s">
        <v>736</v>
      </c>
      <c r="E66" s="118" t="s">
        <v>26</v>
      </c>
      <c r="F66" s="158" t="s">
        <v>311</v>
      </c>
      <c r="G66" s="159"/>
      <c r="H66" s="11" t="s">
        <v>737</v>
      </c>
      <c r="I66" s="14">
        <f t="shared" si="1"/>
        <v>2.6029215594175672</v>
      </c>
      <c r="J66" s="14">
        <v>1.61</v>
      </c>
      <c r="K66" s="109">
        <f t="shared" si="0"/>
        <v>2.6029215594175672</v>
      </c>
      <c r="L66" s="115"/>
      <c r="M66" s="2">
        <v>21.29</v>
      </c>
      <c r="N66" s="2">
        <v>34.42</v>
      </c>
      <c r="O66" s="141">
        <v>2.71</v>
      </c>
      <c r="P66" s="142">
        <f t="shared" si="2"/>
        <v>2.71</v>
      </c>
    </row>
    <row r="67" spans="1:16" ht="24">
      <c r="A67" s="114"/>
      <c r="B67" s="107">
        <v>2</v>
      </c>
      <c r="C67" s="10" t="s">
        <v>738</v>
      </c>
      <c r="D67" s="118" t="s">
        <v>738</v>
      </c>
      <c r="E67" s="118" t="s">
        <v>26</v>
      </c>
      <c r="F67" s="158" t="s">
        <v>636</v>
      </c>
      <c r="G67" s="159"/>
      <c r="H67" s="11" t="s">
        <v>739</v>
      </c>
      <c r="I67" s="14">
        <f t="shared" si="1"/>
        <v>0.79219351808360738</v>
      </c>
      <c r="J67" s="14">
        <v>0.49</v>
      </c>
      <c r="K67" s="109">
        <f t="shared" si="0"/>
        <v>1.5843870361672148</v>
      </c>
      <c r="L67" s="115"/>
      <c r="M67" s="2">
        <v>21.29</v>
      </c>
      <c r="N67" s="2">
        <v>34.42</v>
      </c>
      <c r="O67" s="141">
        <v>0.83</v>
      </c>
      <c r="P67" s="142">
        <f t="shared" si="2"/>
        <v>1.66</v>
      </c>
    </row>
    <row r="68" spans="1:16" ht="24">
      <c r="A68" s="114"/>
      <c r="B68" s="107">
        <v>2</v>
      </c>
      <c r="C68" s="10" t="s">
        <v>738</v>
      </c>
      <c r="D68" s="118" t="s">
        <v>738</v>
      </c>
      <c r="E68" s="118" t="s">
        <v>26</v>
      </c>
      <c r="F68" s="158" t="s">
        <v>643</v>
      </c>
      <c r="G68" s="159"/>
      <c r="H68" s="11" t="s">
        <v>739</v>
      </c>
      <c r="I68" s="14">
        <f t="shared" si="1"/>
        <v>0.79219351808360738</v>
      </c>
      <c r="J68" s="14">
        <v>0.49</v>
      </c>
      <c r="K68" s="109">
        <f t="shared" si="0"/>
        <v>1.5843870361672148</v>
      </c>
      <c r="L68" s="115"/>
      <c r="M68" s="2">
        <v>21.29</v>
      </c>
      <c r="N68" s="2">
        <v>34.42</v>
      </c>
      <c r="O68" s="141">
        <v>0.83</v>
      </c>
      <c r="P68" s="142">
        <f t="shared" si="2"/>
        <v>1.66</v>
      </c>
    </row>
    <row r="69" spans="1:16" ht="24">
      <c r="A69" s="114"/>
      <c r="B69" s="107">
        <v>2</v>
      </c>
      <c r="C69" s="10" t="s">
        <v>738</v>
      </c>
      <c r="D69" s="118" t="s">
        <v>738</v>
      </c>
      <c r="E69" s="118" t="s">
        <v>26</v>
      </c>
      <c r="F69" s="158" t="s">
        <v>740</v>
      </c>
      <c r="G69" s="159"/>
      <c r="H69" s="11" t="s">
        <v>739</v>
      </c>
      <c r="I69" s="14">
        <f t="shared" si="1"/>
        <v>0.79219351808360738</v>
      </c>
      <c r="J69" s="14">
        <v>0.49</v>
      </c>
      <c r="K69" s="109">
        <f t="shared" si="0"/>
        <v>1.5843870361672148</v>
      </c>
      <c r="L69" s="115"/>
      <c r="M69" s="2">
        <v>21.29</v>
      </c>
      <c r="N69" s="2">
        <v>34.42</v>
      </c>
      <c r="O69" s="141">
        <v>0.83</v>
      </c>
      <c r="P69" s="142">
        <f t="shared" si="2"/>
        <v>1.66</v>
      </c>
    </row>
    <row r="70" spans="1:16" ht="24">
      <c r="A70" s="114"/>
      <c r="B70" s="107">
        <v>2</v>
      </c>
      <c r="C70" s="10" t="s">
        <v>738</v>
      </c>
      <c r="D70" s="118" t="s">
        <v>738</v>
      </c>
      <c r="E70" s="118" t="s">
        <v>26</v>
      </c>
      <c r="F70" s="158" t="s">
        <v>741</v>
      </c>
      <c r="G70" s="159"/>
      <c r="H70" s="11" t="s">
        <v>739</v>
      </c>
      <c r="I70" s="14">
        <f t="shared" si="1"/>
        <v>0.79219351808360738</v>
      </c>
      <c r="J70" s="14">
        <v>0.49</v>
      </c>
      <c r="K70" s="109">
        <f t="shared" si="0"/>
        <v>1.5843870361672148</v>
      </c>
      <c r="L70" s="115"/>
      <c r="M70" s="2">
        <v>21.29</v>
      </c>
      <c r="N70" s="2">
        <v>34.42</v>
      </c>
      <c r="O70" s="141">
        <v>0.83</v>
      </c>
      <c r="P70" s="142">
        <f t="shared" si="2"/>
        <v>1.66</v>
      </c>
    </row>
    <row r="71" spans="1:16" ht="24">
      <c r="A71" s="114"/>
      <c r="B71" s="107">
        <v>2</v>
      </c>
      <c r="C71" s="10" t="s">
        <v>738</v>
      </c>
      <c r="D71" s="118" t="s">
        <v>738</v>
      </c>
      <c r="E71" s="118" t="s">
        <v>26</v>
      </c>
      <c r="F71" s="158" t="s">
        <v>742</v>
      </c>
      <c r="G71" s="159"/>
      <c r="H71" s="11" t="s">
        <v>739</v>
      </c>
      <c r="I71" s="14">
        <f t="shared" si="1"/>
        <v>0.79219351808360738</v>
      </c>
      <c r="J71" s="14">
        <v>0.49</v>
      </c>
      <c r="K71" s="109">
        <f t="shared" si="0"/>
        <v>1.5843870361672148</v>
      </c>
      <c r="L71" s="115"/>
      <c r="M71" s="2">
        <v>21.29</v>
      </c>
      <c r="N71" s="2">
        <v>34.42</v>
      </c>
      <c r="O71" s="141">
        <v>0.83</v>
      </c>
      <c r="P71" s="142">
        <f t="shared" si="2"/>
        <v>1.66</v>
      </c>
    </row>
    <row r="72" spans="1:16" ht="24">
      <c r="A72" s="114"/>
      <c r="B72" s="107">
        <v>2</v>
      </c>
      <c r="C72" s="10" t="s">
        <v>738</v>
      </c>
      <c r="D72" s="118" t="s">
        <v>738</v>
      </c>
      <c r="E72" s="118" t="s">
        <v>26</v>
      </c>
      <c r="F72" s="158" t="s">
        <v>743</v>
      </c>
      <c r="G72" s="159"/>
      <c r="H72" s="11" t="s">
        <v>739</v>
      </c>
      <c r="I72" s="14">
        <f t="shared" si="1"/>
        <v>0.79219351808360738</v>
      </c>
      <c r="J72" s="14">
        <v>0.49</v>
      </c>
      <c r="K72" s="109">
        <f t="shared" si="0"/>
        <v>1.5843870361672148</v>
      </c>
      <c r="L72" s="115"/>
      <c r="M72" s="2">
        <v>21.29</v>
      </c>
      <c r="N72" s="2">
        <v>34.42</v>
      </c>
      <c r="O72" s="141">
        <v>0.83</v>
      </c>
      <c r="P72" s="142">
        <f t="shared" si="2"/>
        <v>1.66</v>
      </c>
    </row>
    <row r="73" spans="1:16" ht="24">
      <c r="A73" s="114"/>
      <c r="B73" s="107">
        <v>2</v>
      </c>
      <c r="C73" s="10" t="s">
        <v>738</v>
      </c>
      <c r="D73" s="118" t="s">
        <v>738</v>
      </c>
      <c r="E73" s="118" t="s">
        <v>26</v>
      </c>
      <c r="F73" s="158" t="s">
        <v>744</v>
      </c>
      <c r="G73" s="159"/>
      <c r="H73" s="11" t="s">
        <v>739</v>
      </c>
      <c r="I73" s="14">
        <f t="shared" si="1"/>
        <v>0.79219351808360738</v>
      </c>
      <c r="J73" s="14">
        <v>0.49</v>
      </c>
      <c r="K73" s="109">
        <f t="shared" si="0"/>
        <v>1.5843870361672148</v>
      </c>
      <c r="L73" s="115"/>
      <c r="M73" s="2">
        <v>21.29</v>
      </c>
      <c r="N73" s="2">
        <v>34.42</v>
      </c>
      <c r="O73" s="141">
        <v>0.83</v>
      </c>
      <c r="P73" s="142">
        <f t="shared" si="2"/>
        <v>1.66</v>
      </c>
    </row>
    <row r="74" spans="1:16" ht="24">
      <c r="A74" s="114"/>
      <c r="B74" s="107">
        <v>2</v>
      </c>
      <c r="C74" s="10" t="s">
        <v>738</v>
      </c>
      <c r="D74" s="118" t="s">
        <v>738</v>
      </c>
      <c r="E74" s="118" t="s">
        <v>26</v>
      </c>
      <c r="F74" s="158" t="s">
        <v>745</v>
      </c>
      <c r="G74" s="159"/>
      <c r="H74" s="11" t="s">
        <v>739</v>
      </c>
      <c r="I74" s="14">
        <f t="shared" si="1"/>
        <v>0.79219351808360738</v>
      </c>
      <c r="J74" s="14">
        <v>0.49</v>
      </c>
      <c r="K74" s="109">
        <f t="shared" si="0"/>
        <v>1.5843870361672148</v>
      </c>
      <c r="L74" s="115"/>
      <c r="M74" s="2">
        <v>21.29</v>
      </c>
      <c r="N74" s="2">
        <v>34.42</v>
      </c>
      <c r="O74" s="141">
        <v>0.83</v>
      </c>
      <c r="P74" s="142">
        <f t="shared" si="2"/>
        <v>1.66</v>
      </c>
    </row>
    <row r="75" spans="1:16" ht="24">
      <c r="A75" s="114"/>
      <c r="B75" s="107">
        <v>2</v>
      </c>
      <c r="C75" s="10" t="s">
        <v>738</v>
      </c>
      <c r="D75" s="118" t="s">
        <v>738</v>
      </c>
      <c r="E75" s="118" t="s">
        <v>26</v>
      </c>
      <c r="F75" s="158" t="s">
        <v>746</v>
      </c>
      <c r="G75" s="159"/>
      <c r="H75" s="11" t="s">
        <v>739</v>
      </c>
      <c r="I75" s="14">
        <f t="shared" si="1"/>
        <v>0.79219351808360738</v>
      </c>
      <c r="J75" s="14">
        <v>0.49</v>
      </c>
      <c r="K75" s="109">
        <f t="shared" si="0"/>
        <v>1.5843870361672148</v>
      </c>
      <c r="L75" s="115"/>
      <c r="M75" s="2">
        <v>21.29</v>
      </c>
      <c r="N75" s="2">
        <v>34.42</v>
      </c>
      <c r="O75" s="141">
        <v>0.83</v>
      </c>
      <c r="P75" s="142">
        <f t="shared" si="2"/>
        <v>1.66</v>
      </c>
    </row>
    <row r="76" spans="1:16" ht="24">
      <c r="A76" s="114"/>
      <c r="B76" s="107">
        <v>2</v>
      </c>
      <c r="C76" s="10" t="s">
        <v>738</v>
      </c>
      <c r="D76" s="118" t="s">
        <v>738</v>
      </c>
      <c r="E76" s="118" t="s">
        <v>26</v>
      </c>
      <c r="F76" s="158" t="s">
        <v>747</v>
      </c>
      <c r="G76" s="159"/>
      <c r="H76" s="11" t="s">
        <v>739</v>
      </c>
      <c r="I76" s="14">
        <f t="shared" si="1"/>
        <v>0.79219351808360738</v>
      </c>
      <c r="J76" s="14">
        <v>0.49</v>
      </c>
      <c r="K76" s="109">
        <f t="shared" si="0"/>
        <v>1.5843870361672148</v>
      </c>
      <c r="L76" s="115"/>
      <c r="M76" s="2">
        <v>21.29</v>
      </c>
      <c r="N76" s="2">
        <v>34.42</v>
      </c>
      <c r="O76" s="141">
        <v>0.83</v>
      </c>
      <c r="P76" s="142">
        <f t="shared" si="2"/>
        <v>1.66</v>
      </c>
    </row>
    <row r="77" spans="1:16" ht="24">
      <c r="A77" s="114"/>
      <c r="B77" s="107">
        <v>2</v>
      </c>
      <c r="C77" s="10" t="s">
        <v>738</v>
      </c>
      <c r="D77" s="118" t="s">
        <v>738</v>
      </c>
      <c r="E77" s="118" t="s">
        <v>26</v>
      </c>
      <c r="F77" s="158" t="s">
        <v>748</v>
      </c>
      <c r="G77" s="159"/>
      <c r="H77" s="11" t="s">
        <v>739</v>
      </c>
      <c r="I77" s="14">
        <f t="shared" si="1"/>
        <v>0.79219351808360738</v>
      </c>
      <c r="J77" s="14">
        <v>0.49</v>
      </c>
      <c r="K77" s="109">
        <f t="shared" si="0"/>
        <v>1.5843870361672148</v>
      </c>
      <c r="L77" s="115"/>
      <c r="M77" s="2">
        <v>21.29</v>
      </c>
      <c r="N77" s="2">
        <v>34.42</v>
      </c>
      <c r="O77" s="141">
        <v>0.83</v>
      </c>
      <c r="P77" s="142">
        <f t="shared" si="2"/>
        <v>1.66</v>
      </c>
    </row>
    <row r="78" spans="1:16" ht="24">
      <c r="A78" s="114"/>
      <c r="B78" s="107">
        <v>1</v>
      </c>
      <c r="C78" s="10" t="s">
        <v>749</v>
      </c>
      <c r="D78" s="118" t="s">
        <v>749</v>
      </c>
      <c r="E78" s="118" t="s">
        <v>26</v>
      </c>
      <c r="F78" s="158" t="s">
        <v>110</v>
      </c>
      <c r="G78" s="159"/>
      <c r="H78" s="11" t="s">
        <v>750</v>
      </c>
      <c r="I78" s="14">
        <f t="shared" si="1"/>
        <v>5.1573414748708322</v>
      </c>
      <c r="J78" s="14">
        <v>3.19</v>
      </c>
      <c r="K78" s="109">
        <f t="shared" si="0"/>
        <v>5.1573414748708322</v>
      </c>
      <c r="L78" s="115"/>
      <c r="M78" s="2">
        <v>21.29</v>
      </c>
      <c r="N78" s="2">
        <v>34.42</v>
      </c>
      <c r="O78" s="141">
        <v>5.83</v>
      </c>
      <c r="P78" s="142">
        <f t="shared" si="2"/>
        <v>5.83</v>
      </c>
    </row>
    <row r="79" spans="1:16" ht="24">
      <c r="A79" s="114"/>
      <c r="B79" s="107">
        <v>2</v>
      </c>
      <c r="C79" s="10" t="s">
        <v>749</v>
      </c>
      <c r="D79" s="118" t="s">
        <v>749</v>
      </c>
      <c r="E79" s="118" t="s">
        <v>26</v>
      </c>
      <c r="F79" s="158" t="s">
        <v>751</v>
      </c>
      <c r="G79" s="159"/>
      <c r="H79" s="11" t="s">
        <v>750</v>
      </c>
      <c r="I79" s="14">
        <f t="shared" si="1"/>
        <v>5.1573414748708322</v>
      </c>
      <c r="J79" s="14">
        <v>3.19</v>
      </c>
      <c r="K79" s="109">
        <f t="shared" si="0"/>
        <v>10.314682949741664</v>
      </c>
      <c r="L79" s="115"/>
      <c r="M79" s="2">
        <v>21.29</v>
      </c>
      <c r="N79" s="2">
        <v>34.42</v>
      </c>
      <c r="O79" s="141">
        <v>5.83</v>
      </c>
      <c r="P79" s="142">
        <f t="shared" si="2"/>
        <v>11.66</v>
      </c>
    </row>
    <row r="80" spans="1:16" ht="24">
      <c r="A80" s="114"/>
      <c r="B80" s="107">
        <v>1</v>
      </c>
      <c r="C80" s="10" t="s">
        <v>749</v>
      </c>
      <c r="D80" s="118" t="s">
        <v>749</v>
      </c>
      <c r="E80" s="118" t="s">
        <v>26</v>
      </c>
      <c r="F80" s="158" t="s">
        <v>752</v>
      </c>
      <c r="G80" s="159"/>
      <c r="H80" s="11" t="s">
        <v>750</v>
      </c>
      <c r="I80" s="14">
        <f t="shared" si="1"/>
        <v>5.1573414748708322</v>
      </c>
      <c r="J80" s="14">
        <v>3.19</v>
      </c>
      <c r="K80" s="109">
        <f t="shared" si="0"/>
        <v>5.1573414748708322</v>
      </c>
      <c r="L80" s="115"/>
      <c r="M80" s="2">
        <v>21.29</v>
      </c>
      <c r="N80" s="2">
        <v>34.42</v>
      </c>
      <c r="O80" s="141">
        <v>5.83</v>
      </c>
      <c r="P80" s="142">
        <f t="shared" si="2"/>
        <v>5.83</v>
      </c>
    </row>
    <row r="81" spans="1:16" ht="24">
      <c r="A81" s="114"/>
      <c r="B81" s="107">
        <v>3</v>
      </c>
      <c r="C81" s="10" t="s">
        <v>753</v>
      </c>
      <c r="D81" s="118" t="s">
        <v>753</v>
      </c>
      <c r="E81" s="118" t="s">
        <v>26</v>
      </c>
      <c r="F81" s="158" t="s">
        <v>273</v>
      </c>
      <c r="G81" s="159"/>
      <c r="H81" s="11" t="s">
        <v>754</v>
      </c>
      <c r="I81" s="14">
        <f t="shared" si="1"/>
        <v>1.2287083137623298</v>
      </c>
      <c r="J81" s="14">
        <v>0.76</v>
      </c>
      <c r="K81" s="109">
        <f t="shared" si="0"/>
        <v>3.6861249412869892</v>
      </c>
      <c r="L81" s="115"/>
      <c r="M81" s="2">
        <v>21.29</v>
      </c>
      <c r="N81" s="2">
        <v>34.42</v>
      </c>
      <c r="O81" s="141">
        <v>1.28</v>
      </c>
      <c r="P81" s="142">
        <f t="shared" si="2"/>
        <v>3.84</v>
      </c>
    </row>
    <row r="82" spans="1:16" ht="24">
      <c r="A82" s="114"/>
      <c r="B82" s="107">
        <v>3</v>
      </c>
      <c r="C82" s="10" t="s">
        <v>753</v>
      </c>
      <c r="D82" s="118" t="s">
        <v>753</v>
      </c>
      <c r="E82" s="118" t="s">
        <v>26</v>
      </c>
      <c r="F82" s="158" t="s">
        <v>673</v>
      </c>
      <c r="G82" s="159"/>
      <c r="H82" s="11" t="s">
        <v>754</v>
      </c>
      <c r="I82" s="14">
        <f t="shared" si="1"/>
        <v>1.2287083137623298</v>
      </c>
      <c r="J82" s="14">
        <v>0.76</v>
      </c>
      <c r="K82" s="109">
        <f t="shared" si="0"/>
        <v>3.6861249412869892</v>
      </c>
      <c r="L82" s="115"/>
      <c r="M82" s="2">
        <v>21.29</v>
      </c>
      <c r="N82" s="2">
        <v>34.42</v>
      </c>
      <c r="O82" s="141">
        <v>1.28</v>
      </c>
      <c r="P82" s="142">
        <f t="shared" si="2"/>
        <v>3.84</v>
      </c>
    </row>
    <row r="83" spans="1:16" ht="24">
      <c r="A83" s="114"/>
      <c r="B83" s="107">
        <v>3</v>
      </c>
      <c r="C83" s="10" t="s">
        <v>753</v>
      </c>
      <c r="D83" s="118" t="s">
        <v>753</v>
      </c>
      <c r="E83" s="118" t="s">
        <v>26</v>
      </c>
      <c r="F83" s="158" t="s">
        <v>271</v>
      </c>
      <c r="G83" s="159"/>
      <c r="H83" s="11" t="s">
        <v>754</v>
      </c>
      <c r="I83" s="14">
        <f t="shared" si="1"/>
        <v>1.2287083137623298</v>
      </c>
      <c r="J83" s="14">
        <v>0.76</v>
      </c>
      <c r="K83" s="109">
        <f t="shared" si="0"/>
        <v>3.6861249412869892</v>
      </c>
      <c r="L83" s="115"/>
      <c r="M83" s="2">
        <v>21.29</v>
      </c>
      <c r="N83" s="2">
        <v>34.42</v>
      </c>
      <c r="O83" s="141">
        <v>1.28</v>
      </c>
      <c r="P83" s="142">
        <f t="shared" si="2"/>
        <v>3.84</v>
      </c>
    </row>
    <row r="84" spans="1:16" ht="24">
      <c r="A84" s="114"/>
      <c r="B84" s="107">
        <v>3</v>
      </c>
      <c r="C84" s="10" t="s">
        <v>753</v>
      </c>
      <c r="D84" s="118" t="s">
        <v>753</v>
      </c>
      <c r="E84" s="118" t="s">
        <v>26</v>
      </c>
      <c r="F84" s="158" t="s">
        <v>272</v>
      </c>
      <c r="G84" s="159"/>
      <c r="H84" s="11" t="s">
        <v>754</v>
      </c>
      <c r="I84" s="14">
        <f t="shared" si="1"/>
        <v>1.2287083137623298</v>
      </c>
      <c r="J84" s="14">
        <v>0.76</v>
      </c>
      <c r="K84" s="109">
        <f t="shared" si="0"/>
        <v>3.6861249412869892</v>
      </c>
      <c r="L84" s="115"/>
      <c r="M84" s="2">
        <v>21.29</v>
      </c>
      <c r="N84" s="2">
        <v>34.42</v>
      </c>
      <c r="O84" s="141">
        <v>1.28</v>
      </c>
      <c r="P84" s="142">
        <f t="shared" si="2"/>
        <v>3.84</v>
      </c>
    </row>
    <row r="85" spans="1:16" ht="24">
      <c r="A85" s="114"/>
      <c r="B85" s="107">
        <v>3</v>
      </c>
      <c r="C85" s="10" t="s">
        <v>753</v>
      </c>
      <c r="D85" s="118" t="s">
        <v>753</v>
      </c>
      <c r="E85" s="118" t="s">
        <v>26</v>
      </c>
      <c r="F85" s="158" t="s">
        <v>755</v>
      </c>
      <c r="G85" s="159"/>
      <c r="H85" s="11" t="s">
        <v>754</v>
      </c>
      <c r="I85" s="14">
        <f t="shared" si="1"/>
        <v>1.2287083137623298</v>
      </c>
      <c r="J85" s="14">
        <v>0.76</v>
      </c>
      <c r="K85" s="109">
        <f t="shared" si="0"/>
        <v>3.6861249412869892</v>
      </c>
      <c r="L85" s="115"/>
      <c r="M85" s="2">
        <v>21.29</v>
      </c>
      <c r="N85" s="2">
        <v>34.42</v>
      </c>
      <c r="O85" s="141">
        <v>1.28</v>
      </c>
      <c r="P85" s="142">
        <f t="shared" si="2"/>
        <v>3.84</v>
      </c>
    </row>
    <row r="86" spans="1:16" ht="24">
      <c r="A86" s="114"/>
      <c r="B86" s="107">
        <v>2</v>
      </c>
      <c r="C86" s="10" t="s">
        <v>756</v>
      </c>
      <c r="D86" s="118" t="s">
        <v>756</v>
      </c>
      <c r="E86" s="118" t="s">
        <v>25</v>
      </c>
      <c r="F86" s="158" t="s">
        <v>107</v>
      </c>
      <c r="G86" s="159"/>
      <c r="H86" s="11" t="s">
        <v>757</v>
      </c>
      <c r="I86" s="14">
        <f t="shared" si="1"/>
        <v>0.9215312353217473</v>
      </c>
      <c r="J86" s="14">
        <v>0.56999999999999995</v>
      </c>
      <c r="K86" s="109">
        <f t="shared" ref="K86:K149" si="3">I86*B86</f>
        <v>1.8430624706434946</v>
      </c>
      <c r="L86" s="115"/>
      <c r="M86" s="2">
        <v>21.29</v>
      </c>
      <c r="N86" s="2">
        <v>34.42</v>
      </c>
      <c r="O86" s="141">
        <v>0.96</v>
      </c>
      <c r="P86" s="142">
        <f t="shared" si="2"/>
        <v>1.92</v>
      </c>
    </row>
    <row r="87" spans="1:16" ht="24">
      <c r="A87" s="114"/>
      <c r="B87" s="107">
        <v>1</v>
      </c>
      <c r="C87" s="10" t="s">
        <v>756</v>
      </c>
      <c r="D87" s="118" t="s">
        <v>756</v>
      </c>
      <c r="E87" s="118" t="s">
        <v>25</v>
      </c>
      <c r="F87" s="158" t="s">
        <v>212</v>
      </c>
      <c r="G87" s="159"/>
      <c r="H87" s="11" t="s">
        <v>757</v>
      </c>
      <c r="I87" s="14">
        <f t="shared" ref="I87:I150" si="4">J87*N87/M87</f>
        <v>0.9215312353217473</v>
      </c>
      <c r="J87" s="14">
        <v>0.56999999999999995</v>
      </c>
      <c r="K87" s="109">
        <f t="shared" si="3"/>
        <v>0.9215312353217473</v>
      </c>
      <c r="L87" s="115"/>
      <c r="M87" s="2">
        <v>21.29</v>
      </c>
      <c r="N87" s="2">
        <v>34.42</v>
      </c>
      <c r="O87" s="141">
        <v>0.96</v>
      </c>
      <c r="P87" s="142">
        <f t="shared" ref="P87:P150" si="5">O87*B87</f>
        <v>0.96</v>
      </c>
    </row>
    <row r="88" spans="1:16" ht="24">
      <c r="A88" s="114"/>
      <c r="B88" s="107">
        <v>1</v>
      </c>
      <c r="C88" s="10" t="s">
        <v>756</v>
      </c>
      <c r="D88" s="118" t="s">
        <v>756</v>
      </c>
      <c r="E88" s="118" t="s">
        <v>25</v>
      </c>
      <c r="F88" s="158" t="s">
        <v>214</v>
      </c>
      <c r="G88" s="159"/>
      <c r="H88" s="11" t="s">
        <v>757</v>
      </c>
      <c r="I88" s="14">
        <f t="shared" si="4"/>
        <v>0.9215312353217473</v>
      </c>
      <c r="J88" s="14">
        <v>0.56999999999999995</v>
      </c>
      <c r="K88" s="109">
        <f t="shared" si="3"/>
        <v>0.9215312353217473</v>
      </c>
      <c r="L88" s="115"/>
      <c r="M88" s="2">
        <v>21.29</v>
      </c>
      <c r="N88" s="2">
        <v>34.42</v>
      </c>
      <c r="O88" s="141">
        <v>0.96</v>
      </c>
      <c r="P88" s="142">
        <f t="shared" si="5"/>
        <v>0.96</v>
      </c>
    </row>
    <row r="89" spans="1:16" ht="24">
      <c r="A89" s="114"/>
      <c r="B89" s="107">
        <v>1</v>
      </c>
      <c r="C89" s="10" t="s">
        <v>756</v>
      </c>
      <c r="D89" s="118" t="s">
        <v>756</v>
      </c>
      <c r="E89" s="118" t="s">
        <v>25</v>
      </c>
      <c r="F89" s="158" t="s">
        <v>265</v>
      </c>
      <c r="G89" s="159"/>
      <c r="H89" s="11" t="s">
        <v>757</v>
      </c>
      <c r="I89" s="14">
        <f t="shared" si="4"/>
        <v>0.9215312353217473</v>
      </c>
      <c r="J89" s="14">
        <v>0.56999999999999995</v>
      </c>
      <c r="K89" s="109">
        <f t="shared" si="3"/>
        <v>0.9215312353217473</v>
      </c>
      <c r="L89" s="115"/>
      <c r="M89" s="2">
        <v>21.29</v>
      </c>
      <c r="N89" s="2">
        <v>34.42</v>
      </c>
      <c r="O89" s="141">
        <v>0.96</v>
      </c>
      <c r="P89" s="142">
        <f t="shared" si="5"/>
        <v>0.96</v>
      </c>
    </row>
    <row r="90" spans="1:16" ht="24">
      <c r="A90" s="114"/>
      <c r="B90" s="107">
        <v>1</v>
      </c>
      <c r="C90" s="10" t="s">
        <v>756</v>
      </c>
      <c r="D90" s="118" t="s">
        <v>756</v>
      </c>
      <c r="E90" s="118" t="s">
        <v>25</v>
      </c>
      <c r="F90" s="158" t="s">
        <v>267</v>
      </c>
      <c r="G90" s="159"/>
      <c r="H90" s="11" t="s">
        <v>757</v>
      </c>
      <c r="I90" s="14">
        <f t="shared" si="4"/>
        <v>0.9215312353217473</v>
      </c>
      <c r="J90" s="14">
        <v>0.56999999999999995</v>
      </c>
      <c r="K90" s="109">
        <f t="shared" si="3"/>
        <v>0.9215312353217473</v>
      </c>
      <c r="L90" s="115"/>
      <c r="M90" s="2">
        <v>21.29</v>
      </c>
      <c r="N90" s="2">
        <v>34.42</v>
      </c>
      <c r="O90" s="141">
        <v>0.96</v>
      </c>
      <c r="P90" s="142">
        <f t="shared" si="5"/>
        <v>0.96</v>
      </c>
    </row>
    <row r="91" spans="1:16" ht="24">
      <c r="A91" s="114"/>
      <c r="B91" s="107">
        <v>1</v>
      </c>
      <c r="C91" s="10" t="s">
        <v>756</v>
      </c>
      <c r="D91" s="118" t="s">
        <v>756</v>
      </c>
      <c r="E91" s="118" t="s">
        <v>25</v>
      </c>
      <c r="F91" s="158" t="s">
        <v>270</v>
      </c>
      <c r="G91" s="159"/>
      <c r="H91" s="11" t="s">
        <v>757</v>
      </c>
      <c r="I91" s="14">
        <f t="shared" si="4"/>
        <v>0.9215312353217473</v>
      </c>
      <c r="J91" s="14">
        <v>0.56999999999999995</v>
      </c>
      <c r="K91" s="109">
        <f t="shared" si="3"/>
        <v>0.9215312353217473</v>
      </c>
      <c r="L91" s="115"/>
      <c r="M91" s="2">
        <v>21.29</v>
      </c>
      <c r="N91" s="2">
        <v>34.42</v>
      </c>
      <c r="O91" s="141">
        <v>0.96</v>
      </c>
      <c r="P91" s="142">
        <f t="shared" si="5"/>
        <v>0.96</v>
      </c>
    </row>
    <row r="92" spans="1:16" ht="24">
      <c r="A92" s="114"/>
      <c r="B92" s="107">
        <v>1</v>
      </c>
      <c r="C92" s="10" t="s">
        <v>756</v>
      </c>
      <c r="D92" s="118" t="s">
        <v>756</v>
      </c>
      <c r="E92" s="118" t="s">
        <v>25</v>
      </c>
      <c r="F92" s="158" t="s">
        <v>758</v>
      </c>
      <c r="G92" s="159"/>
      <c r="H92" s="11" t="s">
        <v>757</v>
      </c>
      <c r="I92" s="14">
        <f t="shared" si="4"/>
        <v>0.9215312353217473</v>
      </c>
      <c r="J92" s="14">
        <v>0.56999999999999995</v>
      </c>
      <c r="K92" s="109">
        <f t="shared" si="3"/>
        <v>0.9215312353217473</v>
      </c>
      <c r="L92" s="115"/>
      <c r="M92" s="2">
        <v>21.29</v>
      </c>
      <c r="N92" s="2">
        <v>34.42</v>
      </c>
      <c r="O92" s="141">
        <v>0.96</v>
      </c>
      <c r="P92" s="142">
        <f t="shared" si="5"/>
        <v>0.96</v>
      </c>
    </row>
    <row r="93" spans="1:16" ht="24">
      <c r="A93" s="114"/>
      <c r="B93" s="107">
        <v>2</v>
      </c>
      <c r="C93" s="10" t="s">
        <v>756</v>
      </c>
      <c r="D93" s="118" t="s">
        <v>756</v>
      </c>
      <c r="E93" s="118" t="s">
        <v>25</v>
      </c>
      <c r="F93" s="158" t="s">
        <v>759</v>
      </c>
      <c r="G93" s="159"/>
      <c r="H93" s="11" t="s">
        <v>757</v>
      </c>
      <c r="I93" s="14">
        <f t="shared" si="4"/>
        <v>0.9215312353217473</v>
      </c>
      <c r="J93" s="14">
        <v>0.56999999999999995</v>
      </c>
      <c r="K93" s="109">
        <f t="shared" si="3"/>
        <v>1.8430624706434946</v>
      </c>
      <c r="L93" s="115"/>
      <c r="M93" s="2">
        <v>21.29</v>
      </c>
      <c r="N93" s="2">
        <v>34.42</v>
      </c>
      <c r="O93" s="141">
        <v>0.96</v>
      </c>
      <c r="P93" s="142">
        <f t="shared" si="5"/>
        <v>1.92</v>
      </c>
    </row>
    <row r="94" spans="1:16" ht="24">
      <c r="A94" s="114"/>
      <c r="B94" s="107">
        <v>2</v>
      </c>
      <c r="C94" s="10" t="s">
        <v>756</v>
      </c>
      <c r="D94" s="118" t="s">
        <v>756</v>
      </c>
      <c r="E94" s="118" t="s">
        <v>26</v>
      </c>
      <c r="F94" s="158" t="s">
        <v>107</v>
      </c>
      <c r="G94" s="159"/>
      <c r="H94" s="11" t="s">
        <v>757</v>
      </c>
      <c r="I94" s="14">
        <f t="shared" si="4"/>
        <v>0.9215312353217473</v>
      </c>
      <c r="J94" s="14">
        <v>0.56999999999999995</v>
      </c>
      <c r="K94" s="109">
        <f t="shared" si="3"/>
        <v>1.8430624706434946</v>
      </c>
      <c r="L94" s="115"/>
      <c r="M94" s="2">
        <v>21.29</v>
      </c>
      <c r="N94" s="2">
        <v>34.42</v>
      </c>
      <c r="O94" s="141">
        <v>0.96</v>
      </c>
      <c r="P94" s="142">
        <f t="shared" si="5"/>
        <v>1.92</v>
      </c>
    </row>
    <row r="95" spans="1:16" ht="24">
      <c r="A95" s="114"/>
      <c r="B95" s="107">
        <v>1</v>
      </c>
      <c r="C95" s="10" t="s">
        <v>756</v>
      </c>
      <c r="D95" s="118" t="s">
        <v>756</v>
      </c>
      <c r="E95" s="118" t="s">
        <v>26</v>
      </c>
      <c r="F95" s="158" t="s">
        <v>212</v>
      </c>
      <c r="G95" s="159"/>
      <c r="H95" s="11" t="s">
        <v>757</v>
      </c>
      <c r="I95" s="14">
        <f t="shared" si="4"/>
        <v>0.9215312353217473</v>
      </c>
      <c r="J95" s="14">
        <v>0.56999999999999995</v>
      </c>
      <c r="K95" s="109">
        <f t="shared" si="3"/>
        <v>0.9215312353217473</v>
      </c>
      <c r="L95" s="115"/>
      <c r="M95" s="2">
        <v>21.29</v>
      </c>
      <c r="N95" s="2">
        <v>34.42</v>
      </c>
      <c r="O95" s="141">
        <v>0.96</v>
      </c>
      <c r="P95" s="142">
        <f t="shared" si="5"/>
        <v>0.96</v>
      </c>
    </row>
    <row r="96" spans="1:16" ht="24">
      <c r="A96" s="114"/>
      <c r="B96" s="107">
        <v>1</v>
      </c>
      <c r="C96" s="10" t="s">
        <v>756</v>
      </c>
      <c r="D96" s="118" t="s">
        <v>756</v>
      </c>
      <c r="E96" s="118" t="s">
        <v>26</v>
      </c>
      <c r="F96" s="158" t="s">
        <v>214</v>
      </c>
      <c r="G96" s="159"/>
      <c r="H96" s="11" t="s">
        <v>757</v>
      </c>
      <c r="I96" s="14">
        <f t="shared" si="4"/>
        <v>0.9215312353217473</v>
      </c>
      <c r="J96" s="14">
        <v>0.56999999999999995</v>
      </c>
      <c r="K96" s="109">
        <f t="shared" si="3"/>
        <v>0.9215312353217473</v>
      </c>
      <c r="L96" s="115"/>
      <c r="M96" s="2">
        <v>21.29</v>
      </c>
      <c r="N96" s="2">
        <v>34.42</v>
      </c>
      <c r="O96" s="141">
        <v>0.96</v>
      </c>
      <c r="P96" s="142">
        <f t="shared" si="5"/>
        <v>0.96</v>
      </c>
    </row>
    <row r="97" spans="1:16" ht="24">
      <c r="A97" s="114"/>
      <c r="B97" s="107">
        <v>1</v>
      </c>
      <c r="C97" s="10" t="s">
        <v>756</v>
      </c>
      <c r="D97" s="118" t="s">
        <v>756</v>
      </c>
      <c r="E97" s="118" t="s">
        <v>26</v>
      </c>
      <c r="F97" s="158" t="s">
        <v>265</v>
      </c>
      <c r="G97" s="159"/>
      <c r="H97" s="11" t="s">
        <v>757</v>
      </c>
      <c r="I97" s="14">
        <f t="shared" si="4"/>
        <v>0.9215312353217473</v>
      </c>
      <c r="J97" s="14">
        <v>0.56999999999999995</v>
      </c>
      <c r="K97" s="109">
        <f t="shared" si="3"/>
        <v>0.9215312353217473</v>
      </c>
      <c r="L97" s="115"/>
      <c r="M97" s="2">
        <v>21.29</v>
      </c>
      <c r="N97" s="2">
        <v>34.42</v>
      </c>
      <c r="O97" s="141">
        <v>0.96</v>
      </c>
      <c r="P97" s="142">
        <f t="shared" si="5"/>
        <v>0.96</v>
      </c>
    </row>
    <row r="98" spans="1:16" ht="24">
      <c r="A98" s="114"/>
      <c r="B98" s="107">
        <v>1</v>
      </c>
      <c r="C98" s="10" t="s">
        <v>756</v>
      </c>
      <c r="D98" s="118" t="s">
        <v>756</v>
      </c>
      <c r="E98" s="118" t="s">
        <v>26</v>
      </c>
      <c r="F98" s="158" t="s">
        <v>267</v>
      </c>
      <c r="G98" s="159"/>
      <c r="H98" s="11" t="s">
        <v>757</v>
      </c>
      <c r="I98" s="14">
        <f t="shared" si="4"/>
        <v>0.9215312353217473</v>
      </c>
      <c r="J98" s="14">
        <v>0.56999999999999995</v>
      </c>
      <c r="K98" s="109">
        <f t="shared" si="3"/>
        <v>0.9215312353217473</v>
      </c>
      <c r="L98" s="115"/>
      <c r="M98" s="2">
        <v>21.29</v>
      </c>
      <c r="N98" s="2">
        <v>34.42</v>
      </c>
      <c r="O98" s="141">
        <v>0.96</v>
      </c>
      <c r="P98" s="142">
        <f t="shared" si="5"/>
        <v>0.96</v>
      </c>
    </row>
    <row r="99" spans="1:16" ht="24">
      <c r="A99" s="114"/>
      <c r="B99" s="107">
        <v>1</v>
      </c>
      <c r="C99" s="10" t="s">
        <v>756</v>
      </c>
      <c r="D99" s="118" t="s">
        <v>756</v>
      </c>
      <c r="E99" s="118" t="s">
        <v>26</v>
      </c>
      <c r="F99" s="158" t="s">
        <v>270</v>
      </c>
      <c r="G99" s="159"/>
      <c r="H99" s="11" t="s">
        <v>757</v>
      </c>
      <c r="I99" s="14">
        <f t="shared" si="4"/>
        <v>0.9215312353217473</v>
      </c>
      <c r="J99" s="14">
        <v>0.56999999999999995</v>
      </c>
      <c r="K99" s="109">
        <f t="shared" si="3"/>
        <v>0.9215312353217473</v>
      </c>
      <c r="L99" s="115"/>
      <c r="M99" s="2">
        <v>21.29</v>
      </c>
      <c r="N99" s="2">
        <v>34.42</v>
      </c>
      <c r="O99" s="141">
        <v>0.96</v>
      </c>
      <c r="P99" s="142">
        <f t="shared" si="5"/>
        <v>0.96</v>
      </c>
    </row>
    <row r="100" spans="1:16" ht="24">
      <c r="A100" s="114"/>
      <c r="B100" s="107">
        <v>1</v>
      </c>
      <c r="C100" s="10" t="s">
        <v>756</v>
      </c>
      <c r="D100" s="118" t="s">
        <v>756</v>
      </c>
      <c r="E100" s="118" t="s">
        <v>26</v>
      </c>
      <c r="F100" s="158" t="s">
        <v>758</v>
      </c>
      <c r="G100" s="159"/>
      <c r="H100" s="11" t="s">
        <v>757</v>
      </c>
      <c r="I100" s="14">
        <f t="shared" si="4"/>
        <v>0.9215312353217473</v>
      </c>
      <c r="J100" s="14">
        <v>0.56999999999999995</v>
      </c>
      <c r="K100" s="109">
        <f t="shared" si="3"/>
        <v>0.9215312353217473</v>
      </c>
      <c r="L100" s="115"/>
      <c r="M100" s="2">
        <v>21.29</v>
      </c>
      <c r="N100" s="2">
        <v>34.42</v>
      </c>
      <c r="O100" s="141">
        <v>0.96</v>
      </c>
      <c r="P100" s="142">
        <f t="shared" si="5"/>
        <v>0.96</v>
      </c>
    </row>
    <row r="101" spans="1:16" ht="24">
      <c r="A101" s="114"/>
      <c r="B101" s="107">
        <v>2</v>
      </c>
      <c r="C101" s="10" t="s">
        <v>756</v>
      </c>
      <c r="D101" s="118" t="s">
        <v>756</v>
      </c>
      <c r="E101" s="118" t="s">
        <v>26</v>
      </c>
      <c r="F101" s="158" t="s">
        <v>759</v>
      </c>
      <c r="G101" s="159"/>
      <c r="H101" s="11" t="s">
        <v>757</v>
      </c>
      <c r="I101" s="14">
        <f t="shared" si="4"/>
        <v>0.9215312353217473</v>
      </c>
      <c r="J101" s="14">
        <v>0.56999999999999995</v>
      </c>
      <c r="K101" s="109">
        <f t="shared" si="3"/>
        <v>1.8430624706434946</v>
      </c>
      <c r="L101" s="115"/>
      <c r="M101" s="2">
        <v>21.29</v>
      </c>
      <c r="N101" s="2">
        <v>34.42</v>
      </c>
      <c r="O101" s="141">
        <v>0.96</v>
      </c>
      <c r="P101" s="142">
        <f t="shared" si="5"/>
        <v>1.92</v>
      </c>
    </row>
    <row r="102" spans="1:16" ht="24">
      <c r="A102" s="114"/>
      <c r="B102" s="107">
        <v>2</v>
      </c>
      <c r="C102" s="10" t="s">
        <v>760</v>
      </c>
      <c r="D102" s="118" t="s">
        <v>760</v>
      </c>
      <c r="E102" s="118" t="s">
        <v>23</v>
      </c>
      <c r="F102" s="158" t="s">
        <v>272</v>
      </c>
      <c r="G102" s="159"/>
      <c r="H102" s="11" t="s">
        <v>761</v>
      </c>
      <c r="I102" s="14">
        <f t="shared" si="4"/>
        <v>0.95386566463128231</v>
      </c>
      <c r="J102" s="14">
        <v>0.59</v>
      </c>
      <c r="K102" s="109">
        <f t="shared" si="3"/>
        <v>1.9077313292625646</v>
      </c>
      <c r="L102" s="115"/>
      <c r="M102" s="2">
        <v>21.29</v>
      </c>
      <c r="N102" s="2">
        <v>34.42</v>
      </c>
      <c r="O102" s="141">
        <v>0.99</v>
      </c>
      <c r="P102" s="142">
        <f t="shared" si="5"/>
        <v>1.98</v>
      </c>
    </row>
    <row r="103" spans="1:16" ht="24">
      <c r="A103" s="114"/>
      <c r="B103" s="107">
        <v>2</v>
      </c>
      <c r="C103" s="10" t="s">
        <v>760</v>
      </c>
      <c r="D103" s="118" t="s">
        <v>760</v>
      </c>
      <c r="E103" s="118" t="s">
        <v>23</v>
      </c>
      <c r="F103" s="158" t="s">
        <v>484</v>
      </c>
      <c r="G103" s="159"/>
      <c r="H103" s="11" t="s">
        <v>761</v>
      </c>
      <c r="I103" s="14">
        <f t="shared" si="4"/>
        <v>0.95386566463128231</v>
      </c>
      <c r="J103" s="14">
        <v>0.59</v>
      </c>
      <c r="K103" s="109">
        <f t="shared" si="3"/>
        <v>1.9077313292625646</v>
      </c>
      <c r="L103" s="115"/>
      <c r="M103" s="2">
        <v>21.29</v>
      </c>
      <c r="N103" s="2">
        <v>34.42</v>
      </c>
      <c r="O103" s="141">
        <v>0.99</v>
      </c>
      <c r="P103" s="142">
        <f t="shared" si="5"/>
        <v>1.98</v>
      </c>
    </row>
    <row r="104" spans="1:16" ht="24">
      <c r="A104" s="114"/>
      <c r="B104" s="107">
        <v>2</v>
      </c>
      <c r="C104" s="10" t="s">
        <v>760</v>
      </c>
      <c r="D104" s="118" t="s">
        <v>760</v>
      </c>
      <c r="E104" s="118" t="s">
        <v>25</v>
      </c>
      <c r="F104" s="158" t="s">
        <v>272</v>
      </c>
      <c r="G104" s="159"/>
      <c r="H104" s="11" t="s">
        <v>761</v>
      </c>
      <c r="I104" s="14">
        <f t="shared" si="4"/>
        <v>0.95386566463128231</v>
      </c>
      <c r="J104" s="14">
        <v>0.59</v>
      </c>
      <c r="K104" s="109">
        <f t="shared" si="3"/>
        <v>1.9077313292625646</v>
      </c>
      <c r="L104" s="115"/>
      <c r="M104" s="2">
        <v>21.29</v>
      </c>
      <c r="N104" s="2">
        <v>34.42</v>
      </c>
      <c r="O104" s="141">
        <v>0.99</v>
      </c>
      <c r="P104" s="142">
        <f t="shared" si="5"/>
        <v>1.98</v>
      </c>
    </row>
    <row r="105" spans="1:16" ht="24">
      <c r="A105" s="114"/>
      <c r="B105" s="107">
        <v>4</v>
      </c>
      <c r="C105" s="10" t="s">
        <v>760</v>
      </c>
      <c r="D105" s="118" t="s">
        <v>760</v>
      </c>
      <c r="E105" s="118" t="s">
        <v>25</v>
      </c>
      <c r="F105" s="158" t="s">
        <v>484</v>
      </c>
      <c r="G105" s="159"/>
      <c r="H105" s="11" t="s">
        <v>761</v>
      </c>
      <c r="I105" s="14">
        <f t="shared" si="4"/>
        <v>0.95386566463128231</v>
      </c>
      <c r="J105" s="14">
        <v>0.59</v>
      </c>
      <c r="K105" s="109">
        <f t="shared" si="3"/>
        <v>3.8154626585251292</v>
      </c>
      <c r="L105" s="115"/>
      <c r="M105" s="2">
        <v>21.29</v>
      </c>
      <c r="N105" s="2">
        <v>34.42</v>
      </c>
      <c r="O105" s="141">
        <v>0.99</v>
      </c>
      <c r="P105" s="142">
        <f t="shared" si="5"/>
        <v>3.96</v>
      </c>
    </row>
    <row r="106" spans="1:16" ht="24">
      <c r="A106" s="114"/>
      <c r="B106" s="107">
        <v>2</v>
      </c>
      <c r="C106" s="10" t="s">
        <v>760</v>
      </c>
      <c r="D106" s="118" t="s">
        <v>760</v>
      </c>
      <c r="E106" s="118" t="s">
        <v>26</v>
      </c>
      <c r="F106" s="158" t="s">
        <v>272</v>
      </c>
      <c r="G106" s="159"/>
      <c r="H106" s="11" t="s">
        <v>761</v>
      </c>
      <c r="I106" s="14">
        <f t="shared" si="4"/>
        <v>0.95386566463128231</v>
      </c>
      <c r="J106" s="14">
        <v>0.59</v>
      </c>
      <c r="K106" s="109">
        <f t="shared" si="3"/>
        <v>1.9077313292625646</v>
      </c>
      <c r="L106" s="115"/>
      <c r="M106" s="2">
        <v>21.29</v>
      </c>
      <c r="N106" s="2">
        <v>34.42</v>
      </c>
      <c r="O106" s="141">
        <v>0.99</v>
      </c>
      <c r="P106" s="142">
        <f t="shared" si="5"/>
        <v>1.98</v>
      </c>
    </row>
    <row r="107" spans="1:16" ht="24">
      <c r="A107" s="114"/>
      <c r="B107" s="107">
        <v>4</v>
      </c>
      <c r="C107" s="10" t="s">
        <v>760</v>
      </c>
      <c r="D107" s="118" t="s">
        <v>760</v>
      </c>
      <c r="E107" s="118" t="s">
        <v>26</v>
      </c>
      <c r="F107" s="158" t="s">
        <v>484</v>
      </c>
      <c r="G107" s="159"/>
      <c r="H107" s="11" t="s">
        <v>761</v>
      </c>
      <c r="I107" s="14">
        <f t="shared" si="4"/>
        <v>0.95386566463128231</v>
      </c>
      <c r="J107" s="14">
        <v>0.59</v>
      </c>
      <c r="K107" s="109">
        <f t="shared" si="3"/>
        <v>3.8154626585251292</v>
      </c>
      <c r="L107" s="115"/>
      <c r="M107" s="2">
        <v>21.29</v>
      </c>
      <c r="N107" s="2">
        <v>34.42</v>
      </c>
      <c r="O107" s="141">
        <v>0.99</v>
      </c>
      <c r="P107" s="142">
        <f t="shared" si="5"/>
        <v>3.96</v>
      </c>
    </row>
    <row r="108" spans="1:16" ht="24">
      <c r="A108" s="114"/>
      <c r="B108" s="107">
        <v>3</v>
      </c>
      <c r="C108" s="10" t="s">
        <v>762</v>
      </c>
      <c r="D108" s="118" t="s">
        <v>762</v>
      </c>
      <c r="E108" s="118" t="s">
        <v>25</v>
      </c>
      <c r="F108" s="158"/>
      <c r="G108" s="159"/>
      <c r="H108" s="11" t="s">
        <v>763</v>
      </c>
      <c r="I108" s="14">
        <f t="shared" si="4"/>
        <v>2.8130953499295446</v>
      </c>
      <c r="J108" s="14">
        <v>1.74</v>
      </c>
      <c r="K108" s="109">
        <f t="shared" si="3"/>
        <v>8.4392860497886346</v>
      </c>
      <c r="L108" s="115"/>
      <c r="M108" s="2">
        <v>21.29</v>
      </c>
      <c r="N108" s="2">
        <v>34.42</v>
      </c>
      <c r="O108" s="141">
        <v>2.93</v>
      </c>
      <c r="P108" s="142">
        <f t="shared" si="5"/>
        <v>8.7900000000000009</v>
      </c>
    </row>
    <row r="109" spans="1:16" ht="24">
      <c r="A109" s="114"/>
      <c r="B109" s="107">
        <v>3</v>
      </c>
      <c r="C109" s="10" t="s">
        <v>762</v>
      </c>
      <c r="D109" s="118" t="s">
        <v>762</v>
      </c>
      <c r="E109" s="118" t="s">
        <v>26</v>
      </c>
      <c r="F109" s="158"/>
      <c r="G109" s="159"/>
      <c r="H109" s="11" t="s">
        <v>763</v>
      </c>
      <c r="I109" s="14">
        <f t="shared" si="4"/>
        <v>2.8130953499295446</v>
      </c>
      <c r="J109" s="14">
        <v>1.74</v>
      </c>
      <c r="K109" s="109">
        <f t="shared" si="3"/>
        <v>8.4392860497886346</v>
      </c>
      <c r="L109" s="115"/>
      <c r="M109" s="2">
        <v>21.29</v>
      </c>
      <c r="N109" s="2">
        <v>34.42</v>
      </c>
      <c r="O109" s="141">
        <v>2.93</v>
      </c>
      <c r="P109" s="142">
        <f t="shared" si="5"/>
        <v>8.7900000000000009</v>
      </c>
    </row>
    <row r="110" spans="1:16" ht="24">
      <c r="A110" s="114"/>
      <c r="B110" s="107">
        <v>2</v>
      </c>
      <c r="C110" s="10" t="s">
        <v>764</v>
      </c>
      <c r="D110" s="118" t="s">
        <v>764</v>
      </c>
      <c r="E110" s="118" t="s">
        <v>765</v>
      </c>
      <c r="F110" s="158" t="s">
        <v>210</v>
      </c>
      <c r="G110" s="159"/>
      <c r="H110" s="11" t="s">
        <v>766</v>
      </c>
      <c r="I110" s="14">
        <f t="shared" si="4"/>
        <v>1.1802066697980274</v>
      </c>
      <c r="J110" s="14">
        <v>0.73</v>
      </c>
      <c r="K110" s="109">
        <f t="shared" si="3"/>
        <v>2.3604133395960547</v>
      </c>
      <c r="L110" s="115"/>
      <c r="M110" s="2">
        <v>21.29</v>
      </c>
      <c r="N110" s="2">
        <v>34.42</v>
      </c>
      <c r="O110" s="141">
        <v>1.23</v>
      </c>
      <c r="P110" s="142">
        <f t="shared" si="5"/>
        <v>2.46</v>
      </c>
    </row>
    <row r="111" spans="1:16" ht="24">
      <c r="A111" s="114"/>
      <c r="B111" s="107">
        <v>1</v>
      </c>
      <c r="C111" s="10" t="s">
        <v>764</v>
      </c>
      <c r="D111" s="118" t="s">
        <v>764</v>
      </c>
      <c r="E111" s="118" t="s">
        <v>765</v>
      </c>
      <c r="F111" s="158" t="s">
        <v>212</v>
      </c>
      <c r="G111" s="159"/>
      <c r="H111" s="11" t="s">
        <v>766</v>
      </c>
      <c r="I111" s="14">
        <f t="shared" si="4"/>
        <v>1.1802066697980274</v>
      </c>
      <c r="J111" s="14">
        <v>0.73</v>
      </c>
      <c r="K111" s="109">
        <f t="shared" si="3"/>
        <v>1.1802066697980274</v>
      </c>
      <c r="L111" s="115"/>
      <c r="M111" s="2">
        <v>21.29</v>
      </c>
      <c r="N111" s="2">
        <v>34.42</v>
      </c>
      <c r="O111" s="141">
        <v>1.23</v>
      </c>
      <c r="P111" s="142">
        <f t="shared" si="5"/>
        <v>1.23</v>
      </c>
    </row>
    <row r="112" spans="1:16" ht="24">
      <c r="A112" s="114"/>
      <c r="B112" s="107">
        <v>1</v>
      </c>
      <c r="C112" s="10" t="s">
        <v>764</v>
      </c>
      <c r="D112" s="118" t="s">
        <v>764</v>
      </c>
      <c r="E112" s="118" t="s">
        <v>765</v>
      </c>
      <c r="F112" s="158" t="s">
        <v>265</v>
      </c>
      <c r="G112" s="159"/>
      <c r="H112" s="11" t="s">
        <v>766</v>
      </c>
      <c r="I112" s="14">
        <f t="shared" si="4"/>
        <v>1.1802066697980274</v>
      </c>
      <c r="J112" s="14">
        <v>0.73</v>
      </c>
      <c r="K112" s="109">
        <f t="shared" si="3"/>
        <v>1.1802066697980274</v>
      </c>
      <c r="L112" s="115"/>
      <c r="M112" s="2">
        <v>21.29</v>
      </c>
      <c r="N112" s="2">
        <v>34.42</v>
      </c>
      <c r="O112" s="141">
        <v>1.23</v>
      </c>
      <c r="P112" s="142">
        <f t="shared" si="5"/>
        <v>1.23</v>
      </c>
    </row>
    <row r="113" spans="1:16" ht="24">
      <c r="A113" s="114"/>
      <c r="B113" s="107">
        <v>2</v>
      </c>
      <c r="C113" s="10" t="s">
        <v>764</v>
      </c>
      <c r="D113" s="118" t="s">
        <v>764</v>
      </c>
      <c r="E113" s="118" t="s">
        <v>767</v>
      </c>
      <c r="F113" s="158" t="s">
        <v>210</v>
      </c>
      <c r="G113" s="159"/>
      <c r="H113" s="11" t="s">
        <v>766</v>
      </c>
      <c r="I113" s="14">
        <f t="shared" si="4"/>
        <v>1.1802066697980274</v>
      </c>
      <c r="J113" s="14">
        <v>0.73</v>
      </c>
      <c r="K113" s="109">
        <f t="shared" si="3"/>
        <v>2.3604133395960547</v>
      </c>
      <c r="L113" s="115"/>
      <c r="M113" s="2">
        <v>21.29</v>
      </c>
      <c r="N113" s="2">
        <v>34.42</v>
      </c>
      <c r="O113" s="141">
        <v>1.23</v>
      </c>
      <c r="P113" s="142">
        <f t="shared" si="5"/>
        <v>2.46</v>
      </c>
    </row>
    <row r="114" spans="1:16" ht="24">
      <c r="A114" s="114"/>
      <c r="B114" s="107">
        <v>1</v>
      </c>
      <c r="C114" s="10" t="s">
        <v>764</v>
      </c>
      <c r="D114" s="118" t="s">
        <v>764</v>
      </c>
      <c r="E114" s="118" t="s">
        <v>767</v>
      </c>
      <c r="F114" s="158" t="s">
        <v>212</v>
      </c>
      <c r="G114" s="159"/>
      <c r="H114" s="11" t="s">
        <v>766</v>
      </c>
      <c r="I114" s="14">
        <f t="shared" si="4"/>
        <v>1.1802066697980274</v>
      </c>
      <c r="J114" s="14">
        <v>0.73</v>
      </c>
      <c r="K114" s="109">
        <f t="shared" si="3"/>
        <v>1.1802066697980274</v>
      </c>
      <c r="L114" s="115"/>
      <c r="M114" s="2">
        <v>21.29</v>
      </c>
      <c r="N114" s="2">
        <v>34.42</v>
      </c>
      <c r="O114" s="141">
        <v>1.23</v>
      </c>
      <c r="P114" s="142">
        <f t="shared" si="5"/>
        <v>1.23</v>
      </c>
    </row>
    <row r="115" spans="1:16" ht="24">
      <c r="A115" s="114"/>
      <c r="B115" s="107">
        <v>1</v>
      </c>
      <c r="C115" s="10" t="s">
        <v>764</v>
      </c>
      <c r="D115" s="118" t="s">
        <v>764</v>
      </c>
      <c r="E115" s="118" t="s">
        <v>767</v>
      </c>
      <c r="F115" s="158" t="s">
        <v>265</v>
      </c>
      <c r="G115" s="159"/>
      <c r="H115" s="11" t="s">
        <v>766</v>
      </c>
      <c r="I115" s="14">
        <f t="shared" si="4"/>
        <v>1.1802066697980274</v>
      </c>
      <c r="J115" s="14">
        <v>0.73</v>
      </c>
      <c r="K115" s="109">
        <f t="shared" si="3"/>
        <v>1.1802066697980274</v>
      </c>
      <c r="L115" s="115"/>
      <c r="M115" s="2">
        <v>21.29</v>
      </c>
      <c r="N115" s="2">
        <v>34.42</v>
      </c>
      <c r="O115" s="141">
        <v>1.23</v>
      </c>
      <c r="P115" s="142">
        <f t="shared" si="5"/>
        <v>1.23</v>
      </c>
    </row>
    <row r="116" spans="1:16" ht="24">
      <c r="A116" s="114"/>
      <c r="B116" s="107">
        <v>4</v>
      </c>
      <c r="C116" s="10" t="s">
        <v>768</v>
      </c>
      <c r="D116" s="118" t="s">
        <v>883</v>
      </c>
      <c r="E116" s="118" t="s">
        <v>25</v>
      </c>
      <c r="F116" s="158"/>
      <c r="G116" s="159"/>
      <c r="H116" s="11" t="s">
        <v>769</v>
      </c>
      <c r="I116" s="14">
        <f t="shared" si="4"/>
        <v>2.9100986378581495</v>
      </c>
      <c r="J116" s="14">
        <v>1.8</v>
      </c>
      <c r="K116" s="109">
        <f t="shared" si="3"/>
        <v>11.640394551432598</v>
      </c>
      <c r="L116" s="115"/>
      <c r="M116" s="2">
        <v>21.29</v>
      </c>
      <c r="N116" s="2">
        <v>34.42</v>
      </c>
      <c r="O116" s="141">
        <v>3.03</v>
      </c>
      <c r="P116" s="142">
        <f t="shared" si="5"/>
        <v>12.12</v>
      </c>
    </row>
    <row r="117" spans="1:16">
      <c r="A117" s="114"/>
      <c r="B117" s="107">
        <v>1</v>
      </c>
      <c r="C117" s="10" t="s">
        <v>770</v>
      </c>
      <c r="D117" s="118" t="s">
        <v>884</v>
      </c>
      <c r="E117" s="118" t="s">
        <v>23</v>
      </c>
      <c r="F117" s="158"/>
      <c r="G117" s="159"/>
      <c r="H117" s="11" t="s">
        <v>771</v>
      </c>
      <c r="I117" s="14">
        <f t="shared" si="4"/>
        <v>17.05641146077971</v>
      </c>
      <c r="J117" s="14">
        <v>10.55</v>
      </c>
      <c r="K117" s="109">
        <f t="shared" si="3"/>
        <v>17.05641146077971</v>
      </c>
      <c r="L117" s="115"/>
      <c r="M117" s="2">
        <v>21.29</v>
      </c>
      <c r="N117" s="2">
        <v>34.42</v>
      </c>
      <c r="O117" s="141">
        <v>17.78</v>
      </c>
      <c r="P117" s="142">
        <f t="shared" si="5"/>
        <v>17.78</v>
      </c>
    </row>
    <row r="118" spans="1:16">
      <c r="A118" s="114"/>
      <c r="B118" s="107">
        <v>1</v>
      </c>
      <c r="C118" s="10" t="s">
        <v>770</v>
      </c>
      <c r="D118" s="118" t="s">
        <v>885</v>
      </c>
      <c r="E118" s="118" t="s">
        <v>25</v>
      </c>
      <c r="F118" s="158"/>
      <c r="G118" s="159"/>
      <c r="H118" s="11" t="s">
        <v>771</v>
      </c>
      <c r="I118" s="14">
        <f t="shared" si="4"/>
        <v>22.989779239079382</v>
      </c>
      <c r="J118" s="14">
        <v>14.22</v>
      </c>
      <c r="K118" s="109">
        <f t="shared" si="3"/>
        <v>22.989779239079382</v>
      </c>
      <c r="L118" s="115"/>
      <c r="M118" s="2">
        <v>21.29</v>
      </c>
      <c r="N118" s="2">
        <v>34.42</v>
      </c>
      <c r="O118" s="141">
        <v>23.96</v>
      </c>
      <c r="P118" s="142">
        <f t="shared" si="5"/>
        <v>23.96</v>
      </c>
    </row>
    <row r="119" spans="1:16" ht="36">
      <c r="A119" s="114"/>
      <c r="B119" s="133">
        <v>2</v>
      </c>
      <c r="C119" s="134" t="s">
        <v>772</v>
      </c>
      <c r="D119" s="135" t="s">
        <v>772</v>
      </c>
      <c r="E119" s="135" t="s">
        <v>25</v>
      </c>
      <c r="F119" s="162"/>
      <c r="G119" s="163"/>
      <c r="H119" s="136" t="s">
        <v>773</v>
      </c>
      <c r="I119" s="137">
        <f t="shared" si="4"/>
        <v>8.3422827618600284</v>
      </c>
      <c r="J119" s="137">
        <v>5.16</v>
      </c>
      <c r="K119" s="138">
        <f t="shared" si="3"/>
        <v>16.684565523720057</v>
      </c>
      <c r="L119" s="115"/>
      <c r="M119" s="2">
        <v>21.29</v>
      </c>
      <c r="N119" s="2">
        <v>34.42</v>
      </c>
      <c r="O119" s="141">
        <v>8.6999999999999993</v>
      </c>
      <c r="P119" s="142">
        <f t="shared" si="5"/>
        <v>17.399999999999999</v>
      </c>
    </row>
    <row r="120" spans="1:16" ht="24">
      <c r="A120" s="114"/>
      <c r="B120" s="107">
        <v>4</v>
      </c>
      <c r="C120" s="10" t="s">
        <v>774</v>
      </c>
      <c r="D120" s="118" t="s">
        <v>774</v>
      </c>
      <c r="E120" s="118"/>
      <c r="F120" s="158"/>
      <c r="G120" s="159"/>
      <c r="H120" s="11" t="s">
        <v>906</v>
      </c>
      <c r="I120" s="14">
        <f t="shared" si="4"/>
        <v>1.6975575387505875</v>
      </c>
      <c r="J120" s="14">
        <v>1.05</v>
      </c>
      <c r="K120" s="109">
        <f t="shared" si="3"/>
        <v>6.7902301550023498</v>
      </c>
      <c r="L120" s="115"/>
      <c r="M120" s="2">
        <v>21.29</v>
      </c>
      <c r="N120" s="2">
        <v>34.42</v>
      </c>
      <c r="O120" s="141">
        <v>1.77</v>
      </c>
      <c r="P120" s="142">
        <f t="shared" si="5"/>
        <v>7.08</v>
      </c>
    </row>
    <row r="121" spans="1:16" ht="24" customHeight="1">
      <c r="A121" s="114"/>
      <c r="B121" s="107">
        <v>4</v>
      </c>
      <c r="C121" s="10" t="s">
        <v>775</v>
      </c>
      <c r="D121" s="118" t="s">
        <v>775</v>
      </c>
      <c r="E121" s="118"/>
      <c r="F121" s="158"/>
      <c r="G121" s="159"/>
      <c r="H121" s="11" t="s">
        <v>907</v>
      </c>
      <c r="I121" s="14">
        <f t="shared" si="4"/>
        <v>2.0855706904650071</v>
      </c>
      <c r="J121" s="14">
        <v>1.29</v>
      </c>
      <c r="K121" s="109">
        <f t="shared" si="3"/>
        <v>8.3422827618600284</v>
      </c>
      <c r="L121" s="115"/>
      <c r="M121" s="2">
        <v>21.29</v>
      </c>
      <c r="N121" s="2">
        <v>34.42</v>
      </c>
      <c r="O121" s="141">
        <v>2.17</v>
      </c>
      <c r="P121" s="142">
        <f t="shared" si="5"/>
        <v>8.68</v>
      </c>
    </row>
    <row r="122" spans="1:16" ht="24">
      <c r="A122" s="114"/>
      <c r="B122" s="107">
        <v>9</v>
      </c>
      <c r="C122" s="10" t="s">
        <v>776</v>
      </c>
      <c r="D122" s="118" t="s">
        <v>776</v>
      </c>
      <c r="E122" s="118"/>
      <c r="F122" s="158"/>
      <c r="G122" s="159"/>
      <c r="H122" s="11" t="s">
        <v>908</v>
      </c>
      <c r="I122" s="14">
        <f t="shared" si="4"/>
        <v>1.8107280413339599</v>
      </c>
      <c r="J122" s="14">
        <v>1.1200000000000001</v>
      </c>
      <c r="K122" s="109">
        <f t="shared" si="3"/>
        <v>16.296552372005639</v>
      </c>
      <c r="L122" s="115"/>
      <c r="M122" s="2">
        <v>21.29</v>
      </c>
      <c r="N122" s="2">
        <v>34.42</v>
      </c>
      <c r="O122" s="141">
        <v>1.89</v>
      </c>
      <c r="P122" s="142">
        <f t="shared" si="5"/>
        <v>17.009999999999998</v>
      </c>
    </row>
    <row r="123" spans="1:16" ht="24" customHeight="1">
      <c r="A123" s="114"/>
      <c r="B123" s="107">
        <v>3</v>
      </c>
      <c r="C123" s="10" t="s">
        <v>777</v>
      </c>
      <c r="D123" s="118" t="s">
        <v>777</v>
      </c>
      <c r="E123" s="118"/>
      <c r="F123" s="158"/>
      <c r="G123" s="159"/>
      <c r="H123" s="11" t="s">
        <v>909</v>
      </c>
      <c r="I123" s="14">
        <f t="shared" si="4"/>
        <v>2.19874119304838</v>
      </c>
      <c r="J123" s="14">
        <v>1.36</v>
      </c>
      <c r="K123" s="109">
        <f t="shared" si="3"/>
        <v>6.59622357914514</v>
      </c>
      <c r="L123" s="115"/>
      <c r="M123" s="2">
        <v>21.29</v>
      </c>
      <c r="N123" s="2">
        <v>34.42</v>
      </c>
      <c r="O123" s="141">
        <v>2.29</v>
      </c>
      <c r="P123" s="142">
        <f t="shared" si="5"/>
        <v>6.87</v>
      </c>
    </row>
    <row r="124" spans="1:16" ht="24" customHeight="1">
      <c r="A124" s="114"/>
      <c r="B124" s="107">
        <v>7</v>
      </c>
      <c r="C124" s="10" t="s">
        <v>778</v>
      </c>
      <c r="D124" s="118" t="s">
        <v>778</v>
      </c>
      <c r="E124" s="118"/>
      <c r="F124" s="158"/>
      <c r="G124" s="159"/>
      <c r="H124" s="11" t="s">
        <v>779</v>
      </c>
      <c r="I124" s="14">
        <f t="shared" si="4"/>
        <v>2.1502395490840773</v>
      </c>
      <c r="J124" s="14">
        <v>1.33</v>
      </c>
      <c r="K124" s="109">
        <f t="shared" si="3"/>
        <v>15.051676843588542</v>
      </c>
      <c r="L124" s="115"/>
      <c r="M124" s="2">
        <v>21.29</v>
      </c>
      <c r="N124" s="2">
        <v>34.42</v>
      </c>
      <c r="O124" s="141">
        <v>2.2400000000000002</v>
      </c>
      <c r="P124" s="142">
        <f t="shared" si="5"/>
        <v>15.680000000000001</v>
      </c>
    </row>
    <row r="125" spans="1:16" ht="36">
      <c r="A125" s="114"/>
      <c r="B125" s="107">
        <v>2</v>
      </c>
      <c r="C125" s="10" t="s">
        <v>780</v>
      </c>
      <c r="D125" s="118" t="s">
        <v>780</v>
      </c>
      <c r="E125" s="118"/>
      <c r="F125" s="158"/>
      <c r="G125" s="159"/>
      <c r="H125" s="11" t="s">
        <v>781</v>
      </c>
      <c r="I125" s="14">
        <f t="shared" si="4"/>
        <v>2.5220854861437298</v>
      </c>
      <c r="J125" s="14">
        <v>1.56</v>
      </c>
      <c r="K125" s="109">
        <f t="shared" si="3"/>
        <v>5.0441709722874597</v>
      </c>
      <c r="L125" s="115"/>
      <c r="M125" s="2">
        <v>21.29</v>
      </c>
      <c r="N125" s="2">
        <v>34.42</v>
      </c>
      <c r="O125" s="141">
        <v>2.63</v>
      </c>
      <c r="P125" s="142">
        <f t="shared" si="5"/>
        <v>5.26</v>
      </c>
    </row>
    <row r="126" spans="1:16">
      <c r="A126" s="114"/>
      <c r="B126" s="107">
        <v>3</v>
      </c>
      <c r="C126" s="10" t="s">
        <v>782</v>
      </c>
      <c r="D126" s="118" t="s">
        <v>782</v>
      </c>
      <c r="E126" s="118" t="s">
        <v>23</v>
      </c>
      <c r="F126" s="158" t="s">
        <v>107</v>
      </c>
      <c r="G126" s="159"/>
      <c r="H126" s="11" t="s">
        <v>783</v>
      </c>
      <c r="I126" s="14">
        <f t="shared" si="4"/>
        <v>0.56585251291686245</v>
      </c>
      <c r="J126" s="14">
        <v>0.35</v>
      </c>
      <c r="K126" s="109">
        <f t="shared" si="3"/>
        <v>1.6975575387505875</v>
      </c>
      <c r="L126" s="115"/>
      <c r="M126" s="2">
        <v>21.29</v>
      </c>
      <c r="N126" s="2">
        <v>34.42</v>
      </c>
      <c r="O126" s="141">
        <v>0.59</v>
      </c>
      <c r="P126" s="142">
        <f t="shared" si="5"/>
        <v>1.77</v>
      </c>
    </row>
    <row r="127" spans="1:16">
      <c r="A127" s="114"/>
      <c r="B127" s="107">
        <v>1</v>
      </c>
      <c r="C127" s="10" t="s">
        <v>782</v>
      </c>
      <c r="D127" s="118" t="s">
        <v>782</v>
      </c>
      <c r="E127" s="118" t="s">
        <v>23</v>
      </c>
      <c r="F127" s="158" t="s">
        <v>263</v>
      </c>
      <c r="G127" s="159"/>
      <c r="H127" s="11" t="s">
        <v>783</v>
      </c>
      <c r="I127" s="14">
        <f t="shared" si="4"/>
        <v>0.56585251291686245</v>
      </c>
      <c r="J127" s="14">
        <v>0.35</v>
      </c>
      <c r="K127" s="109">
        <f t="shared" si="3"/>
        <v>0.56585251291686245</v>
      </c>
      <c r="L127" s="115"/>
      <c r="M127" s="2">
        <v>21.29</v>
      </c>
      <c r="N127" s="2">
        <v>34.42</v>
      </c>
      <c r="O127" s="141">
        <v>0.59</v>
      </c>
      <c r="P127" s="142">
        <f t="shared" si="5"/>
        <v>0.59</v>
      </c>
    </row>
    <row r="128" spans="1:16">
      <c r="A128" s="114"/>
      <c r="B128" s="107">
        <v>1</v>
      </c>
      <c r="C128" s="10" t="s">
        <v>782</v>
      </c>
      <c r="D128" s="118" t="s">
        <v>782</v>
      </c>
      <c r="E128" s="118" t="s">
        <v>23</v>
      </c>
      <c r="F128" s="158" t="s">
        <v>268</v>
      </c>
      <c r="G128" s="159"/>
      <c r="H128" s="11" t="s">
        <v>783</v>
      </c>
      <c r="I128" s="14">
        <f t="shared" si="4"/>
        <v>0.56585251291686245</v>
      </c>
      <c r="J128" s="14">
        <v>0.35</v>
      </c>
      <c r="K128" s="109">
        <f t="shared" si="3"/>
        <v>0.56585251291686245</v>
      </c>
      <c r="L128" s="115"/>
      <c r="M128" s="2">
        <v>21.29</v>
      </c>
      <c r="N128" s="2">
        <v>34.42</v>
      </c>
      <c r="O128" s="141">
        <v>0.59</v>
      </c>
      <c r="P128" s="142">
        <f t="shared" si="5"/>
        <v>0.59</v>
      </c>
    </row>
    <row r="129" spans="1:16">
      <c r="A129" s="114"/>
      <c r="B129" s="107">
        <v>1</v>
      </c>
      <c r="C129" s="10" t="s">
        <v>782</v>
      </c>
      <c r="D129" s="118" t="s">
        <v>782</v>
      </c>
      <c r="E129" s="118" t="s">
        <v>23</v>
      </c>
      <c r="F129" s="158" t="s">
        <v>310</v>
      </c>
      <c r="G129" s="159"/>
      <c r="H129" s="11" t="s">
        <v>783</v>
      </c>
      <c r="I129" s="14">
        <f t="shared" si="4"/>
        <v>0.56585251291686245</v>
      </c>
      <c r="J129" s="14">
        <v>0.35</v>
      </c>
      <c r="K129" s="109">
        <f t="shared" si="3"/>
        <v>0.56585251291686245</v>
      </c>
      <c r="L129" s="115"/>
      <c r="M129" s="2">
        <v>21.29</v>
      </c>
      <c r="N129" s="2">
        <v>34.42</v>
      </c>
      <c r="O129" s="141">
        <v>0.59</v>
      </c>
      <c r="P129" s="142">
        <f t="shared" si="5"/>
        <v>0.59</v>
      </c>
    </row>
    <row r="130" spans="1:16">
      <c r="A130" s="114"/>
      <c r="B130" s="107">
        <v>1</v>
      </c>
      <c r="C130" s="10" t="s">
        <v>782</v>
      </c>
      <c r="D130" s="118" t="s">
        <v>782</v>
      </c>
      <c r="E130" s="118" t="s">
        <v>23</v>
      </c>
      <c r="F130" s="158" t="s">
        <v>311</v>
      </c>
      <c r="G130" s="159"/>
      <c r="H130" s="11" t="s">
        <v>783</v>
      </c>
      <c r="I130" s="14">
        <f t="shared" si="4"/>
        <v>0.56585251291686245</v>
      </c>
      <c r="J130" s="14">
        <v>0.35</v>
      </c>
      <c r="K130" s="109">
        <f t="shared" si="3"/>
        <v>0.56585251291686245</v>
      </c>
      <c r="L130" s="115"/>
      <c r="M130" s="2">
        <v>21.29</v>
      </c>
      <c r="N130" s="2">
        <v>34.42</v>
      </c>
      <c r="O130" s="141">
        <v>0.59</v>
      </c>
      <c r="P130" s="142">
        <f t="shared" si="5"/>
        <v>0.59</v>
      </c>
    </row>
    <row r="131" spans="1:16">
      <c r="A131" s="114"/>
      <c r="B131" s="107">
        <v>2</v>
      </c>
      <c r="C131" s="10" t="s">
        <v>782</v>
      </c>
      <c r="D131" s="118" t="s">
        <v>782</v>
      </c>
      <c r="E131" s="118" t="s">
        <v>23</v>
      </c>
      <c r="F131" s="158" t="s">
        <v>759</v>
      </c>
      <c r="G131" s="159"/>
      <c r="H131" s="11" t="s">
        <v>783</v>
      </c>
      <c r="I131" s="14">
        <f t="shared" si="4"/>
        <v>0.56585251291686245</v>
      </c>
      <c r="J131" s="14">
        <v>0.35</v>
      </c>
      <c r="K131" s="109">
        <f t="shared" si="3"/>
        <v>1.1317050258337249</v>
      </c>
      <c r="L131" s="115"/>
      <c r="M131" s="2">
        <v>21.29</v>
      </c>
      <c r="N131" s="2">
        <v>34.42</v>
      </c>
      <c r="O131" s="141">
        <v>0.59</v>
      </c>
      <c r="P131" s="142">
        <f t="shared" si="5"/>
        <v>1.18</v>
      </c>
    </row>
    <row r="132" spans="1:16">
      <c r="A132" s="114"/>
      <c r="B132" s="107">
        <v>3</v>
      </c>
      <c r="C132" s="10" t="s">
        <v>782</v>
      </c>
      <c r="D132" s="118" t="s">
        <v>782</v>
      </c>
      <c r="E132" s="118" t="s">
        <v>25</v>
      </c>
      <c r="F132" s="158" t="s">
        <v>107</v>
      </c>
      <c r="G132" s="159"/>
      <c r="H132" s="11" t="s">
        <v>783</v>
      </c>
      <c r="I132" s="14">
        <f t="shared" si="4"/>
        <v>0.56585251291686245</v>
      </c>
      <c r="J132" s="14">
        <v>0.35</v>
      </c>
      <c r="K132" s="109">
        <f t="shared" si="3"/>
        <v>1.6975575387505875</v>
      </c>
      <c r="L132" s="115"/>
      <c r="M132" s="2">
        <v>21.29</v>
      </c>
      <c r="N132" s="2">
        <v>34.42</v>
      </c>
      <c r="O132" s="141">
        <v>0.59</v>
      </c>
      <c r="P132" s="142">
        <f t="shared" si="5"/>
        <v>1.77</v>
      </c>
    </row>
    <row r="133" spans="1:16">
      <c r="A133" s="114"/>
      <c r="B133" s="107">
        <v>3</v>
      </c>
      <c r="C133" s="10" t="s">
        <v>782</v>
      </c>
      <c r="D133" s="118" t="s">
        <v>782</v>
      </c>
      <c r="E133" s="118" t="s">
        <v>25</v>
      </c>
      <c r="F133" s="158" t="s">
        <v>759</v>
      </c>
      <c r="G133" s="159"/>
      <c r="H133" s="11" t="s">
        <v>783</v>
      </c>
      <c r="I133" s="14">
        <f t="shared" si="4"/>
        <v>0.56585251291686245</v>
      </c>
      <c r="J133" s="14">
        <v>0.35</v>
      </c>
      <c r="K133" s="109">
        <f t="shared" si="3"/>
        <v>1.6975575387505875</v>
      </c>
      <c r="L133" s="115"/>
      <c r="M133" s="2">
        <v>21.29</v>
      </c>
      <c r="N133" s="2">
        <v>34.42</v>
      </c>
      <c r="O133" s="141">
        <v>0.59</v>
      </c>
      <c r="P133" s="142">
        <f t="shared" si="5"/>
        <v>1.77</v>
      </c>
    </row>
    <row r="134" spans="1:16">
      <c r="A134" s="114"/>
      <c r="B134" s="107">
        <v>4</v>
      </c>
      <c r="C134" s="10" t="s">
        <v>782</v>
      </c>
      <c r="D134" s="118" t="s">
        <v>782</v>
      </c>
      <c r="E134" s="118" t="s">
        <v>28</v>
      </c>
      <c r="F134" s="158" t="s">
        <v>107</v>
      </c>
      <c r="G134" s="159"/>
      <c r="H134" s="11" t="s">
        <v>783</v>
      </c>
      <c r="I134" s="14">
        <f t="shared" si="4"/>
        <v>0.56585251291686245</v>
      </c>
      <c r="J134" s="14">
        <v>0.35</v>
      </c>
      <c r="K134" s="109">
        <f t="shared" si="3"/>
        <v>2.2634100516674498</v>
      </c>
      <c r="L134" s="115"/>
      <c r="M134" s="2">
        <v>21.29</v>
      </c>
      <c r="N134" s="2">
        <v>34.42</v>
      </c>
      <c r="O134" s="141">
        <v>0.59</v>
      </c>
      <c r="P134" s="142">
        <f t="shared" si="5"/>
        <v>2.36</v>
      </c>
    </row>
    <row r="135" spans="1:16">
      <c r="A135" s="114"/>
      <c r="B135" s="107">
        <v>4</v>
      </c>
      <c r="C135" s="10" t="s">
        <v>782</v>
      </c>
      <c r="D135" s="118" t="s">
        <v>782</v>
      </c>
      <c r="E135" s="118" t="s">
        <v>29</v>
      </c>
      <c r="F135" s="158" t="s">
        <v>107</v>
      </c>
      <c r="G135" s="159"/>
      <c r="H135" s="11" t="s">
        <v>783</v>
      </c>
      <c r="I135" s="14">
        <f t="shared" si="4"/>
        <v>0.56585251291686245</v>
      </c>
      <c r="J135" s="14">
        <v>0.35</v>
      </c>
      <c r="K135" s="109">
        <f t="shared" si="3"/>
        <v>2.2634100516674498</v>
      </c>
      <c r="L135" s="115"/>
      <c r="M135" s="2">
        <v>21.29</v>
      </c>
      <c r="N135" s="2">
        <v>34.42</v>
      </c>
      <c r="O135" s="141">
        <v>0.59</v>
      </c>
      <c r="P135" s="142">
        <f t="shared" si="5"/>
        <v>2.36</v>
      </c>
    </row>
    <row r="136" spans="1:16">
      <c r="A136" s="114"/>
      <c r="B136" s="107">
        <v>3</v>
      </c>
      <c r="C136" s="10" t="s">
        <v>782</v>
      </c>
      <c r="D136" s="118" t="s">
        <v>782</v>
      </c>
      <c r="E136" s="118" t="s">
        <v>784</v>
      </c>
      <c r="F136" s="158" t="s">
        <v>107</v>
      </c>
      <c r="G136" s="159"/>
      <c r="H136" s="11" t="s">
        <v>783</v>
      </c>
      <c r="I136" s="14">
        <f t="shared" si="4"/>
        <v>0.56585251291686245</v>
      </c>
      <c r="J136" s="14">
        <v>0.35</v>
      </c>
      <c r="K136" s="109">
        <f t="shared" si="3"/>
        <v>1.6975575387505875</v>
      </c>
      <c r="L136" s="115"/>
      <c r="M136" s="2">
        <v>21.29</v>
      </c>
      <c r="N136" s="2">
        <v>34.42</v>
      </c>
      <c r="O136" s="141">
        <v>0.59</v>
      </c>
      <c r="P136" s="142">
        <f t="shared" si="5"/>
        <v>1.77</v>
      </c>
    </row>
    <row r="137" spans="1:16">
      <c r="A137" s="114"/>
      <c r="B137" s="107">
        <v>2</v>
      </c>
      <c r="C137" s="10" t="s">
        <v>782</v>
      </c>
      <c r="D137" s="118" t="s">
        <v>782</v>
      </c>
      <c r="E137" s="118" t="s">
        <v>784</v>
      </c>
      <c r="F137" s="158" t="s">
        <v>265</v>
      </c>
      <c r="G137" s="159"/>
      <c r="H137" s="11" t="s">
        <v>783</v>
      </c>
      <c r="I137" s="14">
        <f t="shared" si="4"/>
        <v>0.56585251291686245</v>
      </c>
      <c r="J137" s="14">
        <v>0.35</v>
      </c>
      <c r="K137" s="109">
        <f t="shared" si="3"/>
        <v>1.1317050258337249</v>
      </c>
      <c r="L137" s="115"/>
      <c r="M137" s="2">
        <v>21.29</v>
      </c>
      <c r="N137" s="2">
        <v>34.42</v>
      </c>
      <c r="O137" s="141">
        <v>0.59</v>
      </c>
      <c r="P137" s="142">
        <f t="shared" si="5"/>
        <v>1.18</v>
      </c>
    </row>
    <row r="138" spans="1:16">
      <c r="A138" s="114"/>
      <c r="B138" s="107">
        <v>2</v>
      </c>
      <c r="C138" s="10" t="s">
        <v>782</v>
      </c>
      <c r="D138" s="118" t="s">
        <v>782</v>
      </c>
      <c r="E138" s="118" t="s">
        <v>784</v>
      </c>
      <c r="F138" s="158" t="s">
        <v>270</v>
      </c>
      <c r="G138" s="159"/>
      <c r="H138" s="11" t="s">
        <v>783</v>
      </c>
      <c r="I138" s="14">
        <f t="shared" si="4"/>
        <v>0.56585251291686245</v>
      </c>
      <c r="J138" s="14">
        <v>0.35</v>
      </c>
      <c r="K138" s="109">
        <f t="shared" si="3"/>
        <v>1.1317050258337249</v>
      </c>
      <c r="L138" s="115"/>
      <c r="M138" s="2">
        <v>21.29</v>
      </c>
      <c r="N138" s="2">
        <v>34.42</v>
      </c>
      <c r="O138" s="141">
        <v>0.59</v>
      </c>
      <c r="P138" s="142">
        <f t="shared" si="5"/>
        <v>1.18</v>
      </c>
    </row>
    <row r="139" spans="1:16">
      <c r="A139" s="114"/>
      <c r="B139" s="107">
        <v>2</v>
      </c>
      <c r="C139" s="10" t="s">
        <v>782</v>
      </c>
      <c r="D139" s="118" t="s">
        <v>782</v>
      </c>
      <c r="E139" s="118" t="s">
        <v>784</v>
      </c>
      <c r="F139" s="158" t="s">
        <v>759</v>
      </c>
      <c r="G139" s="159"/>
      <c r="H139" s="11" t="s">
        <v>783</v>
      </c>
      <c r="I139" s="14">
        <f t="shared" si="4"/>
        <v>0.56585251291686245</v>
      </c>
      <c r="J139" s="14">
        <v>0.35</v>
      </c>
      <c r="K139" s="109">
        <f t="shared" si="3"/>
        <v>1.1317050258337249</v>
      </c>
      <c r="L139" s="115"/>
      <c r="M139" s="2">
        <v>21.29</v>
      </c>
      <c r="N139" s="2">
        <v>34.42</v>
      </c>
      <c r="O139" s="141">
        <v>0.59</v>
      </c>
      <c r="P139" s="142">
        <f t="shared" si="5"/>
        <v>1.18</v>
      </c>
    </row>
    <row r="140" spans="1:16" ht="36">
      <c r="A140" s="114"/>
      <c r="B140" s="107">
        <v>5</v>
      </c>
      <c r="C140" s="10" t="s">
        <v>785</v>
      </c>
      <c r="D140" s="118" t="s">
        <v>886</v>
      </c>
      <c r="E140" s="118" t="s">
        <v>786</v>
      </c>
      <c r="F140" s="158" t="s">
        <v>239</v>
      </c>
      <c r="G140" s="159"/>
      <c r="H140" s="11" t="s">
        <v>787</v>
      </c>
      <c r="I140" s="14">
        <f t="shared" si="4"/>
        <v>1.8592296852982622</v>
      </c>
      <c r="J140" s="14">
        <v>1.1499999999999999</v>
      </c>
      <c r="K140" s="109">
        <f t="shared" si="3"/>
        <v>9.2961484264913103</v>
      </c>
      <c r="L140" s="115"/>
      <c r="M140" s="2">
        <v>21.29</v>
      </c>
      <c r="N140" s="2">
        <v>34.42</v>
      </c>
      <c r="O140" s="141">
        <v>1.94</v>
      </c>
      <c r="P140" s="142">
        <f t="shared" si="5"/>
        <v>9.6999999999999993</v>
      </c>
    </row>
    <row r="141" spans="1:16" ht="36">
      <c r="A141" s="114"/>
      <c r="B141" s="107">
        <v>3</v>
      </c>
      <c r="C141" s="10" t="s">
        <v>785</v>
      </c>
      <c r="D141" s="118" t="s">
        <v>886</v>
      </c>
      <c r="E141" s="118" t="s">
        <v>786</v>
      </c>
      <c r="F141" s="158" t="s">
        <v>348</v>
      </c>
      <c r="G141" s="159"/>
      <c r="H141" s="11" t="s">
        <v>787</v>
      </c>
      <c r="I141" s="14">
        <f t="shared" si="4"/>
        <v>1.8592296852982622</v>
      </c>
      <c r="J141" s="14">
        <v>1.1499999999999999</v>
      </c>
      <c r="K141" s="109">
        <f t="shared" si="3"/>
        <v>5.5776890558947869</v>
      </c>
      <c r="L141" s="115"/>
      <c r="M141" s="2">
        <v>21.29</v>
      </c>
      <c r="N141" s="2">
        <v>34.42</v>
      </c>
      <c r="O141" s="141">
        <v>1.94</v>
      </c>
      <c r="P141" s="142">
        <f t="shared" si="5"/>
        <v>5.82</v>
      </c>
    </row>
    <row r="142" spans="1:16" ht="36">
      <c r="A142" s="114"/>
      <c r="B142" s="107">
        <v>3</v>
      </c>
      <c r="C142" s="10" t="s">
        <v>785</v>
      </c>
      <c r="D142" s="118" t="s">
        <v>886</v>
      </c>
      <c r="E142" s="118" t="s">
        <v>786</v>
      </c>
      <c r="F142" s="158" t="s">
        <v>528</v>
      </c>
      <c r="G142" s="159"/>
      <c r="H142" s="11" t="s">
        <v>787</v>
      </c>
      <c r="I142" s="14">
        <f t="shared" si="4"/>
        <v>1.8592296852982622</v>
      </c>
      <c r="J142" s="14">
        <v>1.1499999999999999</v>
      </c>
      <c r="K142" s="109">
        <f t="shared" si="3"/>
        <v>5.5776890558947869</v>
      </c>
      <c r="L142" s="115"/>
      <c r="M142" s="2">
        <v>21.29</v>
      </c>
      <c r="N142" s="2">
        <v>34.42</v>
      </c>
      <c r="O142" s="141">
        <v>1.94</v>
      </c>
      <c r="P142" s="142">
        <f t="shared" si="5"/>
        <v>5.82</v>
      </c>
    </row>
    <row r="143" spans="1:16" ht="36">
      <c r="A143" s="114"/>
      <c r="B143" s="107">
        <v>3</v>
      </c>
      <c r="C143" s="10" t="s">
        <v>785</v>
      </c>
      <c r="D143" s="118" t="s">
        <v>886</v>
      </c>
      <c r="E143" s="118" t="s">
        <v>786</v>
      </c>
      <c r="F143" s="158" t="s">
        <v>724</v>
      </c>
      <c r="G143" s="159"/>
      <c r="H143" s="11" t="s">
        <v>787</v>
      </c>
      <c r="I143" s="14">
        <f t="shared" si="4"/>
        <v>1.8592296852982622</v>
      </c>
      <c r="J143" s="14">
        <v>1.1499999999999999</v>
      </c>
      <c r="K143" s="109">
        <f t="shared" si="3"/>
        <v>5.5776890558947869</v>
      </c>
      <c r="L143" s="115"/>
      <c r="M143" s="2">
        <v>21.29</v>
      </c>
      <c r="N143" s="2">
        <v>34.42</v>
      </c>
      <c r="O143" s="141">
        <v>1.94</v>
      </c>
      <c r="P143" s="142">
        <f t="shared" si="5"/>
        <v>5.82</v>
      </c>
    </row>
    <row r="144" spans="1:16" ht="36">
      <c r="A144" s="114"/>
      <c r="B144" s="107">
        <v>3</v>
      </c>
      <c r="C144" s="10" t="s">
        <v>785</v>
      </c>
      <c r="D144" s="118" t="s">
        <v>886</v>
      </c>
      <c r="E144" s="118" t="s">
        <v>788</v>
      </c>
      <c r="F144" s="158" t="s">
        <v>239</v>
      </c>
      <c r="G144" s="159"/>
      <c r="H144" s="11" t="s">
        <v>787</v>
      </c>
      <c r="I144" s="14">
        <f t="shared" si="4"/>
        <v>1.8592296852982622</v>
      </c>
      <c r="J144" s="14">
        <v>1.1499999999999999</v>
      </c>
      <c r="K144" s="109">
        <f t="shared" si="3"/>
        <v>5.5776890558947869</v>
      </c>
      <c r="L144" s="115"/>
      <c r="M144" s="2">
        <v>21.29</v>
      </c>
      <c r="N144" s="2">
        <v>34.42</v>
      </c>
      <c r="O144" s="141">
        <v>1.94</v>
      </c>
      <c r="P144" s="142">
        <f t="shared" si="5"/>
        <v>5.82</v>
      </c>
    </row>
    <row r="145" spans="1:16" ht="36">
      <c r="A145" s="114"/>
      <c r="B145" s="107">
        <v>5</v>
      </c>
      <c r="C145" s="10" t="s">
        <v>785</v>
      </c>
      <c r="D145" s="118" t="s">
        <v>886</v>
      </c>
      <c r="E145" s="118" t="s">
        <v>788</v>
      </c>
      <c r="F145" s="158" t="s">
        <v>348</v>
      </c>
      <c r="G145" s="159"/>
      <c r="H145" s="11" t="s">
        <v>787</v>
      </c>
      <c r="I145" s="14">
        <f t="shared" si="4"/>
        <v>1.8592296852982622</v>
      </c>
      <c r="J145" s="14">
        <v>1.1499999999999999</v>
      </c>
      <c r="K145" s="109">
        <f t="shared" si="3"/>
        <v>9.2961484264913103</v>
      </c>
      <c r="L145" s="115"/>
      <c r="M145" s="2">
        <v>21.29</v>
      </c>
      <c r="N145" s="2">
        <v>34.42</v>
      </c>
      <c r="O145" s="141">
        <v>1.94</v>
      </c>
      <c r="P145" s="142">
        <f t="shared" si="5"/>
        <v>9.6999999999999993</v>
      </c>
    </row>
    <row r="146" spans="1:16" ht="36">
      <c r="A146" s="114"/>
      <c r="B146" s="107">
        <v>3</v>
      </c>
      <c r="C146" s="10" t="s">
        <v>785</v>
      </c>
      <c r="D146" s="118" t="s">
        <v>886</v>
      </c>
      <c r="E146" s="118" t="s">
        <v>788</v>
      </c>
      <c r="F146" s="158" t="s">
        <v>528</v>
      </c>
      <c r="G146" s="159"/>
      <c r="H146" s="11" t="s">
        <v>787</v>
      </c>
      <c r="I146" s="14">
        <f t="shared" si="4"/>
        <v>1.8592296852982622</v>
      </c>
      <c r="J146" s="14">
        <v>1.1499999999999999</v>
      </c>
      <c r="K146" s="109">
        <f t="shared" si="3"/>
        <v>5.5776890558947869</v>
      </c>
      <c r="L146" s="115"/>
      <c r="M146" s="2">
        <v>21.29</v>
      </c>
      <c r="N146" s="2">
        <v>34.42</v>
      </c>
      <c r="O146" s="141">
        <v>1.94</v>
      </c>
      <c r="P146" s="142">
        <f t="shared" si="5"/>
        <v>5.82</v>
      </c>
    </row>
    <row r="147" spans="1:16" ht="36">
      <c r="A147" s="114"/>
      <c r="B147" s="107">
        <v>3</v>
      </c>
      <c r="C147" s="10" t="s">
        <v>785</v>
      </c>
      <c r="D147" s="118" t="s">
        <v>886</v>
      </c>
      <c r="E147" s="118" t="s">
        <v>788</v>
      </c>
      <c r="F147" s="158" t="s">
        <v>724</v>
      </c>
      <c r="G147" s="159"/>
      <c r="H147" s="11" t="s">
        <v>787</v>
      </c>
      <c r="I147" s="14">
        <f t="shared" si="4"/>
        <v>1.8592296852982622</v>
      </c>
      <c r="J147" s="14">
        <v>1.1499999999999999</v>
      </c>
      <c r="K147" s="109">
        <f t="shared" si="3"/>
        <v>5.5776890558947869</v>
      </c>
      <c r="L147" s="115"/>
      <c r="M147" s="2">
        <v>21.29</v>
      </c>
      <c r="N147" s="2">
        <v>34.42</v>
      </c>
      <c r="O147" s="141">
        <v>1.94</v>
      </c>
      <c r="P147" s="142">
        <f t="shared" si="5"/>
        <v>5.82</v>
      </c>
    </row>
    <row r="148" spans="1:16" ht="36">
      <c r="A148" s="114"/>
      <c r="B148" s="107">
        <v>3</v>
      </c>
      <c r="C148" s="10" t="s">
        <v>785</v>
      </c>
      <c r="D148" s="118" t="s">
        <v>887</v>
      </c>
      <c r="E148" s="118" t="s">
        <v>230</v>
      </c>
      <c r="F148" s="158" t="s">
        <v>239</v>
      </c>
      <c r="G148" s="159"/>
      <c r="H148" s="11" t="s">
        <v>787</v>
      </c>
      <c r="I148" s="14">
        <f t="shared" si="4"/>
        <v>2.0209018318459373</v>
      </c>
      <c r="J148" s="14">
        <v>1.25</v>
      </c>
      <c r="K148" s="109">
        <f t="shared" si="3"/>
        <v>6.0627054955378119</v>
      </c>
      <c r="L148" s="115"/>
      <c r="M148" s="2">
        <v>21.29</v>
      </c>
      <c r="N148" s="2">
        <v>34.42</v>
      </c>
      <c r="O148" s="141">
        <v>2.11</v>
      </c>
      <c r="P148" s="142">
        <f t="shared" si="5"/>
        <v>6.33</v>
      </c>
    </row>
    <row r="149" spans="1:16" ht="36">
      <c r="A149" s="114"/>
      <c r="B149" s="107">
        <v>2</v>
      </c>
      <c r="C149" s="10" t="s">
        <v>785</v>
      </c>
      <c r="D149" s="118" t="s">
        <v>887</v>
      </c>
      <c r="E149" s="118" t="s">
        <v>230</v>
      </c>
      <c r="F149" s="158" t="s">
        <v>348</v>
      </c>
      <c r="G149" s="159"/>
      <c r="H149" s="11" t="s">
        <v>787</v>
      </c>
      <c r="I149" s="14">
        <f t="shared" si="4"/>
        <v>2.0209018318459373</v>
      </c>
      <c r="J149" s="14">
        <v>1.25</v>
      </c>
      <c r="K149" s="109">
        <f t="shared" si="3"/>
        <v>4.0418036636918746</v>
      </c>
      <c r="L149" s="115"/>
      <c r="M149" s="2">
        <v>21.29</v>
      </c>
      <c r="N149" s="2">
        <v>34.42</v>
      </c>
      <c r="O149" s="141">
        <v>2.11</v>
      </c>
      <c r="P149" s="142">
        <f t="shared" si="5"/>
        <v>4.22</v>
      </c>
    </row>
    <row r="150" spans="1:16" ht="36">
      <c r="A150" s="114"/>
      <c r="B150" s="107">
        <v>3</v>
      </c>
      <c r="C150" s="10" t="s">
        <v>785</v>
      </c>
      <c r="D150" s="118" t="s">
        <v>887</v>
      </c>
      <c r="E150" s="118" t="s">
        <v>230</v>
      </c>
      <c r="F150" s="158" t="s">
        <v>528</v>
      </c>
      <c r="G150" s="159"/>
      <c r="H150" s="11" t="s">
        <v>787</v>
      </c>
      <c r="I150" s="14">
        <f t="shared" si="4"/>
        <v>2.0209018318459373</v>
      </c>
      <c r="J150" s="14">
        <v>1.25</v>
      </c>
      <c r="K150" s="109">
        <f t="shared" ref="K150:K213" si="6">I150*B150</f>
        <v>6.0627054955378119</v>
      </c>
      <c r="L150" s="115"/>
      <c r="M150" s="2">
        <v>21.29</v>
      </c>
      <c r="N150" s="2">
        <v>34.42</v>
      </c>
      <c r="O150" s="141">
        <v>2.11</v>
      </c>
      <c r="P150" s="142">
        <f t="shared" si="5"/>
        <v>6.33</v>
      </c>
    </row>
    <row r="151" spans="1:16" ht="36">
      <c r="A151" s="114"/>
      <c r="B151" s="107">
        <v>2</v>
      </c>
      <c r="C151" s="10" t="s">
        <v>785</v>
      </c>
      <c r="D151" s="118" t="s">
        <v>887</v>
      </c>
      <c r="E151" s="118" t="s">
        <v>230</v>
      </c>
      <c r="F151" s="158" t="s">
        <v>723</v>
      </c>
      <c r="G151" s="159"/>
      <c r="H151" s="11" t="s">
        <v>787</v>
      </c>
      <c r="I151" s="14">
        <f t="shared" ref="I151:I214" si="7">J151*N151/M151</f>
        <v>2.0209018318459373</v>
      </c>
      <c r="J151" s="14">
        <v>1.25</v>
      </c>
      <c r="K151" s="109">
        <f t="shared" si="6"/>
        <v>4.0418036636918746</v>
      </c>
      <c r="L151" s="115"/>
      <c r="M151" s="2">
        <v>21.29</v>
      </c>
      <c r="N151" s="2">
        <v>34.42</v>
      </c>
      <c r="O151" s="141">
        <v>2.11</v>
      </c>
      <c r="P151" s="142">
        <f t="shared" ref="P151:P214" si="8">O151*B151</f>
        <v>4.22</v>
      </c>
    </row>
    <row r="152" spans="1:16" ht="36">
      <c r="A152" s="114"/>
      <c r="B152" s="107">
        <v>3</v>
      </c>
      <c r="C152" s="10" t="s">
        <v>785</v>
      </c>
      <c r="D152" s="118" t="s">
        <v>887</v>
      </c>
      <c r="E152" s="118" t="s">
        <v>231</v>
      </c>
      <c r="F152" s="158" t="s">
        <v>239</v>
      </c>
      <c r="G152" s="159"/>
      <c r="H152" s="11" t="s">
        <v>787</v>
      </c>
      <c r="I152" s="14">
        <f t="shared" si="7"/>
        <v>2.0209018318459373</v>
      </c>
      <c r="J152" s="14">
        <v>1.25</v>
      </c>
      <c r="K152" s="109">
        <f t="shared" si="6"/>
        <v>6.0627054955378119</v>
      </c>
      <c r="L152" s="115"/>
      <c r="M152" s="2">
        <v>21.29</v>
      </c>
      <c r="N152" s="2">
        <v>34.42</v>
      </c>
      <c r="O152" s="141">
        <v>2.11</v>
      </c>
      <c r="P152" s="142">
        <f t="shared" si="8"/>
        <v>6.33</v>
      </c>
    </row>
    <row r="153" spans="1:16" ht="36">
      <c r="A153" s="114"/>
      <c r="B153" s="107">
        <v>1</v>
      </c>
      <c r="C153" s="10" t="s">
        <v>785</v>
      </c>
      <c r="D153" s="118" t="s">
        <v>887</v>
      </c>
      <c r="E153" s="118" t="s">
        <v>231</v>
      </c>
      <c r="F153" s="158" t="s">
        <v>348</v>
      </c>
      <c r="G153" s="159"/>
      <c r="H153" s="11" t="s">
        <v>787</v>
      </c>
      <c r="I153" s="14">
        <f t="shared" si="7"/>
        <v>2.0209018318459373</v>
      </c>
      <c r="J153" s="14">
        <v>1.25</v>
      </c>
      <c r="K153" s="109">
        <f t="shared" si="6"/>
        <v>2.0209018318459373</v>
      </c>
      <c r="L153" s="115"/>
      <c r="M153" s="2">
        <v>21.29</v>
      </c>
      <c r="N153" s="2">
        <v>34.42</v>
      </c>
      <c r="O153" s="141">
        <v>2.11</v>
      </c>
      <c r="P153" s="142">
        <f t="shared" si="8"/>
        <v>2.11</v>
      </c>
    </row>
    <row r="154" spans="1:16" ht="36">
      <c r="A154" s="114"/>
      <c r="B154" s="107">
        <v>3</v>
      </c>
      <c r="C154" s="10" t="s">
        <v>785</v>
      </c>
      <c r="D154" s="118" t="s">
        <v>887</v>
      </c>
      <c r="E154" s="118" t="s">
        <v>231</v>
      </c>
      <c r="F154" s="158" t="s">
        <v>528</v>
      </c>
      <c r="G154" s="159"/>
      <c r="H154" s="11" t="s">
        <v>787</v>
      </c>
      <c r="I154" s="14">
        <f t="shared" si="7"/>
        <v>2.0209018318459373</v>
      </c>
      <c r="J154" s="14">
        <v>1.25</v>
      </c>
      <c r="K154" s="109">
        <f t="shared" si="6"/>
        <v>6.0627054955378119</v>
      </c>
      <c r="L154" s="115"/>
      <c r="M154" s="2">
        <v>21.29</v>
      </c>
      <c r="N154" s="2">
        <v>34.42</v>
      </c>
      <c r="O154" s="141">
        <v>2.11</v>
      </c>
      <c r="P154" s="142">
        <f t="shared" si="8"/>
        <v>6.33</v>
      </c>
    </row>
    <row r="155" spans="1:16" ht="36">
      <c r="A155" s="114"/>
      <c r="B155" s="107">
        <v>2</v>
      </c>
      <c r="C155" s="10" t="s">
        <v>785</v>
      </c>
      <c r="D155" s="118" t="s">
        <v>887</v>
      </c>
      <c r="E155" s="118" t="s">
        <v>231</v>
      </c>
      <c r="F155" s="158" t="s">
        <v>723</v>
      </c>
      <c r="G155" s="159"/>
      <c r="H155" s="11" t="s">
        <v>787</v>
      </c>
      <c r="I155" s="14">
        <f t="shared" si="7"/>
        <v>2.0209018318459373</v>
      </c>
      <c r="J155" s="14">
        <v>1.25</v>
      </c>
      <c r="K155" s="109">
        <f t="shared" si="6"/>
        <v>4.0418036636918746</v>
      </c>
      <c r="L155" s="115"/>
      <c r="M155" s="2">
        <v>21.29</v>
      </c>
      <c r="N155" s="2">
        <v>34.42</v>
      </c>
      <c r="O155" s="141">
        <v>2.11</v>
      </c>
      <c r="P155" s="142">
        <f t="shared" si="8"/>
        <v>4.22</v>
      </c>
    </row>
    <row r="156" spans="1:16" ht="36">
      <c r="A156" s="114"/>
      <c r="B156" s="107">
        <v>2</v>
      </c>
      <c r="C156" s="10" t="s">
        <v>785</v>
      </c>
      <c r="D156" s="118" t="s">
        <v>887</v>
      </c>
      <c r="E156" s="118" t="s">
        <v>231</v>
      </c>
      <c r="F156" s="158" t="s">
        <v>724</v>
      </c>
      <c r="G156" s="159"/>
      <c r="H156" s="11" t="s">
        <v>787</v>
      </c>
      <c r="I156" s="14">
        <f t="shared" si="7"/>
        <v>2.0209018318459373</v>
      </c>
      <c r="J156" s="14">
        <v>1.25</v>
      </c>
      <c r="K156" s="109">
        <f t="shared" si="6"/>
        <v>4.0418036636918746</v>
      </c>
      <c r="L156" s="115"/>
      <c r="M156" s="2">
        <v>21.29</v>
      </c>
      <c r="N156" s="2">
        <v>34.42</v>
      </c>
      <c r="O156" s="141">
        <v>2.11</v>
      </c>
      <c r="P156" s="142">
        <f t="shared" si="8"/>
        <v>4.22</v>
      </c>
    </row>
    <row r="157" spans="1:16" ht="36">
      <c r="A157" s="114"/>
      <c r="B157" s="107">
        <v>2</v>
      </c>
      <c r="C157" s="10" t="s">
        <v>785</v>
      </c>
      <c r="D157" s="118" t="s">
        <v>887</v>
      </c>
      <c r="E157" s="118" t="s">
        <v>231</v>
      </c>
      <c r="F157" s="158" t="s">
        <v>789</v>
      </c>
      <c r="G157" s="159"/>
      <c r="H157" s="11" t="s">
        <v>787</v>
      </c>
      <c r="I157" s="14">
        <f t="shared" si="7"/>
        <v>2.0209018318459373</v>
      </c>
      <c r="J157" s="14">
        <v>1.25</v>
      </c>
      <c r="K157" s="109">
        <f t="shared" si="6"/>
        <v>4.0418036636918746</v>
      </c>
      <c r="L157" s="115"/>
      <c r="M157" s="2">
        <v>21.29</v>
      </c>
      <c r="N157" s="2">
        <v>34.42</v>
      </c>
      <c r="O157" s="141">
        <v>2.11</v>
      </c>
      <c r="P157" s="142">
        <f t="shared" si="8"/>
        <v>4.22</v>
      </c>
    </row>
    <row r="158" spans="1:16" ht="36">
      <c r="A158" s="114"/>
      <c r="B158" s="107">
        <v>2</v>
      </c>
      <c r="C158" s="10" t="s">
        <v>785</v>
      </c>
      <c r="D158" s="118" t="s">
        <v>887</v>
      </c>
      <c r="E158" s="118" t="s">
        <v>232</v>
      </c>
      <c r="F158" s="158" t="s">
        <v>528</v>
      </c>
      <c r="G158" s="159"/>
      <c r="H158" s="11" t="s">
        <v>787</v>
      </c>
      <c r="I158" s="14">
        <f t="shared" si="7"/>
        <v>2.0209018318459373</v>
      </c>
      <c r="J158" s="14">
        <v>1.25</v>
      </c>
      <c r="K158" s="109">
        <f t="shared" si="6"/>
        <v>4.0418036636918746</v>
      </c>
      <c r="L158" s="115"/>
      <c r="M158" s="2">
        <v>21.29</v>
      </c>
      <c r="N158" s="2">
        <v>34.42</v>
      </c>
      <c r="O158" s="141">
        <v>2.11</v>
      </c>
      <c r="P158" s="142">
        <f t="shared" si="8"/>
        <v>4.22</v>
      </c>
    </row>
    <row r="159" spans="1:16" ht="36">
      <c r="A159" s="114"/>
      <c r="B159" s="107">
        <v>2</v>
      </c>
      <c r="C159" s="10" t="s">
        <v>785</v>
      </c>
      <c r="D159" s="118" t="s">
        <v>887</v>
      </c>
      <c r="E159" s="118" t="s">
        <v>232</v>
      </c>
      <c r="F159" s="158" t="s">
        <v>724</v>
      </c>
      <c r="G159" s="159"/>
      <c r="H159" s="11" t="s">
        <v>787</v>
      </c>
      <c r="I159" s="14">
        <f t="shared" si="7"/>
        <v>2.0209018318459373</v>
      </c>
      <c r="J159" s="14">
        <v>1.25</v>
      </c>
      <c r="K159" s="109">
        <f t="shared" si="6"/>
        <v>4.0418036636918746</v>
      </c>
      <c r="L159" s="115"/>
      <c r="M159" s="2">
        <v>21.29</v>
      </c>
      <c r="N159" s="2">
        <v>34.42</v>
      </c>
      <c r="O159" s="141">
        <v>2.11</v>
      </c>
      <c r="P159" s="142">
        <f t="shared" si="8"/>
        <v>4.22</v>
      </c>
    </row>
    <row r="160" spans="1:16" ht="36">
      <c r="A160" s="114"/>
      <c r="B160" s="107">
        <v>1</v>
      </c>
      <c r="C160" s="10" t="s">
        <v>785</v>
      </c>
      <c r="D160" s="118" t="s">
        <v>888</v>
      </c>
      <c r="E160" s="118" t="s">
        <v>234</v>
      </c>
      <c r="F160" s="158" t="s">
        <v>239</v>
      </c>
      <c r="G160" s="159"/>
      <c r="H160" s="11" t="s">
        <v>787</v>
      </c>
      <c r="I160" s="14">
        <f t="shared" si="7"/>
        <v>2.3442461249412871</v>
      </c>
      <c r="J160" s="14">
        <v>1.45</v>
      </c>
      <c r="K160" s="109">
        <f t="shared" si="6"/>
        <v>2.3442461249412871</v>
      </c>
      <c r="L160" s="115"/>
      <c r="M160" s="2">
        <v>21.29</v>
      </c>
      <c r="N160" s="2">
        <v>34.42</v>
      </c>
      <c r="O160" s="141">
        <v>2.78</v>
      </c>
      <c r="P160" s="142">
        <f t="shared" si="8"/>
        <v>2.78</v>
      </c>
    </row>
    <row r="161" spans="1:16" ht="36">
      <c r="A161" s="114"/>
      <c r="B161" s="107">
        <v>2</v>
      </c>
      <c r="C161" s="10" t="s">
        <v>785</v>
      </c>
      <c r="D161" s="118" t="s">
        <v>889</v>
      </c>
      <c r="E161" s="118" t="s">
        <v>790</v>
      </c>
      <c r="F161" s="158" t="s">
        <v>239</v>
      </c>
      <c r="G161" s="159"/>
      <c r="H161" s="11" t="s">
        <v>787</v>
      </c>
      <c r="I161" s="14">
        <f t="shared" si="7"/>
        <v>2.667590418036637</v>
      </c>
      <c r="J161" s="14">
        <v>1.65</v>
      </c>
      <c r="K161" s="109">
        <f t="shared" si="6"/>
        <v>5.335180836073274</v>
      </c>
      <c r="L161" s="115"/>
      <c r="M161" s="2">
        <v>21.29</v>
      </c>
      <c r="N161" s="2">
        <v>34.42</v>
      </c>
      <c r="O161" s="141">
        <v>2.78</v>
      </c>
      <c r="P161" s="142">
        <f t="shared" si="8"/>
        <v>5.56</v>
      </c>
    </row>
    <row r="162" spans="1:16" ht="36">
      <c r="A162" s="114"/>
      <c r="B162" s="107">
        <v>1</v>
      </c>
      <c r="C162" s="10" t="s">
        <v>791</v>
      </c>
      <c r="D162" s="118" t="s">
        <v>890</v>
      </c>
      <c r="E162" s="118" t="s">
        <v>230</v>
      </c>
      <c r="F162" s="158" t="s">
        <v>110</v>
      </c>
      <c r="G162" s="159"/>
      <c r="H162" s="11" t="s">
        <v>792</v>
      </c>
      <c r="I162" s="14">
        <f t="shared" si="7"/>
        <v>1.8430624706434946</v>
      </c>
      <c r="J162" s="14">
        <v>1.1399999999999999</v>
      </c>
      <c r="K162" s="109">
        <f t="shared" si="6"/>
        <v>1.8430624706434946</v>
      </c>
      <c r="L162" s="115"/>
      <c r="M162" s="2">
        <v>21.29</v>
      </c>
      <c r="N162" s="2">
        <v>34.42</v>
      </c>
      <c r="O162" s="141">
        <v>1.92</v>
      </c>
      <c r="P162" s="142">
        <f t="shared" si="8"/>
        <v>1.92</v>
      </c>
    </row>
    <row r="163" spans="1:16" ht="36">
      <c r="A163" s="114"/>
      <c r="B163" s="107">
        <v>1</v>
      </c>
      <c r="C163" s="10" t="s">
        <v>791</v>
      </c>
      <c r="D163" s="118" t="s">
        <v>890</v>
      </c>
      <c r="E163" s="118" t="s">
        <v>230</v>
      </c>
      <c r="F163" s="158" t="s">
        <v>484</v>
      </c>
      <c r="G163" s="159"/>
      <c r="H163" s="11" t="s">
        <v>792</v>
      </c>
      <c r="I163" s="14">
        <f t="shared" si="7"/>
        <v>1.8430624706434946</v>
      </c>
      <c r="J163" s="14">
        <v>1.1399999999999999</v>
      </c>
      <c r="K163" s="109">
        <f t="shared" si="6"/>
        <v>1.8430624706434946</v>
      </c>
      <c r="L163" s="115"/>
      <c r="M163" s="2">
        <v>21.29</v>
      </c>
      <c r="N163" s="2">
        <v>34.42</v>
      </c>
      <c r="O163" s="141">
        <v>1.92</v>
      </c>
      <c r="P163" s="142">
        <f t="shared" si="8"/>
        <v>1.92</v>
      </c>
    </row>
    <row r="164" spans="1:16" ht="36">
      <c r="A164" s="114"/>
      <c r="B164" s="107">
        <v>1</v>
      </c>
      <c r="C164" s="10" t="s">
        <v>791</v>
      </c>
      <c r="D164" s="118" t="s">
        <v>890</v>
      </c>
      <c r="E164" s="118" t="s">
        <v>230</v>
      </c>
      <c r="F164" s="158" t="s">
        <v>793</v>
      </c>
      <c r="G164" s="159"/>
      <c r="H164" s="11" t="s">
        <v>792</v>
      </c>
      <c r="I164" s="14">
        <f t="shared" si="7"/>
        <v>1.8430624706434946</v>
      </c>
      <c r="J164" s="14">
        <v>1.1399999999999999</v>
      </c>
      <c r="K164" s="109">
        <f t="shared" si="6"/>
        <v>1.8430624706434946</v>
      </c>
      <c r="L164" s="115"/>
      <c r="M164" s="2">
        <v>21.29</v>
      </c>
      <c r="N164" s="2">
        <v>34.42</v>
      </c>
      <c r="O164" s="141">
        <v>1.92</v>
      </c>
      <c r="P164" s="142">
        <f t="shared" si="8"/>
        <v>1.92</v>
      </c>
    </row>
    <row r="165" spans="1:16" ht="36">
      <c r="A165" s="114"/>
      <c r="B165" s="107">
        <v>1</v>
      </c>
      <c r="C165" s="10" t="s">
        <v>791</v>
      </c>
      <c r="D165" s="118" t="s">
        <v>890</v>
      </c>
      <c r="E165" s="118" t="s">
        <v>230</v>
      </c>
      <c r="F165" s="158" t="s">
        <v>751</v>
      </c>
      <c r="G165" s="159"/>
      <c r="H165" s="11" t="s">
        <v>792</v>
      </c>
      <c r="I165" s="14">
        <f t="shared" si="7"/>
        <v>1.8430624706434946</v>
      </c>
      <c r="J165" s="14">
        <v>1.1399999999999999</v>
      </c>
      <c r="K165" s="109">
        <f t="shared" si="6"/>
        <v>1.8430624706434946</v>
      </c>
      <c r="L165" s="115"/>
      <c r="M165" s="2">
        <v>21.29</v>
      </c>
      <c r="N165" s="2">
        <v>34.42</v>
      </c>
      <c r="O165" s="141">
        <v>1.92</v>
      </c>
      <c r="P165" s="142">
        <f t="shared" si="8"/>
        <v>1.92</v>
      </c>
    </row>
    <row r="166" spans="1:16" ht="36">
      <c r="A166" s="114"/>
      <c r="B166" s="107">
        <v>1</v>
      </c>
      <c r="C166" s="10" t="s">
        <v>791</v>
      </c>
      <c r="D166" s="118" t="s">
        <v>890</v>
      </c>
      <c r="E166" s="118" t="s">
        <v>230</v>
      </c>
      <c r="F166" s="158" t="s">
        <v>752</v>
      </c>
      <c r="G166" s="159"/>
      <c r="H166" s="11" t="s">
        <v>792</v>
      </c>
      <c r="I166" s="14">
        <f t="shared" si="7"/>
        <v>1.8430624706434946</v>
      </c>
      <c r="J166" s="14">
        <v>1.1399999999999999</v>
      </c>
      <c r="K166" s="109">
        <f t="shared" si="6"/>
        <v>1.8430624706434946</v>
      </c>
      <c r="L166" s="115"/>
      <c r="M166" s="2">
        <v>21.29</v>
      </c>
      <c r="N166" s="2">
        <v>34.42</v>
      </c>
      <c r="O166" s="141">
        <v>1.92</v>
      </c>
      <c r="P166" s="142">
        <f t="shared" si="8"/>
        <v>1.92</v>
      </c>
    </row>
    <row r="167" spans="1:16" ht="36">
      <c r="A167" s="114"/>
      <c r="B167" s="107">
        <v>2</v>
      </c>
      <c r="C167" s="10" t="s">
        <v>791</v>
      </c>
      <c r="D167" s="118" t="s">
        <v>890</v>
      </c>
      <c r="E167" s="118" t="s">
        <v>231</v>
      </c>
      <c r="F167" s="158" t="s">
        <v>110</v>
      </c>
      <c r="G167" s="159"/>
      <c r="H167" s="11" t="s">
        <v>792</v>
      </c>
      <c r="I167" s="14">
        <f t="shared" si="7"/>
        <v>1.8430624706434946</v>
      </c>
      <c r="J167" s="14">
        <v>1.1399999999999999</v>
      </c>
      <c r="K167" s="109">
        <f t="shared" si="6"/>
        <v>3.6861249412869892</v>
      </c>
      <c r="L167" s="115"/>
      <c r="M167" s="2">
        <v>21.29</v>
      </c>
      <c r="N167" s="2">
        <v>34.42</v>
      </c>
      <c r="O167" s="141">
        <v>1.92</v>
      </c>
      <c r="P167" s="142">
        <f t="shared" si="8"/>
        <v>3.84</v>
      </c>
    </row>
    <row r="168" spans="1:16" ht="36">
      <c r="A168" s="114"/>
      <c r="B168" s="107">
        <v>2</v>
      </c>
      <c r="C168" s="10" t="s">
        <v>791</v>
      </c>
      <c r="D168" s="118" t="s">
        <v>890</v>
      </c>
      <c r="E168" s="118" t="s">
        <v>231</v>
      </c>
      <c r="F168" s="158" t="s">
        <v>484</v>
      </c>
      <c r="G168" s="159"/>
      <c r="H168" s="11" t="s">
        <v>792</v>
      </c>
      <c r="I168" s="14">
        <f t="shared" si="7"/>
        <v>1.8430624706434946</v>
      </c>
      <c r="J168" s="14">
        <v>1.1399999999999999</v>
      </c>
      <c r="K168" s="109">
        <f t="shared" si="6"/>
        <v>3.6861249412869892</v>
      </c>
      <c r="L168" s="115"/>
      <c r="M168" s="2">
        <v>21.29</v>
      </c>
      <c r="N168" s="2">
        <v>34.42</v>
      </c>
      <c r="O168" s="141">
        <v>1.92</v>
      </c>
      <c r="P168" s="142">
        <f t="shared" si="8"/>
        <v>3.84</v>
      </c>
    </row>
    <row r="169" spans="1:16" ht="36">
      <c r="A169" s="114"/>
      <c r="B169" s="107">
        <v>2</v>
      </c>
      <c r="C169" s="10" t="s">
        <v>791</v>
      </c>
      <c r="D169" s="118" t="s">
        <v>890</v>
      </c>
      <c r="E169" s="118" t="s">
        <v>231</v>
      </c>
      <c r="F169" s="158" t="s">
        <v>793</v>
      </c>
      <c r="G169" s="159"/>
      <c r="H169" s="11" t="s">
        <v>792</v>
      </c>
      <c r="I169" s="14">
        <f t="shared" si="7"/>
        <v>1.8430624706434946</v>
      </c>
      <c r="J169" s="14">
        <v>1.1399999999999999</v>
      </c>
      <c r="K169" s="109">
        <f t="shared" si="6"/>
        <v>3.6861249412869892</v>
      </c>
      <c r="L169" s="115"/>
      <c r="M169" s="2">
        <v>21.29</v>
      </c>
      <c r="N169" s="2">
        <v>34.42</v>
      </c>
      <c r="O169" s="141">
        <v>1.92</v>
      </c>
      <c r="P169" s="142">
        <f t="shared" si="8"/>
        <v>3.84</v>
      </c>
    </row>
    <row r="170" spans="1:16" ht="36">
      <c r="A170" s="114"/>
      <c r="B170" s="107">
        <v>2</v>
      </c>
      <c r="C170" s="10" t="s">
        <v>791</v>
      </c>
      <c r="D170" s="118" t="s">
        <v>890</v>
      </c>
      <c r="E170" s="118" t="s">
        <v>231</v>
      </c>
      <c r="F170" s="158" t="s">
        <v>752</v>
      </c>
      <c r="G170" s="159"/>
      <c r="H170" s="11" t="s">
        <v>792</v>
      </c>
      <c r="I170" s="14">
        <f t="shared" si="7"/>
        <v>1.8430624706434946</v>
      </c>
      <c r="J170" s="14">
        <v>1.1399999999999999</v>
      </c>
      <c r="K170" s="109">
        <f t="shared" si="6"/>
        <v>3.6861249412869892</v>
      </c>
      <c r="L170" s="115"/>
      <c r="M170" s="2">
        <v>21.29</v>
      </c>
      <c r="N170" s="2">
        <v>34.42</v>
      </c>
      <c r="O170" s="141">
        <v>1.92</v>
      </c>
      <c r="P170" s="142">
        <f t="shared" si="8"/>
        <v>3.84</v>
      </c>
    </row>
    <row r="171" spans="1:16" ht="24">
      <c r="A171" s="114"/>
      <c r="B171" s="107">
        <v>4</v>
      </c>
      <c r="C171" s="10" t="s">
        <v>794</v>
      </c>
      <c r="D171" s="118" t="s">
        <v>794</v>
      </c>
      <c r="E171" s="118" t="s">
        <v>23</v>
      </c>
      <c r="F171" s="158" t="s">
        <v>272</v>
      </c>
      <c r="G171" s="159"/>
      <c r="H171" s="11" t="s">
        <v>795</v>
      </c>
      <c r="I171" s="14">
        <f t="shared" si="7"/>
        <v>0.95386566463128231</v>
      </c>
      <c r="J171" s="14">
        <v>0.59</v>
      </c>
      <c r="K171" s="109">
        <f t="shared" si="6"/>
        <v>3.8154626585251292</v>
      </c>
      <c r="L171" s="115"/>
      <c r="M171" s="2">
        <v>21.29</v>
      </c>
      <c r="N171" s="2">
        <v>34.42</v>
      </c>
      <c r="O171" s="141">
        <v>0.99</v>
      </c>
      <c r="P171" s="142">
        <f t="shared" si="8"/>
        <v>3.96</v>
      </c>
    </row>
    <row r="172" spans="1:16" ht="24">
      <c r="A172" s="114"/>
      <c r="B172" s="108">
        <v>2</v>
      </c>
      <c r="C172" s="12" t="s">
        <v>794</v>
      </c>
      <c r="D172" s="119" t="s">
        <v>794</v>
      </c>
      <c r="E172" s="119" t="s">
        <v>23</v>
      </c>
      <c r="F172" s="160" t="s">
        <v>484</v>
      </c>
      <c r="G172" s="161"/>
      <c r="H172" s="13" t="s">
        <v>795</v>
      </c>
      <c r="I172" s="15">
        <f t="shared" si="7"/>
        <v>0.95386566463128231</v>
      </c>
      <c r="J172" s="15">
        <v>0.59</v>
      </c>
      <c r="K172" s="110">
        <f t="shared" si="6"/>
        <v>1.9077313292625646</v>
      </c>
      <c r="L172" s="8"/>
      <c r="M172" s="2">
        <v>21.29</v>
      </c>
      <c r="N172" s="2">
        <v>34.42</v>
      </c>
      <c r="O172" s="141">
        <v>0.99</v>
      </c>
      <c r="P172" s="142">
        <f t="shared" si="8"/>
        <v>1.98</v>
      </c>
    </row>
    <row r="173" spans="1:16" ht="24">
      <c r="A173" s="114"/>
      <c r="B173" s="107">
        <v>2</v>
      </c>
      <c r="C173" s="10" t="s">
        <v>794</v>
      </c>
      <c r="D173" s="118" t="s">
        <v>794</v>
      </c>
      <c r="E173" s="118" t="s">
        <v>23</v>
      </c>
      <c r="F173" s="158" t="s">
        <v>793</v>
      </c>
      <c r="G173" s="159"/>
      <c r="H173" s="11" t="s">
        <v>795</v>
      </c>
      <c r="I173" s="14">
        <f t="shared" si="7"/>
        <v>0.95386566463128231</v>
      </c>
      <c r="J173" s="14">
        <v>0.59</v>
      </c>
      <c r="K173" s="109">
        <f t="shared" si="6"/>
        <v>1.9077313292625646</v>
      </c>
      <c r="L173" s="115"/>
      <c r="M173" s="2">
        <v>21.29</v>
      </c>
      <c r="N173" s="2">
        <v>34.42</v>
      </c>
      <c r="O173" s="141">
        <v>0.99</v>
      </c>
      <c r="P173" s="142">
        <f t="shared" si="8"/>
        <v>1.98</v>
      </c>
    </row>
    <row r="174" spans="1:16" ht="24">
      <c r="A174" s="114"/>
      <c r="B174" s="107">
        <v>3</v>
      </c>
      <c r="C174" s="10" t="s">
        <v>794</v>
      </c>
      <c r="D174" s="118" t="s">
        <v>794</v>
      </c>
      <c r="E174" s="118" t="s">
        <v>23</v>
      </c>
      <c r="F174" s="158" t="s">
        <v>796</v>
      </c>
      <c r="G174" s="159"/>
      <c r="H174" s="11" t="s">
        <v>795</v>
      </c>
      <c r="I174" s="14">
        <f t="shared" si="7"/>
        <v>0.95386566463128231</v>
      </c>
      <c r="J174" s="14">
        <v>0.59</v>
      </c>
      <c r="K174" s="109">
        <f t="shared" si="6"/>
        <v>2.8615969938938468</v>
      </c>
      <c r="L174" s="115"/>
      <c r="M174" s="2">
        <v>21.29</v>
      </c>
      <c r="N174" s="2">
        <v>34.42</v>
      </c>
      <c r="O174" s="141">
        <v>0.99</v>
      </c>
      <c r="P174" s="142">
        <f t="shared" si="8"/>
        <v>2.9699999999999998</v>
      </c>
    </row>
    <row r="175" spans="1:16" ht="24">
      <c r="A175" s="114"/>
      <c r="B175" s="107">
        <v>3</v>
      </c>
      <c r="C175" s="10" t="s">
        <v>794</v>
      </c>
      <c r="D175" s="118" t="s">
        <v>794</v>
      </c>
      <c r="E175" s="118" t="s">
        <v>25</v>
      </c>
      <c r="F175" s="158" t="s">
        <v>673</v>
      </c>
      <c r="G175" s="159"/>
      <c r="H175" s="11" t="s">
        <v>795</v>
      </c>
      <c r="I175" s="14">
        <f t="shared" si="7"/>
        <v>0.95386566463128231</v>
      </c>
      <c r="J175" s="14">
        <v>0.59</v>
      </c>
      <c r="K175" s="109">
        <f t="shared" si="6"/>
        <v>2.8615969938938468</v>
      </c>
      <c r="L175" s="115"/>
      <c r="M175" s="2">
        <v>21.29</v>
      </c>
      <c r="N175" s="2">
        <v>34.42</v>
      </c>
      <c r="O175" s="141">
        <v>0.99</v>
      </c>
      <c r="P175" s="142">
        <f t="shared" si="8"/>
        <v>2.9699999999999998</v>
      </c>
    </row>
    <row r="176" spans="1:16" ht="24">
      <c r="A176" s="114"/>
      <c r="B176" s="107">
        <v>4</v>
      </c>
      <c r="C176" s="10" t="s">
        <v>794</v>
      </c>
      <c r="D176" s="118" t="s">
        <v>794</v>
      </c>
      <c r="E176" s="118" t="s">
        <v>25</v>
      </c>
      <c r="F176" s="158" t="s">
        <v>272</v>
      </c>
      <c r="G176" s="159"/>
      <c r="H176" s="11" t="s">
        <v>795</v>
      </c>
      <c r="I176" s="14">
        <f t="shared" si="7"/>
        <v>0.95386566463128231</v>
      </c>
      <c r="J176" s="14">
        <v>0.59</v>
      </c>
      <c r="K176" s="109">
        <f t="shared" si="6"/>
        <v>3.8154626585251292</v>
      </c>
      <c r="L176" s="115"/>
      <c r="M176" s="2">
        <v>21.29</v>
      </c>
      <c r="N176" s="2">
        <v>34.42</v>
      </c>
      <c r="O176" s="141">
        <v>0.99</v>
      </c>
      <c r="P176" s="142">
        <f t="shared" si="8"/>
        <v>3.96</v>
      </c>
    </row>
    <row r="177" spans="1:16" ht="24">
      <c r="A177" s="114"/>
      <c r="B177" s="107">
        <v>3</v>
      </c>
      <c r="C177" s="10" t="s">
        <v>794</v>
      </c>
      <c r="D177" s="118" t="s">
        <v>794</v>
      </c>
      <c r="E177" s="118" t="s">
        <v>25</v>
      </c>
      <c r="F177" s="158" t="s">
        <v>484</v>
      </c>
      <c r="G177" s="159"/>
      <c r="H177" s="11" t="s">
        <v>795</v>
      </c>
      <c r="I177" s="14">
        <f t="shared" si="7"/>
        <v>0.95386566463128231</v>
      </c>
      <c r="J177" s="14">
        <v>0.59</v>
      </c>
      <c r="K177" s="109">
        <f t="shared" si="6"/>
        <v>2.8615969938938468</v>
      </c>
      <c r="L177" s="115"/>
      <c r="M177" s="2">
        <v>21.29</v>
      </c>
      <c r="N177" s="2">
        <v>34.42</v>
      </c>
      <c r="O177" s="141">
        <v>0.99</v>
      </c>
      <c r="P177" s="142">
        <f t="shared" si="8"/>
        <v>2.9699999999999998</v>
      </c>
    </row>
    <row r="178" spans="1:16" ht="24">
      <c r="A178" s="114"/>
      <c r="B178" s="107">
        <v>2</v>
      </c>
      <c r="C178" s="10" t="s">
        <v>797</v>
      </c>
      <c r="D178" s="118" t="s">
        <v>797</v>
      </c>
      <c r="E178" s="118" t="s">
        <v>25</v>
      </c>
      <c r="F178" s="158" t="s">
        <v>798</v>
      </c>
      <c r="G178" s="159"/>
      <c r="H178" s="11" t="s">
        <v>799</v>
      </c>
      <c r="I178" s="14">
        <f t="shared" si="7"/>
        <v>1.6005542508219823</v>
      </c>
      <c r="J178" s="14">
        <v>0.99</v>
      </c>
      <c r="K178" s="109">
        <f t="shared" si="6"/>
        <v>3.2011085016439647</v>
      </c>
      <c r="L178" s="115"/>
      <c r="M178" s="2">
        <v>21.29</v>
      </c>
      <c r="N178" s="2">
        <v>34.42</v>
      </c>
      <c r="O178" s="141">
        <v>1.67</v>
      </c>
      <c r="P178" s="142">
        <f t="shared" si="8"/>
        <v>3.34</v>
      </c>
    </row>
    <row r="179" spans="1:16" ht="24">
      <c r="A179" s="114"/>
      <c r="B179" s="107">
        <v>1</v>
      </c>
      <c r="C179" s="10" t="s">
        <v>797</v>
      </c>
      <c r="D179" s="118" t="s">
        <v>797</v>
      </c>
      <c r="E179" s="118" t="s">
        <v>25</v>
      </c>
      <c r="F179" s="158" t="s">
        <v>800</v>
      </c>
      <c r="G179" s="159"/>
      <c r="H179" s="11" t="s">
        <v>799</v>
      </c>
      <c r="I179" s="14">
        <f t="shared" si="7"/>
        <v>1.6005542508219823</v>
      </c>
      <c r="J179" s="14">
        <v>0.99</v>
      </c>
      <c r="K179" s="109">
        <f t="shared" si="6"/>
        <v>1.6005542508219823</v>
      </c>
      <c r="L179" s="115"/>
      <c r="M179" s="2">
        <v>21.29</v>
      </c>
      <c r="N179" s="2">
        <v>34.42</v>
      </c>
      <c r="O179" s="141">
        <v>1.67</v>
      </c>
      <c r="P179" s="142">
        <f t="shared" si="8"/>
        <v>1.67</v>
      </c>
    </row>
    <row r="180" spans="1:16" ht="24">
      <c r="A180" s="114"/>
      <c r="B180" s="107">
        <v>1</v>
      </c>
      <c r="C180" s="10" t="s">
        <v>797</v>
      </c>
      <c r="D180" s="118" t="s">
        <v>797</v>
      </c>
      <c r="E180" s="118" t="s">
        <v>25</v>
      </c>
      <c r="F180" s="158" t="s">
        <v>801</v>
      </c>
      <c r="G180" s="159"/>
      <c r="H180" s="11" t="s">
        <v>799</v>
      </c>
      <c r="I180" s="14">
        <f t="shared" si="7"/>
        <v>1.6005542508219823</v>
      </c>
      <c r="J180" s="14">
        <v>0.99</v>
      </c>
      <c r="K180" s="109">
        <f t="shared" si="6"/>
        <v>1.6005542508219823</v>
      </c>
      <c r="L180" s="115"/>
      <c r="M180" s="2">
        <v>21.29</v>
      </c>
      <c r="N180" s="2">
        <v>34.42</v>
      </c>
      <c r="O180" s="141">
        <v>1.67</v>
      </c>
      <c r="P180" s="142">
        <f t="shared" si="8"/>
        <v>1.67</v>
      </c>
    </row>
    <row r="181" spans="1:16" ht="24">
      <c r="A181" s="114"/>
      <c r="B181" s="107">
        <v>1</v>
      </c>
      <c r="C181" s="10" t="s">
        <v>797</v>
      </c>
      <c r="D181" s="118" t="s">
        <v>797</v>
      </c>
      <c r="E181" s="118" t="s">
        <v>25</v>
      </c>
      <c r="F181" s="158" t="s">
        <v>802</v>
      </c>
      <c r="G181" s="159"/>
      <c r="H181" s="11" t="s">
        <v>799</v>
      </c>
      <c r="I181" s="14">
        <f t="shared" si="7"/>
        <v>1.6005542508219823</v>
      </c>
      <c r="J181" s="14">
        <v>0.99</v>
      </c>
      <c r="K181" s="109">
        <f t="shared" si="6"/>
        <v>1.6005542508219823</v>
      </c>
      <c r="L181" s="115"/>
      <c r="M181" s="2">
        <v>21.29</v>
      </c>
      <c r="N181" s="2">
        <v>34.42</v>
      </c>
      <c r="O181" s="141">
        <v>1.67</v>
      </c>
      <c r="P181" s="142">
        <f t="shared" si="8"/>
        <v>1.67</v>
      </c>
    </row>
    <row r="182" spans="1:16" ht="24">
      <c r="A182" s="114"/>
      <c r="B182" s="107">
        <v>1</v>
      </c>
      <c r="C182" s="10" t="s">
        <v>797</v>
      </c>
      <c r="D182" s="118" t="s">
        <v>797</v>
      </c>
      <c r="E182" s="118" t="s">
        <v>25</v>
      </c>
      <c r="F182" s="158" t="s">
        <v>803</v>
      </c>
      <c r="G182" s="159"/>
      <c r="H182" s="11" t="s">
        <v>799</v>
      </c>
      <c r="I182" s="14">
        <f t="shared" si="7"/>
        <v>1.6005542508219823</v>
      </c>
      <c r="J182" s="14">
        <v>0.99</v>
      </c>
      <c r="K182" s="109">
        <f t="shared" si="6"/>
        <v>1.6005542508219823</v>
      </c>
      <c r="L182" s="115"/>
      <c r="M182" s="2">
        <v>21.29</v>
      </c>
      <c r="N182" s="2">
        <v>34.42</v>
      </c>
      <c r="O182" s="141">
        <v>1.67</v>
      </c>
      <c r="P182" s="142">
        <f t="shared" si="8"/>
        <v>1.67</v>
      </c>
    </row>
    <row r="183" spans="1:16" ht="24">
      <c r="A183" s="114"/>
      <c r="B183" s="107">
        <v>1</v>
      </c>
      <c r="C183" s="10" t="s">
        <v>797</v>
      </c>
      <c r="D183" s="118" t="s">
        <v>797</v>
      </c>
      <c r="E183" s="118" t="s">
        <v>25</v>
      </c>
      <c r="F183" s="158" t="s">
        <v>804</v>
      </c>
      <c r="G183" s="159"/>
      <c r="H183" s="11" t="s">
        <v>799</v>
      </c>
      <c r="I183" s="14">
        <f t="shared" si="7"/>
        <v>1.6005542508219823</v>
      </c>
      <c r="J183" s="14">
        <v>0.99</v>
      </c>
      <c r="K183" s="109">
        <f t="shared" si="6"/>
        <v>1.6005542508219823</v>
      </c>
      <c r="L183" s="115"/>
      <c r="M183" s="2">
        <v>21.29</v>
      </c>
      <c r="N183" s="2">
        <v>34.42</v>
      </c>
      <c r="O183" s="141">
        <v>1.67</v>
      </c>
      <c r="P183" s="142">
        <f t="shared" si="8"/>
        <v>1.67</v>
      </c>
    </row>
    <row r="184" spans="1:16" ht="24">
      <c r="A184" s="114"/>
      <c r="B184" s="107">
        <v>1</v>
      </c>
      <c r="C184" s="10" t="s">
        <v>797</v>
      </c>
      <c r="D184" s="118" t="s">
        <v>797</v>
      </c>
      <c r="E184" s="118" t="s">
        <v>25</v>
      </c>
      <c r="F184" s="158" t="s">
        <v>805</v>
      </c>
      <c r="G184" s="159"/>
      <c r="H184" s="11" t="s">
        <v>799</v>
      </c>
      <c r="I184" s="14">
        <f t="shared" si="7"/>
        <v>1.6005542508219823</v>
      </c>
      <c r="J184" s="14">
        <v>0.99</v>
      </c>
      <c r="K184" s="109">
        <f t="shared" si="6"/>
        <v>1.6005542508219823</v>
      </c>
      <c r="L184" s="115"/>
      <c r="M184" s="2">
        <v>21.29</v>
      </c>
      <c r="N184" s="2">
        <v>34.42</v>
      </c>
      <c r="O184" s="141">
        <v>1.67</v>
      </c>
      <c r="P184" s="142">
        <f t="shared" si="8"/>
        <v>1.67</v>
      </c>
    </row>
    <row r="185" spans="1:16" ht="24">
      <c r="A185" s="114"/>
      <c r="B185" s="107">
        <v>4</v>
      </c>
      <c r="C185" s="10" t="s">
        <v>806</v>
      </c>
      <c r="D185" s="118" t="s">
        <v>806</v>
      </c>
      <c r="E185" s="118" t="s">
        <v>23</v>
      </c>
      <c r="F185" s="158"/>
      <c r="G185" s="159"/>
      <c r="H185" s="11" t="s">
        <v>807</v>
      </c>
      <c r="I185" s="14">
        <f t="shared" si="7"/>
        <v>1.4550493189290747</v>
      </c>
      <c r="J185" s="14">
        <v>0.9</v>
      </c>
      <c r="K185" s="109">
        <f t="shared" si="6"/>
        <v>5.820197275716299</v>
      </c>
      <c r="L185" s="115"/>
      <c r="M185" s="2">
        <v>21.29</v>
      </c>
      <c r="N185" s="2">
        <v>34.42</v>
      </c>
      <c r="O185" s="141">
        <v>1.52</v>
      </c>
      <c r="P185" s="142">
        <f t="shared" si="8"/>
        <v>6.08</v>
      </c>
    </row>
    <row r="186" spans="1:16" ht="24">
      <c r="A186" s="114"/>
      <c r="B186" s="107">
        <v>2</v>
      </c>
      <c r="C186" s="10" t="s">
        <v>806</v>
      </c>
      <c r="D186" s="118" t="s">
        <v>806</v>
      </c>
      <c r="E186" s="118" t="s">
        <v>25</v>
      </c>
      <c r="F186" s="158"/>
      <c r="G186" s="159"/>
      <c r="H186" s="11" t="s">
        <v>807</v>
      </c>
      <c r="I186" s="14">
        <f t="shared" si="7"/>
        <v>1.4550493189290747</v>
      </c>
      <c r="J186" s="14">
        <v>0.9</v>
      </c>
      <c r="K186" s="109">
        <f t="shared" si="6"/>
        <v>2.9100986378581495</v>
      </c>
      <c r="L186" s="115"/>
      <c r="M186" s="2">
        <v>21.29</v>
      </c>
      <c r="N186" s="2">
        <v>34.42</v>
      </c>
      <c r="O186" s="141">
        <v>1.52</v>
      </c>
      <c r="P186" s="142">
        <f t="shared" si="8"/>
        <v>3.04</v>
      </c>
    </row>
    <row r="187" spans="1:16" ht="24" customHeight="1">
      <c r="A187" s="114"/>
      <c r="B187" s="107">
        <v>1</v>
      </c>
      <c r="C187" s="10" t="s">
        <v>808</v>
      </c>
      <c r="D187" s="118" t="s">
        <v>808</v>
      </c>
      <c r="E187" s="118" t="s">
        <v>26</v>
      </c>
      <c r="F187" s="158" t="s">
        <v>107</v>
      </c>
      <c r="G187" s="159"/>
      <c r="H187" s="11" t="s">
        <v>809</v>
      </c>
      <c r="I187" s="14">
        <f t="shared" si="7"/>
        <v>2.2634100516674498</v>
      </c>
      <c r="J187" s="14">
        <v>1.4</v>
      </c>
      <c r="K187" s="109">
        <f t="shared" si="6"/>
        <v>2.2634100516674498</v>
      </c>
      <c r="L187" s="115"/>
      <c r="M187" s="2">
        <v>21.29</v>
      </c>
      <c r="N187" s="2">
        <v>34.42</v>
      </c>
      <c r="O187" s="141">
        <v>2.36</v>
      </c>
      <c r="P187" s="142">
        <f t="shared" si="8"/>
        <v>2.36</v>
      </c>
    </row>
    <row r="188" spans="1:16" ht="24" customHeight="1">
      <c r="A188" s="114"/>
      <c r="B188" s="107">
        <v>1</v>
      </c>
      <c r="C188" s="10" t="s">
        <v>808</v>
      </c>
      <c r="D188" s="118" t="s">
        <v>808</v>
      </c>
      <c r="E188" s="118" t="s">
        <v>26</v>
      </c>
      <c r="F188" s="158" t="s">
        <v>210</v>
      </c>
      <c r="G188" s="159"/>
      <c r="H188" s="11" t="s">
        <v>809</v>
      </c>
      <c r="I188" s="14">
        <f t="shared" si="7"/>
        <v>2.2634100516674498</v>
      </c>
      <c r="J188" s="14">
        <v>1.4</v>
      </c>
      <c r="K188" s="109">
        <f t="shared" si="6"/>
        <v>2.2634100516674498</v>
      </c>
      <c r="L188" s="115"/>
      <c r="M188" s="2">
        <v>21.29</v>
      </c>
      <c r="N188" s="2">
        <v>34.42</v>
      </c>
      <c r="O188" s="141">
        <v>2.36</v>
      </c>
      <c r="P188" s="142">
        <f t="shared" si="8"/>
        <v>2.36</v>
      </c>
    </row>
    <row r="189" spans="1:16" ht="24" customHeight="1">
      <c r="A189" s="114"/>
      <c r="B189" s="107">
        <v>1</v>
      </c>
      <c r="C189" s="10" t="s">
        <v>808</v>
      </c>
      <c r="D189" s="118" t="s">
        <v>808</v>
      </c>
      <c r="E189" s="118" t="s">
        <v>26</v>
      </c>
      <c r="F189" s="158" t="s">
        <v>311</v>
      </c>
      <c r="G189" s="159"/>
      <c r="H189" s="11" t="s">
        <v>809</v>
      </c>
      <c r="I189" s="14">
        <f t="shared" si="7"/>
        <v>2.2634100516674498</v>
      </c>
      <c r="J189" s="14">
        <v>1.4</v>
      </c>
      <c r="K189" s="109">
        <f t="shared" si="6"/>
        <v>2.2634100516674498</v>
      </c>
      <c r="L189" s="115"/>
      <c r="M189" s="2">
        <v>21.29</v>
      </c>
      <c r="N189" s="2">
        <v>34.42</v>
      </c>
      <c r="O189" s="141">
        <v>2.36</v>
      </c>
      <c r="P189" s="142">
        <f t="shared" si="8"/>
        <v>2.36</v>
      </c>
    </row>
    <row r="190" spans="1:16" ht="24" customHeight="1">
      <c r="A190" s="114"/>
      <c r="B190" s="107">
        <v>1</v>
      </c>
      <c r="C190" s="10" t="s">
        <v>808</v>
      </c>
      <c r="D190" s="118" t="s">
        <v>808</v>
      </c>
      <c r="E190" s="118" t="s">
        <v>26</v>
      </c>
      <c r="F190" s="158" t="s">
        <v>663</v>
      </c>
      <c r="G190" s="159"/>
      <c r="H190" s="11" t="s">
        <v>809</v>
      </c>
      <c r="I190" s="14">
        <f t="shared" si="7"/>
        <v>2.2634100516674498</v>
      </c>
      <c r="J190" s="14">
        <v>1.4</v>
      </c>
      <c r="K190" s="109">
        <f t="shared" si="6"/>
        <v>2.2634100516674498</v>
      </c>
      <c r="L190" s="115"/>
      <c r="M190" s="2">
        <v>21.29</v>
      </c>
      <c r="N190" s="2">
        <v>34.42</v>
      </c>
      <c r="O190" s="141">
        <v>2.36</v>
      </c>
      <c r="P190" s="142">
        <f t="shared" si="8"/>
        <v>2.36</v>
      </c>
    </row>
    <row r="191" spans="1:16" ht="24" customHeight="1">
      <c r="A191" s="114"/>
      <c r="B191" s="107">
        <v>1</v>
      </c>
      <c r="C191" s="10" t="s">
        <v>808</v>
      </c>
      <c r="D191" s="118" t="s">
        <v>808</v>
      </c>
      <c r="E191" s="118" t="s">
        <v>26</v>
      </c>
      <c r="F191" s="158" t="s">
        <v>810</v>
      </c>
      <c r="G191" s="159"/>
      <c r="H191" s="11" t="s">
        <v>809</v>
      </c>
      <c r="I191" s="14">
        <f t="shared" si="7"/>
        <v>2.2634100516674498</v>
      </c>
      <c r="J191" s="14">
        <v>1.4</v>
      </c>
      <c r="K191" s="109">
        <f t="shared" si="6"/>
        <v>2.2634100516674498</v>
      </c>
      <c r="L191" s="115"/>
      <c r="M191" s="2">
        <v>21.29</v>
      </c>
      <c r="N191" s="2">
        <v>34.42</v>
      </c>
      <c r="O191" s="141">
        <v>2.36</v>
      </c>
      <c r="P191" s="142">
        <f t="shared" si="8"/>
        <v>2.36</v>
      </c>
    </row>
    <row r="192" spans="1:16" ht="24">
      <c r="A192" s="114"/>
      <c r="B192" s="107">
        <v>2</v>
      </c>
      <c r="C192" s="10" t="s">
        <v>811</v>
      </c>
      <c r="D192" s="118" t="s">
        <v>811</v>
      </c>
      <c r="E192" s="118" t="s">
        <v>26</v>
      </c>
      <c r="F192" s="158" t="s">
        <v>107</v>
      </c>
      <c r="G192" s="159"/>
      <c r="H192" s="11" t="s">
        <v>910</v>
      </c>
      <c r="I192" s="14">
        <f t="shared" si="7"/>
        <v>2.8777642085486144</v>
      </c>
      <c r="J192" s="14">
        <v>1.78</v>
      </c>
      <c r="K192" s="109">
        <f t="shared" si="6"/>
        <v>5.7555284170972287</v>
      </c>
      <c r="L192" s="115"/>
      <c r="M192" s="2">
        <v>21.29</v>
      </c>
      <c r="N192" s="2">
        <v>34.42</v>
      </c>
      <c r="O192" s="146">
        <v>3</v>
      </c>
      <c r="P192" s="142">
        <f t="shared" si="8"/>
        <v>6</v>
      </c>
    </row>
    <row r="193" spans="1:16" ht="24">
      <c r="A193" s="114"/>
      <c r="B193" s="107">
        <v>2</v>
      </c>
      <c r="C193" s="10" t="s">
        <v>811</v>
      </c>
      <c r="D193" s="118" t="s">
        <v>811</v>
      </c>
      <c r="E193" s="118" t="s">
        <v>26</v>
      </c>
      <c r="F193" s="158" t="s">
        <v>210</v>
      </c>
      <c r="G193" s="159"/>
      <c r="H193" s="11" t="s">
        <v>910</v>
      </c>
      <c r="I193" s="14">
        <f t="shared" si="7"/>
        <v>2.8777642085486144</v>
      </c>
      <c r="J193" s="14">
        <v>1.78</v>
      </c>
      <c r="K193" s="109">
        <f t="shared" si="6"/>
        <v>5.7555284170972287</v>
      </c>
      <c r="L193" s="115"/>
      <c r="M193" s="2">
        <v>21.29</v>
      </c>
      <c r="N193" s="2">
        <v>34.42</v>
      </c>
      <c r="O193" s="146">
        <v>3</v>
      </c>
      <c r="P193" s="142">
        <f t="shared" si="8"/>
        <v>6</v>
      </c>
    </row>
    <row r="194" spans="1:16" ht="24">
      <c r="A194" s="114"/>
      <c r="B194" s="107">
        <v>1</v>
      </c>
      <c r="C194" s="10" t="s">
        <v>811</v>
      </c>
      <c r="D194" s="118" t="s">
        <v>811</v>
      </c>
      <c r="E194" s="118" t="s">
        <v>26</v>
      </c>
      <c r="F194" s="158" t="s">
        <v>212</v>
      </c>
      <c r="G194" s="159"/>
      <c r="H194" s="11" t="s">
        <v>910</v>
      </c>
      <c r="I194" s="14">
        <f t="shared" si="7"/>
        <v>2.8777642085486144</v>
      </c>
      <c r="J194" s="14">
        <v>1.78</v>
      </c>
      <c r="K194" s="109">
        <f t="shared" si="6"/>
        <v>2.8777642085486144</v>
      </c>
      <c r="L194" s="115"/>
      <c r="M194" s="2">
        <v>21.29</v>
      </c>
      <c r="N194" s="2">
        <v>34.42</v>
      </c>
      <c r="O194" s="146">
        <v>3</v>
      </c>
      <c r="P194" s="142">
        <f t="shared" si="8"/>
        <v>3</v>
      </c>
    </row>
    <row r="195" spans="1:16" ht="24">
      <c r="A195" s="114"/>
      <c r="B195" s="107">
        <v>1</v>
      </c>
      <c r="C195" s="10" t="s">
        <v>811</v>
      </c>
      <c r="D195" s="118" t="s">
        <v>811</v>
      </c>
      <c r="E195" s="118" t="s">
        <v>26</v>
      </c>
      <c r="F195" s="158" t="s">
        <v>263</v>
      </c>
      <c r="G195" s="159"/>
      <c r="H195" s="11" t="s">
        <v>910</v>
      </c>
      <c r="I195" s="14">
        <f t="shared" si="7"/>
        <v>2.8777642085486144</v>
      </c>
      <c r="J195" s="14">
        <v>1.78</v>
      </c>
      <c r="K195" s="109">
        <f t="shared" si="6"/>
        <v>2.8777642085486144</v>
      </c>
      <c r="L195" s="115"/>
      <c r="M195" s="2">
        <v>21.29</v>
      </c>
      <c r="N195" s="2">
        <v>34.42</v>
      </c>
      <c r="O195" s="146">
        <v>3</v>
      </c>
      <c r="P195" s="142">
        <f t="shared" si="8"/>
        <v>3</v>
      </c>
    </row>
    <row r="196" spans="1:16" ht="24">
      <c r="A196" s="114"/>
      <c r="B196" s="107">
        <v>1</v>
      </c>
      <c r="C196" s="10" t="s">
        <v>811</v>
      </c>
      <c r="D196" s="118" t="s">
        <v>811</v>
      </c>
      <c r="E196" s="118" t="s">
        <v>26</v>
      </c>
      <c r="F196" s="158" t="s">
        <v>214</v>
      </c>
      <c r="G196" s="159"/>
      <c r="H196" s="11" t="s">
        <v>910</v>
      </c>
      <c r="I196" s="14">
        <f t="shared" si="7"/>
        <v>2.8777642085486144</v>
      </c>
      <c r="J196" s="14">
        <v>1.78</v>
      </c>
      <c r="K196" s="109">
        <f t="shared" si="6"/>
        <v>2.8777642085486144</v>
      </c>
      <c r="L196" s="115"/>
      <c r="M196" s="2">
        <v>21.29</v>
      </c>
      <c r="N196" s="2">
        <v>34.42</v>
      </c>
      <c r="O196" s="146">
        <v>3</v>
      </c>
      <c r="P196" s="142">
        <f t="shared" si="8"/>
        <v>3</v>
      </c>
    </row>
    <row r="197" spans="1:16" ht="24">
      <c r="A197" s="114"/>
      <c r="B197" s="107">
        <v>1</v>
      </c>
      <c r="C197" s="10" t="s">
        <v>811</v>
      </c>
      <c r="D197" s="118" t="s">
        <v>811</v>
      </c>
      <c r="E197" s="118" t="s">
        <v>26</v>
      </c>
      <c r="F197" s="158" t="s">
        <v>265</v>
      </c>
      <c r="G197" s="159"/>
      <c r="H197" s="11" t="s">
        <v>910</v>
      </c>
      <c r="I197" s="14">
        <f t="shared" si="7"/>
        <v>2.8777642085486144</v>
      </c>
      <c r="J197" s="14">
        <v>1.78</v>
      </c>
      <c r="K197" s="109">
        <f t="shared" si="6"/>
        <v>2.8777642085486144</v>
      </c>
      <c r="L197" s="115"/>
      <c r="M197" s="2">
        <v>21.29</v>
      </c>
      <c r="N197" s="2">
        <v>34.42</v>
      </c>
      <c r="O197" s="146">
        <v>3</v>
      </c>
      <c r="P197" s="142">
        <f t="shared" si="8"/>
        <v>3</v>
      </c>
    </row>
    <row r="198" spans="1:16" ht="24">
      <c r="A198" s="114"/>
      <c r="B198" s="107">
        <v>1</v>
      </c>
      <c r="C198" s="10" t="s">
        <v>811</v>
      </c>
      <c r="D198" s="118" t="s">
        <v>811</v>
      </c>
      <c r="E198" s="118" t="s">
        <v>26</v>
      </c>
      <c r="F198" s="158" t="s">
        <v>266</v>
      </c>
      <c r="G198" s="159"/>
      <c r="H198" s="11" t="s">
        <v>910</v>
      </c>
      <c r="I198" s="14">
        <f t="shared" si="7"/>
        <v>2.8777642085486144</v>
      </c>
      <c r="J198" s="14">
        <v>1.78</v>
      </c>
      <c r="K198" s="109">
        <f t="shared" si="6"/>
        <v>2.8777642085486144</v>
      </c>
      <c r="L198" s="115"/>
      <c r="M198" s="2">
        <v>21.29</v>
      </c>
      <c r="N198" s="2">
        <v>34.42</v>
      </c>
      <c r="O198" s="146">
        <v>3</v>
      </c>
      <c r="P198" s="142">
        <f t="shared" si="8"/>
        <v>3</v>
      </c>
    </row>
    <row r="199" spans="1:16" ht="24">
      <c r="A199" s="114"/>
      <c r="B199" s="107">
        <v>1</v>
      </c>
      <c r="C199" s="10" t="s">
        <v>811</v>
      </c>
      <c r="D199" s="118" t="s">
        <v>811</v>
      </c>
      <c r="E199" s="118" t="s">
        <v>26</v>
      </c>
      <c r="F199" s="158" t="s">
        <v>267</v>
      </c>
      <c r="G199" s="159"/>
      <c r="H199" s="11" t="s">
        <v>910</v>
      </c>
      <c r="I199" s="14">
        <f t="shared" si="7"/>
        <v>2.8777642085486144</v>
      </c>
      <c r="J199" s="14">
        <v>1.78</v>
      </c>
      <c r="K199" s="109">
        <f t="shared" si="6"/>
        <v>2.8777642085486144</v>
      </c>
      <c r="L199" s="115"/>
      <c r="M199" s="2">
        <v>21.29</v>
      </c>
      <c r="N199" s="2">
        <v>34.42</v>
      </c>
      <c r="O199" s="146">
        <v>3</v>
      </c>
      <c r="P199" s="142">
        <f t="shared" si="8"/>
        <v>3</v>
      </c>
    </row>
    <row r="200" spans="1:16" ht="24">
      <c r="A200" s="114"/>
      <c r="B200" s="107">
        <v>1</v>
      </c>
      <c r="C200" s="10" t="s">
        <v>811</v>
      </c>
      <c r="D200" s="118" t="s">
        <v>811</v>
      </c>
      <c r="E200" s="118" t="s">
        <v>26</v>
      </c>
      <c r="F200" s="158" t="s">
        <v>310</v>
      </c>
      <c r="G200" s="159"/>
      <c r="H200" s="11" t="s">
        <v>910</v>
      </c>
      <c r="I200" s="14">
        <f t="shared" si="7"/>
        <v>2.8777642085486144</v>
      </c>
      <c r="J200" s="14">
        <v>1.78</v>
      </c>
      <c r="K200" s="109">
        <f t="shared" si="6"/>
        <v>2.8777642085486144</v>
      </c>
      <c r="L200" s="115"/>
      <c r="M200" s="2">
        <v>21.29</v>
      </c>
      <c r="N200" s="2">
        <v>34.42</v>
      </c>
      <c r="O200" s="146">
        <v>3</v>
      </c>
      <c r="P200" s="142">
        <f t="shared" si="8"/>
        <v>3</v>
      </c>
    </row>
    <row r="201" spans="1:16" ht="36">
      <c r="A201" s="114"/>
      <c r="B201" s="107">
        <v>2</v>
      </c>
      <c r="C201" s="10" t="s">
        <v>812</v>
      </c>
      <c r="D201" s="118" t="s">
        <v>812</v>
      </c>
      <c r="E201" s="118" t="s">
        <v>26</v>
      </c>
      <c r="F201" s="158" t="s">
        <v>107</v>
      </c>
      <c r="G201" s="159"/>
      <c r="H201" s="11" t="s">
        <v>911</v>
      </c>
      <c r="I201" s="14">
        <f t="shared" si="7"/>
        <v>4.3004790981681547</v>
      </c>
      <c r="J201" s="14">
        <v>2.66</v>
      </c>
      <c r="K201" s="109">
        <f t="shared" si="6"/>
        <v>8.6009581963363093</v>
      </c>
      <c r="L201" s="115"/>
      <c r="M201" s="2">
        <v>21.29</v>
      </c>
      <c r="N201" s="2">
        <v>34.42</v>
      </c>
      <c r="O201" s="141">
        <v>4.4800000000000004</v>
      </c>
      <c r="P201" s="142">
        <f t="shared" si="8"/>
        <v>8.9600000000000009</v>
      </c>
    </row>
    <row r="202" spans="1:16" ht="36">
      <c r="A202" s="114"/>
      <c r="B202" s="107">
        <v>1</v>
      </c>
      <c r="C202" s="10" t="s">
        <v>812</v>
      </c>
      <c r="D202" s="118" t="s">
        <v>812</v>
      </c>
      <c r="E202" s="118" t="s">
        <v>26</v>
      </c>
      <c r="F202" s="158" t="s">
        <v>210</v>
      </c>
      <c r="G202" s="159"/>
      <c r="H202" s="11" t="s">
        <v>911</v>
      </c>
      <c r="I202" s="14">
        <f t="shared" si="7"/>
        <v>4.3004790981681547</v>
      </c>
      <c r="J202" s="14">
        <v>2.66</v>
      </c>
      <c r="K202" s="109">
        <f t="shared" si="6"/>
        <v>4.3004790981681547</v>
      </c>
      <c r="L202" s="115"/>
      <c r="M202" s="2">
        <v>21.29</v>
      </c>
      <c r="N202" s="2">
        <v>34.42</v>
      </c>
      <c r="O202" s="141">
        <v>4.4800000000000004</v>
      </c>
      <c r="P202" s="142">
        <f t="shared" si="8"/>
        <v>4.4800000000000004</v>
      </c>
    </row>
    <row r="203" spans="1:16" ht="36">
      <c r="A203" s="114"/>
      <c r="B203" s="107">
        <v>1</v>
      </c>
      <c r="C203" s="10" t="s">
        <v>812</v>
      </c>
      <c r="D203" s="118" t="s">
        <v>812</v>
      </c>
      <c r="E203" s="118" t="s">
        <v>26</v>
      </c>
      <c r="F203" s="158" t="s">
        <v>212</v>
      </c>
      <c r="G203" s="159"/>
      <c r="H203" s="11" t="s">
        <v>911</v>
      </c>
      <c r="I203" s="14">
        <f t="shared" si="7"/>
        <v>4.3004790981681547</v>
      </c>
      <c r="J203" s="14">
        <v>2.66</v>
      </c>
      <c r="K203" s="109">
        <f t="shared" si="6"/>
        <v>4.3004790981681547</v>
      </c>
      <c r="L203" s="115"/>
      <c r="M203" s="2">
        <v>21.29</v>
      </c>
      <c r="N203" s="2">
        <v>34.42</v>
      </c>
      <c r="O203" s="141">
        <v>4.4800000000000004</v>
      </c>
      <c r="P203" s="142">
        <f t="shared" si="8"/>
        <v>4.4800000000000004</v>
      </c>
    </row>
    <row r="204" spans="1:16" ht="36">
      <c r="A204" s="114"/>
      <c r="B204" s="107">
        <v>1</v>
      </c>
      <c r="C204" s="10" t="s">
        <v>812</v>
      </c>
      <c r="D204" s="118" t="s">
        <v>812</v>
      </c>
      <c r="E204" s="118" t="s">
        <v>26</v>
      </c>
      <c r="F204" s="158" t="s">
        <v>263</v>
      </c>
      <c r="G204" s="159"/>
      <c r="H204" s="11" t="s">
        <v>911</v>
      </c>
      <c r="I204" s="14">
        <f t="shared" si="7"/>
        <v>4.3004790981681547</v>
      </c>
      <c r="J204" s="14">
        <v>2.66</v>
      </c>
      <c r="K204" s="109">
        <f t="shared" si="6"/>
        <v>4.3004790981681547</v>
      </c>
      <c r="L204" s="115"/>
      <c r="M204" s="2">
        <v>21.29</v>
      </c>
      <c r="N204" s="2">
        <v>34.42</v>
      </c>
      <c r="O204" s="141">
        <v>4.4800000000000004</v>
      </c>
      <c r="P204" s="142">
        <f t="shared" si="8"/>
        <v>4.4800000000000004</v>
      </c>
    </row>
    <row r="205" spans="1:16" ht="36">
      <c r="A205" s="114"/>
      <c r="B205" s="107">
        <v>1</v>
      </c>
      <c r="C205" s="10" t="s">
        <v>812</v>
      </c>
      <c r="D205" s="118" t="s">
        <v>812</v>
      </c>
      <c r="E205" s="118" t="s">
        <v>26</v>
      </c>
      <c r="F205" s="158" t="s">
        <v>266</v>
      </c>
      <c r="G205" s="159"/>
      <c r="H205" s="11" t="s">
        <v>911</v>
      </c>
      <c r="I205" s="14">
        <f t="shared" si="7"/>
        <v>4.3004790981681547</v>
      </c>
      <c r="J205" s="14">
        <v>2.66</v>
      </c>
      <c r="K205" s="109">
        <f t="shared" si="6"/>
        <v>4.3004790981681547</v>
      </c>
      <c r="L205" s="115"/>
      <c r="M205" s="2">
        <v>21.29</v>
      </c>
      <c r="N205" s="2">
        <v>34.42</v>
      </c>
      <c r="O205" s="141">
        <v>4.4800000000000004</v>
      </c>
      <c r="P205" s="142">
        <f t="shared" si="8"/>
        <v>4.4800000000000004</v>
      </c>
    </row>
    <row r="206" spans="1:16" ht="36">
      <c r="A206" s="114"/>
      <c r="B206" s="107">
        <v>1</v>
      </c>
      <c r="C206" s="10" t="s">
        <v>812</v>
      </c>
      <c r="D206" s="118" t="s">
        <v>812</v>
      </c>
      <c r="E206" s="118" t="s">
        <v>26</v>
      </c>
      <c r="F206" s="158" t="s">
        <v>267</v>
      </c>
      <c r="G206" s="159"/>
      <c r="H206" s="11" t="s">
        <v>911</v>
      </c>
      <c r="I206" s="14">
        <f t="shared" si="7"/>
        <v>4.3004790981681547</v>
      </c>
      <c r="J206" s="14">
        <v>2.66</v>
      </c>
      <c r="K206" s="109">
        <f t="shared" si="6"/>
        <v>4.3004790981681547</v>
      </c>
      <c r="L206" s="115"/>
      <c r="M206" s="2">
        <v>21.29</v>
      </c>
      <c r="N206" s="2">
        <v>34.42</v>
      </c>
      <c r="O206" s="141">
        <v>4.4800000000000004</v>
      </c>
      <c r="P206" s="142">
        <f t="shared" si="8"/>
        <v>4.4800000000000004</v>
      </c>
    </row>
    <row r="207" spans="1:16" ht="36">
      <c r="A207" s="114"/>
      <c r="B207" s="107">
        <v>1</v>
      </c>
      <c r="C207" s="10" t="s">
        <v>812</v>
      </c>
      <c r="D207" s="118" t="s">
        <v>812</v>
      </c>
      <c r="E207" s="118" t="s">
        <v>26</v>
      </c>
      <c r="F207" s="158" t="s">
        <v>268</v>
      </c>
      <c r="G207" s="159"/>
      <c r="H207" s="11" t="s">
        <v>911</v>
      </c>
      <c r="I207" s="14">
        <f t="shared" si="7"/>
        <v>4.3004790981681547</v>
      </c>
      <c r="J207" s="14">
        <v>2.66</v>
      </c>
      <c r="K207" s="109">
        <f t="shared" si="6"/>
        <v>4.3004790981681547</v>
      </c>
      <c r="L207" s="115"/>
      <c r="M207" s="2">
        <v>21.29</v>
      </c>
      <c r="N207" s="2">
        <v>34.42</v>
      </c>
      <c r="O207" s="141">
        <v>4.4800000000000004</v>
      </c>
      <c r="P207" s="142">
        <f t="shared" si="8"/>
        <v>4.4800000000000004</v>
      </c>
    </row>
    <row r="208" spans="1:16" ht="36">
      <c r="A208" s="114"/>
      <c r="B208" s="107">
        <v>1</v>
      </c>
      <c r="C208" s="10" t="s">
        <v>812</v>
      </c>
      <c r="D208" s="118" t="s">
        <v>812</v>
      </c>
      <c r="E208" s="118" t="s">
        <v>26</v>
      </c>
      <c r="F208" s="158" t="s">
        <v>310</v>
      </c>
      <c r="G208" s="159"/>
      <c r="H208" s="11" t="s">
        <v>911</v>
      </c>
      <c r="I208" s="14">
        <f t="shared" si="7"/>
        <v>4.3004790981681547</v>
      </c>
      <c r="J208" s="14">
        <v>2.66</v>
      </c>
      <c r="K208" s="109">
        <f t="shared" si="6"/>
        <v>4.3004790981681547</v>
      </c>
      <c r="L208" s="115"/>
      <c r="M208" s="2">
        <v>21.29</v>
      </c>
      <c r="N208" s="2">
        <v>34.42</v>
      </c>
      <c r="O208" s="141">
        <v>4.4800000000000004</v>
      </c>
      <c r="P208" s="142">
        <f t="shared" si="8"/>
        <v>4.4800000000000004</v>
      </c>
    </row>
    <row r="209" spans="1:16" ht="36">
      <c r="A209" s="114"/>
      <c r="B209" s="107">
        <v>1</v>
      </c>
      <c r="C209" s="10" t="s">
        <v>812</v>
      </c>
      <c r="D209" s="118" t="s">
        <v>812</v>
      </c>
      <c r="E209" s="118" t="s">
        <v>26</v>
      </c>
      <c r="F209" s="158" t="s">
        <v>270</v>
      </c>
      <c r="G209" s="159"/>
      <c r="H209" s="11" t="s">
        <v>911</v>
      </c>
      <c r="I209" s="14">
        <f t="shared" si="7"/>
        <v>4.3004790981681547</v>
      </c>
      <c r="J209" s="14">
        <v>2.66</v>
      </c>
      <c r="K209" s="109">
        <f t="shared" si="6"/>
        <v>4.3004790981681547</v>
      </c>
      <c r="L209" s="115"/>
      <c r="M209" s="2">
        <v>21.29</v>
      </c>
      <c r="N209" s="2">
        <v>34.42</v>
      </c>
      <c r="O209" s="141">
        <v>4.4800000000000004</v>
      </c>
      <c r="P209" s="142">
        <f t="shared" si="8"/>
        <v>4.4800000000000004</v>
      </c>
    </row>
    <row r="210" spans="1:16" ht="24">
      <c r="A210" s="114"/>
      <c r="B210" s="107">
        <v>7</v>
      </c>
      <c r="C210" s="10" t="s">
        <v>813</v>
      </c>
      <c r="D210" s="118" t="s">
        <v>813</v>
      </c>
      <c r="E210" s="118" t="s">
        <v>239</v>
      </c>
      <c r="F210" s="158" t="s">
        <v>26</v>
      </c>
      <c r="G210" s="159"/>
      <c r="H210" s="11" t="s">
        <v>814</v>
      </c>
      <c r="I210" s="14">
        <f t="shared" si="7"/>
        <v>4.0256364490371075</v>
      </c>
      <c r="J210" s="14">
        <v>2.4900000000000002</v>
      </c>
      <c r="K210" s="109">
        <f t="shared" si="6"/>
        <v>28.179455143259752</v>
      </c>
      <c r="L210" s="115"/>
      <c r="M210" s="2">
        <v>21.29</v>
      </c>
      <c r="N210" s="2">
        <v>34.42</v>
      </c>
      <c r="O210" s="146">
        <v>4.2</v>
      </c>
      <c r="P210" s="142">
        <f t="shared" si="8"/>
        <v>29.400000000000002</v>
      </c>
    </row>
    <row r="211" spans="1:16" ht="24">
      <c r="A211" s="114"/>
      <c r="B211" s="107">
        <v>7</v>
      </c>
      <c r="C211" s="10" t="s">
        <v>813</v>
      </c>
      <c r="D211" s="118" t="s">
        <v>813</v>
      </c>
      <c r="E211" s="118" t="s">
        <v>348</v>
      </c>
      <c r="F211" s="158" t="s">
        <v>26</v>
      </c>
      <c r="G211" s="159"/>
      <c r="H211" s="11" t="s">
        <v>814</v>
      </c>
      <c r="I211" s="14">
        <f t="shared" si="7"/>
        <v>4.0256364490371075</v>
      </c>
      <c r="J211" s="14">
        <v>2.4900000000000002</v>
      </c>
      <c r="K211" s="109">
        <f t="shared" si="6"/>
        <v>28.179455143259752</v>
      </c>
      <c r="L211" s="115"/>
      <c r="M211" s="2">
        <v>21.29</v>
      </c>
      <c r="N211" s="2">
        <v>34.42</v>
      </c>
      <c r="O211" s="146">
        <v>4.2</v>
      </c>
      <c r="P211" s="142">
        <f t="shared" si="8"/>
        <v>29.400000000000002</v>
      </c>
    </row>
    <row r="212" spans="1:16" ht="24">
      <c r="A212" s="114"/>
      <c r="B212" s="107">
        <v>2</v>
      </c>
      <c r="C212" s="10" t="s">
        <v>815</v>
      </c>
      <c r="D212" s="118" t="s">
        <v>815</v>
      </c>
      <c r="E212" s="118" t="s">
        <v>26</v>
      </c>
      <c r="F212" s="158" t="s">
        <v>239</v>
      </c>
      <c r="G212" s="159"/>
      <c r="H212" s="11" t="s">
        <v>816</v>
      </c>
      <c r="I212" s="14">
        <f t="shared" si="7"/>
        <v>3.6214560826679199</v>
      </c>
      <c r="J212" s="14">
        <v>2.2400000000000002</v>
      </c>
      <c r="K212" s="109">
        <f t="shared" si="6"/>
        <v>7.2429121653358397</v>
      </c>
      <c r="L212" s="115"/>
      <c r="M212" s="2">
        <v>21.29</v>
      </c>
      <c r="N212" s="2">
        <v>34.42</v>
      </c>
      <c r="O212" s="141">
        <v>3.77</v>
      </c>
      <c r="P212" s="142">
        <f t="shared" si="8"/>
        <v>7.54</v>
      </c>
    </row>
    <row r="213" spans="1:16" ht="24">
      <c r="A213" s="114"/>
      <c r="B213" s="107">
        <v>2</v>
      </c>
      <c r="C213" s="10" t="s">
        <v>815</v>
      </c>
      <c r="D213" s="118" t="s">
        <v>815</v>
      </c>
      <c r="E213" s="118" t="s">
        <v>26</v>
      </c>
      <c r="F213" s="158" t="s">
        <v>348</v>
      </c>
      <c r="G213" s="159"/>
      <c r="H213" s="11" t="s">
        <v>816</v>
      </c>
      <c r="I213" s="14">
        <f t="shared" si="7"/>
        <v>3.6214560826679199</v>
      </c>
      <c r="J213" s="14">
        <v>2.2400000000000002</v>
      </c>
      <c r="K213" s="109">
        <f t="shared" si="6"/>
        <v>7.2429121653358397</v>
      </c>
      <c r="L213" s="115"/>
      <c r="M213" s="2">
        <v>21.29</v>
      </c>
      <c r="N213" s="2">
        <v>34.42</v>
      </c>
      <c r="O213" s="141">
        <v>3.77</v>
      </c>
      <c r="P213" s="142">
        <f t="shared" si="8"/>
        <v>7.54</v>
      </c>
    </row>
    <row r="214" spans="1:16" ht="24">
      <c r="A214" s="114"/>
      <c r="B214" s="107">
        <v>2</v>
      </c>
      <c r="C214" s="10" t="s">
        <v>815</v>
      </c>
      <c r="D214" s="118" t="s">
        <v>815</v>
      </c>
      <c r="E214" s="118" t="s">
        <v>26</v>
      </c>
      <c r="F214" s="158" t="s">
        <v>528</v>
      </c>
      <c r="G214" s="159"/>
      <c r="H214" s="11" t="s">
        <v>816</v>
      </c>
      <c r="I214" s="14">
        <f t="shared" si="7"/>
        <v>3.6214560826679199</v>
      </c>
      <c r="J214" s="14">
        <v>2.2400000000000002</v>
      </c>
      <c r="K214" s="109">
        <f t="shared" ref="K214:K277" si="9">I214*B214</f>
        <v>7.2429121653358397</v>
      </c>
      <c r="L214" s="115"/>
      <c r="M214" s="2">
        <v>21.29</v>
      </c>
      <c r="N214" s="2">
        <v>34.42</v>
      </c>
      <c r="O214" s="141">
        <v>3.77</v>
      </c>
      <c r="P214" s="142">
        <f t="shared" si="8"/>
        <v>7.54</v>
      </c>
    </row>
    <row r="215" spans="1:16" ht="24">
      <c r="A215" s="114"/>
      <c r="B215" s="107">
        <v>4</v>
      </c>
      <c r="C215" s="10" t="s">
        <v>817</v>
      </c>
      <c r="D215" s="118" t="s">
        <v>817</v>
      </c>
      <c r="E215" s="118" t="s">
        <v>26</v>
      </c>
      <c r="F215" s="158" t="s">
        <v>348</v>
      </c>
      <c r="G215" s="159"/>
      <c r="H215" s="11" t="s">
        <v>818</v>
      </c>
      <c r="I215" s="14">
        <f t="shared" ref="I215:I278" si="10">J215*N215/M215</f>
        <v>2.5220854861437298</v>
      </c>
      <c r="J215" s="14">
        <v>1.56</v>
      </c>
      <c r="K215" s="109">
        <f t="shared" si="9"/>
        <v>10.088341944574919</v>
      </c>
      <c r="L215" s="115"/>
      <c r="M215" s="2">
        <v>21.29</v>
      </c>
      <c r="N215" s="2">
        <v>34.42</v>
      </c>
      <c r="O215" s="141">
        <v>2.63</v>
      </c>
      <c r="P215" s="142">
        <f t="shared" ref="P215:P278" si="11">O215*B215</f>
        <v>10.52</v>
      </c>
    </row>
    <row r="216" spans="1:16" ht="24" customHeight="1">
      <c r="A216" s="114"/>
      <c r="B216" s="107">
        <v>3</v>
      </c>
      <c r="C216" s="10" t="s">
        <v>819</v>
      </c>
      <c r="D216" s="118" t="s">
        <v>819</v>
      </c>
      <c r="E216" s="118" t="s">
        <v>26</v>
      </c>
      <c r="F216" s="158"/>
      <c r="G216" s="159"/>
      <c r="H216" s="11" t="s">
        <v>820</v>
      </c>
      <c r="I216" s="14">
        <f t="shared" si="10"/>
        <v>8.4716204790981688</v>
      </c>
      <c r="J216" s="14">
        <v>5.24</v>
      </c>
      <c r="K216" s="109">
        <f t="shared" si="9"/>
        <v>25.414861437294505</v>
      </c>
      <c r="L216" s="115"/>
      <c r="M216" s="2">
        <v>21.29</v>
      </c>
      <c r="N216" s="2">
        <v>34.42</v>
      </c>
      <c r="O216" s="141">
        <v>8.83</v>
      </c>
      <c r="P216" s="142">
        <f t="shared" si="11"/>
        <v>26.490000000000002</v>
      </c>
    </row>
    <row r="217" spans="1:16" ht="24">
      <c r="A217" s="114"/>
      <c r="B217" s="107">
        <v>1</v>
      </c>
      <c r="C217" s="10" t="s">
        <v>821</v>
      </c>
      <c r="D217" s="118" t="s">
        <v>891</v>
      </c>
      <c r="E217" s="118" t="s">
        <v>25</v>
      </c>
      <c r="F217" s="158" t="s">
        <v>210</v>
      </c>
      <c r="G217" s="159"/>
      <c r="H217" s="11" t="s">
        <v>822</v>
      </c>
      <c r="I217" s="14">
        <f t="shared" si="10"/>
        <v>2.0209018318459373</v>
      </c>
      <c r="J217" s="14">
        <v>1.25</v>
      </c>
      <c r="K217" s="109">
        <f t="shared" si="9"/>
        <v>2.0209018318459373</v>
      </c>
      <c r="L217" s="115"/>
      <c r="M217" s="2">
        <v>21.29</v>
      </c>
      <c r="N217" s="2">
        <v>34.42</v>
      </c>
      <c r="O217" s="141">
        <v>2.11</v>
      </c>
      <c r="P217" s="142">
        <f t="shared" si="11"/>
        <v>2.11</v>
      </c>
    </row>
    <row r="218" spans="1:16" ht="24">
      <c r="A218" s="114"/>
      <c r="B218" s="107">
        <v>1</v>
      </c>
      <c r="C218" s="10" t="s">
        <v>821</v>
      </c>
      <c r="D218" s="118" t="s">
        <v>891</v>
      </c>
      <c r="E218" s="118" t="s">
        <v>294</v>
      </c>
      <c r="F218" s="158" t="s">
        <v>213</v>
      </c>
      <c r="G218" s="159"/>
      <c r="H218" s="11" t="s">
        <v>822</v>
      </c>
      <c r="I218" s="14">
        <f t="shared" si="10"/>
        <v>2.0209018318459373</v>
      </c>
      <c r="J218" s="14">
        <v>1.25</v>
      </c>
      <c r="K218" s="109">
        <f t="shared" si="9"/>
        <v>2.0209018318459373</v>
      </c>
      <c r="L218" s="115"/>
      <c r="M218" s="2">
        <v>21.29</v>
      </c>
      <c r="N218" s="2">
        <v>34.42</v>
      </c>
      <c r="O218" s="141">
        <v>2.11</v>
      </c>
      <c r="P218" s="142">
        <f t="shared" si="11"/>
        <v>2.11</v>
      </c>
    </row>
    <row r="219" spans="1:16" ht="24">
      <c r="A219" s="114"/>
      <c r="B219" s="107">
        <v>1</v>
      </c>
      <c r="C219" s="10" t="s">
        <v>821</v>
      </c>
      <c r="D219" s="118" t="s">
        <v>891</v>
      </c>
      <c r="E219" s="118" t="s">
        <v>294</v>
      </c>
      <c r="F219" s="158" t="s">
        <v>265</v>
      </c>
      <c r="G219" s="159"/>
      <c r="H219" s="11" t="s">
        <v>822</v>
      </c>
      <c r="I219" s="14">
        <f t="shared" si="10"/>
        <v>2.0209018318459373</v>
      </c>
      <c r="J219" s="14">
        <v>1.25</v>
      </c>
      <c r="K219" s="109">
        <f t="shared" si="9"/>
        <v>2.0209018318459373</v>
      </c>
      <c r="L219" s="115"/>
      <c r="M219" s="2">
        <v>21.29</v>
      </c>
      <c r="N219" s="2">
        <v>34.42</v>
      </c>
      <c r="O219" s="141">
        <v>2.11</v>
      </c>
      <c r="P219" s="142">
        <f t="shared" si="11"/>
        <v>2.11</v>
      </c>
    </row>
    <row r="220" spans="1:16" ht="24">
      <c r="A220" s="114"/>
      <c r="B220" s="107">
        <v>2</v>
      </c>
      <c r="C220" s="10" t="s">
        <v>821</v>
      </c>
      <c r="D220" s="118" t="s">
        <v>891</v>
      </c>
      <c r="E220" s="118" t="s">
        <v>294</v>
      </c>
      <c r="F220" s="158" t="s">
        <v>239</v>
      </c>
      <c r="G220" s="159"/>
      <c r="H220" s="11" t="s">
        <v>822</v>
      </c>
      <c r="I220" s="14">
        <f t="shared" si="10"/>
        <v>2.0209018318459373</v>
      </c>
      <c r="J220" s="14">
        <v>1.25</v>
      </c>
      <c r="K220" s="109">
        <f t="shared" si="9"/>
        <v>4.0418036636918746</v>
      </c>
      <c r="L220" s="115"/>
      <c r="M220" s="2">
        <v>21.29</v>
      </c>
      <c r="N220" s="2">
        <v>34.42</v>
      </c>
      <c r="O220" s="141">
        <v>2.11</v>
      </c>
      <c r="P220" s="142">
        <f t="shared" si="11"/>
        <v>4.22</v>
      </c>
    </row>
    <row r="221" spans="1:16" ht="24">
      <c r="A221" s="114"/>
      <c r="B221" s="107">
        <v>1</v>
      </c>
      <c r="C221" s="10" t="s">
        <v>821</v>
      </c>
      <c r="D221" s="118" t="s">
        <v>891</v>
      </c>
      <c r="E221" s="118" t="s">
        <v>294</v>
      </c>
      <c r="F221" s="158" t="s">
        <v>348</v>
      </c>
      <c r="G221" s="159"/>
      <c r="H221" s="11" t="s">
        <v>822</v>
      </c>
      <c r="I221" s="14">
        <f t="shared" si="10"/>
        <v>2.0209018318459373</v>
      </c>
      <c r="J221" s="14">
        <v>1.25</v>
      </c>
      <c r="K221" s="109">
        <f t="shared" si="9"/>
        <v>2.0209018318459373</v>
      </c>
      <c r="L221" s="115"/>
      <c r="M221" s="2">
        <v>21.29</v>
      </c>
      <c r="N221" s="2">
        <v>34.42</v>
      </c>
      <c r="O221" s="141">
        <v>2.11</v>
      </c>
      <c r="P221" s="142">
        <f t="shared" si="11"/>
        <v>2.11</v>
      </c>
    </row>
    <row r="222" spans="1:16" ht="24">
      <c r="A222" s="114"/>
      <c r="B222" s="107">
        <v>2</v>
      </c>
      <c r="C222" s="10" t="s">
        <v>823</v>
      </c>
      <c r="D222" s="118" t="s">
        <v>892</v>
      </c>
      <c r="E222" s="118" t="s">
        <v>25</v>
      </c>
      <c r="F222" s="158"/>
      <c r="G222" s="159"/>
      <c r="H222" s="11" t="s">
        <v>824</v>
      </c>
      <c r="I222" s="14">
        <f t="shared" si="10"/>
        <v>3.8639643024894319</v>
      </c>
      <c r="J222" s="14">
        <v>2.39</v>
      </c>
      <c r="K222" s="109">
        <f t="shared" si="9"/>
        <v>7.7279286049788638</v>
      </c>
      <c r="L222" s="115"/>
      <c r="M222" s="2">
        <v>21.29</v>
      </c>
      <c r="N222" s="2">
        <v>34.42</v>
      </c>
      <c r="O222" s="141">
        <v>4.03</v>
      </c>
      <c r="P222" s="142">
        <f t="shared" si="11"/>
        <v>8.06</v>
      </c>
    </row>
    <row r="223" spans="1:16" ht="24">
      <c r="A223" s="114"/>
      <c r="B223" s="107">
        <v>2</v>
      </c>
      <c r="C223" s="10" t="s">
        <v>825</v>
      </c>
      <c r="D223" s="118" t="s">
        <v>893</v>
      </c>
      <c r="E223" s="118" t="s">
        <v>25</v>
      </c>
      <c r="F223" s="158"/>
      <c r="G223" s="159"/>
      <c r="H223" s="11" t="s">
        <v>826</v>
      </c>
      <c r="I223" s="14">
        <f t="shared" si="10"/>
        <v>4.39748238609676</v>
      </c>
      <c r="J223" s="14">
        <v>2.72</v>
      </c>
      <c r="K223" s="109">
        <f t="shared" si="9"/>
        <v>8.79496477219352</v>
      </c>
      <c r="L223" s="115"/>
      <c r="M223" s="2">
        <v>21.29</v>
      </c>
      <c r="N223" s="2">
        <v>34.42</v>
      </c>
      <c r="O223" s="141">
        <v>4.58</v>
      </c>
      <c r="P223" s="142">
        <f t="shared" si="11"/>
        <v>9.16</v>
      </c>
    </row>
    <row r="224" spans="1:16" ht="24">
      <c r="A224" s="114"/>
      <c r="B224" s="107">
        <v>3</v>
      </c>
      <c r="C224" s="10" t="s">
        <v>827</v>
      </c>
      <c r="D224" s="118" t="s">
        <v>894</v>
      </c>
      <c r="E224" s="118" t="s">
        <v>25</v>
      </c>
      <c r="F224" s="158" t="s">
        <v>110</v>
      </c>
      <c r="G224" s="159"/>
      <c r="H224" s="11" t="s">
        <v>828</v>
      </c>
      <c r="I224" s="14">
        <f t="shared" si="10"/>
        <v>2.4574166275246596</v>
      </c>
      <c r="J224" s="14">
        <v>1.52</v>
      </c>
      <c r="K224" s="109">
        <f t="shared" si="9"/>
        <v>7.3722498825739784</v>
      </c>
      <c r="L224" s="115"/>
      <c r="M224" s="2">
        <v>21.29</v>
      </c>
      <c r="N224" s="2">
        <v>34.42</v>
      </c>
      <c r="O224" s="141">
        <v>2.56</v>
      </c>
      <c r="P224" s="142">
        <f t="shared" si="11"/>
        <v>7.68</v>
      </c>
    </row>
    <row r="225" spans="1:16" ht="24">
      <c r="A225" s="114"/>
      <c r="B225" s="107">
        <v>2</v>
      </c>
      <c r="C225" s="10" t="s">
        <v>827</v>
      </c>
      <c r="D225" s="118" t="s">
        <v>894</v>
      </c>
      <c r="E225" s="118" t="s">
        <v>25</v>
      </c>
      <c r="F225" s="158" t="s">
        <v>484</v>
      </c>
      <c r="G225" s="159"/>
      <c r="H225" s="11" t="s">
        <v>828</v>
      </c>
      <c r="I225" s="14">
        <f t="shared" si="10"/>
        <v>2.4574166275246596</v>
      </c>
      <c r="J225" s="14">
        <v>1.52</v>
      </c>
      <c r="K225" s="109">
        <f t="shared" si="9"/>
        <v>4.9148332550493192</v>
      </c>
      <c r="L225" s="115"/>
      <c r="M225" s="2">
        <v>21.29</v>
      </c>
      <c r="N225" s="2">
        <v>34.42</v>
      </c>
      <c r="O225" s="141">
        <v>2.56</v>
      </c>
      <c r="P225" s="142">
        <f t="shared" si="11"/>
        <v>5.12</v>
      </c>
    </row>
    <row r="226" spans="1:16" ht="24">
      <c r="A226" s="114"/>
      <c r="B226" s="107">
        <v>2</v>
      </c>
      <c r="C226" s="10" t="s">
        <v>827</v>
      </c>
      <c r="D226" s="118" t="s">
        <v>894</v>
      </c>
      <c r="E226" s="118" t="s">
        <v>25</v>
      </c>
      <c r="F226" s="158" t="s">
        <v>793</v>
      </c>
      <c r="G226" s="159"/>
      <c r="H226" s="11" t="s">
        <v>828</v>
      </c>
      <c r="I226" s="14">
        <f t="shared" si="10"/>
        <v>2.4574166275246596</v>
      </c>
      <c r="J226" s="14">
        <v>1.52</v>
      </c>
      <c r="K226" s="109">
        <f t="shared" si="9"/>
        <v>4.9148332550493192</v>
      </c>
      <c r="L226" s="115"/>
      <c r="M226" s="2">
        <v>21.29</v>
      </c>
      <c r="N226" s="2">
        <v>34.42</v>
      </c>
      <c r="O226" s="141">
        <v>2.56</v>
      </c>
      <c r="P226" s="142">
        <f t="shared" si="11"/>
        <v>5.12</v>
      </c>
    </row>
    <row r="227" spans="1:16" ht="24">
      <c r="A227" s="114"/>
      <c r="B227" s="107">
        <v>2</v>
      </c>
      <c r="C227" s="10" t="s">
        <v>827</v>
      </c>
      <c r="D227" s="118" t="s">
        <v>894</v>
      </c>
      <c r="E227" s="118" t="s">
        <v>25</v>
      </c>
      <c r="F227" s="158" t="s">
        <v>751</v>
      </c>
      <c r="G227" s="159"/>
      <c r="H227" s="11" t="s">
        <v>828</v>
      </c>
      <c r="I227" s="14">
        <f t="shared" si="10"/>
        <v>2.4574166275246596</v>
      </c>
      <c r="J227" s="14">
        <v>1.52</v>
      </c>
      <c r="K227" s="109">
        <f t="shared" si="9"/>
        <v>4.9148332550493192</v>
      </c>
      <c r="L227" s="115"/>
      <c r="M227" s="2">
        <v>21.29</v>
      </c>
      <c r="N227" s="2">
        <v>34.42</v>
      </c>
      <c r="O227" s="141">
        <v>2.56</v>
      </c>
      <c r="P227" s="142">
        <f t="shared" si="11"/>
        <v>5.12</v>
      </c>
    </row>
    <row r="228" spans="1:16" ht="24">
      <c r="A228" s="114"/>
      <c r="B228" s="107">
        <v>2</v>
      </c>
      <c r="C228" s="10" t="s">
        <v>827</v>
      </c>
      <c r="D228" s="118" t="s">
        <v>894</v>
      </c>
      <c r="E228" s="118" t="s">
        <v>25</v>
      </c>
      <c r="F228" s="158" t="s">
        <v>752</v>
      </c>
      <c r="G228" s="159"/>
      <c r="H228" s="11" t="s">
        <v>828</v>
      </c>
      <c r="I228" s="14">
        <f t="shared" si="10"/>
        <v>2.4574166275246596</v>
      </c>
      <c r="J228" s="14">
        <v>1.52</v>
      </c>
      <c r="K228" s="109">
        <f t="shared" si="9"/>
        <v>4.9148332550493192</v>
      </c>
      <c r="L228" s="115"/>
      <c r="M228" s="2">
        <v>21.29</v>
      </c>
      <c r="N228" s="2">
        <v>34.42</v>
      </c>
      <c r="O228" s="141">
        <v>2.56</v>
      </c>
      <c r="P228" s="142">
        <f t="shared" si="11"/>
        <v>5.12</v>
      </c>
    </row>
    <row r="229" spans="1:16" ht="24">
      <c r="A229" s="114"/>
      <c r="B229" s="107">
        <v>10</v>
      </c>
      <c r="C229" s="10" t="s">
        <v>829</v>
      </c>
      <c r="D229" s="118" t="s">
        <v>829</v>
      </c>
      <c r="E229" s="118" t="s">
        <v>107</v>
      </c>
      <c r="F229" s="158"/>
      <c r="G229" s="159"/>
      <c r="H229" s="11" t="s">
        <v>830</v>
      </c>
      <c r="I229" s="14">
        <f t="shared" si="10"/>
        <v>0.38801315171441991</v>
      </c>
      <c r="J229" s="14">
        <v>0.24</v>
      </c>
      <c r="K229" s="109">
        <f t="shared" si="9"/>
        <v>3.880131517144199</v>
      </c>
      <c r="L229" s="115"/>
      <c r="M229" s="2">
        <v>21.29</v>
      </c>
      <c r="N229" s="2">
        <v>34.42</v>
      </c>
      <c r="O229" s="146">
        <v>0.4</v>
      </c>
      <c r="P229" s="142">
        <f t="shared" si="11"/>
        <v>4</v>
      </c>
    </row>
    <row r="230" spans="1:16" ht="24">
      <c r="A230" s="114"/>
      <c r="B230" s="107">
        <v>10</v>
      </c>
      <c r="C230" s="10" t="s">
        <v>829</v>
      </c>
      <c r="D230" s="118" t="s">
        <v>829</v>
      </c>
      <c r="E230" s="118" t="s">
        <v>210</v>
      </c>
      <c r="F230" s="158"/>
      <c r="G230" s="159"/>
      <c r="H230" s="11" t="s">
        <v>830</v>
      </c>
      <c r="I230" s="14">
        <f t="shared" si="10"/>
        <v>0.38801315171441991</v>
      </c>
      <c r="J230" s="14">
        <v>0.24</v>
      </c>
      <c r="K230" s="109">
        <f t="shared" si="9"/>
        <v>3.880131517144199</v>
      </c>
      <c r="L230" s="115"/>
      <c r="M230" s="2">
        <v>21.29</v>
      </c>
      <c r="N230" s="2">
        <v>34.42</v>
      </c>
      <c r="O230" s="146">
        <v>0.4</v>
      </c>
      <c r="P230" s="142">
        <f t="shared" si="11"/>
        <v>4</v>
      </c>
    </row>
    <row r="231" spans="1:16" ht="24">
      <c r="A231" s="114"/>
      <c r="B231" s="107">
        <v>5</v>
      </c>
      <c r="C231" s="10" t="s">
        <v>829</v>
      </c>
      <c r="D231" s="118" t="s">
        <v>829</v>
      </c>
      <c r="E231" s="118" t="s">
        <v>263</v>
      </c>
      <c r="F231" s="158"/>
      <c r="G231" s="159"/>
      <c r="H231" s="11" t="s">
        <v>830</v>
      </c>
      <c r="I231" s="14">
        <f t="shared" si="10"/>
        <v>0.38801315171441991</v>
      </c>
      <c r="J231" s="14">
        <v>0.24</v>
      </c>
      <c r="K231" s="109">
        <f t="shared" si="9"/>
        <v>1.9400657585720995</v>
      </c>
      <c r="L231" s="115"/>
      <c r="M231" s="2">
        <v>21.29</v>
      </c>
      <c r="N231" s="2">
        <v>34.42</v>
      </c>
      <c r="O231" s="146">
        <v>0.4</v>
      </c>
      <c r="P231" s="142">
        <f t="shared" si="11"/>
        <v>2</v>
      </c>
    </row>
    <row r="232" spans="1:16" ht="24">
      <c r="A232" s="114"/>
      <c r="B232" s="107">
        <v>3</v>
      </c>
      <c r="C232" s="10" t="s">
        <v>829</v>
      </c>
      <c r="D232" s="118" t="s">
        <v>829</v>
      </c>
      <c r="E232" s="118" t="s">
        <v>214</v>
      </c>
      <c r="F232" s="158"/>
      <c r="G232" s="159"/>
      <c r="H232" s="11" t="s">
        <v>830</v>
      </c>
      <c r="I232" s="14">
        <f t="shared" si="10"/>
        <v>0.38801315171441991</v>
      </c>
      <c r="J232" s="14">
        <v>0.24</v>
      </c>
      <c r="K232" s="109">
        <f t="shared" si="9"/>
        <v>1.1640394551432598</v>
      </c>
      <c r="L232" s="115"/>
      <c r="M232" s="2">
        <v>21.29</v>
      </c>
      <c r="N232" s="2">
        <v>34.42</v>
      </c>
      <c r="O232" s="146">
        <v>0.4</v>
      </c>
      <c r="P232" s="142">
        <f t="shared" si="11"/>
        <v>1.2000000000000002</v>
      </c>
    </row>
    <row r="233" spans="1:16" ht="24">
      <c r="A233" s="114"/>
      <c r="B233" s="107">
        <v>3</v>
      </c>
      <c r="C233" s="10" t="s">
        <v>829</v>
      </c>
      <c r="D233" s="118" t="s">
        <v>829</v>
      </c>
      <c r="E233" s="118" t="s">
        <v>266</v>
      </c>
      <c r="F233" s="158"/>
      <c r="G233" s="159"/>
      <c r="H233" s="11" t="s">
        <v>830</v>
      </c>
      <c r="I233" s="14">
        <f t="shared" si="10"/>
        <v>0.38801315171441991</v>
      </c>
      <c r="J233" s="14">
        <v>0.24</v>
      </c>
      <c r="K233" s="109">
        <f t="shared" si="9"/>
        <v>1.1640394551432598</v>
      </c>
      <c r="L233" s="115"/>
      <c r="M233" s="2">
        <v>21.29</v>
      </c>
      <c r="N233" s="2">
        <v>34.42</v>
      </c>
      <c r="O233" s="146">
        <v>0.4</v>
      </c>
      <c r="P233" s="142">
        <f t="shared" si="11"/>
        <v>1.2000000000000002</v>
      </c>
    </row>
    <row r="234" spans="1:16" ht="24">
      <c r="A234" s="114"/>
      <c r="B234" s="107">
        <v>3</v>
      </c>
      <c r="C234" s="10" t="s">
        <v>829</v>
      </c>
      <c r="D234" s="118" t="s">
        <v>829</v>
      </c>
      <c r="E234" s="118" t="s">
        <v>663</v>
      </c>
      <c r="F234" s="158"/>
      <c r="G234" s="159"/>
      <c r="H234" s="11" t="s">
        <v>830</v>
      </c>
      <c r="I234" s="14">
        <f t="shared" si="10"/>
        <v>0.38801315171441991</v>
      </c>
      <c r="J234" s="14">
        <v>0.24</v>
      </c>
      <c r="K234" s="109">
        <f t="shared" si="9"/>
        <v>1.1640394551432598</v>
      </c>
      <c r="L234" s="115"/>
      <c r="M234" s="2">
        <v>21.29</v>
      </c>
      <c r="N234" s="2">
        <v>34.42</v>
      </c>
      <c r="O234" s="146">
        <v>0.4</v>
      </c>
      <c r="P234" s="142">
        <f t="shared" si="11"/>
        <v>1.2000000000000002</v>
      </c>
    </row>
    <row r="235" spans="1:16" ht="24">
      <c r="A235" s="114"/>
      <c r="B235" s="107">
        <v>2</v>
      </c>
      <c r="C235" s="10" t="s">
        <v>118</v>
      </c>
      <c r="D235" s="118" t="s">
        <v>118</v>
      </c>
      <c r="E235" s="118" t="s">
        <v>110</v>
      </c>
      <c r="F235" s="158"/>
      <c r="G235" s="159"/>
      <c r="H235" s="11" t="s">
        <v>831</v>
      </c>
      <c r="I235" s="14">
        <f t="shared" si="10"/>
        <v>1.5358853922029121</v>
      </c>
      <c r="J235" s="14">
        <v>0.95</v>
      </c>
      <c r="K235" s="109">
        <f t="shared" si="9"/>
        <v>3.0717707844058242</v>
      </c>
      <c r="L235" s="115"/>
      <c r="M235" s="2">
        <v>21.29</v>
      </c>
      <c r="N235" s="2">
        <v>34.42</v>
      </c>
      <c r="O235" s="146">
        <v>1.6</v>
      </c>
      <c r="P235" s="142">
        <f t="shared" si="11"/>
        <v>3.2</v>
      </c>
    </row>
    <row r="236" spans="1:16" ht="24">
      <c r="A236" s="114"/>
      <c r="B236" s="107">
        <v>2</v>
      </c>
      <c r="C236" s="10" t="s">
        <v>118</v>
      </c>
      <c r="D236" s="118" t="s">
        <v>118</v>
      </c>
      <c r="E236" s="118" t="s">
        <v>484</v>
      </c>
      <c r="F236" s="158"/>
      <c r="G236" s="159"/>
      <c r="H236" s="11" t="s">
        <v>831</v>
      </c>
      <c r="I236" s="14">
        <f t="shared" si="10"/>
        <v>1.5358853922029121</v>
      </c>
      <c r="J236" s="14">
        <v>0.95</v>
      </c>
      <c r="K236" s="109">
        <f t="shared" si="9"/>
        <v>3.0717707844058242</v>
      </c>
      <c r="L236" s="115"/>
      <c r="M236" s="2">
        <v>21.29</v>
      </c>
      <c r="N236" s="2">
        <v>34.42</v>
      </c>
      <c r="O236" s="146">
        <v>1.6</v>
      </c>
      <c r="P236" s="142">
        <f t="shared" si="11"/>
        <v>3.2</v>
      </c>
    </row>
    <row r="237" spans="1:16" ht="24">
      <c r="A237" s="114"/>
      <c r="B237" s="107">
        <v>2</v>
      </c>
      <c r="C237" s="10" t="s">
        <v>118</v>
      </c>
      <c r="D237" s="118" t="s">
        <v>118</v>
      </c>
      <c r="E237" s="118" t="s">
        <v>793</v>
      </c>
      <c r="F237" s="158"/>
      <c r="G237" s="159"/>
      <c r="H237" s="11" t="s">
        <v>831</v>
      </c>
      <c r="I237" s="14">
        <f t="shared" si="10"/>
        <v>1.5358853922029121</v>
      </c>
      <c r="J237" s="14">
        <v>0.95</v>
      </c>
      <c r="K237" s="109">
        <f t="shared" si="9"/>
        <v>3.0717707844058242</v>
      </c>
      <c r="L237" s="115"/>
      <c r="M237" s="2">
        <v>21.29</v>
      </c>
      <c r="N237" s="2">
        <v>34.42</v>
      </c>
      <c r="O237" s="146">
        <v>1.6</v>
      </c>
      <c r="P237" s="142">
        <f t="shared" si="11"/>
        <v>3.2</v>
      </c>
    </row>
    <row r="238" spans="1:16" ht="24">
      <c r="A238" s="114"/>
      <c r="B238" s="107">
        <v>2</v>
      </c>
      <c r="C238" s="10" t="s">
        <v>118</v>
      </c>
      <c r="D238" s="118" t="s">
        <v>118</v>
      </c>
      <c r="E238" s="118" t="s">
        <v>751</v>
      </c>
      <c r="F238" s="158"/>
      <c r="G238" s="159"/>
      <c r="H238" s="11" t="s">
        <v>831</v>
      </c>
      <c r="I238" s="14">
        <f t="shared" si="10"/>
        <v>1.5358853922029121</v>
      </c>
      <c r="J238" s="14">
        <v>0.95</v>
      </c>
      <c r="K238" s="109">
        <f t="shared" si="9"/>
        <v>3.0717707844058242</v>
      </c>
      <c r="L238" s="115"/>
      <c r="M238" s="2">
        <v>21.29</v>
      </c>
      <c r="N238" s="2">
        <v>34.42</v>
      </c>
      <c r="O238" s="146">
        <v>1.6</v>
      </c>
      <c r="P238" s="142">
        <f t="shared" si="11"/>
        <v>3.2</v>
      </c>
    </row>
    <row r="239" spans="1:16" ht="24">
      <c r="A239" s="114"/>
      <c r="B239" s="107">
        <v>2</v>
      </c>
      <c r="C239" s="10" t="s">
        <v>118</v>
      </c>
      <c r="D239" s="118" t="s">
        <v>118</v>
      </c>
      <c r="E239" s="118" t="s">
        <v>752</v>
      </c>
      <c r="F239" s="158"/>
      <c r="G239" s="159"/>
      <c r="H239" s="11" t="s">
        <v>831</v>
      </c>
      <c r="I239" s="14">
        <f t="shared" si="10"/>
        <v>1.5358853922029121</v>
      </c>
      <c r="J239" s="14">
        <v>0.95</v>
      </c>
      <c r="K239" s="109">
        <f t="shared" si="9"/>
        <v>3.0717707844058242</v>
      </c>
      <c r="L239" s="115"/>
      <c r="M239" s="2">
        <v>21.29</v>
      </c>
      <c r="N239" s="2">
        <v>34.42</v>
      </c>
      <c r="O239" s="146">
        <v>1.6</v>
      </c>
      <c r="P239" s="142">
        <f t="shared" si="11"/>
        <v>3.2</v>
      </c>
    </row>
    <row r="240" spans="1:16" ht="24">
      <c r="A240" s="114"/>
      <c r="B240" s="107">
        <v>1</v>
      </c>
      <c r="C240" s="10" t="s">
        <v>832</v>
      </c>
      <c r="D240" s="118" t="s">
        <v>832</v>
      </c>
      <c r="E240" s="118"/>
      <c r="F240" s="158"/>
      <c r="G240" s="159"/>
      <c r="H240" s="11" t="s">
        <v>833</v>
      </c>
      <c r="I240" s="14">
        <f t="shared" si="10"/>
        <v>13.079276655706906</v>
      </c>
      <c r="J240" s="14">
        <v>8.09</v>
      </c>
      <c r="K240" s="109">
        <f t="shared" si="9"/>
        <v>13.079276655706906</v>
      </c>
      <c r="L240" s="115"/>
      <c r="M240" s="2">
        <v>21.29</v>
      </c>
      <c r="N240" s="2">
        <v>34.42</v>
      </c>
      <c r="O240" s="141">
        <v>13.63</v>
      </c>
      <c r="P240" s="142">
        <f t="shared" si="11"/>
        <v>13.63</v>
      </c>
    </row>
    <row r="241" spans="1:16" ht="24">
      <c r="A241" s="114"/>
      <c r="B241" s="107">
        <v>1</v>
      </c>
      <c r="C241" s="10" t="s">
        <v>834</v>
      </c>
      <c r="D241" s="118" t="s">
        <v>834</v>
      </c>
      <c r="E241" s="118" t="s">
        <v>635</v>
      </c>
      <c r="F241" s="158"/>
      <c r="G241" s="159"/>
      <c r="H241" s="11" t="s">
        <v>835</v>
      </c>
      <c r="I241" s="14">
        <f t="shared" si="10"/>
        <v>1.4550493189290747</v>
      </c>
      <c r="J241" s="14">
        <v>0.9</v>
      </c>
      <c r="K241" s="109">
        <f t="shared" si="9"/>
        <v>1.4550493189290747</v>
      </c>
      <c r="L241" s="115"/>
      <c r="M241" s="2">
        <v>21.29</v>
      </c>
      <c r="N241" s="2">
        <v>34.42</v>
      </c>
      <c r="O241" s="141">
        <v>1.52</v>
      </c>
      <c r="P241" s="142">
        <f t="shared" si="11"/>
        <v>1.52</v>
      </c>
    </row>
    <row r="242" spans="1:16" ht="24">
      <c r="A242" s="114"/>
      <c r="B242" s="107">
        <v>1</v>
      </c>
      <c r="C242" s="10" t="s">
        <v>834</v>
      </c>
      <c r="D242" s="118" t="s">
        <v>834</v>
      </c>
      <c r="E242" s="118" t="s">
        <v>636</v>
      </c>
      <c r="F242" s="158"/>
      <c r="G242" s="159"/>
      <c r="H242" s="11" t="s">
        <v>835</v>
      </c>
      <c r="I242" s="14">
        <f t="shared" si="10"/>
        <v>1.4550493189290747</v>
      </c>
      <c r="J242" s="14">
        <v>0.9</v>
      </c>
      <c r="K242" s="109">
        <f t="shared" si="9"/>
        <v>1.4550493189290747</v>
      </c>
      <c r="L242" s="115"/>
      <c r="M242" s="2">
        <v>21.29</v>
      </c>
      <c r="N242" s="2">
        <v>34.42</v>
      </c>
      <c r="O242" s="141">
        <v>1.52</v>
      </c>
      <c r="P242" s="142">
        <f t="shared" si="11"/>
        <v>1.52</v>
      </c>
    </row>
    <row r="243" spans="1:16" ht="24">
      <c r="A243" s="114"/>
      <c r="B243" s="107">
        <v>1</v>
      </c>
      <c r="C243" s="10" t="s">
        <v>834</v>
      </c>
      <c r="D243" s="118" t="s">
        <v>834</v>
      </c>
      <c r="E243" s="118" t="s">
        <v>637</v>
      </c>
      <c r="F243" s="158"/>
      <c r="G243" s="159"/>
      <c r="H243" s="11" t="s">
        <v>835</v>
      </c>
      <c r="I243" s="14">
        <f t="shared" si="10"/>
        <v>1.4550493189290747</v>
      </c>
      <c r="J243" s="14">
        <v>0.9</v>
      </c>
      <c r="K243" s="109">
        <f t="shared" si="9"/>
        <v>1.4550493189290747</v>
      </c>
      <c r="L243" s="115"/>
      <c r="M243" s="2">
        <v>21.29</v>
      </c>
      <c r="N243" s="2">
        <v>34.42</v>
      </c>
      <c r="O243" s="141">
        <v>1.52</v>
      </c>
      <c r="P243" s="142">
        <f t="shared" si="11"/>
        <v>1.52</v>
      </c>
    </row>
    <row r="244" spans="1:16" ht="24">
      <c r="A244" s="114"/>
      <c r="B244" s="107">
        <v>1</v>
      </c>
      <c r="C244" s="10" t="s">
        <v>834</v>
      </c>
      <c r="D244" s="118" t="s">
        <v>834</v>
      </c>
      <c r="E244" s="118" t="s">
        <v>638</v>
      </c>
      <c r="F244" s="158"/>
      <c r="G244" s="159"/>
      <c r="H244" s="11" t="s">
        <v>835</v>
      </c>
      <c r="I244" s="14">
        <f t="shared" si="10"/>
        <v>1.4550493189290747</v>
      </c>
      <c r="J244" s="14">
        <v>0.9</v>
      </c>
      <c r="K244" s="109">
        <f t="shared" si="9"/>
        <v>1.4550493189290747</v>
      </c>
      <c r="L244" s="115"/>
      <c r="M244" s="2">
        <v>21.29</v>
      </c>
      <c r="N244" s="2">
        <v>34.42</v>
      </c>
      <c r="O244" s="141">
        <v>1.52</v>
      </c>
      <c r="P244" s="142">
        <f t="shared" si="11"/>
        <v>1.52</v>
      </c>
    </row>
    <row r="245" spans="1:16" ht="24">
      <c r="A245" s="114"/>
      <c r="B245" s="107">
        <v>1</v>
      </c>
      <c r="C245" s="10" t="s">
        <v>834</v>
      </c>
      <c r="D245" s="118" t="s">
        <v>834</v>
      </c>
      <c r="E245" s="118" t="s">
        <v>639</v>
      </c>
      <c r="F245" s="158"/>
      <c r="G245" s="159"/>
      <c r="H245" s="11" t="s">
        <v>835</v>
      </c>
      <c r="I245" s="14">
        <f t="shared" si="10"/>
        <v>1.4550493189290747</v>
      </c>
      <c r="J245" s="14">
        <v>0.9</v>
      </c>
      <c r="K245" s="109">
        <f t="shared" si="9"/>
        <v>1.4550493189290747</v>
      </c>
      <c r="L245" s="115"/>
      <c r="M245" s="2">
        <v>21.29</v>
      </c>
      <c r="N245" s="2">
        <v>34.42</v>
      </c>
      <c r="O245" s="141">
        <v>1.52</v>
      </c>
      <c r="P245" s="142">
        <f t="shared" si="11"/>
        <v>1.52</v>
      </c>
    </row>
    <row r="246" spans="1:16" ht="24">
      <c r="A246" s="114"/>
      <c r="B246" s="107">
        <v>1</v>
      </c>
      <c r="C246" s="10" t="s">
        <v>834</v>
      </c>
      <c r="D246" s="118" t="s">
        <v>834</v>
      </c>
      <c r="E246" s="118" t="s">
        <v>640</v>
      </c>
      <c r="F246" s="158"/>
      <c r="G246" s="159"/>
      <c r="H246" s="11" t="s">
        <v>835</v>
      </c>
      <c r="I246" s="14">
        <f t="shared" si="10"/>
        <v>1.4550493189290747</v>
      </c>
      <c r="J246" s="14">
        <v>0.9</v>
      </c>
      <c r="K246" s="109">
        <f t="shared" si="9"/>
        <v>1.4550493189290747</v>
      </c>
      <c r="L246" s="115"/>
      <c r="M246" s="2">
        <v>21.29</v>
      </c>
      <c r="N246" s="2">
        <v>34.42</v>
      </c>
      <c r="O246" s="141">
        <v>1.52</v>
      </c>
      <c r="P246" s="142">
        <f t="shared" si="11"/>
        <v>1.52</v>
      </c>
    </row>
    <row r="247" spans="1:16" ht="24">
      <c r="A247" s="114"/>
      <c r="B247" s="107">
        <v>1</v>
      </c>
      <c r="C247" s="10" t="s">
        <v>834</v>
      </c>
      <c r="D247" s="118" t="s">
        <v>834</v>
      </c>
      <c r="E247" s="118" t="s">
        <v>836</v>
      </c>
      <c r="F247" s="158"/>
      <c r="G247" s="159"/>
      <c r="H247" s="11" t="s">
        <v>835</v>
      </c>
      <c r="I247" s="14">
        <f t="shared" si="10"/>
        <v>1.4550493189290747</v>
      </c>
      <c r="J247" s="14">
        <v>0.9</v>
      </c>
      <c r="K247" s="109">
        <f t="shared" si="9"/>
        <v>1.4550493189290747</v>
      </c>
      <c r="L247" s="115"/>
      <c r="M247" s="2">
        <v>21.29</v>
      </c>
      <c r="N247" s="2">
        <v>34.42</v>
      </c>
      <c r="O247" s="141">
        <v>1.52</v>
      </c>
      <c r="P247" s="142">
        <f t="shared" si="11"/>
        <v>1.52</v>
      </c>
    </row>
    <row r="248" spans="1:16" ht="24">
      <c r="A248" s="114"/>
      <c r="B248" s="107">
        <v>1</v>
      </c>
      <c r="C248" s="10" t="s">
        <v>834</v>
      </c>
      <c r="D248" s="118" t="s">
        <v>834</v>
      </c>
      <c r="E248" s="118" t="s">
        <v>641</v>
      </c>
      <c r="F248" s="158"/>
      <c r="G248" s="159"/>
      <c r="H248" s="11" t="s">
        <v>835</v>
      </c>
      <c r="I248" s="14">
        <f t="shared" si="10"/>
        <v>1.4550493189290747</v>
      </c>
      <c r="J248" s="14">
        <v>0.9</v>
      </c>
      <c r="K248" s="109">
        <f t="shared" si="9"/>
        <v>1.4550493189290747</v>
      </c>
      <c r="L248" s="115"/>
      <c r="M248" s="2">
        <v>21.29</v>
      </c>
      <c r="N248" s="2">
        <v>34.42</v>
      </c>
      <c r="O248" s="141">
        <v>1.52</v>
      </c>
      <c r="P248" s="142">
        <f t="shared" si="11"/>
        <v>1.52</v>
      </c>
    </row>
    <row r="249" spans="1:16" ht="24">
      <c r="A249" s="114"/>
      <c r="B249" s="107">
        <v>1</v>
      </c>
      <c r="C249" s="10" t="s">
        <v>834</v>
      </c>
      <c r="D249" s="118" t="s">
        <v>834</v>
      </c>
      <c r="E249" s="118" t="s">
        <v>642</v>
      </c>
      <c r="F249" s="158"/>
      <c r="G249" s="159"/>
      <c r="H249" s="11" t="s">
        <v>835</v>
      </c>
      <c r="I249" s="14">
        <f t="shared" si="10"/>
        <v>1.4550493189290747</v>
      </c>
      <c r="J249" s="14">
        <v>0.9</v>
      </c>
      <c r="K249" s="109">
        <f t="shared" si="9"/>
        <v>1.4550493189290747</v>
      </c>
      <c r="L249" s="115"/>
      <c r="M249" s="2">
        <v>21.29</v>
      </c>
      <c r="N249" s="2">
        <v>34.42</v>
      </c>
      <c r="O249" s="141">
        <v>1.52</v>
      </c>
      <c r="P249" s="142">
        <f t="shared" si="11"/>
        <v>1.52</v>
      </c>
    </row>
    <row r="250" spans="1:16" ht="24">
      <c r="A250" s="114"/>
      <c r="B250" s="107">
        <v>1</v>
      </c>
      <c r="C250" s="10" t="s">
        <v>834</v>
      </c>
      <c r="D250" s="118" t="s">
        <v>834</v>
      </c>
      <c r="E250" s="118" t="s">
        <v>643</v>
      </c>
      <c r="F250" s="158"/>
      <c r="G250" s="159"/>
      <c r="H250" s="11" t="s">
        <v>835</v>
      </c>
      <c r="I250" s="14">
        <f t="shared" si="10"/>
        <v>1.4550493189290747</v>
      </c>
      <c r="J250" s="14">
        <v>0.9</v>
      </c>
      <c r="K250" s="109">
        <f t="shared" si="9"/>
        <v>1.4550493189290747</v>
      </c>
      <c r="L250" s="115"/>
      <c r="M250" s="2">
        <v>21.29</v>
      </c>
      <c r="N250" s="2">
        <v>34.42</v>
      </c>
      <c r="O250" s="141">
        <v>1.52</v>
      </c>
      <c r="P250" s="142">
        <f t="shared" si="11"/>
        <v>1.52</v>
      </c>
    </row>
    <row r="251" spans="1:16" ht="24">
      <c r="A251" s="114"/>
      <c r="B251" s="107">
        <v>3</v>
      </c>
      <c r="C251" s="10" t="s">
        <v>837</v>
      </c>
      <c r="D251" s="118" t="s">
        <v>895</v>
      </c>
      <c r="E251" s="118" t="s">
        <v>314</v>
      </c>
      <c r="F251" s="158"/>
      <c r="G251" s="159"/>
      <c r="H251" s="11" t="s">
        <v>838</v>
      </c>
      <c r="I251" s="14">
        <f t="shared" si="10"/>
        <v>2.3280789102865196</v>
      </c>
      <c r="J251" s="14">
        <v>1.44</v>
      </c>
      <c r="K251" s="109">
        <f t="shared" si="9"/>
        <v>6.9842367308595588</v>
      </c>
      <c r="L251" s="115"/>
      <c r="M251" s="2">
        <v>21.29</v>
      </c>
      <c r="N251" s="2">
        <v>34.42</v>
      </c>
      <c r="O251" s="141">
        <v>2.4300000000000002</v>
      </c>
      <c r="P251" s="142">
        <f t="shared" si="11"/>
        <v>7.2900000000000009</v>
      </c>
    </row>
    <row r="252" spans="1:16" ht="12.95" customHeight="1">
      <c r="A252" s="114"/>
      <c r="B252" s="107">
        <v>5</v>
      </c>
      <c r="C252" s="10" t="s">
        <v>65</v>
      </c>
      <c r="D252" s="118" t="s">
        <v>65</v>
      </c>
      <c r="E252" s="118" t="s">
        <v>23</v>
      </c>
      <c r="F252" s="158"/>
      <c r="G252" s="159"/>
      <c r="H252" s="11" t="s">
        <v>839</v>
      </c>
      <c r="I252" s="14">
        <f t="shared" si="10"/>
        <v>2.5705871301080321</v>
      </c>
      <c r="J252" s="14">
        <v>1.59</v>
      </c>
      <c r="K252" s="109">
        <f t="shared" si="9"/>
        <v>12.852935650540161</v>
      </c>
      <c r="L252" s="115"/>
      <c r="M252" s="2">
        <v>21.29</v>
      </c>
      <c r="N252" s="2">
        <v>34.42</v>
      </c>
      <c r="O252" s="141">
        <v>2.68</v>
      </c>
      <c r="P252" s="142">
        <f t="shared" si="11"/>
        <v>13.4</v>
      </c>
    </row>
    <row r="253" spans="1:16" ht="12.95" customHeight="1">
      <c r="A253" s="114"/>
      <c r="B253" s="107">
        <v>15</v>
      </c>
      <c r="C253" s="10" t="s">
        <v>65</v>
      </c>
      <c r="D253" s="118" t="s">
        <v>65</v>
      </c>
      <c r="E253" s="118" t="s">
        <v>25</v>
      </c>
      <c r="F253" s="158"/>
      <c r="G253" s="159"/>
      <c r="H253" s="11" t="s">
        <v>839</v>
      </c>
      <c r="I253" s="14">
        <f t="shared" si="10"/>
        <v>2.5705871301080321</v>
      </c>
      <c r="J253" s="14">
        <v>1.59</v>
      </c>
      <c r="K253" s="109">
        <f t="shared" si="9"/>
        <v>38.558806951620483</v>
      </c>
      <c r="L253" s="115"/>
      <c r="M253" s="2">
        <v>21.29</v>
      </c>
      <c r="N253" s="2">
        <v>34.42</v>
      </c>
      <c r="O253" s="141">
        <v>2.68</v>
      </c>
      <c r="P253" s="142">
        <f t="shared" si="11"/>
        <v>40.200000000000003</v>
      </c>
    </row>
    <row r="254" spans="1:16" ht="12.95" customHeight="1">
      <c r="A254" s="114"/>
      <c r="B254" s="107">
        <v>10</v>
      </c>
      <c r="C254" s="10" t="s">
        <v>65</v>
      </c>
      <c r="D254" s="118" t="s">
        <v>65</v>
      </c>
      <c r="E254" s="118" t="s">
        <v>26</v>
      </c>
      <c r="F254" s="158"/>
      <c r="G254" s="159"/>
      <c r="H254" s="11" t="s">
        <v>839</v>
      </c>
      <c r="I254" s="14">
        <f t="shared" si="10"/>
        <v>2.5705871301080321</v>
      </c>
      <c r="J254" s="14">
        <v>1.59</v>
      </c>
      <c r="K254" s="109">
        <f t="shared" si="9"/>
        <v>25.705871301080322</v>
      </c>
      <c r="L254" s="115"/>
      <c r="M254" s="2">
        <v>21.29</v>
      </c>
      <c r="N254" s="2">
        <v>34.42</v>
      </c>
      <c r="O254" s="141">
        <v>2.68</v>
      </c>
      <c r="P254" s="142">
        <f t="shared" si="11"/>
        <v>26.8</v>
      </c>
    </row>
    <row r="255" spans="1:16" ht="12.95" customHeight="1">
      <c r="A255" s="114"/>
      <c r="B255" s="107">
        <v>7</v>
      </c>
      <c r="C255" s="10" t="s">
        <v>65</v>
      </c>
      <c r="D255" s="118" t="s">
        <v>65</v>
      </c>
      <c r="E255" s="118" t="s">
        <v>27</v>
      </c>
      <c r="F255" s="158"/>
      <c r="G255" s="159"/>
      <c r="H255" s="11" t="s">
        <v>839</v>
      </c>
      <c r="I255" s="14">
        <f t="shared" si="10"/>
        <v>2.5705871301080321</v>
      </c>
      <c r="J255" s="14">
        <v>1.59</v>
      </c>
      <c r="K255" s="109">
        <f t="shared" si="9"/>
        <v>17.994109910756226</v>
      </c>
      <c r="L255" s="115"/>
      <c r="M255" s="2">
        <v>21.29</v>
      </c>
      <c r="N255" s="2">
        <v>34.42</v>
      </c>
      <c r="O255" s="141">
        <v>2.68</v>
      </c>
      <c r="P255" s="142">
        <f t="shared" si="11"/>
        <v>18.760000000000002</v>
      </c>
    </row>
    <row r="256" spans="1:16" ht="24">
      <c r="A256" s="114"/>
      <c r="B256" s="107">
        <v>1</v>
      </c>
      <c r="C256" s="10" t="s">
        <v>840</v>
      </c>
      <c r="D256" s="118" t="s">
        <v>840</v>
      </c>
      <c r="E256" s="118" t="s">
        <v>25</v>
      </c>
      <c r="F256" s="158" t="s">
        <v>107</v>
      </c>
      <c r="G256" s="159"/>
      <c r="H256" s="11" t="s">
        <v>841</v>
      </c>
      <c r="I256" s="14">
        <f t="shared" si="10"/>
        <v>4.0256364490371075</v>
      </c>
      <c r="J256" s="14">
        <v>2.4900000000000002</v>
      </c>
      <c r="K256" s="109">
        <f t="shared" si="9"/>
        <v>4.0256364490371075</v>
      </c>
      <c r="L256" s="115"/>
      <c r="M256" s="2">
        <v>21.29</v>
      </c>
      <c r="N256" s="2">
        <v>34.42</v>
      </c>
      <c r="O256" s="146">
        <v>4.2</v>
      </c>
      <c r="P256" s="142">
        <f t="shared" si="11"/>
        <v>4.2</v>
      </c>
    </row>
    <row r="257" spans="1:16" ht="24">
      <c r="A257" s="114"/>
      <c r="B257" s="107">
        <v>2</v>
      </c>
      <c r="C257" s="10" t="s">
        <v>840</v>
      </c>
      <c r="D257" s="118" t="s">
        <v>840</v>
      </c>
      <c r="E257" s="118" t="s">
        <v>25</v>
      </c>
      <c r="F257" s="158" t="s">
        <v>210</v>
      </c>
      <c r="G257" s="159"/>
      <c r="H257" s="11" t="s">
        <v>841</v>
      </c>
      <c r="I257" s="14">
        <f t="shared" si="10"/>
        <v>4.0256364490371075</v>
      </c>
      <c r="J257" s="14">
        <v>2.4900000000000002</v>
      </c>
      <c r="K257" s="109">
        <f t="shared" si="9"/>
        <v>8.051272898074215</v>
      </c>
      <c r="L257" s="115"/>
      <c r="M257" s="2">
        <v>21.29</v>
      </c>
      <c r="N257" s="2">
        <v>34.42</v>
      </c>
      <c r="O257" s="146">
        <v>4.2</v>
      </c>
      <c r="P257" s="142">
        <f t="shared" si="11"/>
        <v>8.4</v>
      </c>
    </row>
    <row r="258" spans="1:16" ht="24">
      <c r="A258" s="114"/>
      <c r="B258" s="107">
        <v>1</v>
      </c>
      <c r="C258" s="10" t="s">
        <v>840</v>
      </c>
      <c r="D258" s="118" t="s">
        <v>840</v>
      </c>
      <c r="E258" s="118" t="s">
        <v>25</v>
      </c>
      <c r="F258" s="158" t="s">
        <v>212</v>
      </c>
      <c r="G258" s="159"/>
      <c r="H258" s="11" t="s">
        <v>841</v>
      </c>
      <c r="I258" s="14">
        <f t="shared" si="10"/>
        <v>4.0256364490371075</v>
      </c>
      <c r="J258" s="14">
        <v>2.4900000000000002</v>
      </c>
      <c r="K258" s="109">
        <f t="shared" si="9"/>
        <v>4.0256364490371075</v>
      </c>
      <c r="L258" s="115"/>
      <c r="M258" s="2">
        <v>21.29</v>
      </c>
      <c r="N258" s="2">
        <v>34.42</v>
      </c>
      <c r="O258" s="146">
        <v>4.2</v>
      </c>
      <c r="P258" s="142">
        <f t="shared" si="11"/>
        <v>4.2</v>
      </c>
    </row>
    <row r="259" spans="1:16" ht="24">
      <c r="A259" s="114"/>
      <c r="B259" s="107">
        <v>1</v>
      </c>
      <c r="C259" s="10" t="s">
        <v>840</v>
      </c>
      <c r="D259" s="118" t="s">
        <v>840</v>
      </c>
      <c r="E259" s="118" t="s">
        <v>25</v>
      </c>
      <c r="F259" s="158" t="s">
        <v>214</v>
      </c>
      <c r="G259" s="159"/>
      <c r="H259" s="11" t="s">
        <v>841</v>
      </c>
      <c r="I259" s="14">
        <f t="shared" si="10"/>
        <v>4.0256364490371075</v>
      </c>
      <c r="J259" s="14">
        <v>2.4900000000000002</v>
      </c>
      <c r="K259" s="109">
        <f t="shared" si="9"/>
        <v>4.0256364490371075</v>
      </c>
      <c r="L259" s="115"/>
      <c r="M259" s="2">
        <v>21.29</v>
      </c>
      <c r="N259" s="2">
        <v>34.42</v>
      </c>
      <c r="O259" s="146">
        <v>4.2</v>
      </c>
      <c r="P259" s="142">
        <f t="shared" si="11"/>
        <v>4.2</v>
      </c>
    </row>
    <row r="260" spans="1:16" ht="24">
      <c r="A260" s="114"/>
      <c r="B260" s="107">
        <v>2</v>
      </c>
      <c r="C260" s="10" t="s">
        <v>840</v>
      </c>
      <c r="D260" s="118" t="s">
        <v>840</v>
      </c>
      <c r="E260" s="118" t="s">
        <v>25</v>
      </c>
      <c r="F260" s="158" t="s">
        <v>270</v>
      </c>
      <c r="G260" s="159"/>
      <c r="H260" s="11" t="s">
        <v>841</v>
      </c>
      <c r="I260" s="14">
        <f t="shared" si="10"/>
        <v>4.0256364490371075</v>
      </c>
      <c r="J260" s="14">
        <v>2.4900000000000002</v>
      </c>
      <c r="K260" s="109">
        <f t="shared" si="9"/>
        <v>8.051272898074215</v>
      </c>
      <c r="L260" s="115"/>
      <c r="M260" s="2">
        <v>21.29</v>
      </c>
      <c r="N260" s="2">
        <v>34.42</v>
      </c>
      <c r="O260" s="146">
        <v>4.2</v>
      </c>
      <c r="P260" s="142">
        <f t="shared" si="11"/>
        <v>8.4</v>
      </c>
    </row>
    <row r="261" spans="1:16" ht="12.95" customHeight="1">
      <c r="A261" s="114"/>
      <c r="B261" s="107">
        <v>8</v>
      </c>
      <c r="C261" s="10" t="s">
        <v>842</v>
      </c>
      <c r="D261" s="118" t="s">
        <v>842</v>
      </c>
      <c r="E261" s="118" t="s">
        <v>23</v>
      </c>
      <c r="F261" s="158"/>
      <c r="G261" s="159"/>
      <c r="H261" s="11" t="s">
        <v>843</v>
      </c>
      <c r="I261" s="14">
        <f t="shared" si="10"/>
        <v>3.3789478628464069</v>
      </c>
      <c r="J261" s="14">
        <v>2.09</v>
      </c>
      <c r="K261" s="109">
        <f t="shared" si="9"/>
        <v>27.031582902771255</v>
      </c>
      <c r="L261" s="115"/>
      <c r="M261" s="2">
        <v>21.29</v>
      </c>
      <c r="N261" s="2">
        <v>34.42</v>
      </c>
      <c r="O261" s="141">
        <v>3.52</v>
      </c>
      <c r="P261" s="142">
        <f t="shared" si="11"/>
        <v>28.16</v>
      </c>
    </row>
    <row r="262" spans="1:16" ht="12.95" customHeight="1">
      <c r="A262" s="114"/>
      <c r="B262" s="107">
        <v>15</v>
      </c>
      <c r="C262" s="10" t="s">
        <v>842</v>
      </c>
      <c r="D262" s="118" t="s">
        <v>842</v>
      </c>
      <c r="E262" s="118" t="s">
        <v>25</v>
      </c>
      <c r="F262" s="158"/>
      <c r="G262" s="159"/>
      <c r="H262" s="11" t="s">
        <v>843</v>
      </c>
      <c r="I262" s="14">
        <f t="shared" si="10"/>
        <v>3.3789478628464069</v>
      </c>
      <c r="J262" s="14">
        <v>2.09</v>
      </c>
      <c r="K262" s="109">
        <f t="shared" si="9"/>
        <v>50.684217942696101</v>
      </c>
      <c r="L262" s="115"/>
      <c r="M262" s="2">
        <v>21.29</v>
      </c>
      <c r="N262" s="2">
        <v>34.42</v>
      </c>
      <c r="O262" s="141">
        <v>3.52</v>
      </c>
      <c r="P262" s="142">
        <f t="shared" si="11"/>
        <v>52.8</v>
      </c>
    </row>
    <row r="263" spans="1:16" ht="12.95" customHeight="1">
      <c r="A263" s="114"/>
      <c r="B263" s="107">
        <v>10</v>
      </c>
      <c r="C263" s="10" t="s">
        <v>842</v>
      </c>
      <c r="D263" s="118" t="s">
        <v>842</v>
      </c>
      <c r="E263" s="118" t="s">
        <v>26</v>
      </c>
      <c r="F263" s="158"/>
      <c r="G263" s="159"/>
      <c r="H263" s="11" t="s">
        <v>843</v>
      </c>
      <c r="I263" s="14">
        <f t="shared" si="10"/>
        <v>3.3789478628464069</v>
      </c>
      <c r="J263" s="14">
        <v>2.09</v>
      </c>
      <c r="K263" s="109">
        <f t="shared" si="9"/>
        <v>33.789478628464067</v>
      </c>
      <c r="L263" s="115"/>
      <c r="M263" s="2">
        <v>21.29</v>
      </c>
      <c r="N263" s="2">
        <v>34.42</v>
      </c>
      <c r="O263" s="141">
        <v>3.52</v>
      </c>
      <c r="P263" s="142">
        <f t="shared" si="11"/>
        <v>35.200000000000003</v>
      </c>
    </row>
    <row r="264" spans="1:16">
      <c r="A264" s="114"/>
      <c r="B264" s="107">
        <v>10</v>
      </c>
      <c r="C264" s="10" t="s">
        <v>68</v>
      </c>
      <c r="D264" s="118" t="s">
        <v>68</v>
      </c>
      <c r="E264" s="118" t="s">
        <v>25</v>
      </c>
      <c r="F264" s="158" t="s">
        <v>272</v>
      </c>
      <c r="G264" s="159"/>
      <c r="H264" s="11" t="s">
        <v>844</v>
      </c>
      <c r="I264" s="14">
        <f t="shared" si="10"/>
        <v>3.1364396430248944</v>
      </c>
      <c r="J264" s="14">
        <v>1.94</v>
      </c>
      <c r="K264" s="109">
        <f t="shared" si="9"/>
        <v>31.364396430248945</v>
      </c>
      <c r="L264" s="115"/>
      <c r="M264" s="2">
        <v>21.29</v>
      </c>
      <c r="N264" s="2">
        <v>34.42</v>
      </c>
      <c r="O264" s="141">
        <v>3.27</v>
      </c>
      <c r="P264" s="142">
        <f t="shared" si="11"/>
        <v>32.700000000000003</v>
      </c>
    </row>
    <row r="265" spans="1:16">
      <c r="A265" s="114"/>
      <c r="B265" s="107">
        <v>3</v>
      </c>
      <c r="C265" s="10" t="s">
        <v>68</v>
      </c>
      <c r="D265" s="118" t="s">
        <v>68</v>
      </c>
      <c r="E265" s="118" t="s">
        <v>25</v>
      </c>
      <c r="F265" s="158" t="s">
        <v>755</v>
      </c>
      <c r="G265" s="159"/>
      <c r="H265" s="11" t="s">
        <v>844</v>
      </c>
      <c r="I265" s="14">
        <f t="shared" si="10"/>
        <v>3.1364396430248944</v>
      </c>
      <c r="J265" s="14">
        <v>1.94</v>
      </c>
      <c r="K265" s="109">
        <f t="shared" si="9"/>
        <v>9.4093189290746828</v>
      </c>
      <c r="L265" s="115"/>
      <c r="M265" s="2">
        <v>21.29</v>
      </c>
      <c r="N265" s="2">
        <v>34.42</v>
      </c>
      <c r="O265" s="141">
        <v>3.27</v>
      </c>
      <c r="P265" s="142">
        <f t="shared" si="11"/>
        <v>9.81</v>
      </c>
    </row>
    <row r="266" spans="1:16">
      <c r="A266" s="114"/>
      <c r="B266" s="107">
        <v>8</v>
      </c>
      <c r="C266" s="10" t="s">
        <v>68</v>
      </c>
      <c r="D266" s="118" t="s">
        <v>68</v>
      </c>
      <c r="E266" s="118" t="s">
        <v>26</v>
      </c>
      <c r="F266" s="158" t="s">
        <v>273</v>
      </c>
      <c r="G266" s="159"/>
      <c r="H266" s="11" t="s">
        <v>844</v>
      </c>
      <c r="I266" s="14">
        <f t="shared" si="10"/>
        <v>3.1364396430248944</v>
      </c>
      <c r="J266" s="14">
        <v>1.94</v>
      </c>
      <c r="K266" s="109">
        <f t="shared" si="9"/>
        <v>25.091517144199155</v>
      </c>
      <c r="L266" s="115"/>
      <c r="M266" s="2">
        <v>21.29</v>
      </c>
      <c r="N266" s="2">
        <v>34.42</v>
      </c>
      <c r="O266" s="141">
        <v>3.27</v>
      </c>
      <c r="P266" s="142">
        <f t="shared" si="11"/>
        <v>26.16</v>
      </c>
    </row>
    <row r="267" spans="1:16">
      <c r="A267" s="114"/>
      <c r="B267" s="107">
        <v>6</v>
      </c>
      <c r="C267" s="10" t="s">
        <v>68</v>
      </c>
      <c r="D267" s="118" t="s">
        <v>68</v>
      </c>
      <c r="E267" s="118" t="s">
        <v>26</v>
      </c>
      <c r="F267" s="158" t="s">
        <v>271</v>
      </c>
      <c r="G267" s="159"/>
      <c r="H267" s="11" t="s">
        <v>844</v>
      </c>
      <c r="I267" s="14">
        <f t="shared" si="10"/>
        <v>3.1364396430248944</v>
      </c>
      <c r="J267" s="14">
        <v>1.94</v>
      </c>
      <c r="K267" s="109">
        <f t="shared" si="9"/>
        <v>18.818637858149366</v>
      </c>
      <c r="L267" s="115"/>
      <c r="M267" s="2">
        <v>21.29</v>
      </c>
      <c r="N267" s="2">
        <v>34.42</v>
      </c>
      <c r="O267" s="141">
        <v>3.27</v>
      </c>
      <c r="P267" s="142">
        <f t="shared" si="11"/>
        <v>19.62</v>
      </c>
    </row>
    <row r="268" spans="1:16">
      <c r="A268" s="114"/>
      <c r="B268" s="107">
        <v>10</v>
      </c>
      <c r="C268" s="10" t="s">
        <v>68</v>
      </c>
      <c r="D268" s="118" t="s">
        <v>68</v>
      </c>
      <c r="E268" s="118" t="s">
        <v>26</v>
      </c>
      <c r="F268" s="158" t="s">
        <v>272</v>
      </c>
      <c r="G268" s="159"/>
      <c r="H268" s="11" t="s">
        <v>844</v>
      </c>
      <c r="I268" s="14">
        <f t="shared" si="10"/>
        <v>3.1364396430248944</v>
      </c>
      <c r="J268" s="14">
        <v>1.94</v>
      </c>
      <c r="K268" s="109">
        <f t="shared" si="9"/>
        <v>31.364396430248945</v>
      </c>
      <c r="L268" s="115"/>
      <c r="M268" s="2">
        <v>21.29</v>
      </c>
      <c r="N268" s="2">
        <v>34.42</v>
      </c>
      <c r="O268" s="141">
        <v>3.27</v>
      </c>
      <c r="P268" s="142">
        <f t="shared" si="11"/>
        <v>32.700000000000003</v>
      </c>
    </row>
    <row r="269" spans="1:16">
      <c r="A269" s="114"/>
      <c r="B269" s="107">
        <v>1</v>
      </c>
      <c r="C269" s="10" t="s">
        <v>68</v>
      </c>
      <c r="D269" s="118" t="s">
        <v>68</v>
      </c>
      <c r="E269" s="118" t="s">
        <v>27</v>
      </c>
      <c r="F269" s="158" t="s">
        <v>273</v>
      </c>
      <c r="G269" s="159"/>
      <c r="H269" s="11" t="s">
        <v>844</v>
      </c>
      <c r="I269" s="14">
        <f t="shared" si="10"/>
        <v>3.1364396430248944</v>
      </c>
      <c r="J269" s="14">
        <v>1.94</v>
      </c>
      <c r="K269" s="109">
        <f t="shared" si="9"/>
        <v>3.1364396430248944</v>
      </c>
      <c r="L269" s="115"/>
      <c r="M269" s="2">
        <v>21.29</v>
      </c>
      <c r="N269" s="2">
        <v>34.42</v>
      </c>
      <c r="O269" s="141">
        <v>3.27</v>
      </c>
      <c r="P269" s="142">
        <f t="shared" si="11"/>
        <v>3.27</v>
      </c>
    </row>
    <row r="270" spans="1:16">
      <c r="A270" s="114"/>
      <c r="B270" s="107">
        <v>2</v>
      </c>
      <c r="C270" s="10" t="s">
        <v>68</v>
      </c>
      <c r="D270" s="118" t="s">
        <v>68</v>
      </c>
      <c r="E270" s="118" t="s">
        <v>27</v>
      </c>
      <c r="F270" s="158" t="s">
        <v>272</v>
      </c>
      <c r="G270" s="159"/>
      <c r="H270" s="11" t="s">
        <v>844</v>
      </c>
      <c r="I270" s="14">
        <f t="shared" si="10"/>
        <v>3.1364396430248944</v>
      </c>
      <c r="J270" s="14">
        <v>1.94</v>
      </c>
      <c r="K270" s="109">
        <f t="shared" si="9"/>
        <v>6.2728792860497888</v>
      </c>
      <c r="L270" s="115"/>
      <c r="M270" s="2">
        <v>21.29</v>
      </c>
      <c r="N270" s="2">
        <v>34.42</v>
      </c>
      <c r="O270" s="141">
        <v>3.27</v>
      </c>
      <c r="P270" s="142">
        <f t="shared" si="11"/>
        <v>6.54</v>
      </c>
    </row>
    <row r="271" spans="1:16">
      <c r="A271" s="114"/>
      <c r="B271" s="107">
        <v>2</v>
      </c>
      <c r="C271" s="10" t="s">
        <v>68</v>
      </c>
      <c r="D271" s="118" t="s">
        <v>68</v>
      </c>
      <c r="E271" s="118" t="s">
        <v>27</v>
      </c>
      <c r="F271" s="158" t="s">
        <v>755</v>
      </c>
      <c r="G271" s="159"/>
      <c r="H271" s="11" t="s">
        <v>844</v>
      </c>
      <c r="I271" s="14">
        <f t="shared" si="10"/>
        <v>3.1364396430248944</v>
      </c>
      <c r="J271" s="14">
        <v>1.94</v>
      </c>
      <c r="K271" s="109">
        <f t="shared" si="9"/>
        <v>6.2728792860497888</v>
      </c>
      <c r="L271" s="115"/>
      <c r="M271" s="2">
        <v>21.29</v>
      </c>
      <c r="N271" s="2">
        <v>34.42</v>
      </c>
      <c r="O271" s="141">
        <v>3.27</v>
      </c>
      <c r="P271" s="142">
        <f t="shared" si="11"/>
        <v>6.54</v>
      </c>
    </row>
    <row r="272" spans="1:16">
      <c r="A272" s="114"/>
      <c r="B272" s="107">
        <v>2</v>
      </c>
      <c r="C272" s="10" t="s">
        <v>845</v>
      </c>
      <c r="D272" s="118" t="s">
        <v>845</v>
      </c>
      <c r="E272" s="118" t="s">
        <v>23</v>
      </c>
      <c r="F272" s="158" t="s">
        <v>273</v>
      </c>
      <c r="G272" s="159"/>
      <c r="H272" s="11" t="s">
        <v>846</v>
      </c>
      <c r="I272" s="14">
        <f t="shared" si="10"/>
        <v>3.3789478628464069</v>
      </c>
      <c r="J272" s="14">
        <v>2.09</v>
      </c>
      <c r="K272" s="109">
        <f t="shared" si="9"/>
        <v>6.7578957256928138</v>
      </c>
      <c r="L272" s="115"/>
      <c r="M272" s="2">
        <v>21.29</v>
      </c>
      <c r="N272" s="2">
        <v>34.42</v>
      </c>
      <c r="O272" s="141">
        <v>3.52</v>
      </c>
      <c r="P272" s="142">
        <f t="shared" si="11"/>
        <v>7.04</v>
      </c>
    </row>
    <row r="273" spans="1:16">
      <c r="A273" s="114"/>
      <c r="B273" s="107">
        <v>2</v>
      </c>
      <c r="C273" s="10" t="s">
        <v>845</v>
      </c>
      <c r="D273" s="118" t="s">
        <v>845</v>
      </c>
      <c r="E273" s="118" t="s">
        <v>23</v>
      </c>
      <c r="F273" s="158" t="s">
        <v>271</v>
      </c>
      <c r="G273" s="159"/>
      <c r="H273" s="11" t="s">
        <v>846</v>
      </c>
      <c r="I273" s="14">
        <f t="shared" si="10"/>
        <v>3.3789478628464069</v>
      </c>
      <c r="J273" s="14">
        <v>2.09</v>
      </c>
      <c r="K273" s="109">
        <f t="shared" si="9"/>
        <v>6.7578957256928138</v>
      </c>
      <c r="L273" s="115"/>
      <c r="M273" s="2">
        <v>21.29</v>
      </c>
      <c r="N273" s="2">
        <v>34.42</v>
      </c>
      <c r="O273" s="141">
        <v>3.52</v>
      </c>
      <c r="P273" s="142">
        <f t="shared" si="11"/>
        <v>7.04</v>
      </c>
    </row>
    <row r="274" spans="1:16">
      <c r="A274" s="114"/>
      <c r="B274" s="107">
        <v>4</v>
      </c>
      <c r="C274" s="10" t="s">
        <v>845</v>
      </c>
      <c r="D274" s="118" t="s">
        <v>845</v>
      </c>
      <c r="E274" s="118" t="s">
        <v>23</v>
      </c>
      <c r="F274" s="158" t="s">
        <v>272</v>
      </c>
      <c r="G274" s="159"/>
      <c r="H274" s="11" t="s">
        <v>846</v>
      </c>
      <c r="I274" s="14">
        <f t="shared" si="10"/>
        <v>3.3789478628464069</v>
      </c>
      <c r="J274" s="14">
        <v>2.09</v>
      </c>
      <c r="K274" s="109">
        <f t="shared" si="9"/>
        <v>13.515791451385628</v>
      </c>
      <c r="L274" s="115"/>
      <c r="M274" s="2">
        <v>21.29</v>
      </c>
      <c r="N274" s="2">
        <v>34.42</v>
      </c>
      <c r="O274" s="141">
        <v>3.52</v>
      </c>
      <c r="P274" s="142">
        <f t="shared" si="11"/>
        <v>14.08</v>
      </c>
    </row>
    <row r="275" spans="1:16">
      <c r="A275" s="114"/>
      <c r="B275" s="107">
        <v>4</v>
      </c>
      <c r="C275" s="10" t="s">
        <v>845</v>
      </c>
      <c r="D275" s="118" t="s">
        <v>845</v>
      </c>
      <c r="E275" s="118" t="s">
        <v>23</v>
      </c>
      <c r="F275" s="158" t="s">
        <v>755</v>
      </c>
      <c r="G275" s="159"/>
      <c r="H275" s="11" t="s">
        <v>846</v>
      </c>
      <c r="I275" s="14">
        <f t="shared" si="10"/>
        <v>3.3789478628464069</v>
      </c>
      <c r="J275" s="14">
        <v>2.09</v>
      </c>
      <c r="K275" s="109">
        <f t="shared" si="9"/>
        <v>13.515791451385628</v>
      </c>
      <c r="L275" s="115"/>
      <c r="M275" s="2">
        <v>21.29</v>
      </c>
      <c r="N275" s="2">
        <v>34.42</v>
      </c>
      <c r="O275" s="141">
        <v>3.52</v>
      </c>
      <c r="P275" s="142">
        <f t="shared" si="11"/>
        <v>14.08</v>
      </c>
    </row>
    <row r="276" spans="1:16">
      <c r="A276" s="114"/>
      <c r="B276" s="107">
        <v>4</v>
      </c>
      <c r="C276" s="10" t="s">
        <v>845</v>
      </c>
      <c r="D276" s="118" t="s">
        <v>845</v>
      </c>
      <c r="E276" s="118" t="s">
        <v>25</v>
      </c>
      <c r="F276" s="158" t="s">
        <v>273</v>
      </c>
      <c r="G276" s="159"/>
      <c r="H276" s="11" t="s">
        <v>846</v>
      </c>
      <c r="I276" s="14">
        <f t="shared" si="10"/>
        <v>3.3789478628464069</v>
      </c>
      <c r="J276" s="14">
        <v>2.09</v>
      </c>
      <c r="K276" s="109">
        <f t="shared" si="9"/>
        <v>13.515791451385628</v>
      </c>
      <c r="L276" s="115"/>
      <c r="M276" s="2">
        <v>21.29</v>
      </c>
      <c r="N276" s="2">
        <v>34.42</v>
      </c>
      <c r="O276" s="141">
        <v>3.52</v>
      </c>
      <c r="P276" s="142">
        <f t="shared" si="11"/>
        <v>14.08</v>
      </c>
    </row>
    <row r="277" spans="1:16">
      <c r="A277" s="114"/>
      <c r="B277" s="107">
        <v>3</v>
      </c>
      <c r="C277" s="10" t="s">
        <v>845</v>
      </c>
      <c r="D277" s="118" t="s">
        <v>845</v>
      </c>
      <c r="E277" s="118" t="s">
        <v>25</v>
      </c>
      <c r="F277" s="158" t="s">
        <v>271</v>
      </c>
      <c r="G277" s="159"/>
      <c r="H277" s="11" t="s">
        <v>846</v>
      </c>
      <c r="I277" s="14">
        <f t="shared" si="10"/>
        <v>3.3789478628464069</v>
      </c>
      <c r="J277" s="14">
        <v>2.09</v>
      </c>
      <c r="K277" s="109">
        <f t="shared" si="9"/>
        <v>10.136843588539222</v>
      </c>
      <c r="L277" s="115"/>
      <c r="M277" s="2">
        <v>21.29</v>
      </c>
      <c r="N277" s="2">
        <v>34.42</v>
      </c>
      <c r="O277" s="141">
        <v>3.52</v>
      </c>
      <c r="P277" s="142">
        <f t="shared" si="11"/>
        <v>10.56</v>
      </c>
    </row>
    <row r="278" spans="1:16">
      <c r="A278" s="114"/>
      <c r="B278" s="107">
        <v>6</v>
      </c>
      <c r="C278" s="10" t="s">
        <v>845</v>
      </c>
      <c r="D278" s="118" t="s">
        <v>845</v>
      </c>
      <c r="E278" s="118" t="s">
        <v>25</v>
      </c>
      <c r="F278" s="158" t="s">
        <v>755</v>
      </c>
      <c r="G278" s="159"/>
      <c r="H278" s="11" t="s">
        <v>846</v>
      </c>
      <c r="I278" s="14">
        <f t="shared" si="10"/>
        <v>3.3789478628464069</v>
      </c>
      <c r="J278" s="14">
        <v>2.09</v>
      </c>
      <c r="K278" s="109">
        <f t="shared" ref="K278:K341" si="12">I278*B278</f>
        <v>20.273687177078443</v>
      </c>
      <c r="L278" s="115"/>
      <c r="M278" s="2">
        <v>21.29</v>
      </c>
      <c r="N278" s="2">
        <v>34.42</v>
      </c>
      <c r="O278" s="141">
        <v>3.52</v>
      </c>
      <c r="P278" s="142">
        <f t="shared" si="11"/>
        <v>21.12</v>
      </c>
    </row>
    <row r="279" spans="1:16">
      <c r="A279" s="114"/>
      <c r="B279" s="107">
        <v>4</v>
      </c>
      <c r="C279" s="10" t="s">
        <v>845</v>
      </c>
      <c r="D279" s="118" t="s">
        <v>845</v>
      </c>
      <c r="E279" s="118" t="s">
        <v>26</v>
      </c>
      <c r="F279" s="158" t="s">
        <v>273</v>
      </c>
      <c r="G279" s="159"/>
      <c r="H279" s="11" t="s">
        <v>846</v>
      </c>
      <c r="I279" s="14">
        <f t="shared" ref="I279:I342" si="13">J279*N279/M279</f>
        <v>3.3789478628464069</v>
      </c>
      <c r="J279" s="14">
        <v>2.09</v>
      </c>
      <c r="K279" s="109">
        <f t="shared" si="12"/>
        <v>13.515791451385628</v>
      </c>
      <c r="L279" s="115"/>
      <c r="M279" s="2">
        <v>21.29</v>
      </c>
      <c r="N279" s="2">
        <v>34.42</v>
      </c>
      <c r="O279" s="141">
        <v>3.52</v>
      </c>
      <c r="P279" s="142">
        <f t="shared" ref="P279:P342" si="14">O279*B279</f>
        <v>14.08</v>
      </c>
    </row>
    <row r="280" spans="1:16">
      <c r="A280" s="114"/>
      <c r="B280" s="107">
        <v>5</v>
      </c>
      <c r="C280" s="10" t="s">
        <v>845</v>
      </c>
      <c r="D280" s="118" t="s">
        <v>845</v>
      </c>
      <c r="E280" s="118" t="s">
        <v>26</v>
      </c>
      <c r="F280" s="158" t="s">
        <v>271</v>
      </c>
      <c r="G280" s="159"/>
      <c r="H280" s="11" t="s">
        <v>846</v>
      </c>
      <c r="I280" s="14">
        <f t="shared" si="13"/>
        <v>3.3789478628464069</v>
      </c>
      <c r="J280" s="14">
        <v>2.09</v>
      </c>
      <c r="K280" s="109">
        <f t="shared" si="12"/>
        <v>16.894739314232034</v>
      </c>
      <c r="L280" s="115"/>
      <c r="M280" s="2">
        <v>21.29</v>
      </c>
      <c r="N280" s="2">
        <v>34.42</v>
      </c>
      <c r="O280" s="141">
        <v>3.52</v>
      </c>
      <c r="P280" s="142">
        <f t="shared" si="14"/>
        <v>17.600000000000001</v>
      </c>
    </row>
    <row r="281" spans="1:16">
      <c r="A281" s="114"/>
      <c r="B281" s="107">
        <v>4</v>
      </c>
      <c r="C281" s="10" t="s">
        <v>845</v>
      </c>
      <c r="D281" s="118" t="s">
        <v>845</v>
      </c>
      <c r="E281" s="118" t="s">
        <v>26</v>
      </c>
      <c r="F281" s="158" t="s">
        <v>272</v>
      </c>
      <c r="G281" s="159"/>
      <c r="H281" s="11" t="s">
        <v>846</v>
      </c>
      <c r="I281" s="14">
        <f t="shared" si="13"/>
        <v>3.3789478628464069</v>
      </c>
      <c r="J281" s="14">
        <v>2.09</v>
      </c>
      <c r="K281" s="109">
        <f t="shared" si="12"/>
        <v>13.515791451385628</v>
      </c>
      <c r="L281" s="115"/>
      <c r="M281" s="2">
        <v>21.29</v>
      </c>
      <c r="N281" s="2">
        <v>34.42</v>
      </c>
      <c r="O281" s="141">
        <v>3.52</v>
      </c>
      <c r="P281" s="142">
        <f t="shared" si="14"/>
        <v>14.08</v>
      </c>
    </row>
    <row r="282" spans="1:16">
      <c r="A282" s="114"/>
      <c r="B282" s="107">
        <v>3</v>
      </c>
      <c r="C282" s="10" t="s">
        <v>845</v>
      </c>
      <c r="D282" s="118" t="s">
        <v>845</v>
      </c>
      <c r="E282" s="118" t="s">
        <v>26</v>
      </c>
      <c r="F282" s="158" t="s">
        <v>755</v>
      </c>
      <c r="G282" s="159"/>
      <c r="H282" s="11" t="s">
        <v>846</v>
      </c>
      <c r="I282" s="14">
        <f t="shared" si="13"/>
        <v>3.3789478628464069</v>
      </c>
      <c r="J282" s="14">
        <v>2.09</v>
      </c>
      <c r="K282" s="109">
        <f t="shared" si="12"/>
        <v>10.136843588539222</v>
      </c>
      <c r="L282" s="115"/>
      <c r="M282" s="2">
        <v>21.29</v>
      </c>
      <c r="N282" s="2">
        <v>34.42</v>
      </c>
      <c r="O282" s="141">
        <v>3.52</v>
      </c>
      <c r="P282" s="142">
        <f t="shared" si="14"/>
        <v>10.56</v>
      </c>
    </row>
    <row r="283" spans="1:16">
      <c r="A283" s="114"/>
      <c r="B283" s="107">
        <v>5</v>
      </c>
      <c r="C283" s="10" t="s">
        <v>473</v>
      </c>
      <c r="D283" s="118" t="s">
        <v>473</v>
      </c>
      <c r="E283" s="118" t="s">
        <v>23</v>
      </c>
      <c r="F283" s="158" t="s">
        <v>673</v>
      </c>
      <c r="G283" s="159"/>
      <c r="H283" s="11" t="s">
        <v>475</v>
      </c>
      <c r="I283" s="14">
        <f t="shared" si="13"/>
        <v>3.6214560826679199</v>
      </c>
      <c r="J283" s="14">
        <v>2.2400000000000002</v>
      </c>
      <c r="K283" s="109">
        <f t="shared" si="12"/>
        <v>18.107280413339598</v>
      </c>
      <c r="L283" s="115"/>
      <c r="M283" s="2">
        <v>21.29</v>
      </c>
      <c r="N283" s="2">
        <v>34.42</v>
      </c>
      <c r="O283" s="141">
        <v>3.77</v>
      </c>
      <c r="P283" s="142">
        <f t="shared" si="14"/>
        <v>18.850000000000001</v>
      </c>
    </row>
    <row r="284" spans="1:16">
      <c r="A284" s="114"/>
      <c r="B284" s="107">
        <v>3</v>
      </c>
      <c r="C284" s="10" t="s">
        <v>473</v>
      </c>
      <c r="D284" s="118" t="s">
        <v>473</v>
      </c>
      <c r="E284" s="118" t="s">
        <v>23</v>
      </c>
      <c r="F284" s="158" t="s">
        <v>271</v>
      </c>
      <c r="G284" s="159"/>
      <c r="H284" s="11" t="s">
        <v>475</v>
      </c>
      <c r="I284" s="14">
        <f t="shared" si="13"/>
        <v>3.6214560826679199</v>
      </c>
      <c r="J284" s="14">
        <v>2.2400000000000002</v>
      </c>
      <c r="K284" s="109">
        <f t="shared" si="12"/>
        <v>10.86436824800376</v>
      </c>
      <c r="L284" s="115"/>
      <c r="M284" s="2">
        <v>21.29</v>
      </c>
      <c r="N284" s="2">
        <v>34.42</v>
      </c>
      <c r="O284" s="141">
        <v>3.77</v>
      </c>
      <c r="P284" s="142">
        <f t="shared" si="14"/>
        <v>11.31</v>
      </c>
    </row>
    <row r="285" spans="1:16">
      <c r="A285" s="114"/>
      <c r="B285" s="107">
        <v>5</v>
      </c>
      <c r="C285" s="10" t="s">
        <v>473</v>
      </c>
      <c r="D285" s="118" t="s">
        <v>473</v>
      </c>
      <c r="E285" s="118" t="s">
        <v>23</v>
      </c>
      <c r="F285" s="158" t="s">
        <v>755</v>
      </c>
      <c r="G285" s="159"/>
      <c r="H285" s="11" t="s">
        <v>475</v>
      </c>
      <c r="I285" s="14">
        <f t="shared" si="13"/>
        <v>3.6214560826679199</v>
      </c>
      <c r="J285" s="14">
        <v>2.2400000000000002</v>
      </c>
      <c r="K285" s="109">
        <f t="shared" si="12"/>
        <v>18.107280413339598</v>
      </c>
      <c r="L285" s="115"/>
      <c r="M285" s="2">
        <v>21.29</v>
      </c>
      <c r="N285" s="2">
        <v>34.42</v>
      </c>
      <c r="O285" s="141">
        <v>3.77</v>
      </c>
      <c r="P285" s="142">
        <f t="shared" si="14"/>
        <v>18.850000000000001</v>
      </c>
    </row>
    <row r="286" spans="1:16">
      <c r="A286" s="114"/>
      <c r="B286" s="107">
        <v>4</v>
      </c>
      <c r="C286" s="10" t="s">
        <v>473</v>
      </c>
      <c r="D286" s="118" t="s">
        <v>473</v>
      </c>
      <c r="E286" s="118" t="s">
        <v>25</v>
      </c>
      <c r="F286" s="158" t="s">
        <v>673</v>
      </c>
      <c r="G286" s="159"/>
      <c r="H286" s="11" t="s">
        <v>475</v>
      </c>
      <c r="I286" s="14">
        <f t="shared" si="13"/>
        <v>3.6214560826679199</v>
      </c>
      <c r="J286" s="14">
        <v>2.2400000000000002</v>
      </c>
      <c r="K286" s="109">
        <f t="shared" si="12"/>
        <v>14.485824330671679</v>
      </c>
      <c r="L286" s="115"/>
      <c r="M286" s="2">
        <v>21.29</v>
      </c>
      <c r="N286" s="2">
        <v>34.42</v>
      </c>
      <c r="O286" s="141">
        <v>3.77</v>
      </c>
      <c r="P286" s="142">
        <f t="shared" si="14"/>
        <v>15.08</v>
      </c>
    </row>
    <row r="287" spans="1:16">
      <c r="A287" s="114"/>
      <c r="B287" s="107">
        <v>8</v>
      </c>
      <c r="C287" s="10" t="s">
        <v>473</v>
      </c>
      <c r="D287" s="118" t="s">
        <v>473</v>
      </c>
      <c r="E287" s="118" t="s">
        <v>25</v>
      </c>
      <c r="F287" s="158" t="s">
        <v>271</v>
      </c>
      <c r="G287" s="159"/>
      <c r="H287" s="11" t="s">
        <v>475</v>
      </c>
      <c r="I287" s="14">
        <f t="shared" si="13"/>
        <v>3.6214560826679199</v>
      </c>
      <c r="J287" s="14">
        <v>2.2400000000000002</v>
      </c>
      <c r="K287" s="109">
        <f t="shared" si="12"/>
        <v>28.971648661343359</v>
      </c>
      <c r="L287" s="115"/>
      <c r="M287" s="2">
        <v>21.29</v>
      </c>
      <c r="N287" s="2">
        <v>34.42</v>
      </c>
      <c r="O287" s="141">
        <v>3.77</v>
      </c>
      <c r="P287" s="142">
        <f t="shared" si="14"/>
        <v>30.16</v>
      </c>
    </row>
    <row r="288" spans="1:16">
      <c r="A288" s="114"/>
      <c r="B288" s="107">
        <v>3</v>
      </c>
      <c r="C288" s="10" t="s">
        <v>473</v>
      </c>
      <c r="D288" s="118" t="s">
        <v>473</v>
      </c>
      <c r="E288" s="118" t="s">
        <v>25</v>
      </c>
      <c r="F288" s="158" t="s">
        <v>755</v>
      </c>
      <c r="G288" s="159"/>
      <c r="H288" s="11" t="s">
        <v>475</v>
      </c>
      <c r="I288" s="14">
        <f t="shared" si="13"/>
        <v>3.6214560826679199</v>
      </c>
      <c r="J288" s="14">
        <v>2.2400000000000002</v>
      </c>
      <c r="K288" s="109">
        <f t="shared" si="12"/>
        <v>10.86436824800376</v>
      </c>
      <c r="L288" s="115"/>
      <c r="M288" s="2">
        <v>21.29</v>
      </c>
      <c r="N288" s="2">
        <v>34.42</v>
      </c>
      <c r="O288" s="141">
        <v>3.77</v>
      </c>
      <c r="P288" s="142">
        <f t="shared" si="14"/>
        <v>11.31</v>
      </c>
    </row>
    <row r="289" spans="1:16">
      <c r="A289" s="114"/>
      <c r="B289" s="107">
        <v>2</v>
      </c>
      <c r="C289" s="10" t="s">
        <v>473</v>
      </c>
      <c r="D289" s="118" t="s">
        <v>473</v>
      </c>
      <c r="E289" s="118" t="s">
        <v>26</v>
      </c>
      <c r="F289" s="158" t="s">
        <v>755</v>
      </c>
      <c r="G289" s="159"/>
      <c r="H289" s="11" t="s">
        <v>475</v>
      </c>
      <c r="I289" s="14">
        <f t="shared" si="13"/>
        <v>3.6214560826679199</v>
      </c>
      <c r="J289" s="14">
        <v>2.2400000000000002</v>
      </c>
      <c r="K289" s="109">
        <f t="shared" si="12"/>
        <v>7.2429121653358397</v>
      </c>
      <c r="L289" s="115"/>
      <c r="M289" s="2">
        <v>21.29</v>
      </c>
      <c r="N289" s="2">
        <v>34.42</v>
      </c>
      <c r="O289" s="141">
        <v>3.77</v>
      </c>
      <c r="P289" s="142">
        <f t="shared" si="14"/>
        <v>7.54</v>
      </c>
    </row>
    <row r="290" spans="1:16">
      <c r="A290" s="114"/>
      <c r="B290" s="107">
        <v>3</v>
      </c>
      <c r="C290" s="10" t="s">
        <v>473</v>
      </c>
      <c r="D290" s="118" t="s">
        <v>473</v>
      </c>
      <c r="E290" s="118" t="s">
        <v>298</v>
      </c>
      <c r="F290" s="158" t="s">
        <v>273</v>
      </c>
      <c r="G290" s="159"/>
      <c r="H290" s="11" t="s">
        <v>475</v>
      </c>
      <c r="I290" s="14">
        <f t="shared" si="13"/>
        <v>3.6214560826679199</v>
      </c>
      <c r="J290" s="14">
        <v>2.2400000000000002</v>
      </c>
      <c r="K290" s="109">
        <f t="shared" si="12"/>
        <v>10.86436824800376</v>
      </c>
      <c r="L290" s="115"/>
      <c r="M290" s="2">
        <v>21.29</v>
      </c>
      <c r="N290" s="2">
        <v>34.42</v>
      </c>
      <c r="O290" s="141">
        <v>3.77</v>
      </c>
      <c r="P290" s="142">
        <f t="shared" si="14"/>
        <v>11.31</v>
      </c>
    </row>
    <row r="291" spans="1:16">
      <c r="A291" s="114"/>
      <c r="B291" s="107">
        <v>5</v>
      </c>
      <c r="C291" s="10" t="s">
        <v>473</v>
      </c>
      <c r="D291" s="118" t="s">
        <v>473</v>
      </c>
      <c r="E291" s="118" t="s">
        <v>298</v>
      </c>
      <c r="F291" s="158" t="s">
        <v>272</v>
      </c>
      <c r="G291" s="159"/>
      <c r="H291" s="11" t="s">
        <v>475</v>
      </c>
      <c r="I291" s="14">
        <f t="shared" si="13"/>
        <v>3.6214560826679199</v>
      </c>
      <c r="J291" s="14">
        <v>2.2400000000000002</v>
      </c>
      <c r="K291" s="109">
        <f t="shared" si="12"/>
        <v>18.107280413339598</v>
      </c>
      <c r="L291" s="115"/>
      <c r="M291" s="2">
        <v>21.29</v>
      </c>
      <c r="N291" s="2">
        <v>34.42</v>
      </c>
      <c r="O291" s="141">
        <v>3.77</v>
      </c>
      <c r="P291" s="142">
        <f t="shared" si="14"/>
        <v>18.850000000000001</v>
      </c>
    </row>
    <row r="292" spans="1:16">
      <c r="A292" s="114"/>
      <c r="B292" s="107">
        <v>3</v>
      </c>
      <c r="C292" s="10" t="s">
        <v>473</v>
      </c>
      <c r="D292" s="118" t="s">
        <v>473</v>
      </c>
      <c r="E292" s="118" t="s">
        <v>294</v>
      </c>
      <c r="F292" s="158" t="s">
        <v>273</v>
      </c>
      <c r="G292" s="159"/>
      <c r="H292" s="11" t="s">
        <v>475</v>
      </c>
      <c r="I292" s="14">
        <f t="shared" si="13"/>
        <v>3.6214560826679199</v>
      </c>
      <c r="J292" s="14">
        <v>2.2400000000000002</v>
      </c>
      <c r="K292" s="109">
        <f t="shared" si="12"/>
        <v>10.86436824800376</v>
      </c>
      <c r="L292" s="115"/>
      <c r="M292" s="2">
        <v>21.29</v>
      </c>
      <c r="N292" s="2">
        <v>34.42</v>
      </c>
      <c r="O292" s="141">
        <v>3.77</v>
      </c>
      <c r="P292" s="142">
        <f t="shared" si="14"/>
        <v>11.31</v>
      </c>
    </row>
    <row r="293" spans="1:16">
      <c r="A293" s="114"/>
      <c r="B293" s="107">
        <v>4</v>
      </c>
      <c r="C293" s="10" t="s">
        <v>473</v>
      </c>
      <c r="D293" s="118" t="s">
        <v>473</v>
      </c>
      <c r="E293" s="118" t="s">
        <v>294</v>
      </c>
      <c r="F293" s="158" t="s">
        <v>272</v>
      </c>
      <c r="G293" s="159"/>
      <c r="H293" s="11" t="s">
        <v>475</v>
      </c>
      <c r="I293" s="14">
        <f t="shared" si="13"/>
        <v>3.6214560826679199</v>
      </c>
      <c r="J293" s="14">
        <v>2.2400000000000002</v>
      </c>
      <c r="K293" s="109">
        <f t="shared" si="12"/>
        <v>14.485824330671679</v>
      </c>
      <c r="L293" s="115"/>
      <c r="M293" s="2">
        <v>21.29</v>
      </c>
      <c r="N293" s="2">
        <v>34.42</v>
      </c>
      <c r="O293" s="141">
        <v>3.77</v>
      </c>
      <c r="P293" s="142">
        <f t="shared" si="14"/>
        <v>15.08</v>
      </c>
    </row>
    <row r="294" spans="1:16">
      <c r="A294" s="114"/>
      <c r="B294" s="107">
        <v>3</v>
      </c>
      <c r="C294" s="10" t="s">
        <v>473</v>
      </c>
      <c r="D294" s="118" t="s">
        <v>473</v>
      </c>
      <c r="E294" s="118" t="s">
        <v>314</v>
      </c>
      <c r="F294" s="158" t="s">
        <v>273</v>
      </c>
      <c r="G294" s="159"/>
      <c r="H294" s="11" t="s">
        <v>475</v>
      </c>
      <c r="I294" s="14">
        <f t="shared" si="13"/>
        <v>3.6214560826679199</v>
      </c>
      <c r="J294" s="14">
        <v>2.2400000000000002</v>
      </c>
      <c r="K294" s="109">
        <f t="shared" si="12"/>
        <v>10.86436824800376</v>
      </c>
      <c r="L294" s="115"/>
      <c r="M294" s="2">
        <v>21.29</v>
      </c>
      <c r="N294" s="2">
        <v>34.42</v>
      </c>
      <c r="O294" s="141">
        <v>3.77</v>
      </c>
      <c r="P294" s="142">
        <f t="shared" si="14"/>
        <v>11.31</v>
      </c>
    </row>
    <row r="295" spans="1:16">
      <c r="A295" s="114"/>
      <c r="B295" s="107">
        <v>3</v>
      </c>
      <c r="C295" s="10" t="s">
        <v>473</v>
      </c>
      <c r="D295" s="118" t="s">
        <v>473</v>
      </c>
      <c r="E295" s="118" t="s">
        <v>314</v>
      </c>
      <c r="F295" s="158" t="s">
        <v>272</v>
      </c>
      <c r="G295" s="159"/>
      <c r="H295" s="11" t="s">
        <v>475</v>
      </c>
      <c r="I295" s="14">
        <f t="shared" si="13"/>
        <v>3.6214560826679199</v>
      </c>
      <c r="J295" s="14">
        <v>2.2400000000000002</v>
      </c>
      <c r="K295" s="109">
        <f t="shared" si="12"/>
        <v>10.86436824800376</v>
      </c>
      <c r="L295" s="115"/>
      <c r="M295" s="2">
        <v>21.29</v>
      </c>
      <c r="N295" s="2">
        <v>34.42</v>
      </c>
      <c r="O295" s="141">
        <v>3.77</v>
      </c>
      <c r="P295" s="142">
        <f t="shared" si="14"/>
        <v>11.31</v>
      </c>
    </row>
    <row r="296" spans="1:16">
      <c r="A296" s="114"/>
      <c r="B296" s="107">
        <v>2</v>
      </c>
      <c r="C296" s="10" t="s">
        <v>847</v>
      </c>
      <c r="D296" s="118" t="s">
        <v>847</v>
      </c>
      <c r="E296" s="118" t="s">
        <v>25</v>
      </c>
      <c r="F296" s="158"/>
      <c r="G296" s="159"/>
      <c r="H296" s="11" t="s">
        <v>848</v>
      </c>
      <c r="I296" s="14">
        <f t="shared" si="13"/>
        <v>1.6005542508219823</v>
      </c>
      <c r="J296" s="14">
        <v>0.99</v>
      </c>
      <c r="K296" s="109">
        <f t="shared" si="12"/>
        <v>3.2011085016439647</v>
      </c>
      <c r="L296" s="115"/>
      <c r="M296" s="2">
        <v>21.29</v>
      </c>
      <c r="N296" s="2">
        <v>34.42</v>
      </c>
      <c r="O296" s="141">
        <v>1.67</v>
      </c>
      <c r="P296" s="142">
        <f t="shared" si="14"/>
        <v>3.34</v>
      </c>
    </row>
    <row r="297" spans="1:16" ht="24">
      <c r="A297" s="114"/>
      <c r="B297" s="107">
        <v>2</v>
      </c>
      <c r="C297" s="10" t="s">
        <v>849</v>
      </c>
      <c r="D297" s="118" t="s">
        <v>849</v>
      </c>
      <c r="E297" s="118" t="s">
        <v>25</v>
      </c>
      <c r="F297" s="158"/>
      <c r="G297" s="159"/>
      <c r="H297" s="11" t="s">
        <v>850</v>
      </c>
      <c r="I297" s="14">
        <f t="shared" si="13"/>
        <v>2.9424330671676846</v>
      </c>
      <c r="J297" s="14">
        <v>1.82</v>
      </c>
      <c r="K297" s="109">
        <f t="shared" si="12"/>
        <v>5.8848661343353692</v>
      </c>
      <c r="L297" s="115"/>
      <c r="M297" s="2">
        <v>21.29</v>
      </c>
      <c r="N297" s="2">
        <v>34.42</v>
      </c>
      <c r="O297" s="141">
        <v>2.82</v>
      </c>
      <c r="P297" s="142">
        <f t="shared" si="14"/>
        <v>5.64</v>
      </c>
    </row>
    <row r="298" spans="1:16" ht="24">
      <c r="A298" s="114"/>
      <c r="B298" s="107">
        <v>2</v>
      </c>
      <c r="C298" s="10" t="s">
        <v>851</v>
      </c>
      <c r="D298" s="118" t="s">
        <v>851</v>
      </c>
      <c r="E298" s="118" t="s">
        <v>25</v>
      </c>
      <c r="F298" s="158" t="s">
        <v>272</v>
      </c>
      <c r="G298" s="159"/>
      <c r="H298" s="11" t="s">
        <v>852</v>
      </c>
      <c r="I298" s="14">
        <f t="shared" si="13"/>
        <v>2.4089149835603569</v>
      </c>
      <c r="J298" s="14">
        <v>1.49</v>
      </c>
      <c r="K298" s="109">
        <f t="shared" si="12"/>
        <v>4.8178299671207139</v>
      </c>
      <c r="L298" s="115"/>
      <c r="M298" s="2">
        <v>21.29</v>
      </c>
      <c r="N298" s="2">
        <v>34.42</v>
      </c>
      <c r="O298" s="141">
        <v>2.5099999999999998</v>
      </c>
      <c r="P298" s="142">
        <f t="shared" si="14"/>
        <v>5.0199999999999996</v>
      </c>
    </row>
    <row r="299" spans="1:16" ht="24">
      <c r="A299" s="114"/>
      <c r="B299" s="107">
        <v>2</v>
      </c>
      <c r="C299" s="10" t="s">
        <v>851</v>
      </c>
      <c r="D299" s="118" t="s">
        <v>851</v>
      </c>
      <c r="E299" s="118" t="s">
        <v>26</v>
      </c>
      <c r="F299" s="158" t="s">
        <v>755</v>
      </c>
      <c r="G299" s="159"/>
      <c r="H299" s="11" t="s">
        <v>852</v>
      </c>
      <c r="I299" s="14">
        <f t="shared" si="13"/>
        <v>2.4089149835603569</v>
      </c>
      <c r="J299" s="14">
        <v>1.49</v>
      </c>
      <c r="K299" s="109">
        <f t="shared" si="12"/>
        <v>4.8178299671207139</v>
      </c>
      <c r="L299" s="115"/>
      <c r="M299" s="2">
        <v>21.29</v>
      </c>
      <c r="N299" s="2">
        <v>34.42</v>
      </c>
      <c r="O299" s="141">
        <v>2.5099999999999998</v>
      </c>
      <c r="P299" s="142">
        <f t="shared" si="14"/>
        <v>5.0199999999999996</v>
      </c>
    </row>
    <row r="300" spans="1:16" ht="24">
      <c r="A300" s="114"/>
      <c r="B300" s="107">
        <v>2</v>
      </c>
      <c r="C300" s="10" t="s">
        <v>853</v>
      </c>
      <c r="D300" s="118" t="s">
        <v>896</v>
      </c>
      <c r="E300" s="118" t="s">
        <v>854</v>
      </c>
      <c r="F300" s="158" t="s">
        <v>635</v>
      </c>
      <c r="G300" s="159"/>
      <c r="H300" s="11" t="s">
        <v>855</v>
      </c>
      <c r="I300" s="14">
        <f t="shared" si="13"/>
        <v>0.67902301550023492</v>
      </c>
      <c r="J300" s="14">
        <v>0.42</v>
      </c>
      <c r="K300" s="109">
        <f t="shared" si="12"/>
        <v>1.3580460310004698</v>
      </c>
      <c r="L300" s="115"/>
      <c r="M300" s="2">
        <v>21.29</v>
      </c>
      <c r="N300" s="2">
        <v>34.42</v>
      </c>
      <c r="O300" s="141">
        <v>0.71</v>
      </c>
      <c r="P300" s="142">
        <f t="shared" si="14"/>
        <v>1.42</v>
      </c>
    </row>
    <row r="301" spans="1:16" ht="24">
      <c r="A301" s="114"/>
      <c r="B301" s="107">
        <v>2</v>
      </c>
      <c r="C301" s="10" t="s">
        <v>853</v>
      </c>
      <c r="D301" s="118" t="s">
        <v>896</v>
      </c>
      <c r="E301" s="118" t="s">
        <v>854</v>
      </c>
      <c r="F301" s="158" t="s">
        <v>637</v>
      </c>
      <c r="G301" s="159"/>
      <c r="H301" s="11" t="s">
        <v>855</v>
      </c>
      <c r="I301" s="14">
        <f t="shared" si="13"/>
        <v>0.67902301550023492</v>
      </c>
      <c r="J301" s="14">
        <v>0.42</v>
      </c>
      <c r="K301" s="109">
        <f t="shared" si="12"/>
        <v>1.3580460310004698</v>
      </c>
      <c r="L301" s="115"/>
      <c r="M301" s="2">
        <v>21.29</v>
      </c>
      <c r="N301" s="2">
        <v>34.42</v>
      </c>
      <c r="O301" s="141">
        <v>0.71</v>
      </c>
      <c r="P301" s="142">
        <f t="shared" si="14"/>
        <v>1.42</v>
      </c>
    </row>
    <row r="302" spans="1:16" ht="24">
      <c r="A302" s="114"/>
      <c r="B302" s="107">
        <v>2</v>
      </c>
      <c r="C302" s="10" t="s">
        <v>853</v>
      </c>
      <c r="D302" s="118" t="s">
        <v>896</v>
      </c>
      <c r="E302" s="118" t="s">
        <v>854</v>
      </c>
      <c r="F302" s="158" t="s">
        <v>640</v>
      </c>
      <c r="G302" s="159"/>
      <c r="H302" s="11" t="s">
        <v>855</v>
      </c>
      <c r="I302" s="14">
        <f t="shared" si="13"/>
        <v>0.67902301550023492</v>
      </c>
      <c r="J302" s="14">
        <v>0.42</v>
      </c>
      <c r="K302" s="109">
        <f t="shared" si="12"/>
        <v>1.3580460310004698</v>
      </c>
      <c r="L302" s="115"/>
      <c r="M302" s="2">
        <v>21.29</v>
      </c>
      <c r="N302" s="2">
        <v>34.42</v>
      </c>
      <c r="O302" s="141">
        <v>0.71</v>
      </c>
      <c r="P302" s="142">
        <f t="shared" si="14"/>
        <v>1.42</v>
      </c>
    </row>
    <row r="303" spans="1:16" ht="24">
      <c r="A303" s="114"/>
      <c r="B303" s="107">
        <v>2</v>
      </c>
      <c r="C303" s="10" t="s">
        <v>853</v>
      </c>
      <c r="D303" s="118" t="s">
        <v>897</v>
      </c>
      <c r="E303" s="118" t="s">
        <v>856</v>
      </c>
      <c r="F303" s="158" t="s">
        <v>635</v>
      </c>
      <c r="G303" s="159"/>
      <c r="H303" s="11" t="s">
        <v>855</v>
      </c>
      <c r="I303" s="14">
        <f t="shared" si="13"/>
        <v>0.85686237670267751</v>
      </c>
      <c r="J303" s="14">
        <v>0.53</v>
      </c>
      <c r="K303" s="109">
        <f t="shared" si="12"/>
        <v>1.713724753405355</v>
      </c>
      <c r="L303" s="115"/>
      <c r="M303" s="2">
        <v>21.29</v>
      </c>
      <c r="N303" s="2">
        <v>34.42</v>
      </c>
      <c r="O303" s="141">
        <v>0.89</v>
      </c>
      <c r="P303" s="142">
        <f t="shared" si="14"/>
        <v>1.78</v>
      </c>
    </row>
    <row r="304" spans="1:16" ht="24">
      <c r="A304" s="114"/>
      <c r="B304" s="107">
        <v>2</v>
      </c>
      <c r="C304" s="10" t="s">
        <v>853</v>
      </c>
      <c r="D304" s="118" t="s">
        <v>897</v>
      </c>
      <c r="E304" s="118" t="s">
        <v>856</v>
      </c>
      <c r="F304" s="158" t="s">
        <v>637</v>
      </c>
      <c r="G304" s="159"/>
      <c r="H304" s="11" t="s">
        <v>855</v>
      </c>
      <c r="I304" s="14">
        <f t="shared" si="13"/>
        <v>0.85686237670267751</v>
      </c>
      <c r="J304" s="14">
        <v>0.53</v>
      </c>
      <c r="K304" s="109">
        <f t="shared" si="12"/>
        <v>1.713724753405355</v>
      </c>
      <c r="L304" s="115"/>
      <c r="M304" s="2">
        <v>21.29</v>
      </c>
      <c r="N304" s="2">
        <v>34.42</v>
      </c>
      <c r="O304" s="141">
        <v>0.89</v>
      </c>
      <c r="P304" s="142">
        <f t="shared" si="14"/>
        <v>1.78</v>
      </c>
    </row>
    <row r="305" spans="1:16" ht="24">
      <c r="A305" s="114"/>
      <c r="B305" s="107">
        <v>2</v>
      </c>
      <c r="C305" s="10" t="s">
        <v>853</v>
      </c>
      <c r="D305" s="118" t="s">
        <v>897</v>
      </c>
      <c r="E305" s="118" t="s">
        <v>856</v>
      </c>
      <c r="F305" s="158" t="s">
        <v>640</v>
      </c>
      <c r="G305" s="159"/>
      <c r="H305" s="11" t="s">
        <v>855</v>
      </c>
      <c r="I305" s="14">
        <f t="shared" si="13"/>
        <v>0.85686237670267751</v>
      </c>
      <c r="J305" s="14">
        <v>0.53</v>
      </c>
      <c r="K305" s="109">
        <f t="shared" si="12"/>
        <v>1.713724753405355</v>
      </c>
      <c r="L305" s="115"/>
      <c r="M305" s="2">
        <v>21.29</v>
      </c>
      <c r="N305" s="2">
        <v>34.42</v>
      </c>
      <c r="O305" s="141">
        <v>0.89</v>
      </c>
      <c r="P305" s="142">
        <f t="shared" si="14"/>
        <v>1.78</v>
      </c>
    </row>
    <row r="306" spans="1:16" ht="24">
      <c r="A306" s="114"/>
      <c r="B306" s="107">
        <v>2</v>
      </c>
      <c r="C306" s="10" t="s">
        <v>853</v>
      </c>
      <c r="D306" s="118" t="s">
        <v>898</v>
      </c>
      <c r="E306" s="118" t="s">
        <v>857</v>
      </c>
      <c r="F306" s="158" t="s">
        <v>635</v>
      </c>
      <c r="G306" s="159"/>
      <c r="H306" s="11" t="s">
        <v>855</v>
      </c>
      <c r="I306" s="14">
        <f t="shared" si="13"/>
        <v>0.9215312353217473</v>
      </c>
      <c r="J306" s="14">
        <v>0.56999999999999995</v>
      </c>
      <c r="K306" s="109">
        <f t="shared" si="12"/>
        <v>1.8430624706434946</v>
      </c>
      <c r="L306" s="115"/>
      <c r="M306" s="2">
        <v>21.29</v>
      </c>
      <c r="N306" s="2">
        <v>34.42</v>
      </c>
      <c r="O306" s="141">
        <v>0.96</v>
      </c>
      <c r="P306" s="142">
        <f t="shared" si="14"/>
        <v>1.92</v>
      </c>
    </row>
    <row r="307" spans="1:16" ht="24">
      <c r="A307" s="114"/>
      <c r="B307" s="107">
        <v>2</v>
      </c>
      <c r="C307" s="10" t="s">
        <v>853</v>
      </c>
      <c r="D307" s="118" t="s">
        <v>898</v>
      </c>
      <c r="E307" s="118" t="s">
        <v>857</v>
      </c>
      <c r="F307" s="158" t="s">
        <v>637</v>
      </c>
      <c r="G307" s="159"/>
      <c r="H307" s="11" t="s">
        <v>855</v>
      </c>
      <c r="I307" s="14">
        <f t="shared" si="13"/>
        <v>0.9215312353217473</v>
      </c>
      <c r="J307" s="14">
        <v>0.56999999999999995</v>
      </c>
      <c r="K307" s="109">
        <f t="shared" si="12"/>
        <v>1.8430624706434946</v>
      </c>
      <c r="L307" s="115"/>
      <c r="M307" s="2">
        <v>21.29</v>
      </c>
      <c r="N307" s="2">
        <v>34.42</v>
      </c>
      <c r="O307" s="141">
        <v>0.96</v>
      </c>
      <c r="P307" s="142">
        <f t="shared" si="14"/>
        <v>1.92</v>
      </c>
    </row>
    <row r="308" spans="1:16" ht="24">
      <c r="A308" s="114"/>
      <c r="B308" s="107">
        <v>2</v>
      </c>
      <c r="C308" s="10" t="s">
        <v>853</v>
      </c>
      <c r="D308" s="118" t="s">
        <v>898</v>
      </c>
      <c r="E308" s="118" t="s">
        <v>857</v>
      </c>
      <c r="F308" s="158" t="s">
        <v>640</v>
      </c>
      <c r="G308" s="159"/>
      <c r="H308" s="11" t="s">
        <v>855</v>
      </c>
      <c r="I308" s="14">
        <f t="shared" si="13"/>
        <v>0.9215312353217473</v>
      </c>
      <c r="J308" s="14">
        <v>0.56999999999999995</v>
      </c>
      <c r="K308" s="109">
        <f t="shared" si="12"/>
        <v>1.8430624706434946</v>
      </c>
      <c r="L308" s="115"/>
      <c r="M308" s="2">
        <v>21.29</v>
      </c>
      <c r="N308" s="2">
        <v>34.42</v>
      </c>
      <c r="O308" s="141">
        <v>0.96</v>
      </c>
      <c r="P308" s="142">
        <f t="shared" si="14"/>
        <v>1.92</v>
      </c>
    </row>
    <row r="309" spans="1:16" ht="24">
      <c r="A309" s="114"/>
      <c r="B309" s="107">
        <v>2</v>
      </c>
      <c r="C309" s="10" t="s">
        <v>853</v>
      </c>
      <c r="D309" s="118" t="s">
        <v>899</v>
      </c>
      <c r="E309" s="118" t="s">
        <v>858</v>
      </c>
      <c r="F309" s="158" t="s">
        <v>635</v>
      </c>
      <c r="G309" s="159"/>
      <c r="H309" s="11" t="s">
        <v>855</v>
      </c>
      <c r="I309" s="14">
        <f t="shared" si="13"/>
        <v>0.98620009394081742</v>
      </c>
      <c r="J309" s="14">
        <v>0.61</v>
      </c>
      <c r="K309" s="109">
        <f t="shared" si="12"/>
        <v>1.9724001878816348</v>
      </c>
      <c r="L309" s="115"/>
      <c r="M309" s="2">
        <v>21.29</v>
      </c>
      <c r="N309" s="2">
        <v>34.42</v>
      </c>
      <c r="O309" s="141">
        <v>1.03</v>
      </c>
      <c r="P309" s="142">
        <f t="shared" si="14"/>
        <v>2.06</v>
      </c>
    </row>
    <row r="310" spans="1:16" ht="24">
      <c r="A310" s="114"/>
      <c r="B310" s="107">
        <v>2</v>
      </c>
      <c r="C310" s="10" t="s">
        <v>853</v>
      </c>
      <c r="D310" s="118" t="s">
        <v>899</v>
      </c>
      <c r="E310" s="118" t="s">
        <v>858</v>
      </c>
      <c r="F310" s="158" t="s">
        <v>637</v>
      </c>
      <c r="G310" s="159"/>
      <c r="H310" s="11" t="s">
        <v>855</v>
      </c>
      <c r="I310" s="14">
        <f t="shared" si="13"/>
        <v>0.98620009394081742</v>
      </c>
      <c r="J310" s="14">
        <v>0.61</v>
      </c>
      <c r="K310" s="109">
        <f t="shared" si="12"/>
        <v>1.9724001878816348</v>
      </c>
      <c r="L310" s="115"/>
      <c r="M310" s="2">
        <v>21.29</v>
      </c>
      <c r="N310" s="2">
        <v>34.42</v>
      </c>
      <c r="O310" s="141">
        <v>1.03</v>
      </c>
      <c r="P310" s="142">
        <f t="shared" si="14"/>
        <v>2.06</v>
      </c>
    </row>
    <row r="311" spans="1:16" ht="24">
      <c r="A311" s="114"/>
      <c r="B311" s="107">
        <v>2</v>
      </c>
      <c r="C311" s="10" t="s">
        <v>853</v>
      </c>
      <c r="D311" s="118" t="s">
        <v>899</v>
      </c>
      <c r="E311" s="118" t="s">
        <v>858</v>
      </c>
      <c r="F311" s="158" t="s">
        <v>640</v>
      </c>
      <c r="G311" s="159"/>
      <c r="H311" s="11" t="s">
        <v>855</v>
      </c>
      <c r="I311" s="14">
        <f t="shared" si="13"/>
        <v>0.98620009394081742</v>
      </c>
      <c r="J311" s="14">
        <v>0.61</v>
      </c>
      <c r="K311" s="109">
        <f t="shared" si="12"/>
        <v>1.9724001878816348</v>
      </c>
      <c r="L311" s="115"/>
      <c r="M311" s="2">
        <v>21.29</v>
      </c>
      <c r="N311" s="2">
        <v>34.42</v>
      </c>
      <c r="O311" s="141">
        <v>1.03</v>
      </c>
      <c r="P311" s="142">
        <f t="shared" si="14"/>
        <v>2.06</v>
      </c>
    </row>
    <row r="312" spans="1:16" ht="24">
      <c r="A312" s="114"/>
      <c r="B312" s="107">
        <v>2</v>
      </c>
      <c r="C312" s="10" t="s">
        <v>853</v>
      </c>
      <c r="D312" s="118" t="s">
        <v>900</v>
      </c>
      <c r="E312" s="118" t="s">
        <v>859</v>
      </c>
      <c r="F312" s="158" t="s">
        <v>635</v>
      </c>
      <c r="G312" s="159"/>
      <c r="H312" s="11" t="s">
        <v>855</v>
      </c>
      <c r="I312" s="14">
        <f t="shared" si="13"/>
        <v>1.0508689525598873</v>
      </c>
      <c r="J312" s="14">
        <v>0.65</v>
      </c>
      <c r="K312" s="109">
        <f t="shared" si="12"/>
        <v>2.1017379051197747</v>
      </c>
      <c r="L312" s="115"/>
      <c r="M312" s="2">
        <v>21.29</v>
      </c>
      <c r="N312" s="2">
        <v>34.42</v>
      </c>
      <c r="O312" s="146">
        <v>1.1000000000000001</v>
      </c>
      <c r="P312" s="142">
        <f t="shared" si="14"/>
        <v>2.2000000000000002</v>
      </c>
    </row>
    <row r="313" spans="1:16" ht="24">
      <c r="A313" s="114"/>
      <c r="B313" s="107">
        <v>2</v>
      </c>
      <c r="C313" s="10" t="s">
        <v>853</v>
      </c>
      <c r="D313" s="118" t="s">
        <v>900</v>
      </c>
      <c r="E313" s="118" t="s">
        <v>859</v>
      </c>
      <c r="F313" s="158" t="s">
        <v>637</v>
      </c>
      <c r="G313" s="159"/>
      <c r="H313" s="11" t="s">
        <v>855</v>
      </c>
      <c r="I313" s="14">
        <f t="shared" si="13"/>
        <v>1.0508689525598873</v>
      </c>
      <c r="J313" s="14">
        <v>0.65</v>
      </c>
      <c r="K313" s="109">
        <f t="shared" si="12"/>
        <v>2.1017379051197747</v>
      </c>
      <c r="L313" s="115"/>
      <c r="M313" s="2">
        <v>21.29</v>
      </c>
      <c r="N313" s="2">
        <v>34.42</v>
      </c>
      <c r="O313" s="146">
        <v>1.1000000000000001</v>
      </c>
      <c r="P313" s="142">
        <f t="shared" si="14"/>
        <v>2.2000000000000002</v>
      </c>
    </row>
    <row r="314" spans="1:16" ht="24">
      <c r="A314" s="114"/>
      <c r="B314" s="107">
        <v>2</v>
      </c>
      <c r="C314" s="10" t="s">
        <v>853</v>
      </c>
      <c r="D314" s="118" t="s">
        <v>900</v>
      </c>
      <c r="E314" s="118" t="s">
        <v>859</v>
      </c>
      <c r="F314" s="158" t="s">
        <v>640</v>
      </c>
      <c r="G314" s="159"/>
      <c r="H314" s="11" t="s">
        <v>855</v>
      </c>
      <c r="I314" s="14">
        <f t="shared" si="13"/>
        <v>1.0508689525598873</v>
      </c>
      <c r="J314" s="14">
        <v>0.65</v>
      </c>
      <c r="K314" s="109">
        <f t="shared" si="12"/>
        <v>2.1017379051197747</v>
      </c>
      <c r="L314" s="115"/>
      <c r="M314" s="2">
        <v>21.29</v>
      </c>
      <c r="N314" s="2">
        <v>34.42</v>
      </c>
      <c r="O314" s="146">
        <v>1.1000000000000001</v>
      </c>
      <c r="P314" s="142">
        <f t="shared" si="14"/>
        <v>2.2000000000000002</v>
      </c>
    </row>
    <row r="315" spans="1:16" ht="24">
      <c r="A315" s="114"/>
      <c r="B315" s="107">
        <v>2</v>
      </c>
      <c r="C315" s="10" t="s">
        <v>860</v>
      </c>
      <c r="D315" s="118" t="s">
        <v>860</v>
      </c>
      <c r="E315" s="118" t="s">
        <v>239</v>
      </c>
      <c r="F315" s="158" t="s">
        <v>23</v>
      </c>
      <c r="G315" s="159"/>
      <c r="H315" s="11" t="s">
        <v>861</v>
      </c>
      <c r="I315" s="14">
        <f t="shared" si="13"/>
        <v>1.1155378111789573</v>
      </c>
      <c r="J315" s="14">
        <v>0.69</v>
      </c>
      <c r="K315" s="109">
        <f t="shared" si="12"/>
        <v>2.2310756223579147</v>
      </c>
      <c r="L315" s="115"/>
      <c r="M315" s="2">
        <v>21.29</v>
      </c>
      <c r="N315" s="2">
        <v>34.42</v>
      </c>
      <c r="O315" s="141">
        <v>1.1599999999999999</v>
      </c>
      <c r="P315" s="142">
        <f t="shared" si="14"/>
        <v>2.3199999999999998</v>
      </c>
    </row>
    <row r="316" spans="1:16" ht="24">
      <c r="A316" s="114"/>
      <c r="B316" s="107">
        <v>2</v>
      </c>
      <c r="C316" s="10" t="s">
        <v>860</v>
      </c>
      <c r="D316" s="118" t="s">
        <v>860</v>
      </c>
      <c r="E316" s="118" t="s">
        <v>239</v>
      </c>
      <c r="F316" s="158" t="s">
        <v>25</v>
      </c>
      <c r="G316" s="159"/>
      <c r="H316" s="11" t="s">
        <v>861</v>
      </c>
      <c r="I316" s="14">
        <f t="shared" si="13"/>
        <v>1.1155378111789573</v>
      </c>
      <c r="J316" s="14">
        <v>0.69</v>
      </c>
      <c r="K316" s="109">
        <f t="shared" si="12"/>
        <v>2.2310756223579147</v>
      </c>
      <c r="L316" s="115"/>
      <c r="M316" s="2">
        <v>21.29</v>
      </c>
      <c r="N316" s="2">
        <v>34.42</v>
      </c>
      <c r="O316" s="141">
        <v>1.1599999999999999</v>
      </c>
      <c r="P316" s="142">
        <f t="shared" si="14"/>
        <v>2.3199999999999998</v>
      </c>
    </row>
    <row r="317" spans="1:16" ht="24">
      <c r="A317" s="114"/>
      <c r="B317" s="107">
        <v>1</v>
      </c>
      <c r="C317" s="10" t="s">
        <v>860</v>
      </c>
      <c r="D317" s="118" t="s">
        <v>860</v>
      </c>
      <c r="E317" s="118" t="s">
        <v>348</v>
      </c>
      <c r="F317" s="158" t="s">
        <v>23</v>
      </c>
      <c r="G317" s="159"/>
      <c r="H317" s="11" t="s">
        <v>861</v>
      </c>
      <c r="I317" s="14">
        <f t="shared" si="13"/>
        <v>1.1155378111789573</v>
      </c>
      <c r="J317" s="14">
        <v>0.69</v>
      </c>
      <c r="K317" s="109">
        <f t="shared" si="12"/>
        <v>1.1155378111789573</v>
      </c>
      <c r="L317" s="115"/>
      <c r="M317" s="2">
        <v>21.29</v>
      </c>
      <c r="N317" s="2">
        <v>34.42</v>
      </c>
      <c r="O317" s="141">
        <v>1.1599999999999999</v>
      </c>
      <c r="P317" s="142">
        <f t="shared" si="14"/>
        <v>1.1599999999999999</v>
      </c>
    </row>
    <row r="318" spans="1:16" ht="24">
      <c r="A318" s="114"/>
      <c r="B318" s="107">
        <v>1</v>
      </c>
      <c r="C318" s="10" t="s">
        <v>860</v>
      </c>
      <c r="D318" s="118" t="s">
        <v>860</v>
      </c>
      <c r="E318" s="118" t="s">
        <v>348</v>
      </c>
      <c r="F318" s="158" t="s">
        <v>25</v>
      </c>
      <c r="G318" s="159"/>
      <c r="H318" s="11" t="s">
        <v>861</v>
      </c>
      <c r="I318" s="14">
        <f t="shared" si="13"/>
        <v>1.1155378111789573</v>
      </c>
      <c r="J318" s="14">
        <v>0.69</v>
      </c>
      <c r="K318" s="109">
        <f t="shared" si="12"/>
        <v>1.1155378111789573</v>
      </c>
      <c r="L318" s="115"/>
      <c r="M318" s="2">
        <v>21.29</v>
      </c>
      <c r="N318" s="2">
        <v>34.42</v>
      </c>
      <c r="O318" s="141">
        <v>1.1599999999999999</v>
      </c>
      <c r="P318" s="142">
        <f t="shared" si="14"/>
        <v>1.1599999999999999</v>
      </c>
    </row>
    <row r="319" spans="1:16" ht="24">
      <c r="A319" s="114"/>
      <c r="B319" s="107">
        <v>1</v>
      </c>
      <c r="C319" s="10" t="s">
        <v>860</v>
      </c>
      <c r="D319" s="118" t="s">
        <v>860</v>
      </c>
      <c r="E319" s="118" t="s">
        <v>528</v>
      </c>
      <c r="F319" s="158" t="s">
        <v>23</v>
      </c>
      <c r="G319" s="159"/>
      <c r="H319" s="11" t="s">
        <v>861</v>
      </c>
      <c r="I319" s="14">
        <f t="shared" si="13"/>
        <v>1.1155378111789573</v>
      </c>
      <c r="J319" s="14">
        <v>0.69</v>
      </c>
      <c r="K319" s="109">
        <f t="shared" si="12"/>
        <v>1.1155378111789573</v>
      </c>
      <c r="L319" s="115"/>
      <c r="M319" s="2">
        <v>21.29</v>
      </c>
      <c r="N319" s="2">
        <v>34.42</v>
      </c>
      <c r="O319" s="141">
        <v>1.1599999999999999</v>
      </c>
      <c r="P319" s="142">
        <f t="shared" si="14"/>
        <v>1.1599999999999999</v>
      </c>
    </row>
    <row r="320" spans="1:16" ht="24">
      <c r="A320" s="114"/>
      <c r="B320" s="107">
        <v>1</v>
      </c>
      <c r="C320" s="10" t="s">
        <v>860</v>
      </c>
      <c r="D320" s="118" t="s">
        <v>860</v>
      </c>
      <c r="E320" s="118" t="s">
        <v>528</v>
      </c>
      <c r="F320" s="158" t="s">
        <v>25</v>
      </c>
      <c r="G320" s="159"/>
      <c r="H320" s="11" t="s">
        <v>861</v>
      </c>
      <c r="I320" s="14">
        <f t="shared" si="13"/>
        <v>1.1155378111789573</v>
      </c>
      <c r="J320" s="14">
        <v>0.69</v>
      </c>
      <c r="K320" s="109">
        <f t="shared" si="12"/>
        <v>1.1155378111789573</v>
      </c>
      <c r="L320" s="115"/>
      <c r="M320" s="2">
        <v>21.29</v>
      </c>
      <c r="N320" s="2">
        <v>34.42</v>
      </c>
      <c r="O320" s="141">
        <v>1.1599999999999999</v>
      </c>
      <c r="P320" s="142">
        <f t="shared" si="14"/>
        <v>1.1599999999999999</v>
      </c>
    </row>
    <row r="321" spans="1:16" ht="24">
      <c r="A321" s="114"/>
      <c r="B321" s="107">
        <v>1</v>
      </c>
      <c r="C321" s="10" t="s">
        <v>860</v>
      </c>
      <c r="D321" s="118" t="s">
        <v>860</v>
      </c>
      <c r="E321" s="118" t="s">
        <v>862</v>
      </c>
      <c r="F321" s="158" t="s">
        <v>23</v>
      </c>
      <c r="G321" s="159"/>
      <c r="H321" s="11" t="s">
        <v>861</v>
      </c>
      <c r="I321" s="14">
        <f t="shared" si="13"/>
        <v>1.1155378111789573</v>
      </c>
      <c r="J321" s="14">
        <v>0.69</v>
      </c>
      <c r="K321" s="109">
        <f t="shared" si="12"/>
        <v>1.1155378111789573</v>
      </c>
      <c r="L321" s="115"/>
      <c r="M321" s="2">
        <v>21.29</v>
      </c>
      <c r="N321" s="2">
        <v>34.42</v>
      </c>
      <c r="O321" s="141">
        <v>1.1599999999999999</v>
      </c>
      <c r="P321" s="142">
        <f t="shared" si="14"/>
        <v>1.1599999999999999</v>
      </c>
    </row>
    <row r="322" spans="1:16" ht="24">
      <c r="A322" s="114"/>
      <c r="B322" s="107">
        <v>2</v>
      </c>
      <c r="C322" s="10" t="s">
        <v>860</v>
      </c>
      <c r="D322" s="118" t="s">
        <v>860</v>
      </c>
      <c r="E322" s="118" t="s">
        <v>862</v>
      </c>
      <c r="F322" s="158" t="s">
        <v>25</v>
      </c>
      <c r="G322" s="159"/>
      <c r="H322" s="11" t="s">
        <v>861</v>
      </c>
      <c r="I322" s="14">
        <f t="shared" si="13"/>
        <v>1.1155378111789573</v>
      </c>
      <c r="J322" s="14">
        <v>0.69</v>
      </c>
      <c r="K322" s="109">
        <f t="shared" si="12"/>
        <v>2.2310756223579147</v>
      </c>
      <c r="L322" s="115"/>
      <c r="M322" s="2">
        <v>21.29</v>
      </c>
      <c r="N322" s="2">
        <v>34.42</v>
      </c>
      <c r="O322" s="141">
        <v>1.1599999999999999</v>
      </c>
      <c r="P322" s="142">
        <f t="shared" si="14"/>
        <v>2.3199999999999998</v>
      </c>
    </row>
    <row r="323" spans="1:16" ht="24">
      <c r="A323" s="114"/>
      <c r="B323" s="107">
        <v>1</v>
      </c>
      <c r="C323" s="10" t="s">
        <v>860</v>
      </c>
      <c r="D323" s="118" t="s">
        <v>860</v>
      </c>
      <c r="E323" s="118" t="s">
        <v>863</v>
      </c>
      <c r="F323" s="158" t="s">
        <v>23</v>
      </c>
      <c r="G323" s="159"/>
      <c r="H323" s="11" t="s">
        <v>861</v>
      </c>
      <c r="I323" s="14">
        <f t="shared" si="13"/>
        <v>1.1155378111789573</v>
      </c>
      <c r="J323" s="14">
        <v>0.69</v>
      </c>
      <c r="K323" s="109">
        <f t="shared" si="12"/>
        <v>1.1155378111789573</v>
      </c>
      <c r="L323" s="115"/>
      <c r="M323" s="2">
        <v>21.29</v>
      </c>
      <c r="N323" s="2">
        <v>34.42</v>
      </c>
      <c r="O323" s="141">
        <v>1.1599999999999999</v>
      </c>
      <c r="P323" s="142">
        <f t="shared" si="14"/>
        <v>1.1599999999999999</v>
      </c>
    </row>
    <row r="324" spans="1:16" ht="24">
      <c r="A324" s="114"/>
      <c r="B324" s="107">
        <v>1</v>
      </c>
      <c r="C324" s="10" t="s">
        <v>860</v>
      </c>
      <c r="D324" s="118" t="s">
        <v>860</v>
      </c>
      <c r="E324" s="118" t="s">
        <v>863</v>
      </c>
      <c r="F324" s="158" t="s">
        <v>25</v>
      </c>
      <c r="G324" s="159"/>
      <c r="H324" s="11" t="s">
        <v>861</v>
      </c>
      <c r="I324" s="14">
        <f t="shared" si="13"/>
        <v>1.1155378111789573</v>
      </c>
      <c r="J324" s="14">
        <v>0.69</v>
      </c>
      <c r="K324" s="109">
        <f t="shared" si="12"/>
        <v>1.1155378111789573</v>
      </c>
      <c r="L324" s="115"/>
      <c r="M324" s="2">
        <v>21.29</v>
      </c>
      <c r="N324" s="2">
        <v>34.42</v>
      </c>
      <c r="O324" s="141">
        <v>1.1599999999999999</v>
      </c>
      <c r="P324" s="142">
        <f t="shared" si="14"/>
        <v>1.1599999999999999</v>
      </c>
    </row>
    <row r="325" spans="1:16" ht="24">
      <c r="A325" s="114"/>
      <c r="B325" s="107">
        <v>1</v>
      </c>
      <c r="C325" s="10" t="s">
        <v>860</v>
      </c>
      <c r="D325" s="118" t="s">
        <v>860</v>
      </c>
      <c r="E325" s="118" t="s">
        <v>723</v>
      </c>
      <c r="F325" s="158" t="s">
        <v>23</v>
      </c>
      <c r="G325" s="159"/>
      <c r="H325" s="11" t="s">
        <v>861</v>
      </c>
      <c r="I325" s="14">
        <f t="shared" si="13"/>
        <v>1.1155378111789573</v>
      </c>
      <c r="J325" s="14">
        <v>0.69</v>
      </c>
      <c r="K325" s="109">
        <f t="shared" si="12"/>
        <v>1.1155378111789573</v>
      </c>
      <c r="L325" s="115"/>
      <c r="M325" s="2">
        <v>21.29</v>
      </c>
      <c r="N325" s="2">
        <v>34.42</v>
      </c>
      <c r="O325" s="141">
        <v>1.1599999999999999</v>
      </c>
      <c r="P325" s="142">
        <f t="shared" si="14"/>
        <v>1.1599999999999999</v>
      </c>
    </row>
    <row r="326" spans="1:16" ht="24">
      <c r="A326" s="114"/>
      <c r="B326" s="107">
        <v>1</v>
      </c>
      <c r="C326" s="10" t="s">
        <v>860</v>
      </c>
      <c r="D326" s="118" t="s">
        <v>860</v>
      </c>
      <c r="E326" s="118" t="s">
        <v>723</v>
      </c>
      <c r="F326" s="158" t="s">
        <v>25</v>
      </c>
      <c r="G326" s="159"/>
      <c r="H326" s="11" t="s">
        <v>861</v>
      </c>
      <c r="I326" s="14">
        <f t="shared" si="13"/>
        <v>1.1155378111789573</v>
      </c>
      <c r="J326" s="14">
        <v>0.69</v>
      </c>
      <c r="K326" s="109">
        <f t="shared" si="12"/>
        <v>1.1155378111789573</v>
      </c>
      <c r="L326" s="115"/>
      <c r="M326" s="2">
        <v>21.29</v>
      </c>
      <c r="N326" s="2">
        <v>34.42</v>
      </c>
      <c r="O326" s="141">
        <v>1.1599999999999999</v>
      </c>
      <c r="P326" s="142">
        <f t="shared" si="14"/>
        <v>1.1599999999999999</v>
      </c>
    </row>
    <row r="327" spans="1:16" ht="24">
      <c r="A327" s="114"/>
      <c r="B327" s="107">
        <v>1</v>
      </c>
      <c r="C327" s="10" t="s">
        <v>860</v>
      </c>
      <c r="D327" s="118" t="s">
        <v>860</v>
      </c>
      <c r="E327" s="118" t="s">
        <v>724</v>
      </c>
      <c r="F327" s="158" t="s">
        <v>23</v>
      </c>
      <c r="G327" s="159"/>
      <c r="H327" s="11" t="s">
        <v>861</v>
      </c>
      <c r="I327" s="14">
        <f t="shared" si="13"/>
        <v>1.1155378111789573</v>
      </c>
      <c r="J327" s="14">
        <v>0.69</v>
      </c>
      <c r="K327" s="109">
        <f t="shared" si="12"/>
        <v>1.1155378111789573</v>
      </c>
      <c r="L327" s="115"/>
      <c r="M327" s="2">
        <v>21.29</v>
      </c>
      <c r="N327" s="2">
        <v>34.42</v>
      </c>
      <c r="O327" s="141">
        <v>1.1599999999999999</v>
      </c>
      <c r="P327" s="142">
        <f t="shared" si="14"/>
        <v>1.1599999999999999</v>
      </c>
    </row>
    <row r="328" spans="1:16" ht="24">
      <c r="A328" s="114"/>
      <c r="B328" s="107">
        <v>1</v>
      </c>
      <c r="C328" s="10" t="s">
        <v>860</v>
      </c>
      <c r="D328" s="118" t="s">
        <v>860</v>
      </c>
      <c r="E328" s="118" t="s">
        <v>724</v>
      </c>
      <c r="F328" s="158" t="s">
        <v>25</v>
      </c>
      <c r="G328" s="159"/>
      <c r="H328" s="11" t="s">
        <v>861</v>
      </c>
      <c r="I328" s="14">
        <f t="shared" si="13"/>
        <v>1.1155378111789573</v>
      </c>
      <c r="J328" s="14">
        <v>0.69</v>
      </c>
      <c r="K328" s="109">
        <f t="shared" si="12"/>
        <v>1.1155378111789573</v>
      </c>
      <c r="L328" s="115"/>
      <c r="M328" s="2">
        <v>21.29</v>
      </c>
      <c r="N328" s="2">
        <v>34.42</v>
      </c>
      <c r="O328" s="141">
        <v>1.1599999999999999</v>
      </c>
      <c r="P328" s="142">
        <f t="shared" si="14"/>
        <v>1.1599999999999999</v>
      </c>
    </row>
    <row r="329" spans="1:16" ht="24">
      <c r="A329" s="114"/>
      <c r="B329" s="107">
        <v>1</v>
      </c>
      <c r="C329" s="10" t="s">
        <v>860</v>
      </c>
      <c r="D329" s="118" t="s">
        <v>860</v>
      </c>
      <c r="E329" s="118" t="s">
        <v>789</v>
      </c>
      <c r="F329" s="158" t="s">
        <v>23</v>
      </c>
      <c r="G329" s="159"/>
      <c r="H329" s="11" t="s">
        <v>861</v>
      </c>
      <c r="I329" s="14">
        <f t="shared" si="13"/>
        <v>1.1155378111789573</v>
      </c>
      <c r="J329" s="14">
        <v>0.69</v>
      </c>
      <c r="K329" s="109">
        <f t="shared" si="12"/>
        <v>1.1155378111789573</v>
      </c>
      <c r="L329" s="115"/>
      <c r="M329" s="2">
        <v>21.29</v>
      </c>
      <c r="N329" s="2">
        <v>34.42</v>
      </c>
      <c r="O329" s="141">
        <v>1.1599999999999999</v>
      </c>
      <c r="P329" s="142">
        <f t="shared" si="14"/>
        <v>1.1599999999999999</v>
      </c>
    </row>
    <row r="330" spans="1:16" ht="24">
      <c r="A330" s="114"/>
      <c r="B330" s="107">
        <v>1</v>
      </c>
      <c r="C330" s="10" t="s">
        <v>860</v>
      </c>
      <c r="D330" s="118" t="s">
        <v>860</v>
      </c>
      <c r="E330" s="118" t="s">
        <v>789</v>
      </c>
      <c r="F330" s="158" t="s">
        <v>25</v>
      </c>
      <c r="G330" s="159"/>
      <c r="H330" s="11" t="s">
        <v>861</v>
      </c>
      <c r="I330" s="14">
        <f t="shared" si="13"/>
        <v>1.1155378111789573</v>
      </c>
      <c r="J330" s="14">
        <v>0.69</v>
      </c>
      <c r="K330" s="109">
        <f t="shared" si="12"/>
        <v>1.1155378111789573</v>
      </c>
      <c r="L330" s="115"/>
      <c r="M330" s="2">
        <v>21.29</v>
      </c>
      <c r="N330" s="2">
        <v>34.42</v>
      </c>
      <c r="O330" s="141">
        <v>1.1599999999999999</v>
      </c>
      <c r="P330" s="142">
        <f t="shared" si="14"/>
        <v>1.1599999999999999</v>
      </c>
    </row>
    <row r="331" spans="1:16" ht="24">
      <c r="A331" s="114"/>
      <c r="B331" s="107">
        <v>1</v>
      </c>
      <c r="C331" s="10" t="s">
        <v>860</v>
      </c>
      <c r="D331" s="118" t="s">
        <v>860</v>
      </c>
      <c r="E331" s="118" t="s">
        <v>864</v>
      </c>
      <c r="F331" s="158" t="s">
        <v>23</v>
      </c>
      <c r="G331" s="159"/>
      <c r="H331" s="11" t="s">
        <v>861</v>
      </c>
      <c r="I331" s="14">
        <f t="shared" si="13"/>
        <v>1.1155378111789573</v>
      </c>
      <c r="J331" s="14">
        <v>0.69</v>
      </c>
      <c r="K331" s="109">
        <f t="shared" si="12"/>
        <v>1.1155378111789573</v>
      </c>
      <c r="L331" s="115"/>
      <c r="M331" s="2">
        <v>21.29</v>
      </c>
      <c r="N331" s="2">
        <v>34.42</v>
      </c>
      <c r="O331" s="141">
        <v>1.1599999999999999</v>
      </c>
      <c r="P331" s="142">
        <f t="shared" si="14"/>
        <v>1.1599999999999999</v>
      </c>
    </row>
    <row r="332" spans="1:16" ht="24">
      <c r="A332" s="114"/>
      <c r="B332" s="107">
        <v>1</v>
      </c>
      <c r="C332" s="10" t="s">
        <v>860</v>
      </c>
      <c r="D332" s="118" t="s">
        <v>860</v>
      </c>
      <c r="E332" s="118" t="s">
        <v>864</v>
      </c>
      <c r="F332" s="158" t="s">
        <v>25</v>
      </c>
      <c r="G332" s="159"/>
      <c r="H332" s="11" t="s">
        <v>861</v>
      </c>
      <c r="I332" s="14">
        <f t="shared" si="13"/>
        <v>1.1155378111789573</v>
      </c>
      <c r="J332" s="14">
        <v>0.69</v>
      </c>
      <c r="K332" s="109">
        <f t="shared" si="12"/>
        <v>1.1155378111789573</v>
      </c>
      <c r="L332" s="115"/>
      <c r="M332" s="2">
        <v>21.29</v>
      </c>
      <c r="N332" s="2">
        <v>34.42</v>
      </c>
      <c r="O332" s="141">
        <v>1.1599999999999999</v>
      </c>
      <c r="P332" s="142">
        <f t="shared" si="14"/>
        <v>1.1599999999999999</v>
      </c>
    </row>
    <row r="333" spans="1:16" ht="24">
      <c r="A333" s="114"/>
      <c r="B333" s="107">
        <v>1</v>
      </c>
      <c r="C333" s="10" t="s">
        <v>865</v>
      </c>
      <c r="D333" s="118" t="s">
        <v>901</v>
      </c>
      <c r="E333" s="118" t="s">
        <v>272</v>
      </c>
      <c r="F333" s="158" t="s">
        <v>25</v>
      </c>
      <c r="G333" s="159"/>
      <c r="H333" s="11" t="s">
        <v>866</v>
      </c>
      <c r="I333" s="14">
        <f t="shared" si="13"/>
        <v>7.2590793799906068</v>
      </c>
      <c r="J333" s="14">
        <v>4.49</v>
      </c>
      <c r="K333" s="109">
        <f t="shared" si="12"/>
        <v>7.2590793799906068</v>
      </c>
      <c r="L333" s="115"/>
      <c r="M333" s="2">
        <v>21.29</v>
      </c>
      <c r="N333" s="2">
        <v>34.42</v>
      </c>
      <c r="O333" s="141">
        <v>6.72</v>
      </c>
      <c r="P333" s="142">
        <f t="shared" si="14"/>
        <v>6.72</v>
      </c>
    </row>
    <row r="334" spans="1:16" ht="24">
      <c r="A334" s="114"/>
      <c r="B334" s="107">
        <v>1</v>
      </c>
      <c r="C334" s="10" t="s">
        <v>865</v>
      </c>
      <c r="D334" s="118" t="s">
        <v>901</v>
      </c>
      <c r="E334" s="118" t="s">
        <v>755</v>
      </c>
      <c r="F334" s="158" t="s">
        <v>25</v>
      </c>
      <c r="G334" s="159"/>
      <c r="H334" s="11" t="s">
        <v>866</v>
      </c>
      <c r="I334" s="14">
        <f t="shared" si="13"/>
        <v>7.2590793799906068</v>
      </c>
      <c r="J334" s="14">
        <v>4.49</v>
      </c>
      <c r="K334" s="109">
        <f t="shared" si="12"/>
        <v>7.2590793799906068</v>
      </c>
      <c r="L334" s="115"/>
      <c r="M334" s="2">
        <v>21.29</v>
      </c>
      <c r="N334" s="2">
        <v>34.42</v>
      </c>
      <c r="O334" s="141">
        <v>6.72</v>
      </c>
      <c r="P334" s="142">
        <f t="shared" si="14"/>
        <v>6.72</v>
      </c>
    </row>
    <row r="335" spans="1:16" ht="24">
      <c r="A335" s="114"/>
      <c r="B335" s="107">
        <v>2</v>
      </c>
      <c r="C335" s="10" t="s">
        <v>865</v>
      </c>
      <c r="D335" s="118" t="s">
        <v>902</v>
      </c>
      <c r="E335" s="118" t="s">
        <v>867</v>
      </c>
      <c r="F335" s="158" t="s">
        <v>25</v>
      </c>
      <c r="G335" s="159"/>
      <c r="H335" s="11" t="s">
        <v>866</v>
      </c>
      <c r="I335" s="14">
        <f t="shared" si="13"/>
        <v>6.4507186472522315</v>
      </c>
      <c r="J335" s="14">
        <v>3.99</v>
      </c>
      <c r="K335" s="109">
        <f t="shared" si="12"/>
        <v>12.901437294504463</v>
      </c>
      <c r="L335" s="115"/>
      <c r="M335" s="2">
        <v>21.29</v>
      </c>
      <c r="N335" s="2">
        <v>34.42</v>
      </c>
      <c r="O335" s="141">
        <v>6.72</v>
      </c>
      <c r="P335" s="142">
        <f t="shared" si="14"/>
        <v>13.44</v>
      </c>
    </row>
    <row r="336" spans="1:16" ht="24" customHeight="1">
      <c r="A336" s="114"/>
      <c r="B336" s="107">
        <v>2</v>
      </c>
      <c r="C336" s="10" t="s">
        <v>868</v>
      </c>
      <c r="D336" s="118" t="s">
        <v>903</v>
      </c>
      <c r="E336" s="118" t="s">
        <v>869</v>
      </c>
      <c r="F336" s="158"/>
      <c r="G336" s="159"/>
      <c r="H336" s="11" t="s">
        <v>870</v>
      </c>
      <c r="I336" s="14">
        <f t="shared" si="13"/>
        <v>19.384490371066232</v>
      </c>
      <c r="J336" s="14">
        <v>11.99</v>
      </c>
      <c r="K336" s="109">
        <f t="shared" si="12"/>
        <v>38.768980742132463</v>
      </c>
      <c r="L336" s="115"/>
      <c r="M336" s="2">
        <v>21.29</v>
      </c>
      <c r="N336" s="2">
        <v>34.42</v>
      </c>
      <c r="O336" s="141">
        <v>6.72</v>
      </c>
      <c r="P336" s="142">
        <f t="shared" si="14"/>
        <v>13.44</v>
      </c>
    </row>
    <row r="337" spans="1:17" ht="24" customHeight="1">
      <c r="A337" s="114"/>
      <c r="B337" s="107">
        <v>2</v>
      </c>
      <c r="C337" s="10" t="s">
        <v>868</v>
      </c>
      <c r="D337" s="118" t="s">
        <v>904</v>
      </c>
      <c r="E337" s="118" t="s">
        <v>871</v>
      </c>
      <c r="F337" s="158"/>
      <c r="G337" s="159"/>
      <c r="H337" s="11" t="s">
        <v>870</v>
      </c>
      <c r="I337" s="14">
        <f t="shared" si="13"/>
        <v>20.192851103804607</v>
      </c>
      <c r="J337" s="14">
        <v>12.49</v>
      </c>
      <c r="K337" s="109">
        <f t="shared" si="12"/>
        <v>40.385702207609214</v>
      </c>
      <c r="L337" s="115"/>
      <c r="M337" s="2">
        <v>21.29</v>
      </c>
      <c r="N337" s="2">
        <v>34.42</v>
      </c>
      <c r="O337" s="141">
        <v>6.72</v>
      </c>
      <c r="P337" s="142">
        <f t="shared" si="14"/>
        <v>13.44</v>
      </c>
    </row>
    <row r="338" spans="1:17" ht="24">
      <c r="A338" s="114"/>
      <c r="B338" s="107">
        <v>2</v>
      </c>
      <c r="C338" s="10" t="s">
        <v>872</v>
      </c>
      <c r="D338" s="118" t="s">
        <v>872</v>
      </c>
      <c r="E338" s="118" t="s">
        <v>273</v>
      </c>
      <c r="F338" s="158"/>
      <c r="G338" s="159"/>
      <c r="H338" s="11" t="s">
        <v>873</v>
      </c>
      <c r="I338" s="14">
        <f t="shared" si="13"/>
        <v>3.152606857679662</v>
      </c>
      <c r="J338" s="14">
        <v>1.95</v>
      </c>
      <c r="K338" s="109">
        <f t="shared" si="12"/>
        <v>6.305213715359324</v>
      </c>
      <c r="L338" s="115"/>
      <c r="M338" s="2">
        <v>21.29</v>
      </c>
      <c r="N338" s="2">
        <v>34.42</v>
      </c>
      <c r="O338" s="141">
        <v>3.29</v>
      </c>
      <c r="P338" s="142">
        <f t="shared" si="14"/>
        <v>6.58</v>
      </c>
    </row>
    <row r="339" spans="1:17" ht="24">
      <c r="A339" s="114"/>
      <c r="B339" s="107">
        <v>1</v>
      </c>
      <c r="C339" s="10" t="s">
        <v>872</v>
      </c>
      <c r="D339" s="118" t="s">
        <v>872</v>
      </c>
      <c r="E339" s="118" t="s">
        <v>673</v>
      </c>
      <c r="F339" s="158"/>
      <c r="G339" s="159"/>
      <c r="H339" s="11" t="s">
        <v>873</v>
      </c>
      <c r="I339" s="14">
        <f t="shared" si="13"/>
        <v>3.152606857679662</v>
      </c>
      <c r="J339" s="14">
        <v>1.95</v>
      </c>
      <c r="K339" s="109">
        <f t="shared" si="12"/>
        <v>3.152606857679662</v>
      </c>
      <c r="L339" s="115"/>
      <c r="M339" s="2">
        <v>21.29</v>
      </c>
      <c r="N339" s="2">
        <v>34.42</v>
      </c>
      <c r="O339" s="141">
        <v>3.29</v>
      </c>
      <c r="P339" s="142">
        <f t="shared" si="14"/>
        <v>3.29</v>
      </c>
    </row>
    <row r="340" spans="1:17" ht="24">
      <c r="A340" s="114"/>
      <c r="B340" s="107">
        <v>2</v>
      </c>
      <c r="C340" s="10" t="s">
        <v>872</v>
      </c>
      <c r="D340" s="118" t="s">
        <v>872</v>
      </c>
      <c r="E340" s="118" t="s">
        <v>272</v>
      </c>
      <c r="F340" s="158"/>
      <c r="G340" s="159"/>
      <c r="H340" s="11" t="s">
        <v>873</v>
      </c>
      <c r="I340" s="14">
        <f t="shared" si="13"/>
        <v>3.152606857679662</v>
      </c>
      <c r="J340" s="14">
        <v>1.95</v>
      </c>
      <c r="K340" s="109">
        <f t="shared" si="12"/>
        <v>6.305213715359324</v>
      </c>
      <c r="L340" s="115"/>
      <c r="M340" s="2">
        <v>21.29</v>
      </c>
      <c r="N340" s="2">
        <v>34.42</v>
      </c>
      <c r="O340" s="141">
        <v>3.29</v>
      </c>
      <c r="P340" s="142">
        <f t="shared" si="14"/>
        <v>6.58</v>
      </c>
    </row>
    <row r="341" spans="1:17" ht="36">
      <c r="A341" s="114"/>
      <c r="B341" s="107">
        <v>1</v>
      </c>
      <c r="C341" s="10" t="s">
        <v>874</v>
      </c>
      <c r="D341" s="118" t="s">
        <v>874</v>
      </c>
      <c r="E341" s="118" t="s">
        <v>728</v>
      </c>
      <c r="F341" s="158"/>
      <c r="G341" s="159"/>
      <c r="H341" s="11" t="s">
        <v>875</v>
      </c>
      <c r="I341" s="14">
        <f t="shared" si="13"/>
        <v>8.5524565523720071</v>
      </c>
      <c r="J341" s="14">
        <v>5.29</v>
      </c>
      <c r="K341" s="109">
        <f t="shared" si="12"/>
        <v>8.5524565523720071</v>
      </c>
      <c r="L341" s="115"/>
      <c r="M341" s="2">
        <v>21.29</v>
      </c>
      <c r="N341" s="2">
        <v>34.42</v>
      </c>
      <c r="O341" s="141">
        <v>8.91</v>
      </c>
      <c r="P341" s="142">
        <f t="shared" si="14"/>
        <v>8.91</v>
      </c>
    </row>
    <row r="342" spans="1:17" ht="36">
      <c r="A342" s="114"/>
      <c r="B342" s="107">
        <v>1</v>
      </c>
      <c r="C342" s="10" t="s">
        <v>874</v>
      </c>
      <c r="D342" s="118" t="s">
        <v>874</v>
      </c>
      <c r="E342" s="118" t="s">
        <v>731</v>
      </c>
      <c r="F342" s="158"/>
      <c r="G342" s="159"/>
      <c r="H342" s="11" t="s">
        <v>875</v>
      </c>
      <c r="I342" s="14">
        <f t="shared" si="13"/>
        <v>8.5524565523720071</v>
      </c>
      <c r="J342" s="14">
        <v>5.29</v>
      </c>
      <c r="K342" s="109">
        <f t="shared" ref="K342:K345" si="15">I342*B342</f>
        <v>8.5524565523720071</v>
      </c>
      <c r="L342" s="115"/>
      <c r="M342" s="2">
        <v>21.29</v>
      </c>
      <c r="N342" s="2">
        <v>34.42</v>
      </c>
      <c r="O342" s="141">
        <v>8.91</v>
      </c>
      <c r="P342" s="142">
        <f t="shared" si="14"/>
        <v>8.91</v>
      </c>
    </row>
    <row r="343" spans="1:17" ht="24">
      <c r="A343" s="114"/>
      <c r="B343" s="107">
        <v>1</v>
      </c>
      <c r="C343" s="10" t="s">
        <v>876</v>
      </c>
      <c r="D343" s="118" t="s">
        <v>876</v>
      </c>
      <c r="E343" s="118"/>
      <c r="F343" s="158"/>
      <c r="G343" s="159"/>
      <c r="H343" s="11" t="s">
        <v>877</v>
      </c>
      <c r="I343" s="14">
        <f t="shared" ref="I343:I345" si="16">J343*N343/M343</f>
        <v>9.3608172851103824</v>
      </c>
      <c r="J343" s="14">
        <v>5.79</v>
      </c>
      <c r="K343" s="109">
        <f t="shared" si="15"/>
        <v>9.3608172851103824</v>
      </c>
      <c r="L343" s="115"/>
      <c r="M343" s="2">
        <v>21.29</v>
      </c>
      <c r="N343" s="2">
        <v>34.42</v>
      </c>
      <c r="O343" s="141">
        <v>9.76</v>
      </c>
      <c r="P343" s="142">
        <f t="shared" ref="P343:P345" si="17">O343*B343</f>
        <v>9.76</v>
      </c>
    </row>
    <row r="344" spans="1:17" ht="24">
      <c r="A344" s="114"/>
      <c r="B344" s="107">
        <v>1</v>
      </c>
      <c r="C344" s="10" t="s">
        <v>878</v>
      </c>
      <c r="D344" s="118" t="s">
        <v>878</v>
      </c>
      <c r="E344" s="118" t="s">
        <v>23</v>
      </c>
      <c r="F344" s="158"/>
      <c r="G344" s="159"/>
      <c r="H344" s="11" t="s">
        <v>879</v>
      </c>
      <c r="I344" s="14">
        <f t="shared" si="16"/>
        <v>7.1135744480976992</v>
      </c>
      <c r="J344" s="14">
        <v>4.4000000000000004</v>
      </c>
      <c r="K344" s="109">
        <f t="shared" si="15"/>
        <v>7.1135744480976992</v>
      </c>
      <c r="L344" s="115"/>
      <c r="M344" s="2">
        <v>21.29</v>
      </c>
      <c r="N344" s="2">
        <v>34.42</v>
      </c>
      <c r="O344" s="141">
        <v>7.41</v>
      </c>
      <c r="P344" s="142">
        <f t="shared" si="17"/>
        <v>7.41</v>
      </c>
    </row>
    <row r="345" spans="1:17" ht="24">
      <c r="A345" s="114"/>
      <c r="B345" s="108">
        <v>1</v>
      </c>
      <c r="C345" s="12" t="s">
        <v>878</v>
      </c>
      <c r="D345" s="119" t="s">
        <v>878</v>
      </c>
      <c r="E345" s="119" t="s">
        <v>25</v>
      </c>
      <c r="F345" s="160"/>
      <c r="G345" s="161"/>
      <c r="H345" s="13" t="s">
        <v>879</v>
      </c>
      <c r="I345" s="15">
        <f t="shared" si="16"/>
        <v>7.1135744480976992</v>
      </c>
      <c r="J345" s="15">
        <v>4.4000000000000004</v>
      </c>
      <c r="K345" s="110">
        <f t="shared" si="15"/>
        <v>7.1135744480976992</v>
      </c>
      <c r="L345" s="115"/>
      <c r="M345" s="2">
        <v>21.29</v>
      </c>
      <c r="N345" s="2">
        <v>34.42</v>
      </c>
      <c r="O345" s="141">
        <v>7.41</v>
      </c>
      <c r="P345" s="142">
        <f t="shared" si="17"/>
        <v>7.41</v>
      </c>
    </row>
    <row r="346" spans="1:17">
      <c r="A346" s="114"/>
      <c r="B346" s="126"/>
      <c r="C346" s="126"/>
      <c r="D346" s="126"/>
      <c r="E346" s="126"/>
      <c r="F346" s="126"/>
      <c r="G346" s="126"/>
      <c r="H346" s="126"/>
      <c r="I346" s="127" t="s">
        <v>255</v>
      </c>
      <c r="J346" s="127"/>
      <c r="K346" s="128">
        <f>SUM(K22:K345)</f>
        <v>1933.2108595584784</v>
      </c>
      <c r="L346" s="115"/>
    </row>
    <row r="347" spans="1:17">
      <c r="A347" s="114"/>
      <c r="B347" s="126"/>
      <c r="C347" s="126"/>
      <c r="D347" s="126"/>
      <c r="E347" s="126"/>
      <c r="F347" s="126"/>
      <c r="G347" s="126"/>
      <c r="H347" s="126"/>
      <c r="I347" s="127" t="s">
        <v>928</v>
      </c>
      <c r="J347" s="127"/>
      <c r="K347" s="128">
        <f>K346*-0.05</f>
        <v>-96.660542977923924</v>
      </c>
      <c r="L347" s="115"/>
    </row>
    <row r="348" spans="1:17" outlineLevel="1">
      <c r="A348" s="114"/>
      <c r="B348" s="126"/>
      <c r="C348" s="126"/>
      <c r="D348" s="126"/>
      <c r="E348" s="126"/>
      <c r="F348" s="126"/>
      <c r="G348" s="126"/>
      <c r="H348" s="126"/>
      <c r="I348" s="127" t="s">
        <v>927</v>
      </c>
      <c r="J348" s="127"/>
      <c r="K348" s="128">
        <v>0</v>
      </c>
      <c r="L348" s="115"/>
    </row>
    <row r="349" spans="1:17" ht="13.5" thickBot="1">
      <c r="A349" s="114"/>
      <c r="B349" s="126"/>
      <c r="C349" s="126"/>
      <c r="D349" s="126"/>
      <c r="E349" s="126"/>
      <c r="F349" s="126"/>
      <c r="G349" s="126"/>
      <c r="H349" s="126"/>
      <c r="I349" s="127" t="s">
        <v>257</v>
      </c>
      <c r="J349" s="127"/>
      <c r="K349" s="139">
        <f>SUM(K346:K348)</f>
        <v>1836.5503165805544</v>
      </c>
      <c r="L349" s="115"/>
      <c r="O349" s="143" t="s">
        <v>257</v>
      </c>
      <c r="P349" s="148">
        <f>SUM(P22:P348)</f>
        <v>1958.8500000000013</v>
      </c>
      <c r="Q349" s="140" t="s">
        <v>168</v>
      </c>
    </row>
    <row r="350" spans="1:17" ht="13.5" thickTop="1">
      <c r="A350" s="6"/>
      <c r="B350" s="7"/>
      <c r="C350" s="7"/>
      <c r="D350" s="7"/>
      <c r="E350" s="7"/>
      <c r="F350" s="7"/>
      <c r="G350" s="7"/>
      <c r="H350" s="7" t="s">
        <v>926</v>
      </c>
      <c r="I350" s="7"/>
      <c r="J350" s="7"/>
      <c r="K350" s="7"/>
      <c r="L350" s="8"/>
    </row>
    <row r="352" spans="1:17">
      <c r="H352" s="1" t="s">
        <v>923</v>
      </c>
      <c r="I352" s="91">
        <v>21.29</v>
      </c>
      <c r="J352" s="91"/>
    </row>
    <row r="353" spans="8:10">
      <c r="H353" s="1" t="s">
        <v>705</v>
      </c>
      <c r="I353" s="91">
        <v>34.42</v>
      </c>
      <c r="J353" s="91"/>
    </row>
    <row r="354" spans="8:10">
      <c r="H354" s="1" t="s">
        <v>924</v>
      </c>
      <c r="I354" s="91">
        <f>I355</f>
        <v>1135.972</v>
      </c>
      <c r="J354" s="91"/>
    </row>
    <row r="355" spans="8:10">
      <c r="H355" s="1" t="s">
        <v>925</v>
      </c>
      <c r="I355" s="91">
        <f>I357/I353</f>
        <v>1135.972</v>
      </c>
      <c r="J355" s="91">
        <v>1135.9720000000013</v>
      </c>
    </row>
    <row r="356" spans="8:10">
      <c r="H356" s="1" t="s">
        <v>706</v>
      </c>
      <c r="I356" s="91">
        <f>I357</f>
        <v>39100.156240000004</v>
      </c>
      <c r="J356" s="91"/>
    </row>
    <row r="357" spans="8:10">
      <c r="H357" s="1" t="s">
        <v>707</v>
      </c>
      <c r="I357" s="91">
        <f>K349*I352</f>
        <v>39100.156240000004</v>
      </c>
      <c r="J357" s="91"/>
    </row>
  </sheetData>
  <mergeCells count="328">
    <mergeCell ref="F342:G342"/>
    <mergeCell ref="F343:G343"/>
    <mergeCell ref="F344:G344"/>
    <mergeCell ref="F345:G345"/>
    <mergeCell ref="F336:G336"/>
    <mergeCell ref="F337:G337"/>
    <mergeCell ref="F338:G338"/>
    <mergeCell ref="F339:G339"/>
    <mergeCell ref="F340:G340"/>
    <mergeCell ref="F341:G341"/>
    <mergeCell ref="F330:G330"/>
    <mergeCell ref="F331:G331"/>
    <mergeCell ref="F332:G332"/>
    <mergeCell ref="F333:G333"/>
    <mergeCell ref="F334:G334"/>
    <mergeCell ref="F335:G335"/>
    <mergeCell ref="F324:G324"/>
    <mergeCell ref="F325:G325"/>
    <mergeCell ref="F326:G326"/>
    <mergeCell ref="F327:G327"/>
    <mergeCell ref="F328:G328"/>
    <mergeCell ref="F329:G329"/>
    <mergeCell ref="F318:G318"/>
    <mergeCell ref="F319:G319"/>
    <mergeCell ref="F320:G320"/>
    <mergeCell ref="F321:G321"/>
    <mergeCell ref="F322:G322"/>
    <mergeCell ref="F323:G323"/>
    <mergeCell ref="F312:G312"/>
    <mergeCell ref="F313:G313"/>
    <mergeCell ref="F314:G314"/>
    <mergeCell ref="F315:G315"/>
    <mergeCell ref="F316:G316"/>
    <mergeCell ref="F317:G317"/>
    <mergeCell ref="F306:G306"/>
    <mergeCell ref="F307:G307"/>
    <mergeCell ref="F308:G308"/>
    <mergeCell ref="F309:G309"/>
    <mergeCell ref="F310:G310"/>
    <mergeCell ref="F311:G311"/>
    <mergeCell ref="F300:G300"/>
    <mergeCell ref="F301:G301"/>
    <mergeCell ref="F302:G302"/>
    <mergeCell ref="F303:G303"/>
    <mergeCell ref="F304:G304"/>
    <mergeCell ref="F305:G305"/>
    <mergeCell ref="F294:G294"/>
    <mergeCell ref="F295:G295"/>
    <mergeCell ref="F296:G296"/>
    <mergeCell ref="F297:G297"/>
    <mergeCell ref="F298:G298"/>
    <mergeCell ref="F299:G299"/>
    <mergeCell ref="F288:G288"/>
    <mergeCell ref="F289:G289"/>
    <mergeCell ref="F290:G290"/>
    <mergeCell ref="F291:G291"/>
    <mergeCell ref="F292:G292"/>
    <mergeCell ref="F293:G293"/>
    <mergeCell ref="F282:G282"/>
    <mergeCell ref="F283:G283"/>
    <mergeCell ref="F284:G284"/>
    <mergeCell ref="F285:G285"/>
    <mergeCell ref="F286:G286"/>
    <mergeCell ref="F287:G287"/>
    <mergeCell ref="F276:G276"/>
    <mergeCell ref="F277:G277"/>
    <mergeCell ref="F278:G278"/>
    <mergeCell ref="F279:G279"/>
    <mergeCell ref="F280:G280"/>
    <mergeCell ref="F281:G281"/>
    <mergeCell ref="F270:G270"/>
    <mergeCell ref="F271:G271"/>
    <mergeCell ref="F272:G272"/>
    <mergeCell ref="F273:G273"/>
    <mergeCell ref="F274:G274"/>
    <mergeCell ref="F275:G275"/>
    <mergeCell ref="F264:G264"/>
    <mergeCell ref="F265:G265"/>
    <mergeCell ref="F266:G266"/>
    <mergeCell ref="F267:G267"/>
    <mergeCell ref="F268:G268"/>
    <mergeCell ref="F269:G269"/>
    <mergeCell ref="F258:G258"/>
    <mergeCell ref="F259:G259"/>
    <mergeCell ref="F260:G260"/>
    <mergeCell ref="F261:G261"/>
    <mergeCell ref="F262:G262"/>
    <mergeCell ref="F263:G263"/>
    <mergeCell ref="F252:G252"/>
    <mergeCell ref="F253:G253"/>
    <mergeCell ref="F254:G254"/>
    <mergeCell ref="F255:G255"/>
    <mergeCell ref="F256:G256"/>
    <mergeCell ref="F257:G257"/>
    <mergeCell ref="F246:G246"/>
    <mergeCell ref="F247:G247"/>
    <mergeCell ref="F248:G248"/>
    <mergeCell ref="F249:G249"/>
    <mergeCell ref="F250:G250"/>
    <mergeCell ref="F251:G251"/>
    <mergeCell ref="F240:G240"/>
    <mergeCell ref="F241:G241"/>
    <mergeCell ref="F242:G242"/>
    <mergeCell ref="F243:G243"/>
    <mergeCell ref="F244:G244"/>
    <mergeCell ref="F245:G245"/>
    <mergeCell ref="F234:G234"/>
    <mergeCell ref="F235:G235"/>
    <mergeCell ref="F236:G236"/>
    <mergeCell ref="F237:G237"/>
    <mergeCell ref="F238:G238"/>
    <mergeCell ref="F239:G239"/>
    <mergeCell ref="F228:G228"/>
    <mergeCell ref="F229:G229"/>
    <mergeCell ref="F230:G230"/>
    <mergeCell ref="F231:G231"/>
    <mergeCell ref="F232:G232"/>
    <mergeCell ref="F233:G233"/>
    <mergeCell ref="F222:G222"/>
    <mergeCell ref="F223:G223"/>
    <mergeCell ref="F224:G224"/>
    <mergeCell ref="F225:G225"/>
    <mergeCell ref="F226:G226"/>
    <mergeCell ref="F227:G227"/>
    <mergeCell ref="F216:G216"/>
    <mergeCell ref="F217:G217"/>
    <mergeCell ref="F218:G218"/>
    <mergeCell ref="F219:G219"/>
    <mergeCell ref="F220:G220"/>
    <mergeCell ref="F221:G221"/>
    <mergeCell ref="F210:G210"/>
    <mergeCell ref="F211:G211"/>
    <mergeCell ref="F212:G212"/>
    <mergeCell ref="F213:G213"/>
    <mergeCell ref="F214:G214"/>
    <mergeCell ref="F215:G215"/>
    <mergeCell ref="F204:G204"/>
    <mergeCell ref="F205:G205"/>
    <mergeCell ref="F206:G206"/>
    <mergeCell ref="F207:G207"/>
    <mergeCell ref="F208:G208"/>
    <mergeCell ref="F209:G209"/>
    <mergeCell ref="F198:G198"/>
    <mergeCell ref="F199:G199"/>
    <mergeCell ref="F200:G200"/>
    <mergeCell ref="F201:G201"/>
    <mergeCell ref="F202:G202"/>
    <mergeCell ref="F203:G203"/>
    <mergeCell ref="F192:G192"/>
    <mergeCell ref="F193:G193"/>
    <mergeCell ref="F194:G194"/>
    <mergeCell ref="F195:G195"/>
    <mergeCell ref="F196:G196"/>
    <mergeCell ref="F197:G197"/>
    <mergeCell ref="F186:G186"/>
    <mergeCell ref="F187:G187"/>
    <mergeCell ref="F188:G188"/>
    <mergeCell ref="F189:G189"/>
    <mergeCell ref="F190:G190"/>
    <mergeCell ref="F191:G191"/>
    <mergeCell ref="F180:G180"/>
    <mergeCell ref="F181:G181"/>
    <mergeCell ref="F182:G182"/>
    <mergeCell ref="F183:G183"/>
    <mergeCell ref="F184:G184"/>
    <mergeCell ref="F185:G185"/>
    <mergeCell ref="F174:G174"/>
    <mergeCell ref="F175:G175"/>
    <mergeCell ref="F176:G176"/>
    <mergeCell ref="F177:G177"/>
    <mergeCell ref="F178:G178"/>
    <mergeCell ref="F179:G179"/>
    <mergeCell ref="F168:G168"/>
    <mergeCell ref="F169:G169"/>
    <mergeCell ref="F170:G170"/>
    <mergeCell ref="F171:G171"/>
    <mergeCell ref="F172:G172"/>
    <mergeCell ref="F173:G173"/>
    <mergeCell ref="F162:G162"/>
    <mergeCell ref="F163:G163"/>
    <mergeCell ref="F164:G164"/>
    <mergeCell ref="F165:G165"/>
    <mergeCell ref="F166:G166"/>
    <mergeCell ref="F167:G167"/>
    <mergeCell ref="F156:G156"/>
    <mergeCell ref="F157:G157"/>
    <mergeCell ref="F158:G158"/>
    <mergeCell ref="F159:G159"/>
    <mergeCell ref="F160:G160"/>
    <mergeCell ref="F161:G161"/>
    <mergeCell ref="F150:G150"/>
    <mergeCell ref="F151:G151"/>
    <mergeCell ref="F152:G152"/>
    <mergeCell ref="F153:G153"/>
    <mergeCell ref="F154:G154"/>
    <mergeCell ref="F155:G155"/>
    <mergeCell ref="F144:G144"/>
    <mergeCell ref="F145:G145"/>
    <mergeCell ref="F146:G146"/>
    <mergeCell ref="F147:G147"/>
    <mergeCell ref="F148:G148"/>
    <mergeCell ref="F149:G149"/>
    <mergeCell ref="F138:G138"/>
    <mergeCell ref="F139:G139"/>
    <mergeCell ref="F140:G140"/>
    <mergeCell ref="F141:G141"/>
    <mergeCell ref="F142:G142"/>
    <mergeCell ref="F143:G143"/>
    <mergeCell ref="F132:G132"/>
    <mergeCell ref="F133:G133"/>
    <mergeCell ref="F134:G134"/>
    <mergeCell ref="F135:G135"/>
    <mergeCell ref="F136:G136"/>
    <mergeCell ref="F137:G137"/>
    <mergeCell ref="F126:G126"/>
    <mergeCell ref="F127:G127"/>
    <mergeCell ref="F128:G128"/>
    <mergeCell ref="F129:G129"/>
    <mergeCell ref="F130:G130"/>
    <mergeCell ref="F131:G131"/>
    <mergeCell ref="F120:G120"/>
    <mergeCell ref="F121:G121"/>
    <mergeCell ref="F122:G122"/>
    <mergeCell ref="F123:G123"/>
    <mergeCell ref="F124:G124"/>
    <mergeCell ref="F125:G125"/>
    <mergeCell ref="F114:G114"/>
    <mergeCell ref="F115:G115"/>
    <mergeCell ref="F116:G116"/>
    <mergeCell ref="F117:G117"/>
    <mergeCell ref="F118:G118"/>
    <mergeCell ref="F119:G119"/>
    <mergeCell ref="F108:G108"/>
    <mergeCell ref="F109:G109"/>
    <mergeCell ref="F110:G110"/>
    <mergeCell ref="F111:G111"/>
    <mergeCell ref="F112:G112"/>
    <mergeCell ref="F113:G113"/>
    <mergeCell ref="F102:G102"/>
    <mergeCell ref="F103:G103"/>
    <mergeCell ref="F104:G104"/>
    <mergeCell ref="F105:G105"/>
    <mergeCell ref="F106:G106"/>
    <mergeCell ref="F107:G107"/>
    <mergeCell ref="F96:G96"/>
    <mergeCell ref="F97:G97"/>
    <mergeCell ref="F98:G98"/>
    <mergeCell ref="F99:G99"/>
    <mergeCell ref="F100:G100"/>
    <mergeCell ref="F101:G101"/>
    <mergeCell ref="F90:G90"/>
    <mergeCell ref="F91:G91"/>
    <mergeCell ref="F92:G92"/>
    <mergeCell ref="F93:G93"/>
    <mergeCell ref="F94:G94"/>
    <mergeCell ref="F95:G95"/>
    <mergeCell ref="F84:G84"/>
    <mergeCell ref="F85:G85"/>
    <mergeCell ref="F86:G86"/>
    <mergeCell ref="F87:G87"/>
    <mergeCell ref="F88:G88"/>
    <mergeCell ref="F89:G89"/>
    <mergeCell ref="F78:G78"/>
    <mergeCell ref="F79:G79"/>
    <mergeCell ref="F80:G80"/>
    <mergeCell ref="F81:G81"/>
    <mergeCell ref="F82:G82"/>
    <mergeCell ref="F83:G83"/>
    <mergeCell ref="F72:G72"/>
    <mergeCell ref="F73:G73"/>
    <mergeCell ref="F74:G74"/>
    <mergeCell ref="F75:G75"/>
    <mergeCell ref="F76:G76"/>
    <mergeCell ref="F77:G77"/>
    <mergeCell ref="F66:G66"/>
    <mergeCell ref="F67:G67"/>
    <mergeCell ref="F68:G68"/>
    <mergeCell ref="F69:G69"/>
    <mergeCell ref="F70:G70"/>
    <mergeCell ref="F71:G71"/>
    <mergeCell ref="F60:G60"/>
    <mergeCell ref="F61:G61"/>
    <mergeCell ref="F62:G62"/>
    <mergeCell ref="F63:G63"/>
    <mergeCell ref="F64:G64"/>
    <mergeCell ref="F65:G65"/>
    <mergeCell ref="F54:G54"/>
    <mergeCell ref="F55:G55"/>
    <mergeCell ref="F56:G56"/>
    <mergeCell ref="F57:G57"/>
    <mergeCell ref="F58:G58"/>
    <mergeCell ref="F59:G59"/>
    <mergeCell ref="F48:G48"/>
    <mergeCell ref="F49:G49"/>
    <mergeCell ref="F50:G50"/>
    <mergeCell ref="F51:G51"/>
    <mergeCell ref="F52:G52"/>
    <mergeCell ref="F53:G53"/>
    <mergeCell ref="F42:G42"/>
    <mergeCell ref="F43:G43"/>
    <mergeCell ref="F44:G44"/>
    <mergeCell ref="F45:G45"/>
    <mergeCell ref="F46:G46"/>
    <mergeCell ref="F47:G47"/>
    <mergeCell ref="F36:G36"/>
    <mergeCell ref="F37:G37"/>
    <mergeCell ref="F38:G38"/>
    <mergeCell ref="F39:G39"/>
    <mergeCell ref="F40:G40"/>
    <mergeCell ref="F41:G41"/>
    <mergeCell ref="F33:G33"/>
    <mergeCell ref="F34:G34"/>
    <mergeCell ref="F35:G35"/>
    <mergeCell ref="F24:G24"/>
    <mergeCell ref="F25:G25"/>
    <mergeCell ref="F26:G26"/>
    <mergeCell ref="F27:G27"/>
    <mergeCell ref="F28:G28"/>
    <mergeCell ref="F29:G29"/>
    <mergeCell ref="K10:K11"/>
    <mergeCell ref="K14:K15"/>
    <mergeCell ref="F20:G20"/>
    <mergeCell ref="F21:G21"/>
    <mergeCell ref="F22:G22"/>
    <mergeCell ref="F23:G23"/>
    <mergeCell ref="F30:G30"/>
    <mergeCell ref="F31:G31"/>
    <mergeCell ref="F32:G32"/>
  </mergeCells>
  <printOptions horizontalCentered="1"/>
  <pageMargins left="0.11" right="0.11" top="0.32" bottom="0.31" header="0.17" footer="0.12000000000000001"/>
  <pageSetup paperSize="9" scale="73" orientation="portrait" horizontalDpi="4294967293" verticalDpi="0" r:id="rId1"/>
  <headerFooter>
    <oddFooter>&amp;CPage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theme="5" tint="-0.499984740745262"/>
  </sheetPr>
  <dimension ref="A1:O357"/>
  <sheetViews>
    <sheetView topLeftCell="A35" zoomScale="90" zoomScaleNormal="90" workbookViewId="0">
      <selection activeCell="H57" sqref="H57"/>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v>0.25</v>
      </c>
      <c r="O1" t="s">
        <v>181</v>
      </c>
    </row>
    <row r="2" spans="1:15" ht="15.75" customHeight="1">
      <c r="A2" s="114"/>
      <c r="B2" s="124" t="s">
        <v>134</v>
      </c>
      <c r="C2" s="120"/>
      <c r="D2" s="120"/>
      <c r="E2" s="120"/>
      <c r="F2" s="120"/>
      <c r="G2" s="120"/>
      <c r="H2" s="120"/>
      <c r="I2" s="120"/>
      <c r="J2" s="120"/>
      <c r="K2" s="125" t="s">
        <v>140</v>
      </c>
      <c r="L2" s="115"/>
      <c r="N2">
        <v>1195.7600000000014</v>
      </c>
      <c r="O2" t="s">
        <v>182</v>
      </c>
    </row>
    <row r="3" spans="1:15" ht="12.75" customHeight="1">
      <c r="A3" s="114"/>
      <c r="B3" s="121" t="s">
        <v>135</v>
      </c>
      <c r="C3" s="120"/>
      <c r="D3" s="120"/>
      <c r="E3" s="120"/>
      <c r="F3" s="120"/>
      <c r="G3" s="120"/>
      <c r="H3" s="120"/>
      <c r="I3" s="120"/>
      <c r="J3" s="120"/>
      <c r="K3" s="120"/>
      <c r="L3" s="115"/>
      <c r="N3">
        <v>1195.7600000000014</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hidden="1" customHeight="1">
      <c r="A6" s="114"/>
      <c r="B6" s="121" t="s">
        <v>138</v>
      </c>
      <c r="C6" s="120"/>
      <c r="D6" s="120"/>
      <c r="E6" s="120"/>
      <c r="F6" s="120"/>
      <c r="G6" s="120"/>
      <c r="H6" s="120"/>
      <c r="I6" s="120"/>
      <c r="J6" s="120"/>
      <c r="K6" s="120"/>
      <c r="L6" s="115"/>
    </row>
    <row r="7" spans="1:15" ht="12.75" hidden="1"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709</v>
      </c>
      <c r="C10" s="120"/>
      <c r="D10" s="120"/>
      <c r="E10" s="120"/>
      <c r="F10" s="115"/>
      <c r="G10" s="116"/>
      <c r="H10" s="116" t="s">
        <v>709</v>
      </c>
      <c r="I10" s="120"/>
      <c r="J10" s="120"/>
      <c r="K10" s="150">
        <f>IF('Invoice(cancle)'!J10&lt;&gt;"",'Invoice(cancle)'!J10,"")</f>
        <v>48816</v>
      </c>
      <c r="L10" s="115"/>
    </row>
    <row r="11" spans="1:15" ht="12.75" customHeight="1">
      <c r="A11" s="114"/>
      <c r="B11" s="114" t="s">
        <v>710</v>
      </c>
      <c r="C11" s="120"/>
      <c r="D11" s="120"/>
      <c r="E11" s="120"/>
      <c r="F11" s="115"/>
      <c r="G11" s="116"/>
      <c r="H11" s="116" t="s">
        <v>710</v>
      </c>
      <c r="I11" s="120"/>
      <c r="J11" s="120"/>
      <c r="K11" s="151"/>
      <c r="L11" s="115"/>
    </row>
    <row r="12" spans="1:15" ht="12.75" customHeight="1">
      <c r="A12" s="114"/>
      <c r="B12" s="114" t="s">
        <v>912</v>
      </c>
      <c r="C12" s="120"/>
      <c r="D12" s="120"/>
      <c r="E12" s="120"/>
      <c r="F12" s="115"/>
      <c r="G12" s="116"/>
      <c r="H12" s="116" t="s">
        <v>914</v>
      </c>
      <c r="I12" s="120"/>
      <c r="J12" s="120"/>
      <c r="K12" s="120"/>
      <c r="L12" s="115"/>
    </row>
    <row r="13" spans="1:15" ht="12.75" customHeight="1">
      <c r="A13" s="114"/>
      <c r="B13" s="114" t="s">
        <v>913</v>
      </c>
      <c r="C13" s="120"/>
      <c r="D13" s="120"/>
      <c r="E13" s="120"/>
      <c r="F13" s="115"/>
      <c r="G13" s="116"/>
      <c r="H13" s="116" t="s">
        <v>913</v>
      </c>
      <c r="I13" s="120"/>
      <c r="J13" s="120"/>
      <c r="K13" s="99" t="s">
        <v>11</v>
      </c>
      <c r="L13" s="115"/>
    </row>
    <row r="14" spans="1:15" ht="15" customHeight="1">
      <c r="A14" s="114"/>
      <c r="B14" s="114" t="s">
        <v>708</v>
      </c>
      <c r="C14" s="120"/>
      <c r="D14" s="120"/>
      <c r="E14" s="120"/>
      <c r="F14" s="115"/>
      <c r="G14" s="116"/>
      <c r="H14" s="116" t="s">
        <v>708</v>
      </c>
      <c r="I14" s="120"/>
      <c r="J14" s="120"/>
      <c r="K14" s="152">
        <f>'Invoice(cancle)'!J14</f>
        <v>44980</v>
      </c>
      <c r="L14" s="115"/>
    </row>
    <row r="15" spans="1:15" ht="15" customHeight="1">
      <c r="A15" s="114"/>
      <c r="B15" s="131" t="s">
        <v>917</v>
      </c>
      <c r="C15" s="7"/>
      <c r="D15" s="7"/>
      <c r="E15" s="7"/>
      <c r="F15" s="8"/>
      <c r="G15" s="116"/>
      <c r="H15" s="132" t="s">
        <v>917</v>
      </c>
      <c r="I15" s="120"/>
      <c r="J15" s="120"/>
      <c r="K15" s="153"/>
      <c r="L15" s="115"/>
    </row>
    <row r="16" spans="1:15" ht="15" customHeight="1">
      <c r="A16" s="114"/>
      <c r="B16" s="120"/>
      <c r="C16" s="120"/>
      <c r="D16" s="120"/>
      <c r="E16" s="120"/>
      <c r="F16" s="120"/>
      <c r="G16" s="120"/>
      <c r="H16" s="120"/>
      <c r="I16" s="123" t="s">
        <v>142</v>
      </c>
      <c r="J16" s="123" t="s">
        <v>142</v>
      </c>
      <c r="K16" s="129">
        <v>37597</v>
      </c>
      <c r="L16" s="115"/>
    </row>
    <row r="17" spans="1:12" ht="12.75" customHeight="1">
      <c r="A17" s="114"/>
      <c r="B17" s="120" t="s">
        <v>713</v>
      </c>
      <c r="C17" s="120"/>
      <c r="D17" s="120"/>
      <c r="E17" s="120"/>
      <c r="F17" s="120"/>
      <c r="G17" s="120"/>
      <c r="H17" s="120"/>
      <c r="I17" s="123" t="s">
        <v>143</v>
      </c>
      <c r="J17" s="123" t="s">
        <v>143</v>
      </c>
      <c r="K17" s="129" t="str">
        <f>IF('Invoice(cancle)'!J17&lt;&gt;"",'Invoice(cancle)'!J17,"")</f>
        <v>Didi</v>
      </c>
      <c r="L17" s="115"/>
    </row>
    <row r="18" spans="1:12" ht="18" customHeight="1">
      <c r="A18" s="114"/>
      <c r="B18" s="120" t="s">
        <v>714</v>
      </c>
      <c r="C18" s="120"/>
      <c r="D18" s="120"/>
      <c r="E18" s="120"/>
      <c r="F18" s="120"/>
      <c r="G18" s="120"/>
      <c r="H18" s="120"/>
      <c r="I18" s="122" t="s">
        <v>258</v>
      </c>
      <c r="J18" s="122" t="s">
        <v>258</v>
      </c>
      <c r="K18" s="104" t="s">
        <v>159</v>
      </c>
      <c r="L18" s="115"/>
    </row>
    <row r="19" spans="1:12" ht="12.75" customHeight="1">
      <c r="A19" s="114"/>
      <c r="B19" s="120"/>
      <c r="C19" s="120"/>
      <c r="D19" s="120"/>
      <c r="E19" s="120"/>
      <c r="F19" s="120"/>
      <c r="G19" s="120"/>
      <c r="H19" s="120"/>
      <c r="I19" s="120"/>
      <c r="J19" s="120"/>
      <c r="K19" s="120"/>
      <c r="L19" s="115"/>
    </row>
    <row r="20" spans="1:12" ht="12.75" customHeight="1">
      <c r="A20" s="114"/>
      <c r="B20" s="100" t="s">
        <v>198</v>
      </c>
      <c r="C20" s="100" t="s">
        <v>199</v>
      </c>
      <c r="D20" s="100" t="s">
        <v>284</v>
      </c>
      <c r="E20" s="117" t="s">
        <v>200</v>
      </c>
      <c r="F20" s="154" t="s">
        <v>201</v>
      </c>
      <c r="G20" s="155"/>
      <c r="H20" s="100" t="s">
        <v>169</v>
      </c>
      <c r="I20" s="100" t="s">
        <v>202</v>
      </c>
      <c r="J20" s="100" t="s">
        <v>202</v>
      </c>
      <c r="K20" s="100" t="s">
        <v>21</v>
      </c>
      <c r="L20" s="115"/>
    </row>
    <row r="21" spans="1:12" ht="12.75" customHeight="1">
      <c r="A21" s="114"/>
      <c r="B21" s="105"/>
      <c r="C21" s="105"/>
      <c r="D21" s="105"/>
      <c r="E21" s="106"/>
      <c r="F21" s="156"/>
      <c r="G21" s="157"/>
      <c r="H21" s="105" t="s">
        <v>141</v>
      </c>
      <c r="I21" s="105"/>
      <c r="J21" s="105"/>
      <c r="K21" s="105"/>
      <c r="L21" s="115"/>
    </row>
    <row r="22" spans="1:12" ht="24" customHeight="1">
      <c r="A22" s="114"/>
      <c r="B22" s="107">
        <f>'Tax Invoice'!D18</f>
        <v>4</v>
      </c>
      <c r="C22" s="10" t="s">
        <v>448</v>
      </c>
      <c r="D22" s="10" t="s">
        <v>880</v>
      </c>
      <c r="E22" s="118" t="s">
        <v>25</v>
      </c>
      <c r="F22" s="158"/>
      <c r="G22" s="159"/>
      <c r="H22" s="11" t="s">
        <v>450</v>
      </c>
      <c r="I22" s="14">
        <f t="shared" ref="I22:I85" si="0">J22*$N$1</f>
        <v>0.125</v>
      </c>
      <c r="J22" s="14">
        <v>0.5</v>
      </c>
      <c r="K22" s="109">
        <f t="shared" ref="K22:K85" si="1">I22*B22</f>
        <v>0.5</v>
      </c>
      <c r="L22" s="115"/>
    </row>
    <row r="23" spans="1:12" ht="36" customHeight="1">
      <c r="A23" s="114"/>
      <c r="B23" s="107">
        <f>'Tax Invoice'!D19</f>
        <v>4</v>
      </c>
      <c r="C23" s="10" t="s">
        <v>715</v>
      </c>
      <c r="D23" s="10" t="s">
        <v>715</v>
      </c>
      <c r="E23" s="118" t="s">
        <v>701</v>
      </c>
      <c r="F23" s="158" t="s">
        <v>348</v>
      </c>
      <c r="G23" s="159"/>
      <c r="H23" s="11" t="s">
        <v>716</v>
      </c>
      <c r="I23" s="14">
        <f t="shared" si="0"/>
        <v>0.52249999999999996</v>
      </c>
      <c r="J23" s="14">
        <v>2.09</v>
      </c>
      <c r="K23" s="109">
        <f t="shared" si="1"/>
        <v>2.09</v>
      </c>
      <c r="L23" s="115"/>
    </row>
    <row r="24" spans="1:12" ht="36" customHeight="1">
      <c r="A24" s="114"/>
      <c r="B24" s="107">
        <f>'Tax Invoice'!D20</f>
        <v>6</v>
      </c>
      <c r="C24" s="10" t="s">
        <v>715</v>
      </c>
      <c r="D24" s="10" t="s">
        <v>715</v>
      </c>
      <c r="E24" s="118" t="s">
        <v>717</v>
      </c>
      <c r="F24" s="158" t="s">
        <v>239</v>
      </c>
      <c r="G24" s="159"/>
      <c r="H24" s="11" t="s">
        <v>716</v>
      </c>
      <c r="I24" s="14">
        <f t="shared" si="0"/>
        <v>0.52249999999999996</v>
      </c>
      <c r="J24" s="14">
        <v>2.09</v>
      </c>
      <c r="K24" s="109">
        <f t="shared" si="1"/>
        <v>3.1349999999999998</v>
      </c>
      <c r="L24" s="115"/>
    </row>
    <row r="25" spans="1:12" ht="36" customHeight="1">
      <c r="A25" s="114"/>
      <c r="B25" s="107">
        <f>'Tax Invoice'!D21</f>
        <v>12</v>
      </c>
      <c r="C25" s="10" t="s">
        <v>715</v>
      </c>
      <c r="D25" s="10" t="s">
        <v>715</v>
      </c>
      <c r="E25" s="118" t="s">
        <v>717</v>
      </c>
      <c r="F25" s="158" t="s">
        <v>348</v>
      </c>
      <c r="G25" s="159"/>
      <c r="H25" s="11" t="s">
        <v>716</v>
      </c>
      <c r="I25" s="14">
        <f t="shared" si="0"/>
        <v>0.52249999999999996</v>
      </c>
      <c r="J25" s="14">
        <v>2.09</v>
      </c>
      <c r="K25" s="109">
        <f t="shared" si="1"/>
        <v>6.27</v>
      </c>
      <c r="L25" s="115"/>
    </row>
    <row r="26" spans="1:12" ht="36" customHeight="1">
      <c r="A26" s="114"/>
      <c r="B26" s="107">
        <f>'Tax Invoice'!D22</f>
        <v>3</v>
      </c>
      <c r="C26" s="10" t="s">
        <v>715</v>
      </c>
      <c r="D26" s="10" t="s">
        <v>715</v>
      </c>
      <c r="E26" s="118" t="s">
        <v>718</v>
      </c>
      <c r="F26" s="158" t="s">
        <v>348</v>
      </c>
      <c r="G26" s="159"/>
      <c r="H26" s="11" t="s">
        <v>716</v>
      </c>
      <c r="I26" s="14">
        <f t="shared" si="0"/>
        <v>0.52249999999999996</v>
      </c>
      <c r="J26" s="14">
        <v>2.09</v>
      </c>
      <c r="K26" s="109">
        <f t="shared" si="1"/>
        <v>1.5674999999999999</v>
      </c>
      <c r="L26" s="115"/>
    </row>
    <row r="27" spans="1:12" ht="36" customHeight="1">
      <c r="A27" s="114"/>
      <c r="B27" s="107">
        <f>'Tax Invoice'!D23</f>
        <v>4</v>
      </c>
      <c r="C27" s="10" t="s">
        <v>719</v>
      </c>
      <c r="D27" s="10" t="s">
        <v>719</v>
      </c>
      <c r="E27" s="118" t="s">
        <v>27</v>
      </c>
      <c r="F27" s="158"/>
      <c r="G27" s="159"/>
      <c r="H27" s="11" t="s">
        <v>720</v>
      </c>
      <c r="I27" s="14">
        <f t="shared" si="0"/>
        <v>0.76</v>
      </c>
      <c r="J27" s="14">
        <v>3.04</v>
      </c>
      <c r="K27" s="109">
        <f t="shared" si="1"/>
        <v>3.04</v>
      </c>
      <c r="L27" s="115"/>
    </row>
    <row r="28" spans="1:12" ht="36" customHeight="1">
      <c r="A28" s="114"/>
      <c r="B28" s="107">
        <f>'Tax Invoice'!D24</f>
        <v>4</v>
      </c>
      <c r="C28" s="10" t="s">
        <v>719</v>
      </c>
      <c r="D28" s="10" t="s">
        <v>719</v>
      </c>
      <c r="E28" s="118" t="s">
        <v>28</v>
      </c>
      <c r="F28" s="158"/>
      <c r="G28" s="159"/>
      <c r="H28" s="11" t="s">
        <v>720</v>
      </c>
      <c r="I28" s="14">
        <f t="shared" si="0"/>
        <v>0.76</v>
      </c>
      <c r="J28" s="14">
        <v>3.04</v>
      </c>
      <c r="K28" s="109">
        <f t="shared" si="1"/>
        <v>3.04</v>
      </c>
      <c r="L28" s="115"/>
    </row>
    <row r="29" spans="1:12" ht="36" customHeight="1">
      <c r="A29" s="114"/>
      <c r="B29" s="107">
        <f>'Tax Invoice'!D25</f>
        <v>2</v>
      </c>
      <c r="C29" s="10" t="s">
        <v>721</v>
      </c>
      <c r="D29" s="10" t="s">
        <v>881</v>
      </c>
      <c r="E29" s="118" t="s">
        <v>230</v>
      </c>
      <c r="F29" s="158" t="s">
        <v>239</v>
      </c>
      <c r="G29" s="159"/>
      <c r="H29" s="11" t="s">
        <v>722</v>
      </c>
      <c r="I29" s="14">
        <f t="shared" si="0"/>
        <v>0.51</v>
      </c>
      <c r="J29" s="14">
        <v>2.04</v>
      </c>
      <c r="K29" s="109">
        <f t="shared" si="1"/>
        <v>1.02</v>
      </c>
      <c r="L29" s="115"/>
    </row>
    <row r="30" spans="1:12" ht="36" customHeight="1">
      <c r="A30" s="114"/>
      <c r="B30" s="107">
        <f>'Tax Invoice'!D26</f>
        <v>1</v>
      </c>
      <c r="C30" s="10" t="s">
        <v>721</v>
      </c>
      <c r="D30" s="10" t="s">
        <v>881</v>
      </c>
      <c r="E30" s="118" t="s">
        <v>230</v>
      </c>
      <c r="F30" s="158" t="s">
        <v>348</v>
      </c>
      <c r="G30" s="159"/>
      <c r="H30" s="11" t="s">
        <v>722</v>
      </c>
      <c r="I30" s="14">
        <f t="shared" si="0"/>
        <v>0.51</v>
      </c>
      <c r="J30" s="14">
        <v>2.04</v>
      </c>
      <c r="K30" s="109">
        <f t="shared" si="1"/>
        <v>0.51</v>
      </c>
      <c r="L30" s="115"/>
    </row>
    <row r="31" spans="1:12" ht="36" customHeight="1">
      <c r="A31" s="114"/>
      <c r="B31" s="107">
        <f>'Tax Invoice'!D27</f>
        <v>1</v>
      </c>
      <c r="C31" s="10" t="s">
        <v>721</v>
      </c>
      <c r="D31" s="10" t="s">
        <v>881</v>
      </c>
      <c r="E31" s="118" t="s">
        <v>230</v>
      </c>
      <c r="F31" s="158" t="s">
        <v>723</v>
      </c>
      <c r="G31" s="159"/>
      <c r="H31" s="11" t="s">
        <v>722</v>
      </c>
      <c r="I31" s="14">
        <f t="shared" si="0"/>
        <v>0.51</v>
      </c>
      <c r="J31" s="14">
        <v>2.04</v>
      </c>
      <c r="K31" s="109">
        <f t="shared" si="1"/>
        <v>0.51</v>
      </c>
      <c r="L31" s="115"/>
    </row>
    <row r="32" spans="1:12" ht="36" customHeight="1">
      <c r="A32" s="114"/>
      <c r="B32" s="107">
        <f>'Tax Invoice'!D28</f>
        <v>1</v>
      </c>
      <c r="C32" s="10" t="s">
        <v>721</v>
      </c>
      <c r="D32" s="10" t="s">
        <v>881</v>
      </c>
      <c r="E32" s="118" t="s">
        <v>230</v>
      </c>
      <c r="F32" s="158" t="s">
        <v>724</v>
      </c>
      <c r="G32" s="159"/>
      <c r="H32" s="11" t="s">
        <v>722</v>
      </c>
      <c r="I32" s="14">
        <f t="shared" si="0"/>
        <v>0.51</v>
      </c>
      <c r="J32" s="14">
        <v>2.04</v>
      </c>
      <c r="K32" s="109">
        <f t="shared" si="1"/>
        <v>0.51</v>
      </c>
      <c r="L32" s="115"/>
    </row>
    <row r="33" spans="1:12" ht="36" customHeight="1">
      <c r="A33" s="114"/>
      <c r="B33" s="107">
        <f>'Tax Invoice'!D29</f>
        <v>2</v>
      </c>
      <c r="C33" s="10" t="s">
        <v>721</v>
      </c>
      <c r="D33" s="10" t="s">
        <v>881</v>
      </c>
      <c r="E33" s="118" t="s">
        <v>231</v>
      </c>
      <c r="F33" s="158" t="s">
        <v>239</v>
      </c>
      <c r="G33" s="159"/>
      <c r="H33" s="11" t="s">
        <v>722</v>
      </c>
      <c r="I33" s="14">
        <f t="shared" si="0"/>
        <v>0.51</v>
      </c>
      <c r="J33" s="14">
        <v>2.04</v>
      </c>
      <c r="K33" s="109">
        <f t="shared" si="1"/>
        <v>1.02</v>
      </c>
      <c r="L33" s="115"/>
    </row>
    <row r="34" spans="1:12" ht="36" customHeight="1">
      <c r="A34" s="114"/>
      <c r="B34" s="107">
        <f>'Tax Invoice'!D30</f>
        <v>1</v>
      </c>
      <c r="C34" s="10" t="s">
        <v>721</v>
      </c>
      <c r="D34" s="10" t="s">
        <v>881</v>
      </c>
      <c r="E34" s="118" t="s">
        <v>231</v>
      </c>
      <c r="F34" s="158" t="s">
        <v>348</v>
      </c>
      <c r="G34" s="159"/>
      <c r="H34" s="11" t="s">
        <v>722</v>
      </c>
      <c r="I34" s="14">
        <f t="shared" si="0"/>
        <v>0.51</v>
      </c>
      <c r="J34" s="14">
        <v>2.04</v>
      </c>
      <c r="K34" s="109">
        <f t="shared" si="1"/>
        <v>0.51</v>
      </c>
      <c r="L34" s="115"/>
    </row>
    <row r="35" spans="1:12" ht="36" customHeight="1">
      <c r="A35" s="114"/>
      <c r="B35" s="107">
        <f>'Tax Invoice'!D31</f>
        <v>1</v>
      </c>
      <c r="C35" s="10" t="s">
        <v>721</v>
      </c>
      <c r="D35" s="10" t="s">
        <v>881</v>
      </c>
      <c r="E35" s="118" t="s">
        <v>231</v>
      </c>
      <c r="F35" s="158" t="s">
        <v>723</v>
      </c>
      <c r="G35" s="159"/>
      <c r="H35" s="11" t="s">
        <v>722</v>
      </c>
      <c r="I35" s="14">
        <f t="shared" si="0"/>
        <v>0.51</v>
      </c>
      <c r="J35" s="14">
        <v>2.04</v>
      </c>
      <c r="K35" s="109">
        <f t="shared" si="1"/>
        <v>0.51</v>
      </c>
      <c r="L35" s="115"/>
    </row>
    <row r="36" spans="1:12" ht="36" customHeight="1">
      <c r="A36" s="114"/>
      <c r="B36" s="107">
        <f>'Tax Invoice'!D32</f>
        <v>1</v>
      </c>
      <c r="C36" s="10" t="s">
        <v>721</v>
      </c>
      <c r="D36" s="10" t="s">
        <v>881</v>
      </c>
      <c r="E36" s="118" t="s">
        <v>231</v>
      </c>
      <c r="F36" s="158" t="s">
        <v>724</v>
      </c>
      <c r="G36" s="159"/>
      <c r="H36" s="11" t="s">
        <v>722</v>
      </c>
      <c r="I36" s="14">
        <f t="shared" si="0"/>
        <v>0.51</v>
      </c>
      <c r="J36" s="14">
        <v>2.04</v>
      </c>
      <c r="K36" s="109">
        <f t="shared" si="1"/>
        <v>0.51</v>
      </c>
      <c r="L36" s="115"/>
    </row>
    <row r="37" spans="1:12" ht="36" customHeight="1">
      <c r="A37" s="114"/>
      <c r="B37" s="107">
        <f>'Tax Invoice'!D33</f>
        <v>2</v>
      </c>
      <c r="C37" s="10" t="s">
        <v>721</v>
      </c>
      <c r="D37" s="10" t="s">
        <v>881</v>
      </c>
      <c r="E37" s="118" t="s">
        <v>232</v>
      </c>
      <c r="F37" s="158" t="s">
        <v>239</v>
      </c>
      <c r="G37" s="159"/>
      <c r="H37" s="11" t="s">
        <v>722</v>
      </c>
      <c r="I37" s="14">
        <f t="shared" si="0"/>
        <v>0.51</v>
      </c>
      <c r="J37" s="14">
        <v>2.04</v>
      </c>
      <c r="K37" s="109">
        <f t="shared" si="1"/>
        <v>1.02</v>
      </c>
      <c r="L37" s="115"/>
    </row>
    <row r="38" spans="1:12" ht="36" customHeight="1">
      <c r="A38" s="114"/>
      <c r="B38" s="107">
        <f>'Tax Invoice'!D34</f>
        <v>1</v>
      </c>
      <c r="C38" s="10" t="s">
        <v>721</v>
      </c>
      <c r="D38" s="10" t="s">
        <v>881</v>
      </c>
      <c r="E38" s="118" t="s">
        <v>232</v>
      </c>
      <c r="F38" s="158" t="s">
        <v>348</v>
      </c>
      <c r="G38" s="159"/>
      <c r="H38" s="11" t="s">
        <v>722</v>
      </c>
      <c r="I38" s="14">
        <f t="shared" si="0"/>
        <v>0.51</v>
      </c>
      <c r="J38" s="14">
        <v>2.04</v>
      </c>
      <c r="K38" s="109">
        <f t="shared" si="1"/>
        <v>0.51</v>
      </c>
      <c r="L38" s="115"/>
    </row>
    <row r="39" spans="1:12" ht="36" customHeight="1">
      <c r="A39" s="114"/>
      <c r="B39" s="107">
        <f>'Tax Invoice'!D35</f>
        <v>1</v>
      </c>
      <c r="C39" s="10" t="s">
        <v>721</v>
      </c>
      <c r="D39" s="10" t="s">
        <v>881</v>
      </c>
      <c r="E39" s="118" t="s">
        <v>232</v>
      </c>
      <c r="F39" s="158" t="s">
        <v>723</v>
      </c>
      <c r="G39" s="159"/>
      <c r="H39" s="11" t="s">
        <v>722</v>
      </c>
      <c r="I39" s="14">
        <f t="shared" si="0"/>
        <v>0.51</v>
      </c>
      <c r="J39" s="14">
        <v>2.04</v>
      </c>
      <c r="K39" s="109">
        <f t="shared" si="1"/>
        <v>0.51</v>
      </c>
      <c r="L39" s="115"/>
    </row>
    <row r="40" spans="1:12" ht="36" customHeight="1">
      <c r="A40" s="114"/>
      <c r="B40" s="107">
        <f>'Tax Invoice'!D36</f>
        <v>1</v>
      </c>
      <c r="C40" s="10" t="s">
        <v>721</v>
      </c>
      <c r="D40" s="10" t="s">
        <v>881</v>
      </c>
      <c r="E40" s="118" t="s">
        <v>232</v>
      </c>
      <c r="F40" s="158" t="s">
        <v>724</v>
      </c>
      <c r="G40" s="159"/>
      <c r="H40" s="11" t="s">
        <v>722</v>
      </c>
      <c r="I40" s="14">
        <f t="shared" si="0"/>
        <v>0.51</v>
      </c>
      <c r="J40" s="14">
        <v>2.04</v>
      </c>
      <c r="K40" s="109">
        <f t="shared" si="1"/>
        <v>0.51</v>
      </c>
      <c r="L40" s="115"/>
    </row>
    <row r="41" spans="1:12" ht="24" customHeight="1">
      <c r="A41" s="114"/>
      <c r="B41" s="107">
        <f>'Tax Invoice'!D37</f>
        <v>10</v>
      </c>
      <c r="C41" s="10" t="s">
        <v>725</v>
      </c>
      <c r="D41" s="10" t="s">
        <v>882</v>
      </c>
      <c r="E41" s="118" t="s">
        <v>614</v>
      </c>
      <c r="F41" s="158" t="s">
        <v>28</v>
      </c>
      <c r="G41" s="159"/>
      <c r="H41" s="11" t="s">
        <v>726</v>
      </c>
      <c r="I41" s="14">
        <f t="shared" si="0"/>
        <v>4.7500000000000001E-2</v>
      </c>
      <c r="J41" s="14">
        <v>0.19</v>
      </c>
      <c r="K41" s="109">
        <f t="shared" si="1"/>
        <v>0.47499999999999998</v>
      </c>
      <c r="L41" s="115"/>
    </row>
    <row r="42" spans="1:12" ht="24" customHeight="1">
      <c r="A42" s="114"/>
      <c r="B42" s="107">
        <f>'Tax Invoice'!D38</f>
        <v>2</v>
      </c>
      <c r="C42" s="10" t="s">
        <v>727</v>
      </c>
      <c r="D42" s="10" t="s">
        <v>727</v>
      </c>
      <c r="E42" s="118" t="s">
        <v>25</v>
      </c>
      <c r="F42" s="158" t="s">
        <v>728</v>
      </c>
      <c r="G42" s="159"/>
      <c r="H42" s="11" t="s">
        <v>729</v>
      </c>
      <c r="I42" s="14">
        <f t="shared" si="0"/>
        <v>0.33250000000000002</v>
      </c>
      <c r="J42" s="14">
        <v>1.33</v>
      </c>
      <c r="K42" s="109">
        <f t="shared" si="1"/>
        <v>0.66500000000000004</v>
      </c>
      <c r="L42" s="115"/>
    </row>
    <row r="43" spans="1:12" ht="24" customHeight="1">
      <c r="A43" s="114"/>
      <c r="B43" s="107">
        <f>'Tax Invoice'!D39</f>
        <v>2</v>
      </c>
      <c r="C43" s="10" t="s">
        <v>727</v>
      </c>
      <c r="D43" s="10" t="s">
        <v>727</v>
      </c>
      <c r="E43" s="118" t="s">
        <v>25</v>
      </c>
      <c r="F43" s="158" t="s">
        <v>730</v>
      </c>
      <c r="G43" s="159"/>
      <c r="H43" s="11" t="s">
        <v>729</v>
      </c>
      <c r="I43" s="14">
        <f t="shared" si="0"/>
        <v>0.33250000000000002</v>
      </c>
      <c r="J43" s="14">
        <v>1.33</v>
      </c>
      <c r="K43" s="109">
        <f t="shared" si="1"/>
        <v>0.66500000000000004</v>
      </c>
      <c r="L43" s="115"/>
    </row>
    <row r="44" spans="1:12" ht="24" customHeight="1">
      <c r="A44" s="114"/>
      <c r="B44" s="107">
        <f>'Tax Invoice'!D40</f>
        <v>2</v>
      </c>
      <c r="C44" s="10" t="s">
        <v>727</v>
      </c>
      <c r="D44" s="10" t="s">
        <v>727</v>
      </c>
      <c r="E44" s="118" t="s">
        <v>25</v>
      </c>
      <c r="F44" s="158" t="s">
        <v>731</v>
      </c>
      <c r="G44" s="159"/>
      <c r="H44" s="11" t="s">
        <v>729</v>
      </c>
      <c r="I44" s="14">
        <f t="shared" si="0"/>
        <v>0.33250000000000002</v>
      </c>
      <c r="J44" s="14">
        <v>1.33</v>
      </c>
      <c r="K44" s="109">
        <f t="shared" si="1"/>
        <v>0.66500000000000004</v>
      </c>
      <c r="L44" s="115"/>
    </row>
    <row r="45" spans="1:12" ht="24" customHeight="1">
      <c r="A45" s="114"/>
      <c r="B45" s="107">
        <f>'Tax Invoice'!D41</f>
        <v>1</v>
      </c>
      <c r="C45" s="10" t="s">
        <v>727</v>
      </c>
      <c r="D45" s="10" t="s">
        <v>727</v>
      </c>
      <c r="E45" s="118" t="s">
        <v>25</v>
      </c>
      <c r="F45" s="158" t="s">
        <v>732</v>
      </c>
      <c r="G45" s="159"/>
      <c r="H45" s="11" t="s">
        <v>729</v>
      </c>
      <c r="I45" s="14">
        <f t="shared" si="0"/>
        <v>0.33250000000000002</v>
      </c>
      <c r="J45" s="14">
        <v>1.33</v>
      </c>
      <c r="K45" s="109">
        <f t="shared" si="1"/>
        <v>0.33250000000000002</v>
      </c>
      <c r="L45" s="115"/>
    </row>
    <row r="46" spans="1:12" ht="24" customHeight="1">
      <c r="A46" s="114"/>
      <c r="B46" s="107">
        <f>'Tax Invoice'!D42</f>
        <v>1</v>
      </c>
      <c r="C46" s="10" t="s">
        <v>727</v>
      </c>
      <c r="D46" s="10" t="s">
        <v>727</v>
      </c>
      <c r="E46" s="118" t="s">
        <v>25</v>
      </c>
      <c r="F46" s="158" t="s">
        <v>733</v>
      </c>
      <c r="G46" s="159"/>
      <c r="H46" s="11" t="s">
        <v>729</v>
      </c>
      <c r="I46" s="14">
        <f t="shared" si="0"/>
        <v>0.33250000000000002</v>
      </c>
      <c r="J46" s="14">
        <v>1.33</v>
      </c>
      <c r="K46" s="109">
        <f t="shared" si="1"/>
        <v>0.33250000000000002</v>
      </c>
      <c r="L46" s="115"/>
    </row>
    <row r="47" spans="1:12" ht="24" customHeight="1">
      <c r="A47" s="114"/>
      <c r="B47" s="107">
        <f>'Tax Invoice'!D43</f>
        <v>2</v>
      </c>
      <c r="C47" s="10" t="s">
        <v>727</v>
      </c>
      <c r="D47" s="10" t="s">
        <v>727</v>
      </c>
      <c r="E47" s="118" t="s">
        <v>26</v>
      </c>
      <c r="F47" s="158" t="s">
        <v>728</v>
      </c>
      <c r="G47" s="159"/>
      <c r="H47" s="11" t="s">
        <v>729</v>
      </c>
      <c r="I47" s="14">
        <f t="shared" si="0"/>
        <v>0.33250000000000002</v>
      </c>
      <c r="J47" s="14">
        <v>1.33</v>
      </c>
      <c r="K47" s="109">
        <f t="shared" si="1"/>
        <v>0.66500000000000004</v>
      </c>
      <c r="L47" s="115"/>
    </row>
    <row r="48" spans="1:12" ht="24" customHeight="1">
      <c r="A48" s="114"/>
      <c r="B48" s="107">
        <f>'Tax Invoice'!D44</f>
        <v>2</v>
      </c>
      <c r="C48" s="10" t="s">
        <v>727</v>
      </c>
      <c r="D48" s="10" t="s">
        <v>727</v>
      </c>
      <c r="E48" s="118" t="s">
        <v>26</v>
      </c>
      <c r="F48" s="158" t="s">
        <v>730</v>
      </c>
      <c r="G48" s="159"/>
      <c r="H48" s="11" t="s">
        <v>729</v>
      </c>
      <c r="I48" s="14">
        <f t="shared" si="0"/>
        <v>0.33250000000000002</v>
      </c>
      <c r="J48" s="14">
        <v>1.33</v>
      </c>
      <c r="K48" s="109">
        <f t="shared" si="1"/>
        <v>0.66500000000000004</v>
      </c>
      <c r="L48" s="115"/>
    </row>
    <row r="49" spans="1:12" ht="24" customHeight="1">
      <c r="A49" s="114"/>
      <c r="B49" s="107">
        <f>'Tax Invoice'!D45</f>
        <v>2</v>
      </c>
      <c r="C49" s="10" t="s">
        <v>727</v>
      </c>
      <c r="D49" s="10" t="s">
        <v>727</v>
      </c>
      <c r="E49" s="118" t="s">
        <v>26</v>
      </c>
      <c r="F49" s="158" t="s">
        <v>731</v>
      </c>
      <c r="G49" s="159"/>
      <c r="H49" s="11" t="s">
        <v>729</v>
      </c>
      <c r="I49" s="14">
        <f t="shared" si="0"/>
        <v>0.33250000000000002</v>
      </c>
      <c r="J49" s="14">
        <v>1.33</v>
      </c>
      <c r="K49" s="109">
        <f t="shared" si="1"/>
        <v>0.66500000000000004</v>
      </c>
      <c r="L49" s="115"/>
    </row>
    <row r="50" spans="1:12" ht="24" customHeight="1">
      <c r="A50" s="114"/>
      <c r="B50" s="107">
        <f>'Tax Invoice'!D46</f>
        <v>1</v>
      </c>
      <c r="C50" s="10" t="s">
        <v>727</v>
      </c>
      <c r="D50" s="10" t="s">
        <v>727</v>
      </c>
      <c r="E50" s="118" t="s">
        <v>26</v>
      </c>
      <c r="F50" s="158" t="s">
        <v>732</v>
      </c>
      <c r="G50" s="159"/>
      <c r="H50" s="11" t="s">
        <v>729</v>
      </c>
      <c r="I50" s="14">
        <f t="shared" si="0"/>
        <v>0.33250000000000002</v>
      </c>
      <c r="J50" s="14">
        <v>1.33</v>
      </c>
      <c r="K50" s="109">
        <f t="shared" si="1"/>
        <v>0.33250000000000002</v>
      </c>
      <c r="L50" s="115"/>
    </row>
    <row r="51" spans="1:12" ht="24" customHeight="1">
      <c r="A51" s="114"/>
      <c r="B51" s="107">
        <f>'Tax Invoice'!D47</f>
        <v>1</v>
      </c>
      <c r="C51" s="10" t="s">
        <v>727</v>
      </c>
      <c r="D51" s="10" t="s">
        <v>727</v>
      </c>
      <c r="E51" s="118" t="s">
        <v>26</v>
      </c>
      <c r="F51" s="158" t="s">
        <v>733</v>
      </c>
      <c r="G51" s="159"/>
      <c r="H51" s="11" t="s">
        <v>729</v>
      </c>
      <c r="I51" s="14">
        <f t="shared" si="0"/>
        <v>0.33250000000000002</v>
      </c>
      <c r="J51" s="14">
        <v>1.33</v>
      </c>
      <c r="K51" s="109">
        <f t="shared" si="1"/>
        <v>0.33250000000000002</v>
      </c>
      <c r="L51" s="115"/>
    </row>
    <row r="52" spans="1:12" ht="24" customHeight="1">
      <c r="A52" s="114"/>
      <c r="B52" s="107">
        <f>'Tax Invoice'!D48</f>
        <v>2</v>
      </c>
      <c r="C52" s="10" t="s">
        <v>734</v>
      </c>
      <c r="D52" s="10" t="s">
        <v>734</v>
      </c>
      <c r="E52" s="118" t="s">
        <v>23</v>
      </c>
      <c r="F52" s="158" t="s">
        <v>273</v>
      </c>
      <c r="G52" s="159"/>
      <c r="H52" s="11" t="s">
        <v>735</v>
      </c>
      <c r="I52" s="14">
        <f t="shared" si="0"/>
        <v>0.14749999999999999</v>
      </c>
      <c r="J52" s="14">
        <v>0.59</v>
      </c>
      <c r="K52" s="109">
        <f t="shared" si="1"/>
        <v>0.29499999999999998</v>
      </c>
      <c r="L52" s="115"/>
    </row>
    <row r="53" spans="1:12" ht="24" customHeight="1">
      <c r="A53" s="114"/>
      <c r="B53" s="107">
        <f>'Tax Invoice'!D49</f>
        <v>2</v>
      </c>
      <c r="C53" s="10" t="s">
        <v>734</v>
      </c>
      <c r="D53" s="10" t="s">
        <v>734</v>
      </c>
      <c r="E53" s="118" t="s">
        <v>23</v>
      </c>
      <c r="F53" s="158" t="s">
        <v>271</v>
      </c>
      <c r="G53" s="159"/>
      <c r="H53" s="11" t="s">
        <v>735</v>
      </c>
      <c r="I53" s="14">
        <f t="shared" si="0"/>
        <v>0.14749999999999999</v>
      </c>
      <c r="J53" s="14">
        <v>0.59</v>
      </c>
      <c r="K53" s="109">
        <f t="shared" si="1"/>
        <v>0.29499999999999998</v>
      </c>
      <c r="L53" s="115"/>
    </row>
    <row r="54" spans="1:12" ht="24" customHeight="1">
      <c r="A54" s="114"/>
      <c r="B54" s="107">
        <f>'Tax Invoice'!D50</f>
        <v>2</v>
      </c>
      <c r="C54" s="10" t="s">
        <v>734</v>
      </c>
      <c r="D54" s="10" t="s">
        <v>734</v>
      </c>
      <c r="E54" s="118" t="s">
        <v>23</v>
      </c>
      <c r="F54" s="158" t="s">
        <v>272</v>
      </c>
      <c r="G54" s="159"/>
      <c r="H54" s="11" t="s">
        <v>735</v>
      </c>
      <c r="I54" s="14">
        <f t="shared" si="0"/>
        <v>0.14749999999999999</v>
      </c>
      <c r="J54" s="14">
        <v>0.59</v>
      </c>
      <c r="K54" s="109">
        <f t="shared" si="1"/>
        <v>0.29499999999999998</v>
      </c>
      <c r="L54" s="115"/>
    </row>
    <row r="55" spans="1:12" ht="24" customHeight="1">
      <c r="A55" s="114"/>
      <c r="B55" s="107">
        <f>'Tax Invoice'!D51</f>
        <v>2</v>
      </c>
      <c r="C55" s="10" t="s">
        <v>734</v>
      </c>
      <c r="D55" s="10" t="s">
        <v>734</v>
      </c>
      <c r="E55" s="118" t="s">
        <v>25</v>
      </c>
      <c r="F55" s="158" t="s">
        <v>273</v>
      </c>
      <c r="G55" s="159"/>
      <c r="H55" s="11" t="s">
        <v>735</v>
      </c>
      <c r="I55" s="14">
        <f t="shared" si="0"/>
        <v>0.14749999999999999</v>
      </c>
      <c r="J55" s="14">
        <v>0.59</v>
      </c>
      <c r="K55" s="109">
        <f t="shared" si="1"/>
        <v>0.29499999999999998</v>
      </c>
      <c r="L55" s="115"/>
    </row>
    <row r="56" spans="1:12" ht="24" customHeight="1">
      <c r="A56" s="114"/>
      <c r="B56" s="107">
        <f>'Tax Invoice'!D52</f>
        <v>2</v>
      </c>
      <c r="C56" s="10" t="s">
        <v>734</v>
      </c>
      <c r="D56" s="10" t="s">
        <v>734</v>
      </c>
      <c r="E56" s="118" t="s">
        <v>25</v>
      </c>
      <c r="F56" s="158" t="s">
        <v>271</v>
      </c>
      <c r="G56" s="159"/>
      <c r="H56" s="11" t="s">
        <v>735</v>
      </c>
      <c r="I56" s="14">
        <f t="shared" si="0"/>
        <v>0.14749999999999999</v>
      </c>
      <c r="J56" s="14">
        <v>0.59</v>
      </c>
      <c r="K56" s="109">
        <f t="shared" si="1"/>
        <v>0.29499999999999998</v>
      </c>
      <c r="L56" s="115"/>
    </row>
    <row r="57" spans="1:12" ht="24" customHeight="1">
      <c r="A57" s="114"/>
      <c r="B57" s="107">
        <f>'Tax Invoice'!D53</f>
        <v>2</v>
      </c>
      <c r="C57" s="10" t="s">
        <v>734</v>
      </c>
      <c r="D57" s="10" t="s">
        <v>734</v>
      </c>
      <c r="E57" s="118" t="s">
        <v>25</v>
      </c>
      <c r="F57" s="158" t="s">
        <v>272</v>
      </c>
      <c r="G57" s="159"/>
      <c r="H57" s="11" t="s">
        <v>735</v>
      </c>
      <c r="I57" s="14">
        <f t="shared" si="0"/>
        <v>0.14749999999999999</v>
      </c>
      <c r="J57" s="14">
        <v>0.59</v>
      </c>
      <c r="K57" s="109">
        <f t="shared" si="1"/>
        <v>0.29499999999999998</v>
      </c>
      <c r="L57" s="115"/>
    </row>
    <row r="58" spans="1:12" ht="24" customHeight="1">
      <c r="A58" s="114"/>
      <c r="B58" s="107">
        <f>'Tax Invoice'!D54</f>
        <v>2</v>
      </c>
      <c r="C58" s="10" t="s">
        <v>734</v>
      </c>
      <c r="D58" s="10" t="s">
        <v>734</v>
      </c>
      <c r="E58" s="118" t="s">
        <v>26</v>
      </c>
      <c r="F58" s="158" t="s">
        <v>273</v>
      </c>
      <c r="G58" s="159"/>
      <c r="H58" s="11" t="s">
        <v>735</v>
      </c>
      <c r="I58" s="14">
        <f t="shared" si="0"/>
        <v>0.14749999999999999</v>
      </c>
      <c r="J58" s="14">
        <v>0.59</v>
      </c>
      <c r="K58" s="109">
        <f t="shared" si="1"/>
        <v>0.29499999999999998</v>
      </c>
      <c r="L58" s="115"/>
    </row>
    <row r="59" spans="1:12" ht="24" customHeight="1">
      <c r="A59" s="114"/>
      <c r="B59" s="107">
        <f>'Tax Invoice'!D55</f>
        <v>2</v>
      </c>
      <c r="C59" s="10" t="s">
        <v>734</v>
      </c>
      <c r="D59" s="10" t="s">
        <v>734</v>
      </c>
      <c r="E59" s="118" t="s">
        <v>26</v>
      </c>
      <c r="F59" s="158" t="s">
        <v>271</v>
      </c>
      <c r="G59" s="159"/>
      <c r="H59" s="11" t="s">
        <v>735</v>
      </c>
      <c r="I59" s="14">
        <f t="shared" si="0"/>
        <v>0.14749999999999999</v>
      </c>
      <c r="J59" s="14">
        <v>0.59</v>
      </c>
      <c r="K59" s="109">
        <f t="shared" si="1"/>
        <v>0.29499999999999998</v>
      </c>
      <c r="L59" s="115"/>
    </row>
    <row r="60" spans="1:12" ht="24" customHeight="1">
      <c r="A60" s="114"/>
      <c r="B60" s="107">
        <f>'Tax Invoice'!D56</f>
        <v>2</v>
      </c>
      <c r="C60" s="10" t="s">
        <v>734</v>
      </c>
      <c r="D60" s="10" t="s">
        <v>734</v>
      </c>
      <c r="E60" s="118" t="s">
        <v>26</v>
      </c>
      <c r="F60" s="158" t="s">
        <v>272</v>
      </c>
      <c r="G60" s="159"/>
      <c r="H60" s="11" t="s">
        <v>735</v>
      </c>
      <c r="I60" s="14">
        <f t="shared" si="0"/>
        <v>0.14749999999999999</v>
      </c>
      <c r="J60" s="14">
        <v>0.59</v>
      </c>
      <c r="K60" s="109">
        <f t="shared" si="1"/>
        <v>0.29499999999999998</v>
      </c>
      <c r="L60" s="115"/>
    </row>
    <row r="61" spans="1:12" ht="36" customHeight="1">
      <c r="A61" s="114"/>
      <c r="B61" s="107">
        <f>'Tax Invoice'!D57</f>
        <v>2</v>
      </c>
      <c r="C61" s="10" t="s">
        <v>736</v>
      </c>
      <c r="D61" s="10" t="s">
        <v>736</v>
      </c>
      <c r="E61" s="118" t="s">
        <v>26</v>
      </c>
      <c r="F61" s="158" t="s">
        <v>107</v>
      </c>
      <c r="G61" s="159"/>
      <c r="H61" s="11" t="s">
        <v>737</v>
      </c>
      <c r="I61" s="14">
        <f t="shared" si="0"/>
        <v>0.40250000000000002</v>
      </c>
      <c r="J61" s="14">
        <v>1.61</v>
      </c>
      <c r="K61" s="109">
        <f t="shared" si="1"/>
        <v>0.80500000000000005</v>
      </c>
      <c r="L61" s="115"/>
    </row>
    <row r="62" spans="1:12" ht="36" customHeight="1">
      <c r="A62" s="114"/>
      <c r="B62" s="107">
        <f>'Tax Invoice'!D58</f>
        <v>2</v>
      </c>
      <c r="C62" s="10" t="s">
        <v>736</v>
      </c>
      <c r="D62" s="10" t="s">
        <v>736</v>
      </c>
      <c r="E62" s="118" t="s">
        <v>26</v>
      </c>
      <c r="F62" s="158" t="s">
        <v>210</v>
      </c>
      <c r="G62" s="159"/>
      <c r="H62" s="11" t="s">
        <v>737</v>
      </c>
      <c r="I62" s="14">
        <f t="shared" si="0"/>
        <v>0.40250000000000002</v>
      </c>
      <c r="J62" s="14">
        <v>1.61</v>
      </c>
      <c r="K62" s="109">
        <f t="shared" si="1"/>
        <v>0.80500000000000005</v>
      </c>
      <c r="L62" s="115"/>
    </row>
    <row r="63" spans="1:12" ht="36" customHeight="1">
      <c r="A63" s="114"/>
      <c r="B63" s="107">
        <f>'Tax Invoice'!D59</f>
        <v>1</v>
      </c>
      <c r="C63" s="10" t="s">
        <v>736</v>
      </c>
      <c r="D63" s="10" t="s">
        <v>736</v>
      </c>
      <c r="E63" s="118" t="s">
        <v>26</v>
      </c>
      <c r="F63" s="158" t="s">
        <v>212</v>
      </c>
      <c r="G63" s="159"/>
      <c r="H63" s="11" t="s">
        <v>737</v>
      </c>
      <c r="I63" s="14">
        <f t="shared" si="0"/>
        <v>0.40250000000000002</v>
      </c>
      <c r="J63" s="14">
        <v>1.61</v>
      </c>
      <c r="K63" s="109">
        <f t="shared" si="1"/>
        <v>0.40250000000000002</v>
      </c>
      <c r="L63" s="115"/>
    </row>
    <row r="64" spans="1:12" ht="36" customHeight="1">
      <c r="A64" s="114"/>
      <c r="B64" s="107">
        <f>'Tax Invoice'!D60</f>
        <v>1</v>
      </c>
      <c r="C64" s="10" t="s">
        <v>736</v>
      </c>
      <c r="D64" s="10" t="s">
        <v>736</v>
      </c>
      <c r="E64" s="118" t="s">
        <v>26</v>
      </c>
      <c r="F64" s="158" t="s">
        <v>265</v>
      </c>
      <c r="G64" s="159"/>
      <c r="H64" s="11" t="s">
        <v>737</v>
      </c>
      <c r="I64" s="14">
        <f t="shared" si="0"/>
        <v>0.40250000000000002</v>
      </c>
      <c r="J64" s="14">
        <v>1.61</v>
      </c>
      <c r="K64" s="109">
        <f t="shared" si="1"/>
        <v>0.40250000000000002</v>
      </c>
      <c r="L64" s="115"/>
    </row>
    <row r="65" spans="1:12" ht="36" customHeight="1">
      <c r="A65" s="114"/>
      <c r="B65" s="107">
        <f>'Tax Invoice'!D61</f>
        <v>1</v>
      </c>
      <c r="C65" s="10" t="s">
        <v>736</v>
      </c>
      <c r="D65" s="10" t="s">
        <v>736</v>
      </c>
      <c r="E65" s="118" t="s">
        <v>26</v>
      </c>
      <c r="F65" s="158" t="s">
        <v>270</v>
      </c>
      <c r="G65" s="159"/>
      <c r="H65" s="11" t="s">
        <v>737</v>
      </c>
      <c r="I65" s="14">
        <f t="shared" si="0"/>
        <v>0.40250000000000002</v>
      </c>
      <c r="J65" s="14">
        <v>1.61</v>
      </c>
      <c r="K65" s="109">
        <f t="shared" si="1"/>
        <v>0.40250000000000002</v>
      </c>
      <c r="L65" s="115"/>
    </row>
    <row r="66" spans="1:12" ht="36" customHeight="1">
      <c r="A66" s="114"/>
      <c r="B66" s="107">
        <f>'Tax Invoice'!D62</f>
        <v>1</v>
      </c>
      <c r="C66" s="10" t="s">
        <v>736</v>
      </c>
      <c r="D66" s="10" t="s">
        <v>736</v>
      </c>
      <c r="E66" s="118" t="s">
        <v>26</v>
      </c>
      <c r="F66" s="158" t="s">
        <v>311</v>
      </c>
      <c r="G66" s="159"/>
      <c r="H66" s="11" t="s">
        <v>737</v>
      </c>
      <c r="I66" s="14">
        <f t="shared" si="0"/>
        <v>0.40250000000000002</v>
      </c>
      <c r="J66" s="14">
        <v>1.61</v>
      </c>
      <c r="K66" s="109">
        <f t="shared" si="1"/>
        <v>0.40250000000000002</v>
      </c>
      <c r="L66" s="115"/>
    </row>
    <row r="67" spans="1:12" ht="24" customHeight="1">
      <c r="A67" s="114"/>
      <c r="B67" s="107">
        <f>'Tax Invoice'!D63</f>
        <v>2</v>
      </c>
      <c r="C67" s="10" t="s">
        <v>738</v>
      </c>
      <c r="D67" s="10" t="s">
        <v>738</v>
      </c>
      <c r="E67" s="118" t="s">
        <v>26</v>
      </c>
      <c r="F67" s="158" t="s">
        <v>636</v>
      </c>
      <c r="G67" s="159"/>
      <c r="H67" s="11" t="s">
        <v>739</v>
      </c>
      <c r="I67" s="14">
        <f t="shared" si="0"/>
        <v>0.1225</v>
      </c>
      <c r="J67" s="14">
        <v>0.49</v>
      </c>
      <c r="K67" s="109">
        <f t="shared" si="1"/>
        <v>0.245</v>
      </c>
      <c r="L67" s="115"/>
    </row>
    <row r="68" spans="1:12" ht="24" customHeight="1">
      <c r="A68" s="114"/>
      <c r="B68" s="107">
        <f>'Tax Invoice'!D64</f>
        <v>2</v>
      </c>
      <c r="C68" s="10" t="s">
        <v>738</v>
      </c>
      <c r="D68" s="10" t="s">
        <v>738</v>
      </c>
      <c r="E68" s="118" t="s">
        <v>26</v>
      </c>
      <c r="F68" s="158" t="s">
        <v>643</v>
      </c>
      <c r="G68" s="159"/>
      <c r="H68" s="11" t="s">
        <v>739</v>
      </c>
      <c r="I68" s="14">
        <f t="shared" si="0"/>
        <v>0.1225</v>
      </c>
      <c r="J68" s="14">
        <v>0.49</v>
      </c>
      <c r="K68" s="109">
        <f t="shared" si="1"/>
        <v>0.245</v>
      </c>
      <c r="L68" s="115"/>
    </row>
    <row r="69" spans="1:12" ht="24" customHeight="1">
      <c r="A69" s="114"/>
      <c r="B69" s="107">
        <f>'Tax Invoice'!D65</f>
        <v>2</v>
      </c>
      <c r="C69" s="10" t="s">
        <v>738</v>
      </c>
      <c r="D69" s="10" t="s">
        <v>738</v>
      </c>
      <c r="E69" s="118" t="s">
        <v>26</v>
      </c>
      <c r="F69" s="158" t="s">
        <v>740</v>
      </c>
      <c r="G69" s="159"/>
      <c r="H69" s="11" t="s">
        <v>739</v>
      </c>
      <c r="I69" s="14">
        <f t="shared" si="0"/>
        <v>0.1225</v>
      </c>
      <c r="J69" s="14">
        <v>0.49</v>
      </c>
      <c r="K69" s="109">
        <f t="shared" si="1"/>
        <v>0.245</v>
      </c>
      <c r="L69" s="115"/>
    </row>
    <row r="70" spans="1:12" ht="24" customHeight="1">
      <c r="A70" s="114"/>
      <c r="B70" s="107">
        <f>'Tax Invoice'!D66</f>
        <v>2</v>
      </c>
      <c r="C70" s="10" t="s">
        <v>738</v>
      </c>
      <c r="D70" s="10" t="s">
        <v>738</v>
      </c>
      <c r="E70" s="118" t="s">
        <v>26</v>
      </c>
      <c r="F70" s="158" t="s">
        <v>741</v>
      </c>
      <c r="G70" s="159"/>
      <c r="H70" s="11" t="s">
        <v>739</v>
      </c>
      <c r="I70" s="14">
        <f t="shared" si="0"/>
        <v>0.1225</v>
      </c>
      <c r="J70" s="14">
        <v>0.49</v>
      </c>
      <c r="K70" s="109">
        <f t="shared" si="1"/>
        <v>0.245</v>
      </c>
      <c r="L70" s="115"/>
    </row>
    <row r="71" spans="1:12" ht="24" customHeight="1">
      <c r="A71" s="114"/>
      <c r="B71" s="107">
        <f>'Tax Invoice'!D67</f>
        <v>2</v>
      </c>
      <c r="C71" s="10" t="s">
        <v>738</v>
      </c>
      <c r="D71" s="10" t="s">
        <v>738</v>
      </c>
      <c r="E71" s="118" t="s">
        <v>26</v>
      </c>
      <c r="F71" s="158" t="s">
        <v>742</v>
      </c>
      <c r="G71" s="159"/>
      <c r="H71" s="11" t="s">
        <v>739</v>
      </c>
      <c r="I71" s="14">
        <f t="shared" si="0"/>
        <v>0.1225</v>
      </c>
      <c r="J71" s="14">
        <v>0.49</v>
      </c>
      <c r="K71" s="109">
        <f t="shared" si="1"/>
        <v>0.245</v>
      </c>
      <c r="L71" s="115"/>
    </row>
    <row r="72" spans="1:12" ht="24" customHeight="1">
      <c r="A72" s="114"/>
      <c r="B72" s="107">
        <f>'Tax Invoice'!D68</f>
        <v>2</v>
      </c>
      <c r="C72" s="10" t="s">
        <v>738</v>
      </c>
      <c r="D72" s="10" t="s">
        <v>738</v>
      </c>
      <c r="E72" s="118" t="s">
        <v>26</v>
      </c>
      <c r="F72" s="158" t="s">
        <v>743</v>
      </c>
      <c r="G72" s="159"/>
      <c r="H72" s="11" t="s">
        <v>739</v>
      </c>
      <c r="I72" s="14">
        <f t="shared" si="0"/>
        <v>0.1225</v>
      </c>
      <c r="J72" s="14">
        <v>0.49</v>
      </c>
      <c r="K72" s="109">
        <f t="shared" si="1"/>
        <v>0.245</v>
      </c>
      <c r="L72" s="115"/>
    </row>
    <row r="73" spans="1:12" ht="24" customHeight="1">
      <c r="A73" s="114"/>
      <c r="B73" s="107">
        <f>'Tax Invoice'!D69</f>
        <v>2</v>
      </c>
      <c r="C73" s="10" t="s">
        <v>738</v>
      </c>
      <c r="D73" s="10" t="s">
        <v>738</v>
      </c>
      <c r="E73" s="118" t="s">
        <v>26</v>
      </c>
      <c r="F73" s="158" t="s">
        <v>744</v>
      </c>
      <c r="G73" s="159"/>
      <c r="H73" s="11" t="s">
        <v>739</v>
      </c>
      <c r="I73" s="14">
        <f t="shared" si="0"/>
        <v>0.1225</v>
      </c>
      <c r="J73" s="14">
        <v>0.49</v>
      </c>
      <c r="K73" s="109">
        <f t="shared" si="1"/>
        <v>0.245</v>
      </c>
      <c r="L73" s="115"/>
    </row>
    <row r="74" spans="1:12" ht="24" customHeight="1">
      <c r="A74" s="114"/>
      <c r="B74" s="107">
        <f>'Tax Invoice'!D70</f>
        <v>2</v>
      </c>
      <c r="C74" s="10" t="s">
        <v>738</v>
      </c>
      <c r="D74" s="10" t="s">
        <v>738</v>
      </c>
      <c r="E74" s="118" t="s">
        <v>26</v>
      </c>
      <c r="F74" s="158" t="s">
        <v>745</v>
      </c>
      <c r="G74" s="159"/>
      <c r="H74" s="11" t="s">
        <v>739</v>
      </c>
      <c r="I74" s="14">
        <f t="shared" si="0"/>
        <v>0.1225</v>
      </c>
      <c r="J74" s="14">
        <v>0.49</v>
      </c>
      <c r="K74" s="109">
        <f t="shared" si="1"/>
        <v>0.245</v>
      </c>
      <c r="L74" s="115"/>
    </row>
    <row r="75" spans="1:12" ht="24" customHeight="1">
      <c r="A75" s="114"/>
      <c r="B75" s="107">
        <f>'Tax Invoice'!D71</f>
        <v>2</v>
      </c>
      <c r="C75" s="10" t="s">
        <v>738</v>
      </c>
      <c r="D75" s="10" t="s">
        <v>738</v>
      </c>
      <c r="E75" s="118" t="s">
        <v>26</v>
      </c>
      <c r="F75" s="158" t="s">
        <v>746</v>
      </c>
      <c r="G75" s="159"/>
      <c r="H75" s="11" t="s">
        <v>739</v>
      </c>
      <c r="I75" s="14">
        <f t="shared" si="0"/>
        <v>0.1225</v>
      </c>
      <c r="J75" s="14">
        <v>0.49</v>
      </c>
      <c r="K75" s="109">
        <f t="shared" si="1"/>
        <v>0.245</v>
      </c>
      <c r="L75" s="115"/>
    </row>
    <row r="76" spans="1:12" ht="24" customHeight="1">
      <c r="A76" s="114"/>
      <c r="B76" s="107">
        <f>'Tax Invoice'!D72</f>
        <v>2</v>
      </c>
      <c r="C76" s="10" t="s">
        <v>738</v>
      </c>
      <c r="D76" s="10" t="s">
        <v>738</v>
      </c>
      <c r="E76" s="118" t="s">
        <v>26</v>
      </c>
      <c r="F76" s="158" t="s">
        <v>747</v>
      </c>
      <c r="G76" s="159"/>
      <c r="H76" s="11" t="s">
        <v>739</v>
      </c>
      <c r="I76" s="14">
        <f t="shared" si="0"/>
        <v>0.1225</v>
      </c>
      <c r="J76" s="14">
        <v>0.49</v>
      </c>
      <c r="K76" s="109">
        <f t="shared" si="1"/>
        <v>0.245</v>
      </c>
      <c r="L76" s="115"/>
    </row>
    <row r="77" spans="1:12" ht="24" customHeight="1">
      <c r="A77" s="114"/>
      <c r="B77" s="107">
        <f>'Tax Invoice'!D73</f>
        <v>2</v>
      </c>
      <c r="C77" s="10" t="s">
        <v>738</v>
      </c>
      <c r="D77" s="10" t="s">
        <v>738</v>
      </c>
      <c r="E77" s="118" t="s">
        <v>26</v>
      </c>
      <c r="F77" s="158" t="s">
        <v>748</v>
      </c>
      <c r="G77" s="159"/>
      <c r="H77" s="11" t="s">
        <v>739</v>
      </c>
      <c r="I77" s="14">
        <f t="shared" si="0"/>
        <v>0.1225</v>
      </c>
      <c r="J77" s="14">
        <v>0.49</v>
      </c>
      <c r="K77" s="109">
        <f t="shared" si="1"/>
        <v>0.245</v>
      </c>
      <c r="L77" s="115"/>
    </row>
    <row r="78" spans="1:12" ht="24" customHeight="1">
      <c r="A78" s="114"/>
      <c r="B78" s="107">
        <f>'Tax Invoice'!D74</f>
        <v>1</v>
      </c>
      <c r="C78" s="10" t="s">
        <v>749</v>
      </c>
      <c r="D78" s="10" t="s">
        <v>749</v>
      </c>
      <c r="E78" s="118" t="s">
        <v>26</v>
      </c>
      <c r="F78" s="158" t="s">
        <v>110</v>
      </c>
      <c r="G78" s="159"/>
      <c r="H78" s="11" t="s">
        <v>750</v>
      </c>
      <c r="I78" s="14">
        <f t="shared" si="0"/>
        <v>0.79749999999999999</v>
      </c>
      <c r="J78" s="14">
        <v>3.19</v>
      </c>
      <c r="K78" s="109">
        <f t="shared" si="1"/>
        <v>0.79749999999999999</v>
      </c>
      <c r="L78" s="115"/>
    </row>
    <row r="79" spans="1:12" ht="24" customHeight="1">
      <c r="A79" s="114"/>
      <c r="B79" s="107">
        <f>'Tax Invoice'!D75</f>
        <v>2</v>
      </c>
      <c r="C79" s="10" t="s">
        <v>749</v>
      </c>
      <c r="D79" s="10" t="s">
        <v>749</v>
      </c>
      <c r="E79" s="118" t="s">
        <v>26</v>
      </c>
      <c r="F79" s="158" t="s">
        <v>751</v>
      </c>
      <c r="G79" s="159"/>
      <c r="H79" s="11" t="s">
        <v>750</v>
      </c>
      <c r="I79" s="14">
        <f t="shared" si="0"/>
        <v>0.79749999999999999</v>
      </c>
      <c r="J79" s="14">
        <v>3.19</v>
      </c>
      <c r="K79" s="109">
        <f t="shared" si="1"/>
        <v>1.595</v>
      </c>
      <c r="L79" s="115"/>
    </row>
    <row r="80" spans="1:12" ht="24" customHeight="1">
      <c r="A80" s="114"/>
      <c r="B80" s="107">
        <f>'Tax Invoice'!D76</f>
        <v>1</v>
      </c>
      <c r="C80" s="10" t="s">
        <v>749</v>
      </c>
      <c r="D80" s="10" t="s">
        <v>749</v>
      </c>
      <c r="E80" s="118" t="s">
        <v>26</v>
      </c>
      <c r="F80" s="158" t="s">
        <v>752</v>
      </c>
      <c r="G80" s="159"/>
      <c r="H80" s="11" t="s">
        <v>750</v>
      </c>
      <c r="I80" s="14">
        <f t="shared" si="0"/>
        <v>0.79749999999999999</v>
      </c>
      <c r="J80" s="14">
        <v>3.19</v>
      </c>
      <c r="K80" s="109">
        <f t="shared" si="1"/>
        <v>0.79749999999999999</v>
      </c>
      <c r="L80" s="115"/>
    </row>
    <row r="81" spans="1:12" ht="24" customHeight="1">
      <c r="A81" s="114"/>
      <c r="B81" s="107">
        <f>'Tax Invoice'!D77</f>
        <v>3</v>
      </c>
      <c r="C81" s="10" t="s">
        <v>753</v>
      </c>
      <c r="D81" s="10" t="s">
        <v>753</v>
      </c>
      <c r="E81" s="118" t="s">
        <v>26</v>
      </c>
      <c r="F81" s="158" t="s">
        <v>273</v>
      </c>
      <c r="G81" s="159"/>
      <c r="H81" s="11" t="s">
        <v>754</v>
      </c>
      <c r="I81" s="14">
        <f t="shared" si="0"/>
        <v>0.19</v>
      </c>
      <c r="J81" s="14">
        <v>0.76</v>
      </c>
      <c r="K81" s="109">
        <f t="shared" si="1"/>
        <v>0.57000000000000006</v>
      </c>
      <c r="L81" s="115"/>
    </row>
    <row r="82" spans="1:12" ht="24" customHeight="1">
      <c r="A82" s="114"/>
      <c r="B82" s="107">
        <f>'Tax Invoice'!D78</f>
        <v>3</v>
      </c>
      <c r="C82" s="10" t="s">
        <v>753</v>
      </c>
      <c r="D82" s="10" t="s">
        <v>753</v>
      </c>
      <c r="E82" s="118" t="s">
        <v>26</v>
      </c>
      <c r="F82" s="158" t="s">
        <v>673</v>
      </c>
      <c r="G82" s="159"/>
      <c r="H82" s="11" t="s">
        <v>754</v>
      </c>
      <c r="I82" s="14">
        <f t="shared" si="0"/>
        <v>0.19</v>
      </c>
      <c r="J82" s="14">
        <v>0.76</v>
      </c>
      <c r="K82" s="109">
        <f t="shared" si="1"/>
        <v>0.57000000000000006</v>
      </c>
      <c r="L82" s="115"/>
    </row>
    <row r="83" spans="1:12" ht="24" customHeight="1">
      <c r="A83" s="114"/>
      <c r="B83" s="107">
        <f>'Tax Invoice'!D79</f>
        <v>3</v>
      </c>
      <c r="C83" s="10" t="s">
        <v>753</v>
      </c>
      <c r="D83" s="10" t="s">
        <v>753</v>
      </c>
      <c r="E83" s="118" t="s">
        <v>26</v>
      </c>
      <c r="F83" s="158" t="s">
        <v>271</v>
      </c>
      <c r="G83" s="159"/>
      <c r="H83" s="11" t="s">
        <v>754</v>
      </c>
      <c r="I83" s="14">
        <f t="shared" si="0"/>
        <v>0.19</v>
      </c>
      <c r="J83" s="14">
        <v>0.76</v>
      </c>
      <c r="K83" s="109">
        <f t="shared" si="1"/>
        <v>0.57000000000000006</v>
      </c>
      <c r="L83" s="115"/>
    </row>
    <row r="84" spans="1:12" ht="24" customHeight="1">
      <c r="A84" s="114"/>
      <c r="B84" s="107">
        <f>'Tax Invoice'!D80</f>
        <v>3</v>
      </c>
      <c r="C84" s="10" t="s">
        <v>753</v>
      </c>
      <c r="D84" s="10" t="s">
        <v>753</v>
      </c>
      <c r="E84" s="118" t="s">
        <v>26</v>
      </c>
      <c r="F84" s="158" t="s">
        <v>272</v>
      </c>
      <c r="G84" s="159"/>
      <c r="H84" s="11" t="s">
        <v>754</v>
      </c>
      <c r="I84" s="14">
        <f t="shared" si="0"/>
        <v>0.19</v>
      </c>
      <c r="J84" s="14">
        <v>0.76</v>
      </c>
      <c r="K84" s="109">
        <f t="shared" si="1"/>
        <v>0.57000000000000006</v>
      </c>
      <c r="L84" s="115"/>
    </row>
    <row r="85" spans="1:12" ht="24" customHeight="1">
      <c r="A85" s="114"/>
      <c r="B85" s="107">
        <f>'Tax Invoice'!D81</f>
        <v>3</v>
      </c>
      <c r="C85" s="10" t="s">
        <v>753</v>
      </c>
      <c r="D85" s="10" t="s">
        <v>753</v>
      </c>
      <c r="E85" s="118" t="s">
        <v>26</v>
      </c>
      <c r="F85" s="158" t="s">
        <v>755</v>
      </c>
      <c r="G85" s="159"/>
      <c r="H85" s="11" t="s">
        <v>754</v>
      </c>
      <c r="I85" s="14">
        <f t="shared" si="0"/>
        <v>0.19</v>
      </c>
      <c r="J85" s="14">
        <v>0.76</v>
      </c>
      <c r="K85" s="109">
        <f t="shared" si="1"/>
        <v>0.57000000000000006</v>
      </c>
      <c r="L85" s="115"/>
    </row>
    <row r="86" spans="1:12" ht="24" customHeight="1">
      <c r="A86" s="114"/>
      <c r="B86" s="107">
        <f>'Tax Invoice'!D82</f>
        <v>2</v>
      </c>
      <c r="C86" s="10" t="s">
        <v>756</v>
      </c>
      <c r="D86" s="10" t="s">
        <v>756</v>
      </c>
      <c r="E86" s="118" t="s">
        <v>25</v>
      </c>
      <c r="F86" s="158" t="s">
        <v>107</v>
      </c>
      <c r="G86" s="159"/>
      <c r="H86" s="11" t="s">
        <v>757</v>
      </c>
      <c r="I86" s="14">
        <f t="shared" ref="I86:I149" si="2">J86*$N$1</f>
        <v>0.14249999999999999</v>
      </c>
      <c r="J86" s="14">
        <v>0.56999999999999995</v>
      </c>
      <c r="K86" s="109">
        <f t="shared" ref="K86:K149" si="3">I86*B86</f>
        <v>0.28499999999999998</v>
      </c>
      <c r="L86" s="115"/>
    </row>
    <row r="87" spans="1:12" ht="24" customHeight="1">
      <c r="A87" s="114"/>
      <c r="B87" s="107">
        <f>'Tax Invoice'!D83</f>
        <v>1</v>
      </c>
      <c r="C87" s="10" t="s">
        <v>756</v>
      </c>
      <c r="D87" s="10" t="s">
        <v>756</v>
      </c>
      <c r="E87" s="118" t="s">
        <v>25</v>
      </c>
      <c r="F87" s="158" t="s">
        <v>212</v>
      </c>
      <c r="G87" s="159"/>
      <c r="H87" s="11" t="s">
        <v>757</v>
      </c>
      <c r="I87" s="14">
        <f t="shared" si="2"/>
        <v>0.14249999999999999</v>
      </c>
      <c r="J87" s="14">
        <v>0.56999999999999995</v>
      </c>
      <c r="K87" s="109">
        <f t="shared" si="3"/>
        <v>0.14249999999999999</v>
      </c>
      <c r="L87" s="115"/>
    </row>
    <row r="88" spans="1:12" ht="24" customHeight="1">
      <c r="A88" s="114"/>
      <c r="B88" s="107">
        <f>'Tax Invoice'!D84</f>
        <v>1</v>
      </c>
      <c r="C88" s="10" t="s">
        <v>756</v>
      </c>
      <c r="D88" s="10" t="s">
        <v>756</v>
      </c>
      <c r="E88" s="118" t="s">
        <v>25</v>
      </c>
      <c r="F88" s="158" t="s">
        <v>214</v>
      </c>
      <c r="G88" s="159"/>
      <c r="H88" s="11" t="s">
        <v>757</v>
      </c>
      <c r="I88" s="14">
        <f t="shared" si="2"/>
        <v>0.14249999999999999</v>
      </c>
      <c r="J88" s="14">
        <v>0.56999999999999995</v>
      </c>
      <c r="K88" s="109">
        <f t="shared" si="3"/>
        <v>0.14249999999999999</v>
      </c>
      <c r="L88" s="115"/>
    </row>
    <row r="89" spans="1:12" ht="24" customHeight="1">
      <c r="A89" s="114"/>
      <c r="B89" s="107">
        <f>'Tax Invoice'!D85</f>
        <v>1</v>
      </c>
      <c r="C89" s="10" t="s">
        <v>756</v>
      </c>
      <c r="D89" s="10" t="s">
        <v>756</v>
      </c>
      <c r="E89" s="118" t="s">
        <v>25</v>
      </c>
      <c r="F89" s="158" t="s">
        <v>265</v>
      </c>
      <c r="G89" s="159"/>
      <c r="H89" s="11" t="s">
        <v>757</v>
      </c>
      <c r="I89" s="14">
        <f t="shared" si="2"/>
        <v>0.14249999999999999</v>
      </c>
      <c r="J89" s="14">
        <v>0.56999999999999995</v>
      </c>
      <c r="K89" s="109">
        <f t="shared" si="3"/>
        <v>0.14249999999999999</v>
      </c>
      <c r="L89" s="115"/>
    </row>
    <row r="90" spans="1:12" ht="24" customHeight="1">
      <c r="A90" s="114"/>
      <c r="B90" s="107">
        <f>'Tax Invoice'!D86</f>
        <v>1</v>
      </c>
      <c r="C90" s="10" t="s">
        <v>756</v>
      </c>
      <c r="D90" s="10" t="s">
        <v>756</v>
      </c>
      <c r="E90" s="118" t="s">
        <v>25</v>
      </c>
      <c r="F90" s="158" t="s">
        <v>267</v>
      </c>
      <c r="G90" s="159"/>
      <c r="H90" s="11" t="s">
        <v>757</v>
      </c>
      <c r="I90" s="14">
        <f t="shared" si="2"/>
        <v>0.14249999999999999</v>
      </c>
      <c r="J90" s="14">
        <v>0.56999999999999995</v>
      </c>
      <c r="K90" s="109">
        <f t="shared" si="3"/>
        <v>0.14249999999999999</v>
      </c>
      <c r="L90" s="115"/>
    </row>
    <row r="91" spans="1:12" ht="24" customHeight="1">
      <c r="A91" s="114"/>
      <c r="B91" s="107">
        <f>'Tax Invoice'!D87</f>
        <v>1</v>
      </c>
      <c r="C91" s="10" t="s">
        <v>756</v>
      </c>
      <c r="D91" s="10" t="s">
        <v>756</v>
      </c>
      <c r="E91" s="118" t="s">
        <v>25</v>
      </c>
      <c r="F91" s="158" t="s">
        <v>270</v>
      </c>
      <c r="G91" s="159"/>
      <c r="H91" s="11" t="s">
        <v>757</v>
      </c>
      <c r="I91" s="14">
        <f t="shared" si="2"/>
        <v>0.14249999999999999</v>
      </c>
      <c r="J91" s="14">
        <v>0.56999999999999995</v>
      </c>
      <c r="K91" s="109">
        <f t="shared" si="3"/>
        <v>0.14249999999999999</v>
      </c>
      <c r="L91" s="115"/>
    </row>
    <row r="92" spans="1:12" ht="24" customHeight="1">
      <c r="A92" s="114"/>
      <c r="B92" s="107">
        <f>'Tax Invoice'!D88</f>
        <v>1</v>
      </c>
      <c r="C92" s="10" t="s">
        <v>756</v>
      </c>
      <c r="D92" s="10" t="s">
        <v>756</v>
      </c>
      <c r="E92" s="118" t="s">
        <v>25</v>
      </c>
      <c r="F92" s="158" t="s">
        <v>758</v>
      </c>
      <c r="G92" s="159"/>
      <c r="H92" s="11" t="s">
        <v>757</v>
      </c>
      <c r="I92" s="14">
        <f t="shared" si="2"/>
        <v>0.14249999999999999</v>
      </c>
      <c r="J92" s="14">
        <v>0.56999999999999995</v>
      </c>
      <c r="K92" s="109">
        <f t="shared" si="3"/>
        <v>0.14249999999999999</v>
      </c>
      <c r="L92" s="115"/>
    </row>
    <row r="93" spans="1:12" ht="24" customHeight="1">
      <c r="A93" s="114"/>
      <c r="B93" s="107">
        <f>'Tax Invoice'!D89</f>
        <v>2</v>
      </c>
      <c r="C93" s="10" t="s">
        <v>756</v>
      </c>
      <c r="D93" s="10" t="s">
        <v>756</v>
      </c>
      <c r="E93" s="118" t="s">
        <v>25</v>
      </c>
      <c r="F93" s="158" t="s">
        <v>759</v>
      </c>
      <c r="G93" s="159"/>
      <c r="H93" s="11" t="s">
        <v>757</v>
      </c>
      <c r="I93" s="14">
        <f t="shared" si="2"/>
        <v>0.14249999999999999</v>
      </c>
      <c r="J93" s="14">
        <v>0.56999999999999995</v>
      </c>
      <c r="K93" s="109">
        <f t="shared" si="3"/>
        <v>0.28499999999999998</v>
      </c>
      <c r="L93" s="115"/>
    </row>
    <row r="94" spans="1:12" ht="24" customHeight="1">
      <c r="A94" s="114"/>
      <c r="B94" s="107">
        <f>'Tax Invoice'!D90</f>
        <v>2</v>
      </c>
      <c r="C94" s="10" t="s">
        <v>756</v>
      </c>
      <c r="D94" s="10" t="s">
        <v>756</v>
      </c>
      <c r="E94" s="118" t="s">
        <v>26</v>
      </c>
      <c r="F94" s="158" t="s">
        <v>107</v>
      </c>
      <c r="G94" s="159"/>
      <c r="H94" s="11" t="s">
        <v>757</v>
      </c>
      <c r="I94" s="14">
        <f t="shared" si="2"/>
        <v>0.14249999999999999</v>
      </c>
      <c r="J94" s="14">
        <v>0.56999999999999995</v>
      </c>
      <c r="K94" s="109">
        <f t="shared" si="3"/>
        <v>0.28499999999999998</v>
      </c>
      <c r="L94" s="115"/>
    </row>
    <row r="95" spans="1:12" ht="24" customHeight="1">
      <c r="A95" s="114"/>
      <c r="B95" s="107">
        <f>'Tax Invoice'!D91</f>
        <v>1</v>
      </c>
      <c r="C95" s="10" t="s">
        <v>756</v>
      </c>
      <c r="D95" s="10" t="s">
        <v>756</v>
      </c>
      <c r="E95" s="118" t="s">
        <v>26</v>
      </c>
      <c r="F95" s="158" t="s">
        <v>212</v>
      </c>
      <c r="G95" s="159"/>
      <c r="H95" s="11" t="s">
        <v>757</v>
      </c>
      <c r="I95" s="14">
        <f t="shared" si="2"/>
        <v>0.14249999999999999</v>
      </c>
      <c r="J95" s="14">
        <v>0.56999999999999995</v>
      </c>
      <c r="K95" s="109">
        <f t="shared" si="3"/>
        <v>0.14249999999999999</v>
      </c>
      <c r="L95" s="115"/>
    </row>
    <row r="96" spans="1:12" ht="24" customHeight="1">
      <c r="A96" s="114"/>
      <c r="B96" s="107">
        <f>'Tax Invoice'!D92</f>
        <v>1</v>
      </c>
      <c r="C96" s="10" t="s">
        <v>756</v>
      </c>
      <c r="D96" s="10" t="s">
        <v>756</v>
      </c>
      <c r="E96" s="118" t="s">
        <v>26</v>
      </c>
      <c r="F96" s="158" t="s">
        <v>214</v>
      </c>
      <c r="G96" s="159"/>
      <c r="H96" s="11" t="s">
        <v>757</v>
      </c>
      <c r="I96" s="14">
        <f t="shared" si="2"/>
        <v>0.14249999999999999</v>
      </c>
      <c r="J96" s="14">
        <v>0.56999999999999995</v>
      </c>
      <c r="K96" s="109">
        <f t="shared" si="3"/>
        <v>0.14249999999999999</v>
      </c>
      <c r="L96" s="115"/>
    </row>
    <row r="97" spans="1:12" ht="24" customHeight="1">
      <c r="A97" s="114"/>
      <c r="B97" s="107">
        <f>'Tax Invoice'!D93</f>
        <v>1</v>
      </c>
      <c r="C97" s="10" t="s">
        <v>756</v>
      </c>
      <c r="D97" s="10" t="s">
        <v>756</v>
      </c>
      <c r="E97" s="118" t="s">
        <v>26</v>
      </c>
      <c r="F97" s="158" t="s">
        <v>265</v>
      </c>
      <c r="G97" s="159"/>
      <c r="H97" s="11" t="s">
        <v>757</v>
      </c>
      <c r="I97" s="14">
        <f t="shared" si="2"/>
        <v>0.14249999999999999</v>
      </c>
      <c r="J97" s="14">
        <v>0.56999999999999995</v>
      </c>
      <c r="K97" s="109">
        <f t="shared" si="3"/>
        <v>0.14249999999999999</v>
      </c>
      <c r="L97" s="115"/>
    </row>
    <row r="98" spans="1:12" ht="24" customHeight="1">
      <c r="A98" s="114"/>
      <c r="B98" s="107">
        <f>'Tax Invoice'!D94</f>
        <v>1</v>
      </c>
      <c r="C98" s="10" t="s">
        <v>756</v>
      </c>
      <c r="D98" s="10" t="s">
        <v>756</v>
      </c>
      <c r="E98" s="118" t="s">
        <v>26</v>
      </c>
      <c r="F98" s="158" t="s">
        <v>267</v>
      </c>
      <c r="G98" s="159"/>
      <c r="H98" s="11" t="s">
        <v>757</v>
      </c>
      <c r="I98" s="14">
        <f t="shared" si="2"/>
        <v>0.14249999999999999</v>
      </c>
      <c r="J98" s="14">
        <v>0.56999999999999995</v>
      </c>
      <c r="K98" s="109">
        <f t="shared" si="3"/>
        <v>0.14249999999999999</v>
      </c>
      <c r="L98" s="115"/>
    </row>
    <row r="99" spans="1:12" ht="24" customHeight="1">
      <c r="A99" s="114"/>
      <c r="B99" s="107">
        <f>'Tax Invoice'!D95</f>
        <v>1</v>
      </c>
      <c r="C99" s="10" t="s">
        <v>756</v>
      </c>
      <c r="D99" s="10" t="s">
        <v>756</v>
      </c>
      <c r="E99" s="118" t="s">
        <v>26</v>
      </c>
      <c r="F99" s="158" t="s">
        <v>270</v>
      </c>
      <c r="G99" s="159"/>
      <c r="H99" s="11" t="s">
        <v>757</v>
      </c>
      <c r="I99" s="14">
        <f t="shared" si="2"/>
        <v>0.14249999999999999</v>
      </c>
      <c r="J99" s="14">
        <v>0.56999999999999995</v>
      </c>
      <c r="K99" s="109">
        <f t="shared" si="3"/>
        <v>0.14249999999999999</v>
      </c>
      <c r="L99" s="115"/>
    </row>
    <row r="100" spans="1:12" ht="24" customHeight="1">
      <c r="A100" s="114"/>
      <c r="B100" s="107">
        <f>'Tax Invoice'!D96</f>
        <v>1</v>
      </c>
      <c r="C100" s="10" t="s">
        <v>756</v>
      </c>
      <c r="D100" s="10" t="s">
        <v>756</v>
      </c>
      <c r="E100" s="118" t="s">
        <v>26</v>
      </c>
      <c r="F100" s="158" t="s">
        <v>758</v>
      </c>
      <c r="G100" s="159"/>
      <c r="H100" s="11" t="s">
        <v>757</v>
      </c>
      <c r="I100" s="14">
        <f t="shared" si="2"/>
        <v>0.14249999999999999</v>
      </c>
      <c r="J100" s="14">
        <v>0.56999999999999995</v>
      </c>
      <c r="K100" s="109">
        <f t="shared" si="3"/>
        <v>0.14249999999999999</v>
      </c>
      <c r="L100" s="115"/>
    </row>
    <row r="101" spans="1:12" ht="24" customHeight="1">
      <c r="A101" s="114"/>
      <c r="B101" s="107">
        <f>'Tax Invoice'!D97</f>
        <v>2</v>
      </c>
      <c r="C101" s="10" t="s">
        <v>756</v>
      </c>
      <c r="D101" s="10" t="s">
        <v>756</v>
      </c>
      <c r="E101" s="118" t="s">
        <v>26</v>
      </c>
      <c r="F101" s="158" t="s">
        <v>759</v>
      </c>
      <c r="G101" s="159"/>
      <c r="H101" s="11" t="s">
        <v>757</v>
      </c>
      <c r="I101" s="14">
        <f t="shared" si="2"/>
        <v>0.14249999999999999</v>
      </c>
      <c r="J101" s="14">
        <v>0.56999999999999995</v>
      </c>
      <c r="K101" s="109">
        <f t="shared" si="3"/>
        <v>0.28499999999999998</v>
      </c>
      <c r="L101" s="115"/>
    </row>
    <row r="102" spans="1:12" ht="24" customHeight="1">
      <c r="A102" s="114"/>
      <c r="B102" s="107">
        <f>'Tax Invoice'!D98</f>
        <v>2</v>
      </c>
      <c r="C102" s="10" t="s">
        <v>760</v>
      </c>
      <c r="D102" s="10" t="s">
        <v>760</v>
      </c>
      <c r="E102" s="118" t="s">
        <v>23</v>
      </c>
      <c r="F102" s="158" t="s">
        <v>272</v>
      </c>
      <c r="G102" s="159"/>
      <c r="H102" s="11" t="s">
        <v>761</v>
      </c>
      <c r="I102" s="14">
        <f t="shared" si="2"/>
        <v>0.14749999999999999</v>
      </c>
      <c r="J102" s="14">
        <v>0.59</v>
      </c>
      <c r="K102" s="109">
        <f t="shared" si="3"/>
        <v>0.29499999999999998</v>
      </c>
      <c r="L102" s="115"/>
    </row>
    <row r="103" spans="1:12" ht="24" customHeight="1">
      <c r="A103" s="114"/>
      <c r="B103" s="107">
        <f>'Tax Invoice'!D99</f>
        <v>2</v>
      </c>
      <c r="C103" s="10" t="s">
        <v>760</v>
      </c>
      <c r="D103" s="10" t="s">
        <v>760</v>
      </c>
      <c r="E103" s="118" t="s">
        <v>23</v>
      </c>
      <c r="F103" s="158" t="s">
        <v>484</v>
      </c>
      <c r="G103" s="159"/>
      <c r="H103" s="11" t="s">
        <v>761</v>
      </c>
      <c r="I103" s="14">
        <f t="shared" si="2"/>
        <v>0.14749999999999999</v>
      </c>
      <c r="J103" s="14">
        <v>0.59</v>
      </c>
      <c r="K103" s="109">
        <f t="shared" si="3"/>
        <v>0.29499999999999998</v>
      </c>
      <c r="L103" s="115"/>
    </row>
    <row r="104" spans="1:12" ht="24" customHeight="1">
      <c r="A104" s="114"/>
      <c r="B104" s="107">
        <f>'Tax Invoice'!D100</f>
        <v>2</v>
      </c>
      <c r="C104" s="10" t="s">
        <v>760</v>
      </c>
      <c r="D104" s="10" t="s">
        <v>760</v>
      </c>
      <c r="E104" s="118" t="s">
        <v>25</v>
      </c>
      <c r="F104" s="158" t="s">
        <v>272</v>
      </c>
      <c r="G104" s="159"/>
      <c r="H104" s="11" t="s">
        <v>761</v>
      </c>
      <c r="I104" s="14">
        <f t="shared" si="2"/>
        <v>0.14749999999999999</v>
      </c>
      <c r="J104" s="14">
        <v>0.59</v>
      </c>
      <c r="K104" s="109">
        <f t="shared" si="3"/>
        <v>0.29499999999999998</v>
      </c>
      <c r="L104" s="115"/>
    </row>
    <row r="105" spans="1:12" ht="24" customHeight="1">
      <c r="A105" s="114"/>
      <c r="B105" s="107">
        <f>'Tax Invoice'!D101</f>
        <v>4</v>
      </c>
      <c r="C105" s="10" t="s">
        <v>760</v>
      </c>
      <c r="D105" s="10" t="s">
        <v>760</v>
      </c>
      <c r="E105" s="118" t="s">
        <v>25</v>
      </c>
      <c r="F105" s="158" t="s">
        <v>484</v>
      </c>
      <c r="G105" s="159"/>
      <c r="H105" s="11" t="s">
        <v>761</v>
      </c>
      <c r="I105" s="14">
        <f t="shared" si="2"/>
        <v>0.14749999999999999</v>
      </c>
      <c r="J105" s="14">
        <v>0.59</v>
      </c>
      <c r="K105" s="109">
        <f t="shared" si="3"/>
        <v>0.59</v>
      </c>
      <c r="L105" s="115"/>
    </row>
    <row r="106" spans="1:12" ht="24" customHeight="1">
      <c r="A106" s="114"/>
      <c r="B106" s="107">
        <f>'Tax Invoice'!D102</f>
        <v>2</v>
      </c>
      <c r="C106" s="10" t="s">
        <v>760</v>
      </c>
      <c r="D106" s="10" t="s">
        <v>760</v>
      </c>
      <c r="E106" s="118" t="s">
        <v>26</v>
      </c>
      <c r="F106" s="158" t="s">
        <v>272</v>
      </c>
      <c r="G106" s="159"/>
      <c r="H106" s="11" t="s">
        <v>761</v>
      </c>
      <c r="I106" s="14">
        <f t="shared" si="2"/>
        <v>0.14749999999999999</v>
      </c>
      <c r="J106" s="14">
        <v>0.59</v>
      </c>
      <c r="K106" s="109">
        <f t="shared" si="3"/>
        <v>0.29499999999999998</v>
      </c>
      <c r="L106" s="115"/>
    </row>
    <row r="107" spans="1:12" ht="24" customHeight="1">
      <c r="A107" s="114"/>
      <c r="B107" s="107">
        <f>'Tax Invoice'!D103</f>
        <v>4</v>
      </c>
      <c r="C107" s="10" t="s">
        <v>760</v>
      </c>
      <c r="D107" s="10" t="s">
        <v>760</v>
      </c>
      <c r="E107" s="118" t="s">
        <v>26</v>
      </c>
      <c r="F107" s="158" t="s">
        <v>484</v>
      </c>
      <c r="G107" s="159"/>
      <c r="H107" s="11" t="s">
        <v>761</v>
      </c>
      <c r="I107" s="14">
        <f t="shared" si="2"/>
        <v>0.14749999999999999</v>
      </c>
      <c r="J107" s="14">
        <v>0.59</v>
      </c>
      <c r="K107" s="109">
        <f t="shared" si="3"/>
        <v>0.59</v>
      </c>
      <c r="L107" s="115"/>
    </row>
    <row r="108" spans="1:12" ht="24" customHeight="1">
      <c r="A108" s="114"/>
      <c r="B108" s="107">
        <f>'Tax Invoice'!D104</f>
        <v>3</v>
      </c>
      <c r="C108" s="10" t="s">
        <v>762</v>
      </c>
      <c r="D108" s="10" t="s">
        <v>762</v>
      </c>
      <c r="E108" s="118" t="s">
        <v>25</v>
      </c>
      <c r="F108" s="158"/>
      <c r="G108" s="159"/>
      <c r="H108" s="11" t="s">
        <v>763</v>
      </c>
      <c r="I108" s="14">
        <f t="shared" si="2"/>
        <v>0.435</v>
      </c>
      <c r="J108" s="14">
        <v>1.74</v>
      </c>
      <c r="K108" s="109">
        <f t="shared" si="3"/>
        <v>1.3049999999999999</v>
      </c>
      <c r="L108" s="115"/>
    </row>
    <row r="109" spans="1:12" ht="24" customHeight="1">
      <c r="A109" s="114"/>
      <c r="B109" s="107">
        <f>'Tax Invoice'!D105</f>
        <v>3</v>
      </c>
      <c r="C109" s="10" t="s">
        <v>762</v>
      </c>
      <c r="D109" s="10" t="s">
        <v>762</v>
      </c>
      <c r="E109" s="118" t="s">
        <v>26</v>
      </c>
      <c r="F109" s="158"/>
      <c r="G109" s="159"/>
      <c r="H109" s="11" t="s">
        <v>763</v>
      </c>
      <c r="I109" s="14">
        <f t="shared" si="2"/>
        <v>0.435</v>
      </c>
      <c r="J109" s="14">
        <v>1.74</v>
      </c>
      <c r="K109" s="109">
        <f t="shared" si="3"/>
        <v>1.3049999999999999</v>
      </c>
      <c r="L109" s="115"/>
    </row>
    <row r="110" spans="1:12" ht="24" customHeight="1">
      <c r="A110" s="114"/>
      <c r="B110" s="107">
        <f>'Tax Invoice'!D106</f>
        <v>2</v>
      </c>
      <c r="C110" s="10" t="s">
        <v>764</v>
      </c>
      <c r="D110" s="10" t="s">
        <v>764</v>
      </c>
      <c r="E110" s="118" t="s">
        <v>765</v>
      </c>
      <c r="F110" s="158" t="s">
        <v>210</v>
      </c>
      <c r="G110" s="159"/>
      <c r="H110" s="11" t="s">
        <v>766</v>
      </c>
      <c r="I110" s="14">
        <f t="shared" si="2"/>
        <v>0.1825</v>
      </c>
      <c r="J110" s="14">
        <v>0.73</v>
      </c>
      <c r="K110" s="109">
        <f t="shared" si="3"/>
        <v>0.36499999999999999</v>
      </c>
      <c r="L110" s="115"/>
    </row>
    <row r="111" spans="1:12" ht="24" customHeight="1">
      <c r="A111" s="114"/>
      <c r="B111" s="107">
        <f>'Tax Invoice'!D107</f>
        <v>1</v>
      </c>
      <c r="C111" s="10" t="s">
        <v>764</v>
      </c>
      <c r="D111" s="10" t="s">
        <v>764</v>
      </c>
      <c r="E111" s="118" t="s">
        <v>765</v>
      </c>
      <c r="F111" s="158" t="s">
        <v>212</v>
      </c>
      <c r="G111" s="159"/>
      <c r="H111" s="11" t="s">
        <v>766</v>
      </c>
      <c r="I111" s="14">
        <f t="shared" si="2"/>
        <v>0.1825</v>
      </c>
      <c r="J111" s="14">
        <v>0.73</v>
      </c>
      <c r="K111" s="109">
        <f t="shared" si="3"/>
        <v>0.1825</v>
      </c>
      <c r="L111" s="115"/>
    </row>
    <row r="112" spans="1:12" ht="24" customHeight="1">
      <c r="A112" s="114"/>
      <c r="B112" s="107">
        <f>'Tax Invoice'!D108</f>
        <v>1</v>
      </c>
      <c r="C112" s="10" t="s">
        <v>764</v>
      </c>
      <c r="D112" s="10" t="s">
        <v>764</v>
      </c>
      <c r="E112" s="118" t="s">
        <v>765</v>
      </c>
      <c r="F112" s="158" t="s">
        <v>265</v>
      </c>
      <c r="G112" s="159"/>
      <c r="H112" s="11" t="s">
        <v>766</v>
      </c>
      <c r="I112" s="14">
        <f t="shared" si="2"/>
        <v>0.1825</v>
      </c>
      <c r="J112" s="14">
        <v>0.73</v>
      </c>
      <c r="K112" s="109">
        <f t="shared" si="3"/>
        <v>0.1825</v>
      </c>
      <c r="L112" s="115"/>
    </row>
    <row r="113" spans="1:12" ht="24" customHeight="1">
      <c r="A113" s="114"/>
      <c r="B113" s="107">
        <f>'Tax Invoice'!D109</f>
        <v>2</v>
      </c>
      <c r="C113" s="10" t="s">
        <v>764</v>
      </c>
      <c r="D113" s="10" t="s">
        <v>764</v>
      </c>
      <c r="E113" s="118" t="s">
        <v>767</v>
      </c>
      <c r="F113" s="158" t="s">
        <v>210</v>
      </c>
      <c r="G113" s="159"/>
      <c r="H113" s="11" t="s">
        <v>766</v>
      </c>
      <c r="I113" s="14">
        <f t="shared" si="2"/>
        <v>0.1825</v>
      </c>
      <c r="J113" s="14">
        <v>0.73</v>
      </c>
      <c r="K113" s="109">
        <f t="shared" si="3"/>
        <v>0.36499999999999999</v>
      </c>
      <c r="L113" s="115"/>
    </row>
    <row r="114" spans="1:12" ht="24" customHeight="1">
      <c r="A114" s="114"/>
      <c r="B114" s="107">
        <f>'Tax Invoice'!D110</f>
        <v>1</v>
      </c>
      <c r="C114" s="10" t="s">
        <v>764</v>
      </c>
      <c r="D114" s="10" t="s">
        <v>764</v>
      </c>
      <c r="E114" s="118" t="s">
        <v>767</v>
      </c>
      <c r="F114" s="158" t="s">
        <v>212</v>
      </c>
      <c r="G114" s="159"/>
      <c r="H114" s="11" t="s">
        <v>766</v>
      </c>
      <c r="I114" s="14">
        <f t="shared" si="2"/>
        <v>0.1825</v>
      </c>
      <c r="J114" s="14">
        <v>0.73</v>
      </c>
      <c r="K114" s="109">
        <f t="shared" si="3"/>
        <v>0.1825</v>
      </c>
      <c r="L114" s="115"/>
    </row>
    <row r="115" spans="1:12" ht="24" customHeight="1">
      <c r="A115" s="114"/>
      <c r="B115" s="107">
        <f>'Tax Invoice'!D111</f>
        <v>1</v>
      </c>
      <c r="C115" s="10" t="s">
        <v>764</v>
      </c>
      <c r="D115" s="10" t="s">
        <v>764</v>
      </c>
      <c r="E115" s="118" t="s">
        <v>767</v>
      </c>
      <c r="F115" s="158" t="s">
        <v>265</v>
      </c>
      <c r="G115" s="159"/>
      <c r="H115" s="11" t="s">
        <v>766</v>
      </c>
      <c r="I115" s="14">
        <f t="shared" si="2"/>
        <v>0.1825</v>
      </c>
      <c r="J115" s="14">
        <v>0.73</v>
      </c>
      <c r="K115" s="109">
        <f t="shared" si="3"/>
        <v>0.1825</v>
      </c>
      <c r="L115" s="115"/>
    </row>
    <row r="116" spans="1:12" ht="24" customHeight="1">
      <c r="A116" s="114"/>
      <c r="B116" s="107">
        <f>'Tax Invoice'!D112</f>
        <v>4</v>
      </c>
      <c r="C116" s="10" t="s">
        <v>768</v>
      </c>
      <c r="D116" s="10" t="s">
        <v>883</v>
      </c>
      <c r="E116" s="118" t="s">
        <v>25</v>
      </c>
      <c r="F116" s="158"/>
      <c r="G116" s="159"/>
      <c r="H116" s="11" t="s">
        <v>769</v>
      </c>
      <c r="I116" s="14">
        <f t="shared" si="2"/>
        <v>0.45</v>
      </c>
      <c r="J116" s="14">
        <v>1.8</v>
      </c>
      <c r="K116" s="109">
        <f t="shared" si="3"/>
        <v>1.8</v>
      </c>
      <c r="L116" s="115"/>
    </row>
    <row r="117" spans="1:12" ht="12.75" customHeight="1">
      <c r="A117" s="114"/>
      <c r="B117" s="107">
        <f>'Tax Invoice'!D113</f>
        <v>1</v>
      </c>
      <c r="C117" s="10" t="s">
        <v>770</v>
      </c>
      <c r="D117" s="10" t="s">
        <v>884</v>
      </c>
      <c r="E117" s="118" t="s">
        <v>23</v>
      </c>
      <c r="F117" s="158"/>
      <c r="G117" s="159"/>
      <c r="H117" s="11" t="s">
        <v>771</v>
      </c>
      <c r="I117" s="14">
        <f t="shared" si="2"/>
        <v>2.6375000000000002</v>
      </c>
      <c r="J117" s="14">
        <v>10.55</v>
      </c>
      <c r="K117" s="109">
        <f t="shared" si="3"/>
        <v>2.6375000000000002</v>
      </c>
      <c r="L117" s="115"/>
    </row>
    <row r="118" spans="1:12" ht="12.75" customHeight="1">
      <c r="A118" s="114"/>
      <c r="B118" s="107">
        <f>'Tax Invoice'!D114</f>
        <v>1</v>
      </c>
      <c r="C118" s="10" t="s">
        <v>770</v>
      </c>
      <c r="D118" s="10" t="s">
        <v>885</v>
      </c>
      <c r="E118" s="118" t="s">
        <v>25</v>
      </c>
      <c r="F118" s="158"/>
      <c r="G118" s="159"/>
      <c r="H118" s="11" t="s">
        <v>771</v>
      </c>
      <c r="I118" s="14">
        <f t="shared" si="2"/>
        <v>3.5550000000000002</v>
      </c>
      <c r="J118" s="14">
        <v>14.22</v>
      </c>
      <c r="K118" s="109">
        <f t="shared" si="3"/>
        <v>3.5550000000000002</v>
      </c>
      <c r="L118" s="115"/>
    </row>
    <row r="119" spans="1:12" ht="36" customHeight="1">
      <c r="A119" s="114"/>
      <c r="B119" s="107">
        <f>'Tax Invoice'!D115</f>
        <v>2</v>
      </c>
      <c r="C119" s="10" t="s">
        <v>772</v>
      </c>
      <c r="D119" s="10" t="s">
        <v>772</v>
      </c>
      <c r="E119" s="118" t="s">
        <v>25</v>
      </c>
      <c r="F119" s="158"/>
      <c r="G119" s="159"/>
      <c r="H119" s="11" t="s">
        <v>773</v>
      </c>
      <c r="I119" s="14">
        <f t="shared" si="2"/>
        <v>1.29</v>
      </c>
      <c r="J119" s="14">
        <v>5.16</v>
      </c>
      <c r="K119" s="109">
        <f t="shared" si="3"/>
        <v>2.58</v>
      </c>
      <c r="L119" s="115"/>
    </row>
    <row r="120" spans="1:12" ht="24" customHeight="1">
      <c r="A120" s="114"/>
      <c r="B120" s="107">
        <f>'Tax Invoice'!D116</f>
        <v>4</v>
      </c>
      <c r="C120" s="10" t="s">
        <v>774</v>
      </c>
      <c r="D120" s="10" t="s">
        <v>774</v>
      </c>
      <c r="E120" s="118"/>
      <c r="F120" s="158"/>
      <c r="G120" s="159"/>
      <c r="H120" s="11" t="s">
        <v>906</v>
      </c>
      <c r="I120" s="14">
        <f t="shared" si="2"/>
        <v>0.26250000000000001</v>
      </c>
      <c r="J120" s="14">
        <v>1.05</v>
      </c>
      <c r="K120" s="109">
        <f t="shared" si="3"/>
        <v>1.05</v>
      </c>
      <c r="L120" s="115"/>
    </row>
    <row r="121" spans="1:12" ht="36" customHeight="1">
      <c r="A121" s="114"/>
      <c r="B121" s="107">
        <f>'Tax Invoice'!D117</f>
        <v>4</v>
      </c>
      <c r="C121" s="10" t="s">
        <v>775</v>
      </c>
      <c r="D121" s="10" t="s">
        <v>775</v>
      </c>
      <c r="E121" s="118"/>
      <c r="F121" s="158"/>
      <c r="G121" s="159"/>
      <c r="H121" s="11" t="s">
        <v>907</v>
      </c>
      <c r="I121" s="14">
        <f t="shared" si="2"/>
        <v>0.32250000000000001</v>
      </c>
      <c r="J121" s="14">
        <v>1.29</v>
      </c>
      <c r="K121" s="109">
        <f t="shared" si="3"/>
        <v>1.29</v>
      </c>
      <c r="L121" s="115"/>
    </row>
    <row r="122" spans="1:12" ht="24" customHeight="1">
      <c r="A122" s="114"/>
      <c r="B122" s="107">
        <f>'Tax Invoice'!D118</f>
        <v>9</v>
      </c>
      <c r="C122" s="10" t="s">
        <v>776</v>
      </c>
      <c r="D122" s="10" t="s">
        <v>776</v>
      </c>
      <c r="E122" s="118"/>
      <c r="F122" s="158"/>
      <c r="G122" s="159"/>
      <c r="H122" s="11" t="s">
        <v>908</v>
      </c>
      <c r="I122" s="14">
        <f t="shared" si="2"/>
        <v>0.28000000000000003</v>
      </c>
      <c r="J122" s="14">
        <v>1.1200000000000001</v>
      </c>
      <c r="K122" s="109">
        <f t="shared" si="3"/>
        <v>2.5200000000000005</v>
      </c>
      <c r="L122" s="115"/>
    </row>
    <row r="123" spans="1:12" ht="36" customHeight="1">
      <c r="A123" s="114"/>
      <c r="B123" s="107">
        <f>'Tax Invoice'!D119</f>
        <v>3</v>
      </c>
      <c r="C123" s="10" t="s">
        <v>777</v>
      </c>
      <c r="D123" s="10" t="s">
        <v>777</v>
      </c>
      <c r="E123" s="118"/>
      <c r="F123" s="158"/>
      <c r="G123" s="159"/>
      <c r="H123" s="11" t="s">
        <v>909</v>
      </c>
      <c r="I123" s="14">
        <f t="shared" si="2"/>
        <v>0.34</v>
      </c>
      <c r="J123" s="14">
        <v>1.36</v>
      </c>
      <c r="K123" s="109">
        <f t="shared" si="3"/>
        <v>1.02</v>
      </c>
      <c r="L123" s="115"/>
    </row>
    <row r="124" spans="1:12" ht="36" customHeight="1">
      <c r="A124" s="114"/>
      <c r="B124" s="107">
        <f>'Tax Invoice'!D120</f>
        <v>7</v>
      </c>
      <c r="C124" s="10" t="s">
        <v>778</v>
      </c>
      <c r="D124" s="10" t="s">
        <v>778</v>
      </c>
      <c r="E124" s="118"/>
      <c r="F124" s="158"/>
      <c r="G124" s="159"/>
      <c r="H124" s="11" t="s">
        <v>779</v>
      </c>
      <c r="I124" s="14">
        <f t="shared" si="2"/>
        <v>0.33250000000000002</v>
      </c>
      <c r="J124" s="14">
        <v>1.33</v>
      </c>
      <c r="K124" s="109">
        <f t="shared" si="3"/>
        <v>2.3275000000000001</v>
      </c>
      <c r="L124" s="115"/>
    </row>
    <row r="125" spans="1:12" ht="36" customHeight="1">
      <c r="A125" s="114"/>
      <c r="B125" s="107">
        <f>'Tax Invoice'!D121</f>
        <v>2</v>
      </c>
      <c r="C125" s="10" t="s">
        <v>780</v>
      </c>
      <c r="D125" s="10" t="s">
        <v>780</v>
      </c>
      <c r="E125" s="118"/>
      <c r="F125" s="158"/>
      <c r="G125" s="159"/>
      <c r="H125" s="11" t="s">
        <v>781</v>
      </c>
      <c r="I125" s="14">
        <f t="shared" si="2"/>
        <v>0.39</v>
      </c>
      <c r="J125" s="14">
        <v>1.56</v>
      </c>
      <c r="K125" s="109">
        <f t="shared" si="3"/>
        <v>0.78</v>
      </c>
      <c r="L125" s="115"/>
    </row>
    <row r="126" spans="1:12" ht="12.75" customHeight="1">
      <c r="A126" s="114"/>
      <c r="B126" s="107">
        <f>'Tax Invoice'!D122</f>
        <v>3</v>
      </c>
      <c r="C126" s="10" t="s">
        <v>782</v>
      </c>
      <c r="D126" s="10" t="s">
        <v>782</v>
      </c>
      <c r="E126" s="118" t="s">
        <v>23</v>
      </c>
      <c r="F126" s="158" t="s">
        <v>107</v>
      </c>
      <c r="G126" s="159"/>
      <c r="H126" s="11" t="s">
        <v>783</v>
      </c>
      <c r="I126" s="14">
        <f t="shared" si="2"/>
        <v>8.7499999999999994E-2</v>
      </c>
      <c r="J126" s="14">
        <v>0.35</v>
      </c>
      <c r="K126" s="109">
        <f t="shared" si="3"/>
        <v>0.26249999999999996</v>
      </c>
      <c r="L126" s="115"/>
    </row>
    <row r="127" spans="1:12" ht="12.75" customHeight="1">
      <c r="A127" s="114"/>
      <c r="B127" s="107">
        <f>'Tax Invoice'!D123</f>
        <v>1</v>
      </c>
      <c r="C127" s="10" t="s">
        <v>782</v>
      </c>
      <c r="D127" s="10" t="s">
        <v>782</v>
      </c>
      <c r="E127" s="118" t="s">
        <v>23</v>
      </c>
      <c r="F127" s="158" t="s">
        <v>263</v>
      </c>
      <c r="G127" s="159"/>
      <c r="H127" s="11" t="s">
        <v>783</v>
      </c>
      <c r="I127" s="14">
        <f t="shared" si="2"/>
        <v>8.7499999999999994E-2</v>
      </c>
      <c r="J127" s="14">
        <v>0.35</v>
      </c>
      <c r="K127" s="109">
        <f t="shared" si="3"/>
        <v>8.7499999999999994E-2</v>
      </c>
      <c r="L127" s="115"/>
    </row>
    <row r="128" spans="1:12" ht="12.75" customHeight="1">
      <c r="A128" s="114"/>
      <c r="B128" s="107">
        <f>'Tax Invoice'!D124</f>
        <v>1</v>
      </c>
      <c r="C128" s="10" t="s">
        <v>782</v>
      </c>
      <c r="D128" s="10" t="s">
        <v>782</v>
      </c>
      <c r="E128" s="118" t="s">
        <v>23</v>
      </c>
      <c r="F128" s="158" t="s">
        <v>268</v>
      </c>
      <c r="G128" s="159"/>
      <c r="H128" s="11" t="s">
        <v>783</v>
      </c>
      <c r="I128" s="14">
        <f t="shared" si="2"/>
        <v>8.7499999999999994E-2</v>
      </c>
      <c r="J128" s="14">
        <v>0.35</v>
      </c>
      <c r="K128" s="109">
        <f t="shared" si="3"/>
        <v>8.7499999999999994E-2</v>
      </c>
      <c r="L128" s="115"/>
    </row>
    <row r="129" spans="1:12" ht="12.75" customHeight="1">
      <c r="A129" s="114"/>
      <c r="B129" s="107">
        <f>'Tax Invoice'!D125</f>
        <v>1</v>
      </c>
      <c r="C129" s="10" t="s">
        <v>782</v>
      </c>
      <c r="D129" s="10" t="s">
        <v>782</v>
      </c>
      <c r="E129" s="118" t="s">
        <v>23</v>
      </c>
      <c r="F129" s="158" t="s">
        <v>310</v>
      </c>
      <c r="G129" s="159"/>
      <c r="H129" s="11" t="s">
        <v>783</v>
      </c>
      <c r="I129" s="14">
        <f t="shared" si="2"/>
        <v>8.7499999999999994E-2</v>
      </c>
      <c r="J129" s="14">
        <v>0.35</v>
      </c>
      <c r="K129" s="109">
        <f t="shared" si="3"/>
        <v>8.7499999999999994E-2</v>
      </c>
      <c r="L129" s="115"/>
    </row>
    <row r="130" spans="1:12" ht="12.75" customHeight="1">
      <c r="A130" s="114"/>
      <c r="B130" s="107">
        <f>'Tax Invoice'!D126</f>
        <v>1</v>
      </c>
      <c r="C130" s="10" t="s">
        <v>782</v>
      </c>
      <c r="D130" s="10" t="s">
        <v>782</v>
      </c>
      <c r="E130" s="118" t="s">
        <v>23</v>
      </c>
      <c r="F130" s="158" t="s">
        <v>311</v>
      </c>
      <c r="G130" s="159"/>
      <c r="H130" s="11" t="s">
        <v>783</v>
      </c>
      <c r="I130" s="14">
        <f t="shared" si="2"/>
        <v>8.7499999999999994E-2</v>
      </c>
      <c r="J130" s="14">
        <v>0.35</v>
      </c>
      <c r="K130" s="109">
        <f t="shared" si="3"/>
        <v>8.7499999999999994E-2</v>
      </c>
      <c r="L130" s="115"/>
    </row>
    <row r="131" spans="1:12" ht="12.75" customHeight="1">
      <c r="A131" s="114"/>
      <c r="B131" s="107">
        <f>'Tax Invoice'!D127</f>
        <v>2</v>
      </c>
      <c r="C131" s="10" t="s">
        <v>782</v>
      </c>
      <c r="D131" s="10" t="s">
        <v>782</v>
      </c>
      <c r="E131" s="118" t="s">
        <v>23</v>
      </c>
      <c r="F131" s="158" t="s">
        <v>759</v>
      </c>
      <c r="G131" s="159"/>
      <c r="H131" s="11" t="s">
        <v>783</v>
      </c>
      <c r="I131" s="14">
        <f t="shared" si="2"/>
        <v>8.7499999999999994E-2</v>
      </c>
      <c r="J131" s="14">
        <v>0.35</v>
      </c>
      <c r="K131" s="109">
        <f t="shared" si="3"/>
        <v>0.17499999999999999</v>
      </c>
      <c r="L131" s="115"/>
    </row>
    <row r="132" spans="1:12" ht="12.75" customHeight="1">
      <c r="A132" s="114"/>
      <c r="B132" s="107">
        <f>'Tax Invoice'!D128</f>
        <v>3</v>
      </c>
      <c r="C132" s="10" t="s">
        <v>782</v>
      </c>
      <c r="D132" s="10" t="s">
        <v>782</v>
      </c>
      <c r="E132" s="118" t="s">
        <v>25</v>
      </c>
      <c r="F132" s="158" t="s">
        <v>107</v>
      </c>
      <c r="G132" s="159"/>
      <c r="H132" s="11" t="s">
        <v>783</v>
      </c>
      <c r="I132" s="14">
        <f t="shared" si="2"/>
        <v>8.7499999999999994E-2</v>
      </c>
      <c r="J132" s="14">
        <v>0.35</v>
      </c>
      <c r="K132" s="109">
        <f t="shared" si="3"/>
        <v>0.26249999999999996</v>
      </c>
      <c r="L132" s="115"/>
    </row>
    <row r="133" spans="1:12" ht="12.75" customHeight="1">
      <c r="A133" s="114"/>
      <c r="B133" s="107">
        <f>'Tax Invoice'!D129</f>
        <v>3</v>
      </c>
      <c r="C133" s="10" t="s">
        <v>782</v>
      </c>
      <c r="D133" s="10" t="s">
        <v>782</v>
      </c>
      <c r="E133" s="118" t="s">
        <v>25</v>
      </c>
      <c r="F133" s="158" t="s">
        <v>759</v>
      </c>
      <c r="G133" s="159"/>
      <c r="H133" s="11" t="s">
        <v>783</v>
      </c>
      <c r="I133" s="14">
        <f t="shared" si="2"/>
        <v>8.7499999999999994E-2</v>
      </c>
      <c r="J133" s="14">
        <v>0.35</v>
      </c>
      <c r="K133" s="109">
        <f t="shared" si="3"/>
        <v>0.26249999999999996</v>
      </c>
      <c r="L133" s="115"/>
    </row>
    <row r="134" spans="1:12" ht="12.75" customHeight="1">
      <c r="A134" s="114"/>
      <c r="B134" s="107">
        <f>'Tax Invoice'!D130</f>
        <v>4</v>
      </c>
      <c r="C134" s="10" t="s">
        <v>782</v>
      </c>
      <c r="D134" s="10" t="s">
        <v>782</v>
      </c>
      <c r="E134" s="118" t="s">
        <v>28</v>
      </c>
      <c r="F134" s="158" t="s">
        <v>107</v>
      </c>
      <c r="G134" s="159"/>
      <c r="H134" s="11" t="s">
        <v>783</v>
      </c>
      <c r="I134" s="14">
        <f t="shared" si="2"/>
        <v>8.7499999999999994E-2</v>
      </c>
      <c r="J134" s="14">
        <v>0.35</v>
      </c>
      <c r="K134" s="109">
        <f t="shared" si="3"/>
        <v>0.35</v>
      </c>
      <c r="L134" s="115"/>
    </row>
    <row r="135" spans="1:12" ht="12.75" customHeight="1">
      <c r="A135" s="114"/>
      <c r="B135" s="107">
        <f>'Tax Invoice'!D131</f>
        <v>4</v>
      </c>
      <c r="C135" s="10" t="s">
        <v>782</v>
      </c>
      <c r="D135" s="10" t="s">
        <v>782</v>
      </c>
      <c r="E135" s="118" t="s">
        <v>29</v>
      </c>
      <c r="F135" s="158" t="s">
        <v>107</v>
      </c>
      <c r="G135" s="159"/>
      <c r="H135" s="11" t="s">
        <v>783</v>
      </c>
      <c r="I135" s="14">
        <f t="shared" si="2"/>
        <v>8.7499999999999994E-2</v>
      </c>
      <c r="J135" s="14">
        <v>0.35</v>
      </c>
      <c r="K135" s="109">
        <f t="shared" si="3"/>
        <v>0.35</v>
      </c>
      <c r="L135" s="115"/>
    </row>
    <row r="136" spans="1:12" ht="12.75" customHeight="1">
      <c r="A136" s="114"/>
      <c r="B136" s="107">
        <f>'Tax Invoice'!D132</f>
        <v>3</v>
      </c>
      <c r="C136" s="10" t="s">
        <v>782</v>
      </c>
      <c r="D136" s="10" t="s">
        <v>782</v>
      </c>
      <c r="E136" s="118" t="s">
        <v>784</v>
      </c>
      <c r="F136" s="158" t="s">
        <v>107</v>
      </c>
      <c r="G136" s="159"/>
      <c r="H136" s="11" t="s">
        <v>783</v>
      </c>
      <c r="I136" s="14">
        <f t="shared" si="2"/>
        <v>8.7499999999999994E-2</v>
      </c>
      <c r="J136" s="14">
        <v>0.35</v>
      </c>
      <c r="K136" s="109">
        <f t="shared" si="3"/>
        <v>0.26249999999999996</v>
      </c>
      <c r="L136" s="115"/>
    </row>
    <row r="137" spans="1:12" ht="12.75" customHeight="1">
      <c r="A137" s="114"/>
      <c r="B137" s="107">
        <f>'Tax Invoice'!D133</f>
        <v>2</v>
      </c>
      <c r="C137" s="10" t="s">
        <v>782</v>
      </c>
      <c r="D137" s="10" t="s">
        <v>782</v>
      </c>
      <c r="E137" s="118" t="s">
        <v>784</v>
      </c>
      <c r="F137" s="158" t="s">
        <v>265</v>
      </c>
      <c r="G137" s="159"/>
      <c r="H137" s="11" t="s">
        <v>783</v>
      </c>
      <c r="I137" s="14">
        <f t="shared" si="2"/>
        <v>8.7499999999999994E-2</v>
      </c>
      <c r="J137" s="14">
        <v>0.35</v>
      </c>
      <c r="K137" s="109">
        <f t="shared" si="3"/>
        <v>0.17499999999999999</v>
      </c>
      <c r="L137" s="115"/>
    </row>
    <row r="138" spans="1:12" ht="12.75" customHeight="1">
      <c r="A138" s="114"/>
      <c r="B138" s="107">
        <f>'Tax Invoice'!D134</f>
        <v>2</v>
      </c>
      <c r="C138" s="10" t="s">
        <v>782</v>
      </c>
      <c r="D138" s="10" t="s">
        <v>782</v>
      </c>
      <c r="E138" s="118" t="s">
        <v>784</v>
      </c>
      <c r="F138" s="158" t="s">
        <v>270</v>
      </c>
      <c r="G138" s="159"/>
      <c r="H138" s="11" t="s">
        <v>783</v>
      </c>
      <c r="I138" s="14">
        <f t="shared" si="2"/>
        <v>8.7499999999999994E-2</v>
      </c>
      <c r="J138" s="14">
        <v>0.35</v>
      </c>
      <c r="K138" s="109">
        <f t="shared" si="3"/>
        <v>0.17499999999999999</v>
      </c>
      <c r="L138" s="115"/>
    </row>
    <row r="139" spans="1:12" ht="12.75" customHeight="1">
      <c r="A139" s="114"/>
      <c r="B139" s="107">
        <f>'Tax Invoice'!D135</f>
        <v>2</v>
      </c>
      <c r="C139" s="10" t="s">
        <v>782</v>
      </c>
      <c r="D139" s="10" t="s">
        <v>782</v>
      </c>
      <c r="E139" s="118" t="s">
        <v>784</v>
      </c>
      <c r="F139" s="158" t="s">
        <v>759</v>
      </c>
      <c r="G139" s="159"/>
      <c r="H139" s="11" t="s">
        <v>783</v>
      </c>
      <c r="I139" s="14">
        <f t="shared" si="2"/>
        <v>8.7499999999999994E-2</v>
      </c>
      <c r="J139" s="14">
        <v>0.35</v>
      </c>
      <c r="K139" s="109">
        <f t="shared" si="3"/>
        <v>0.17499999999999999</v>
      </c>
      <c r="L139" s="115"/>
    </row>
    <row r="140" spans="1:12" ht="36" customHeight="1">
      <c r="A140" s="114"/>
      <c r="B140" s="107">
        <f>'Tax Invoice'!D136</f>
        <v>5</v>
      </c>
      <c r="C140" s="10" t="s">
        <v>785</v>
      </c>
      <c r="D140" s="10" t="s">
        <v>886</v>
      </c>
      <c r="E140" s="118" t="s">
        <v>786</v>
      </c>
      <c r="F140" s="158" t="s">
        <v>239</v>
      </c>
      <c r="G140" s="159"/>
      <c r="H140" s="11" t="s">
        <v>787</v>
      </c>
      <c r="I140" s="14">
        <f t="shared" si="2"/>
        <v>0.28749999999999998</v>
      </c>
      <c r="J140" s="14">
        <v>1.1499999999999999</v>
      </c>
      <c r="K140" s="109">
        <f t="shared" si="3"/>
        <v>1.4375</v>
      </c>
      <c r="L140" s="115"/>
    </row>
    <row r="141" spans="1:12" ht="36" customHeight="1">
      <c r="A141" s="114"/>
      <c r="B141" s="107">
        <f>'Tax Invoice'!D137</f>
        <v>3</v>
      </c>
      <c r="C141" s="10" t="s">
        <v>785</v>
      </c>
      <c r="D141" s="10" t="s">
        <v>886</v>
      </c>
      <c r="E141" s="118" t="s">
        <v>786</v>
      </c>
      <c r="F141" s="158" t="s">
        <v>348</v>
      </c>
      <c r="G141" s="159"/>
      <c r="H141" s="11" t="s">
        <v>787</v>
      </c>
      <c r="I141" s="14">
        <f t="shared" si="2"/>
        <v>0.28749999999999998</v>
      </c>
      <c r="J141" s="14">
        <v>1.1499999999999999</v>
      </c>
      <c r="K141" s="109">
        <f t="shared" si="3"/>
        <v>0.86249999999999993</v>
      </c>
      <c r="L141" s="115"/>
    </row>
    <row r="142" spans="1:12" ht="36" customHeight="1">
      <c r="A142" s="114"/>
      <c r="B142" s="107">
        <f>'Tax Invoice'!D138</f>
        <v>3</v>
      </c>
      <c r="C142" s="10" t="s">
        <v>785</v>
      </c>
      <c r="D142" s="10" t="s">
        <v>886</v>
      </c>
      <c r="E142" s="118" t="s">
        <v>786</v>
      </c>
      <c r="F142" s="158" t="s">
        <v>528</v>
      </c>
      <c r="G142" s="159"/>
      <c r="H142" s="11" t="s">
        <v>787</v>
      </c>
      <c r="I142" s="14">
        <f t="shared" si="2"/>
        <v>0.28749999999999998</v>
      </c>
      <c r="J142" s="14">
        <v>1.1499999999999999</v>
      </c>
      <c r="K142" s="109">
        <f t="shared" si="3"/>
        <v>0.86249999999999993</v>
      </c>
      <c r="L142" s="115"/>
    </row>
    <row r="143" spans="1:12" ht="36" customHeight="1">
      <c r="A143" s="114"/>
      <c r="B143" s="107">
        <f>'Tax Invoice'!D139</f>
        <v>3</v>
      </c>
      <c r="C143" s="10" t="s">
        <v>785</v>
      </c>
      <c r="D143" s="10" t="s">
        <v>886</v>
      </c>
      <c r="E143" s="118" t="s">
        <v>786</v>
      </c>
      <c r="F143" s="158" t="s">
        <v>724</v>
      </c>
      <c r="G143" s="159"/>
      <c r="H143" s="11" t="s">
        <v>787</v>
      </c>
      <c r="I143" s="14">
        <f t="shared" si="2"/>
        <v>0.28749999999999998</v>
      </c>
      <c r="J143" s="14">
        <v>1.1499999999999999</v>
      </c>
      <c r="K143" s="109">
        <f t="shared" si="3"/>
        <v>0.86249999999999993</v>
      </c>
      <c r="L143" s="115"/>
    </row>
    <row r="144" spans="1:12" ht="36" customHeight="1">
      <c r="A144" s="114"/>
      <c r="B144" s="107">
        <f>'Tax Invoice'!D140</f>
        <v>3</v>
      </c>
      <c r="C144" s="10" t="s">
        <v>785</v>
      </c>
      <c r="D144" s="10" t="s">
        <v>886</v>
      </c>
      <c r="E144" s="118" t="s">
        <v>788</v>
      </c>
      <c r="F144" s="158" t="s">
        <v>239</v>
      </c>
      <c r="G144" s="159"/>
      <c r="H144" s="11" t="s">
        <v>787</v>
      </c>
      <c r="I144" s="14">
        <f t="shared" si="2"/>
        <v>0.28749999999999998</v>
      </c>
      <c r="J144" s="14">
        <v>1.1499999999999999</v>
      </c>
      <c r="K144" s="109">
        <f t="shared" si="3"/>
        <v>0.86249999999999993</v>
      </c>
      <c r="L144" s="115"/>
    </row>
    <row r="145" spans="1:12" ht="36" customHeight="1">
      <c r="A145" s="114"/>
      <c r="B145" s="107">
        <f>'Tax Invoice'!D141</f>
        <v>5</v>
      </c>
      <c r="C145" s="10" t="s">
        <v>785</v>
      </c>
      <c r="D145" s="10" t="s">
        <v>886</v>
      </c>
      <c r="E145" s="118" t="s">
        <v>788</v>
      </c>
      <c r="F145" s="158" t="s">
        <v>348</v>
      </c>
      <c r="G145" s="159"/>
      <c r="H145" s="11" t="s">
        <v>787</v>
      </c>
      <c r="I145" s="14">
        <f t="shared" si="2"/>
        <v>0.28749999999999998</v>
      </c>
      <c r="J145" s="14">
        <v>1.1499999999999999</v>
      </c>
      <c r="K145" s="109">
        <f t="shared" si="3"/>
        <v>1.4375</v>
      </c>
      <c r="L145" s="115"/>
    </row>
    <row r="146" spans="1:12" ht="36" customHeight="1">
      <c r="A146" s="114"/>
      <c r="B146" s="107">
        <f>'Tax Invoice'!D142</f>
        <v>3</v>
      </c>
      <c r="C146" s="10" t="s">
        <v>785</v>
      </c>
      <c r="D146" s="10" t="s">
        <v>886</v>
      </c>
      <c r="E146" s="118" t="s">
        <v>788</v>
      </c>
      <c r="F146" s="158" t="s">
        <v>528</v>
      </c>
      <c r="G146" s="159"/>
      <c r="H146" s="11" t="s">
        <v>787</v>
      </c>
      <c r="I146" s="14">
        <f t="shared" si="2"/>
        <v>0.28749999999999998</v>
      </c>
      <c r="J146" s="14">
        <v>1.1499999999999999</v>
      </c>
      <c r="K146" s="109">
        <f t="shared" si="3"/>
        <v>0.86249999999999993</v>
      </c>
      <c r="L146" s="115"/>
    </row>
    <row r="147" spans="1:12" ht="36" customHeight="1">
      <c r="A147" s="114"/>
      <c r="B147" s="107">
        <f>'Tax Invoice'!D143</f>
        <v>3</v>
      </c>
      <c r="C147" s="10" t="s">
        <v>785</v>
      </c>
      <c r="D147" s="10" t="s">
        <v>886</v>
      </c>
      <c r="E147" s="118" t="s">
        <v>788</v>
      </c>
      <c r="F147" s="158" t="s">
        <v>724</v>
      </c>
      <c r="G147" s="159"/>
      <c r="H147" s="11" t="s">
        <v>787</v>
      </c>
      <c r="I147" s="14">
        <f t="shared" si="2"/>
        <v>0.28749999999999998</v>
      </c>
      <c r="J147" s="14">
        <v>1.1499999999999999</v>
      </c>
      <c r="K147" s="109">
        <f t="shared" si="3"/>
        <v>0.86249999999999993</v>
      </c>
      <c r="L147" s="115"/>
    </row>
    <row r="148" spans="1:12" ht="36" customHeight="1">
      <c r="A148" s="114"/>
      <c r="B148" s="107">
        <f>'Tax Invoice'!D144</f>
        <v>3</v>
      </c>
      <c r="C148" s="10" t="s">
        <v>785</v>
      </c>
      <c r="D148" s="10" t="s">
        <v>887</v>
      </c>
      <c r="E148" s="118" t="s">
        <v>230</v>
      </c>
      <c r="F148" s="158" t="s">
        <v>239</v>
      </c>
      <c r="G148" s="159"/>
      <c r="H148" s="11" t="s">
        <v>787</v>
      </c>
      <c r="I148" s="14">
        <f t="shared" si="2"/>
        <v>0.3125</v>
      </c>
      <c r="J148" s="14">
        <v>1.25</v>
      </c>
      <c r="K148" s="109">
        <f t="shared" si="3"/>
        <v>0.9375</v>
      </c>
      <c r="L148" s="115"/>
    </row>
    <row r="149" spans="1:12" ht="36" customHeight="1">
      <c r="A149" s="114"/>
      <c r="B149" s="107">
        <f>'Tax Invoice'!D145</f>
        <v>2</v>
      </c>
      <c r="C149" s="10" t="s">
        <v>785</v>
      </c>
      <c r="D149" s="10" t="s">
        <v>887</v>
      </c>
      <c r="E149" s="118" t="s">
        <v>230</v>
      </c>
      <c r="F149" s="158" t="s">
        <v>348</v>
      </c>
      <c r="G149" s="159"/>
      <c r="H149" s="11" t="s">
        <v>787</v>
      </c>
      <c r="I149" s="14">
        <f t="shared" si="2"/>
        <v>0.3125</v>
      </c>
      <c r="J149" s="14">
        <v>1.25</v>
      </c>
      <c r="K149" s="109">
        <f t="shared" si="3"/>
        <v>0.625</v>
      </c>
      <c r="L149" s="115"/>
    </row>
    <row r="150" spans="1:12" ht="36" customHeight="1">
      <c r="A150" s="114"/>
      <c r="B150" s="107">
        <f>'Tax Invoice'!D146</f>
        <v>3</v>
      </c>
      <c r="C150" s="10" t="s">
        <v>785</v>
      </c>
      <c r="D150" s="10" t="s">
        <v>887</v>
      </c>
      <c r="E150" s="118" t="s">
        <v>230</v>
      </c>
      <c r="F150" s="158" t="s">
        <v>528</v>
      </c>
      <c r="G150" s="159"/>
      <c r="H150" s="11" t="s">
        <v>787</v>
      </c>
      <c r="I150" s="14">
        <f t="shared" ref="I150:I213" si="4">J150*$N$1</f>
        <v>0.3125</v>
      </c>
      <c r="J150" s="14">
        <v>1.25</v>
      </c>
      <c r="K150" s="109">
        <f t="shared" ref="K150:K213" si="5">I150*B150</f>
        <v>0.9375</v>
      </c>
      <c r="L150" s="115"/>
    </row>
    <row r="151" spans="1:12" ht="36" customHeight="1">
      <c r="A151" s="114"/>
      <c r="B151" s="107">
        <f>'Tax Invoice'!D147</f>
        <v>2</v>
      </c>
      <c r="C151" s="10" t="s">
        <v>785</v>
      </c>
      <c r="D151" s="10" t="s">
        <v>887</v>
      </c>
      <c r="E151" s="118" t="s">
        <v>230</v>
      </c>
      <c r="F151" s="158" t="s">
        <v>723</v>
      </c>
      <c r="G151" s="159"/>
      <c r="H151" s="11" t="s">
        <v>787</v>
      </c>
      <c r="I151" s="14">
        <f t="shared" si="4"/>
        <v>0.3125</v>
      </c>
      <c r="J151" s="14">
        <v>1.25</v>
      </c>
      <c r="K151" s="109">
        <f t="shared" si="5"/>
        <v>0.625</v>
      </c>
      <c r="L151" s="115"/>
    </row>
    <row r="152" spans="1:12" ht="36" customHeight="1">
      <c r="A152" s="114"/>
      <c r="B152" s="107">
        <f>'Tax Invoice'!D148</f>
        <v>3</v>
      </c>
      <c r="C152" s="10" t="s">
        <v>785</v>
      </c>
      <c r="D152" s="10" t="s">
        <v>887</v>
      </c>
      <c r="E152" s="118" t="s">
        <v>231</v>
      </c>
      <c r="F152" s="158" t="s">
        <v>239</v>
      </c>
      <c r="G152" s="159"/>
      <c r="H152" s="11" t="s">
        <v>787</v>
      </c>
      <c r="I152" s="14">
        <f t="shared" si="4"/>
        <v>0.3125</v>
      </c>
      <c r="J152" s="14">
        <v>1.25</v>
      </c>
      <c r="K152" s="109">
        <f t="shared" si="5"/>
        <v>0.9375</v>
      </c>
      <c r="L152" s="115"/>
    </row>
    <row r="153" spans="1:12" ht="36" customHeight="1">
      <c r="A153" s="114"/>
      <c r="B153" s="107">
        <f>'Tax Invoice'!D149</f>
        <v>1</v>
      </c>
      <c r="C153" s="10" t="s">
        <v>785</v>
      </c>
      <c r="D153" s="10" t="s">
        <v>887</v>
      </c>
      <c r="E153" s="118" t="s">
        <v>231</v>
      </c>
      <c r="F153" s="158" t="s">
        <v>348</v>
      </c>
      <c r="G153" s="159"/>
      <c r="H153" s="11" t="s">
        <v>787</v>
      </c>
      <c r="I153" s="14">
        <f t="shared" si="4"/>
        <v>0.3125</v>
      </c>
      <c r="J153" s="14">
        <v>1.25</v>
      </c>
      <c r="K153" s="109">
        <f t="shared" si="5"/>
        <v>0.3125</v>
      </c>
      <c r="L153" s="115"/>
    </row>
    <row r="154" spans="1:12" ht="36" customHeight="1">
      <c r="A154" s="114"/>
      <c r="B154" s="107">
        <f>'Tax Invoice'!D150</f>
        <v>3</v>
      </c>
      <c r="C154" s="10" t="s">
        <v>785</v>
      </c>
      <c r="D154" s="10" t="s">
        <v>887</v>
      </c>
      <c r="E154" s="118" t="s">
        <v>231</v>
      </c>
      <c r="F154" s="158" t="s">
        <v>528</v>
      </c>
      <c r="G154" s="159"/>
      <c r="H154" s="11" t="s">
        <v>787</v>
      </c>
      <c r="I154" s="14">
        <f t="shared" si="4"/>
        <v>0.3125</v>
      </c>
      <c r="J154" s="14">
        <v>1.25</v>
      </c>
      <c r="K154" s="109">
        <f t="shared" si="5"/>
        <v>0.9375</v>
      </c>
      <c r="L154" s="115"/>
    </row>
    <row r="155" spans="1:12" ht="36" customHeight="1">
      <c r="A155" s="114"/>
      <c r="B155" s="107">
        <f>'Tax Invoice'!D151</f>
        <v>2</v>
      </c>
      <c r="C155" s="10" t="s">
        <v>785</v>
      </c>
      <c r="D155" s="10" t="s">
        <v>887</v>
      </c>
      <c r="E155" s="118" t="s">
        <v>231</v>
      </c>
      <c r="F155" s="158" t="s">
        <v>723</v>
      </c>
      <c r="G155" s="159"/>
      <c r="H155" s="11" t="s">
        <v>787</v>
      </c>
      <c r="I155" s="14">
        <f t="shared" si="4"/>
        <v>0.3125</v>
      </c>
      <c r="J155" s="14">
        <v>1.25</v>
      </c>
      <c r="K155" s="109">
        <f t="shared" si="5"/>
        <v>0.625</v>
      </c>
      <c r="L155" s="115"/>
    </row>
    <row r="156" spans="1:12" ht="36" customHeight="1">
      <c r="A156" s="114"/>
      <c r="B156" s="107">
        <f>'Tax Invoice'!D152</f>
        <v>2</v>
      </c>
      <c r="C156" s="10" t="s">
        <v>785</v>
      </c>
      <c r="D156" s="10" t="s">
        <v>887</v>
      </c>
      <c r="E156" s="118" t="s">
        <v>231</v>
      </c>
      <c r="F156" s="158" t="s">
        <v>724</v>
      </c>
      <c r="G156" s="159"/>
      <c r="H156" s="11" t="s">
        <v>787</v>
      </c>
      <c r="I156" s="14">
        <f t="shared" si="4"/>
        <v>0.3125</v>
      </c>
      <c r="J156" s="14">
        <v>1.25</v>
      </c>
      <c r="K156" s="109">
        <f t="shared" si="5"/>
        <v>0.625</v>
      </c>
      <c r="L156" s="115"/>
    </row>
    <row r="157" spans="1:12" ht="36" customHeight="1">
      <c r="A157" s="114"/>
      <c r="B157" s="107">
        <f>'Tax Invoice'!D153</f>
        <v>2</v>
      </c>
      <c r="C157" s="10" t="s">
        <v>785</v>
      </c>
      <c r="D157" s="10" t="s">
        <v>887</v>
      </c>
      <c r="E157" s="118" t="s">
        <v>231</v>
      </c>
      <c r="F157" s="158" t="s">
        <v>789</v>
      </c>
      <c r="G157" s="159"/>
      <c r="H157" s="11" t="s">
        <v>787</v>
      </c>
      <c r="I157" s="14">
        <f t="shared" si="4"/>
        <v>0.3125</v>
      </c>
      <c r="J157" s="14">
        <v>1.25</v>
      </c>
      <c r="K157" s="109">
        <f t="shared" si="5"/>
        <v>0.625</v>
      </c>
      <c r="L157" s="115"/>
    </row>
    <row r="158" spans="1:12" ht="36" customHeight="1">
      <c r="A158" s="114"/>
      <c r="B158" s="107">
        <f>'Tax Invoice'!D154</f>
        <v>2</v>
      </c>
      <c r="C158" s="10" t="s">
        <v>785</v>
      </c>
      <c r="D158" s="10" t="s">
        <v>887</v>
      </c>
      <c r="E158" s="118" t="s">
        <v>232</v>
      </c>
      <c r="F158" s="158" t="s">
        <v>528</v>
      </c>
      <c r="G158" s="159"/>
      <c r="H158" s="11" t="s">
        <v>787</v>
      </c>
      <c r="I158" s="14">
        <f t="shared" si="4"/>
        <v>0.3125</v>
      </c>
      <c r="J158" s="14">
        <v>1.25</v>
      </c>
      <c r="K158" s="109">
        <f t="shared" si="5"/>
        <v>0.625</v>
      </c>
      <c r="L158" s="115"/>
    </row>
    <row r="159" spans="1:12" ht="36" customHeight="1">
      <c r="A159" s="114"/>
      <c r="B159" s="107">
        <f>'Tax Invoice'!D155</f>
        <v>2</v>
      </c>
      <c r="C159" s="10" t="s">
        <v>785</v>
      </c>
      <c r="D159" s="10" t="s">
        <v>887</v>
      </c>
      <c r="E159" s="118" t="s">
        <v>232</v>
      </c>
      <c r="F159" s="158" t="s">
        <v>724</v>
      </c>
      <c r="G159" s="159"/>
      <c r="H159" s="11" t="s">
        <v>787</v>
      </c>
      <c r="I159" s="14">
        <f t="shared" si="4"/>
        <v>0.3125</v>
      </c>
      <c r="J159" s="14">
        <v>1.25</v>
      </c>
      <c r="K159" s="109">
        <f t="shared" si="5"/>
        <v>0.625</v>
      </c>
      <c r="L159" s="115"/>
    </row>
    <row r="160" spans="1:12" ht="36" customHeight="1">
      <c r="A160" s="114"/>
      <c r="B160" s="107">
        <f>'Tax Invoice'!D156</f>
        <v>1</v>
      </c>
      <c r="C160" s="10" t="s">
        <v>785</v>
      </c>
      <c r="D160" s="10" t="s">
        <v>888</v>
      </c>
      <c r="E160" s="118" t="s">
        <v>234</v>
      </c>
      <c r="F160" s="158" t="s">
        <v>239</v>
      </c>
      <c r="G160" s="159"/>
      <c r="H160" s="11" t="s">
        <v>787</v>
      </c>
      <c r="I160" s="14">
        <f t="shared" si="4"/>
        <v>0.36249999999999999</v>
      </c>
      <c r="J160" s="14">
        <v>1.45</v>
      </c>
      <c r="K160" s="109">
        <f t="shared" si="5"/>
        <v>0.36249999999999999</v>
      </c>
      <c r="L160" s="115"/>
    </row>
    <row r="161" spans="1:12" ht="36" customHeight="1">
      <c r="A161" s="114"/>
      <c r="B161" s="107">
        <f>'Tax Invoice'!D157</f>
        <v>2</v>
      </c>
      <c r="C161" s="10" t="s">
        <v>785</v>
      </c>
      <c r="D161" s="10" t="s">
        <v>889</v>
      </c>
      <c r="E161" s="118" t="s">
        <v>790</v>
      </c>
      <c r="F161" s="158" t="s">
        <v>239</v>
      </c>
      <c r="G161" s="159"/>
      <c r="H161" s="11" t="s">
        <v>787</v>
      </c>
      <c r="I161" s="14">
        <f t="shared" si="4"/>
        <v>0.41249999999999998</v>
      </c>
      <c r="J161" s="14">
        <v>1.65</v>
      </c>
      <c r="K161" s="109">
        <f t="shared" si="5"/>
        <v>0.82499999999999996</v>
      </c>
      <c r="L161" s="115"/>
    </row>
    <row r="162" spans="1:12" ht="36" customHeight="1">
      <c r="A162" s="114"/>
      <c r="B162" s="107">
        <f>'Tax Invoice'!D158</f>
        <v>1</v>
      </c>
      <c r="C162" s="10" t="s">
        <v>791</v>
      </c>
      <c r="D162" s="10" t="s">
        <v>890</v>
      </c>
      <c r="E162" s="118" t="s">
        <v>230</v>
      </c>
      <c r="F162" s="158" t="s">
        <v>110</v>
      </c>
      <c r="G162" s="159"/>
      <c r="H162" s="11" t="s">
        <v>792</v>
      </c>
      <c r="I162" s="14">
        <f t="shared" si="4"/>
        <v>0.28499999999999998</v>
      </c>
      <c r="J162" s="14">
        <v>1.1399999999999999</v>
      </c>
      <c r="K162" s="109">
        <f t="shared" si="5"/>
        <v>0.28499999999999998</v>
      </c>
      <c r="L162" s="115"/>
    </row>
    <row r="163" spans="1:12" ht="36" customHeight="1">
      <c r="A163" s="114"/>
      <c r="B163" s="107">
        <f>'Tax Invoice'!D159</f>
        <v>1</v>
      </c>
      <c r="C163" s="10" t="s">
        <v>791</v>
      </c>
      <c r="D163" s="10" t="s">
        <v>890</v>
      </c>
      <c r="E163" s="118" t="s">
        <v>230</v>
      </c>
      <c r="F163" s="158" t="s">
        <v>484</v>
      </c>
      <c r="G163" s="159"/>
      <c r="H163" s="11" t="s">
        <v>792</v>
      </c>
      <c r="I163" s="14">
        <f t="shared" si="4"/>
        <v>0.28499999999999998</v>
      </c>
      <c r="J163" s="14">
        <v>1.1399999999999999</v>
      </c>
      <c r="K163" s="109">
        <f t="shared" si="5"/>
        <v>0.28499999999999998</v>
      </c>
      <c r="L163" s="115"/>
    </row>
    <row r="164" spans="1:12" ht="36" customHeight="1">
      <c r="A164" s="114"/>
      <c r="B164" s="107">
        <f>'Tax Invoice'!D160</f>
        <v>1</v>
      </c>
      <c r="C164" s="10" t="s">
        <v>791</v>
      </c>
      <c r="D164" s="10" t="s">
        <v>890</v>
      </c>
      <c r="E164" s="118" t="s">
        <v>230</v>
      </c>
      <c r="F164" s="158" t="s">
        <v>793</v>
      </c>
      <c r="G164" s="159"/>
      <c r="H164" s="11" t="s">
        <v>792</v>
      </c>
      <c r="I164" s="14">
        <f t="shared" si="4"/>
        <v>0.28499999999999998</v>
      </c>
      <c r="J164" s="14">
        <v>1.1399999999999999</v>
      </c>
      <c r="K164" s="109">
        <f t="shared" si="5"/>
        <v>0.28499999999999998</v>
      </c>
      <c r="L164" s="115"/>
    </row>
    <row r="165" spans="1:12" ht="36" customHeight="1">
      <c r="A165" s="114"/>
      <c r="B165" s="107">
        <f>'Tax Invoice'!D161</f>
        <v>1</v>
      </c>
      <c r="C165" s="10" t="s">
        <v>791</v>
      </c>
      <c r="D165" s="10" t="s">
        <v>890</v>
      </c>
      <c r="E165" s="118" t="s">
        <v>230</v>
      </c>
      <c r="F165" s="158" t="s">
        <v>751</v>
      </c>
      <c r="G165" s="159"/>
      <c r="H165" s="11" t="s">
        <v>792</v>
      </c>
      <c r="I165" s="14">
        <f t="shared" si="4"/>
        <v>0.28499999999999998</v>
      </c>
      <c r="J165" s="14">
        <v>1.1399999999999999</v>
      </c>
      <c r="K165" s="109">
        <f t="shared" si="5"/>
        <v>0.28499999999999998</v>
      </c>
      <c r="L165" s="115"/>
    </row>
    <row r="166" spans="1:12" ht="36" customHeight="1">
      <c r="A166" s="114"/>
      <c r="B166" s="107">
        <f>'Tax Invoice'!D162</f>
        <v>1</v>
      </c>
      <c r="C166" s="10" t="s">
        <v>791</v>
      </c>
      <c r="D166" s="10" t="s">
        <v>890</v>
      </c>
      <c r="E166" s="118" t="s">
        <v>230</v>
      </c>
      <c r="F166" s="158" t="s">
        <v>752</v>
      </c>
      <c r="G166" s="159"/>
      <c r="H166" s="11" t="s">
        <v>792</v>
      </c>
      <c r="I166" s="14">
        <f t="shared" si="4"/>
        <v>0.28499999999999998</v>
      </c>
      <c r="J166" s="14">
        <v>1.1399999999999999</v>
      </c>
      <c r="K166" s="109">
        <f t="shared" si="5"/>
        <v>0.28499999999999998</v>
      </c>
      <c r="L166" s="115"/>
    </row>
    <row r="167" spans="1:12" ht="36" customHeight="1">
      <c r="A167" s="114"/>
      <c r="B167" s="107">
        <f>'Tax Invoice'!D163</f>
        <v>2</v>
      </c>
      <c r="C167" s="10" t="s">
        <v>791</v>
      </c>
      <c r="D167" s="10" t="s">
        <v>890</v>
      </c>
      <c r="E167" s="118" t="s">
        <v>231</v>
      </c>
      <c r="F167" s="158" t="s">
        <v>110</v>
      </c>
      <c r="G167" s="159"/>
      <c r="H167" s="11" t="s">
        <v>792</v>
      </c>
      <c r="I167" s="14">
        <f t="shared" si="4"/>
        <v>0.28499999999999998</v>
      </c>
      <c r="J167" s="14">
        <v>1.1399999999999999</v>
      </c>
      <c r="K167" s="109">
        <f t="shared" si="5"/>
        <v>0.56999999999999995</v>
      </c>
      <c r="L167" s="115"/>
    </row>
    <row r="168" spans="1:12" ht="36" customHeight="1">
      <c r="A168" s="114"/>
      <c r="B168" s="107">
        <f>'Tax Invoice'!D164</f>
        <v>2</v>
      </c>
      <c r="C168" s="10" t="s">
        <v>791</v>
      </c>
      <c r="D168" s="10" t="s">
        <v>890</v>
      </c>
      <c r="E168" s="118" t="s">
        <v>231</v>
      </c>
      <c r="F168" s="158" t="s">
        <v>484</v>
      </c>
      <c r="G168" s="159"/>
      <c r="H168" s="11" t="s">
        <v>792</v>
      </c>
      <c r="I168" s="14">
        <f t="shared" si="4"/>
        <v>0.28499999999999998</v>
      </c>
      <c r="J168" s="14">
        <v>1.1399999999999999</v>
      </c>
      <c r="K168" s="109">
        <f t="shared" si="5"/>
        <v>0.56999999999999995</v>
      </c>
      <c r="L168" s="115"/>
    </row>
    <row r="169" spans="1:12" ht="36" customHeight="1">
      <c r="A169" s="114"/>
      <c r="B169" s="107">
        <f>'Tax Invoice'!D165</f>
        <v>2</v>
      </c>
      <c r="C169" s="10" t="s">
        <v>791</v>
      </c>
      <c r="D169" s="10" t="s">
        <v>890</v>
      </c>
      <c r="E169" s="118" t="s">
        <v>231</v>
      </c>
      <c r="F169" s="158" t="s">
        <v>793</v>
      </c>
      <c r="G169" s="159"/>
      <c r="H169" s="11" t="s">
        <v>792</v>
      </c>
      <c r="I169" s="14">
        <f t="shared" si="4"/>
        <v>0.28499999999999998</v>
      </c>
      <c r="J169" s="14">
        <v>1.1399999999999999</v>
      </c>
      <c r="K169" s="109">
        <f t="shared" si="5"/>
        <v>0.56999999999999995</v>
      </c>
      <c r="L169" s="115"/>
    </row>
    <row r="170" spans="1:12" ht="36" customHeight="1">
      <c r="A170" s="114"/>
      <c r="B170" s="107">
        <f>'Tax Invoice'!D166</f>
        <v>2</v>
      </c>
      <c r="C170" s="10" t="s">
        <v>791</v>
      </c>
      <c r="D170" s="10" t="s">
        <v>890</v>
      </c>
      <c r="E170" s="118" t="s">
        <v>231</v>
      </c>
      <c r="F170" s="158" t="s">
        <v>752</v>
      </c>
      <c r="G170" s="159"/>
      <c r="H170" s="11" t="s">
        <v>792</v>
      </c>
      <c r="I170" s="14">
        <f t="shared" si="4"/>
        <v>0.28499999999999998</v>
      </c>
      <c r="J170" s="14">
        <v>1.1399999999999999</v>
      </c>
      <c r="K170" s="109">
        <f t="shared" si="5"/>
        <v>0.56999999999999995</v>
      </c>
      <c r="L170" s="115"/>
    </row>
    <row r="171" spans="1:12" ht="24" customHeight="1">
      <c r="A171" s="114"/>
      <c r="B171" s="107">
        <f>'Tax Invoice'!D167</f>
        <v>4</v>
      </c>
      <c r="C171" s="10" t="s">
        <v>794</v>
      </c>
      <c r="D171" s="10" t="s">
        <v>794</v>
      </c>
      <c r="E171" s="118" t="s">
        <v>23</v>
      </c>
      <c r="F171" s="158" t="s">
        <v>272</v>
      </c>
      <c r="G171" s="159"/>
      <c r="H171" s="11" t="s">
        <v>795</v>
      </c>
      <c r="I171" s="14">
        <f t="shared" si="4"/>
        <v>0.14749999999999999</v>
      </c>
      <c r="J171" s="14">
        <v>0.59</v>
      </c>
      <c r="K171" s="109">
        <f t="shared" si="5"/>
        <v>0.59</v>
      </c>
      <c r="L171" s="115"/>
    </row>
    <row r="172" spans="1:12" ht="24" customHeight="1">
      <c r="A172" s="114"/>
      <c r="B172" s="107">
        <f>'Tax Invoice'!D168</f>
        <v>2</v>
      </c>
      <c r="C172" s="10" t="s">
        <v>794</v>
      </c>
      <c r="D172" s="10" t="s">
        <v>794</v>
      </c>
      <c r="E172" s="118" t="s">
        <v>23</v>
      </c>
      <c r="F172" s="158" t="s">
        <v>484</v>
      </c>
      <c r="G172" s="159"/>
      <c r="H172" s="11" t="s">
        <v>795</v>
      </c>
      <c r="I172" s="14">
        <f t="shared" si="4"/>
        <v>0.14749999999999999</v>
      </c>
      <c r="J172" s="14">
        <v>0.59</v>
      </c>
      <c r="K172" s="109">
        <f t="shared" si="5"/>
        <v>0.29499999999999998</v>
      </c>
      <c r="L172" s="115"/>
    </row>
    <row r="173" spans="1:12" ht="24" customHeight="1">
      <c r="A173" s="114"/>
      <c r="B173" s="107">
        <f>'Tax Invoice'!D169</f>
        <v>2</v>
      </c>
      <c r="C173" s="10" t="s">
        <v>794</v>
      </c>
      <c r="D173" s="10" t="s">
        <v>794</v>
      </c>
      <c r="E173" s="118" t="s">
        <v>23</v>
      </c>
      <c r="F173" s="158" t="s">
        <v>793</v>
      </c>
      <c r="G173" s="159"/>
      <c r="H173" s="11" t="s">
        <v>795</v>
      </c>
      <c r="I173" s="14">
        <f t="shared" si="4"/>
        <v>0.14749999999999999</v>
      </c>
      <c r="J173" s="14">
        <v>0.59</v>
      </c>
      <c r="K173" s="109">
        <f t="shared" si="5"/>
        <v>0.29499999999999998</v>
      </c>
      <c r="L173" s="115"/>
    </row>
    <row r="174" spans="1:12" ht="24" customHeight="1">
      <c r="A174" s="114"/>
      <c r="B174" s="107">
        <f>'Tax Invoice'!D170</f>
        <v>3</v>
      </c>
      <c r="C174" s="10" t="s">
        <v>794</v>
      </c>
      <c r="D174" s="10" t="s">
        <v>794</v>
      </c>
      <c r="E174" s="118" t="s">
        <v>23</v>
      </c>
      <c r="F174" s="158" t="s">
        <v>796</v>
      </c>
      <c r="G174" s="159"/>
      <c r="H174" s="11" t="s">
        <v>795</v>
      </c>
      <c r="I174" s="14">
        <f t="shared" si="4"/>
        <v>0.14749999999999999</v>
      </c>
      <c r="J174" s="14">
        <v>0.59</v>
      </c>
      <c r="K174" s="109">
        <f t="shared" si="5"/>
        <v>0.4425</v>
      </c>
      <c r="L174" s="115"/>
    </row>
    <row r="175" spans="1:12" ht="24" customHeight="1">
      <c r="A175" s="114"/>
      <c r="B175" s="107">
        <f>'Tax Invoice'!D171</f>
        <v>3</v>
      </c>
      <c r="C175" s="10" t="s">
        <v>794</v>
      </c>
      <c r="D175" s="10" t="s">
        <v>794</v>
      </c>
      <c r="E175" s="118" t="s">
        <v>25</v>
      </c>
      <c r="F175" s="158" t="s">
        <v>673</v>
      </c>
      <c r="G175" s="159"/>
      <c r="H175" s="11" t="s">
        <v>795</v>
      </c>
      <c r="I175" s="14">
        <f t="shared" si="4"/>
        <v>0.14749999999999999</v>
      </c>
      <c r="J175" s="14">
        <v>0.59</v>
      </c>
      <c r="K175" s="109">
        <f t="shared" si="5"/>
        <v>0.4425</v>
      </c>
      <c r="L175" s="115"/>
    </row>
    <row r="176" spans="1:12" ht="24" customHeight="1">
      <c r="A176" s="114"/>
      <c r="B176" s="107">
        <f>'Tax Invoice'!D172</f>
        <v>4</v>
      </c>
      <c r="C176" s="10" t="s">
        <v>794</v>
      </c>
      <c r="D176" s="10" t="s">
        <v>794</v>
      </c>
      <c r="E176" s="118" t="s">
        <v>25</v>
      </c>
      <c r="F176" s="158" t="s">
        <v>272</v>
      </c>
      <c r="G176" s="159"/>
      <c r="H176" s="11" t="s">
        <v>795</v>
      </c>
      <c r="I176" s="14">
        <f t="shared" si="4"/>
        <v>0.14749999999999999</v>
      </c>
      <c r="J176" s="14">
        <v>0.59</v>
      </c>
      <c r="K176" s="109">
        <f t="shared" si="5"/>
        <v>0.59</v>
      </c>
      <c r="L176" s="115"/>
    </row>
    <row r="177" spans="1:12" ht="24" customHeight="1">
      <c r="A177" s="114"/>
      <c r="B177" s="107">
        <f>'Tax Invoice'!D173</f>
        <v>3</v>
      </c>
      <c r="C177" s="10" t="s">
        <v>794</v>
      </c>
      <c r="D177" s="10" t="s">
        <v>794</v>
      </c>
      <c r="E177" s="118" t="s">
        <v>25</v>
      </c>
      <c r="F177" s="158" t="s">
        <v>484</v>
      </c>
      <c r="G177" s="159"/>
      <c r="H177" s="11" t="s">
        <v>795</v>
      </c>
      <c r="I177" s="14">
        <f t="shared" si="4"/>
        <v>0.14749999999999999</v>
      </c>
      <c r="J177" s="14">
        <v>0.59</v>
      </c>
      <c r="K177" s="109">
        <f t="shared" si="5"/>
        <v>0.4425</v>
      </c>
      <c r="L177" s="115"/>
    </row>
    <row r="178" spans="1:12" ht="24" customHeight="1">
      <c r="A178" s="114"/>
      <c r="B178" s="107">
        <f>'Tax Invoice'!D174</f>
        <v>2</v>
      </c>
      <c r="C178" s="10" t="s">
        <v>797</v>
      </c>
      <c r="D178" s="10" t="s">
        <v>797</v>
      </c>
      <c r="E178" s="118" t="s">
        <v>25</v>
      </c>
      <c r="F178" s="158" t="s">
        <v>798</v>
      </c>
      <c r="G178" s="159"/>
      <c r="H178" s="11" t="s">
        <v>799</v>
      </c>
      <c r="I178" s="14">
        <f t="shared" si="4"/>
        <v>0.2475</v>
      </c>
      <c r="J178" s="14">
        <v>0.99</v>
      </c>
      <c r="K178" s="109">
        <f t="shared" si="5"/>
        <v>0.495</v>
      </c>
      <c r="L178" s="115"/>
    </row>
    <row r="179" spans="1:12" ht="24" customHeight="1">
      <c r="A179" s="114"/>
      <c r="B179" s="107">
        <f>'Tax Invoice'!D175</f>
        <v>1</v>
      </c>
      <c r="C179" s="10" t="s">
        <v>797</v>
      </c>
      <c r="D179" s="10" t="s">
        <v>797</v>
      </c>
      <c r="E179" s="118" t="s">
        <v>25</v>
      </c>
      <c r="F179" s="158" t="s">
        <v>800</v>
      </c>
      <c r="G179" s="159"/>
      <c r="H179" s="11" t="s">
        <v>799</v>
      </c>
      <c r="I179" s="14">
        <f t="shared" si="4"/>
        <v>0.2475</v>
      </c>
      <c r="J179" s="14">
        <v>0.99</v>
      </c>
      <c r="K179" s="109">
        <f t="shared" si="5"/>
        <v>0.2475</v>
      </c>
      <c r="L179" s="115"/>
    </row>
    <row r="180" spans="1:12" ht="24" customHeight="1">
      <c r="A180" s="114"/>
      <c r="B180" s="107">
        <f>'Tax Invoice'!D176</f>
        <v>1</v>
      </c>
      <c r="C180" s="10" t="s">
        <v>797</v>
      </c>
      <c r="D180" s="10" t="s">
        <v>797</v>
      </c>
      <c r="E180" s="118" t="s">
        <v>25</v>
      </c>
      <c r="F180" s="158" t="s">
        <v>801</v>
      </c>
      <c r="G180" s="159"/>
      <c r="H180" s="11" t="s">
        <v>799</v>
      </c>
      <c r="I180" s="14">
        <f t="shared" si="4"/>
        <v>0.2475</v>
      </c>
      <c r="J180" s="14">
        <v>0.99</v>
      </c>
      <c r="K180" s="109">
        <f t="shared" si="5"/>
        <v>0.2475</v>
      </c>
      <c r="L180" s="115"/>
    </row>
    <row r="181" spans="1:12" ht="24" customHeight="1">
      <c r="A181" s="114"/>
      <c r="B181" s="107">
        <f>'Tax Invoice'!D177</f>
        <v>1</v>
      </c>
      <c r="C181" s="10" t="s">
        <v>797</v>
      </c>
      <c r="D181" s="10" t="s">
        <v>797</v>
      </c>
      <c r="E181" s="118" t="s">
        <v>25</v>
      </c>
      <c r="F181" s="158" t="s">
        <v>802</v>
      </c>
      <c r="G181" s="159"/>
      <c r="H181" s="11" t="s">
        <v>799</v>
      </c>
      <c r="I181" s="14">
        <f t="shared" si="4"/>
        <v>0.2475</v>
      </c>
      <c r="J181" s="14">
        <v>0.99</v>
      </c>
      <c r="K181" s="109">
        <f t="shared" si="5"/>
        <v>0.2475</v>
      </c>
      <c r="L181" s="115"/>
    </row>
    <row r="182" spans="1:12" ht="24" customHeight="1">
      <c r="A182" s="114"/>
      <c r="B182" s="107">
        <f>'Tax Invoice'!D178</f>
        <v>1</v>
      </c>
      <c r="C182" s="10" t="s">
        <v>797</v>
      </c>
      <c r="D182" s="10" t="s">
        <v>797</v>
      </c>
      <c r="E182" s="118" t="s">
        <v>25</v>
      </c>
      <c r="F182" s="158" t="s">
        <v>803</v>
      </c>
      <c r="G182" s="159"/>
      <c r="H182" s="11" t="s">
        <v>799</v>
      </c>
      <c r="I182" s="14">
        <f t="shared" si="4"/>
        <v>0.2475</v>
      </c>
      <c r="J182" s="14">
        <v>0.99</v>
      </c>
      <c r="K182" s="109">
        <f t="shared" si="5"/>
        <v>0.2475</v>
      </c>
      <c r="L182" s="115"/>
    </row>
    <row r="183" spans="1:12" ht="24" customHeight="1">
      <c r="A183" s="114"/>
      <c r="B183" s="107">
        <f>'Tax Invoice'!D179</f>
        <v>1</v>
      </c>
      <c r="C183" s="10" t="s">
        <v>797</v>
      </c>
      <c r="D183" s="10" t="s">
        <v>797</v>
      </c>
      <c r="E183" s="118" t="s">
        <v>25</v>
      </c>
      <c r="F183" s="158" t="s">
        <v>804</v>
      </c>
      <c r="G183" s="159"/>
      <c r="H183" s="11" t="s">
        <v>799</v>
      </c>
      <c r="I183" s="14">
        <f t="shared" si="4"/>
        <v>0.2475</v>
      </c>
      <c r="J183" s="14">
        <v>0.99</v>
      </c>
      <c r="K183" s="109">
        <f t="shared" si="5"/>
        <v>0.2475</v>
      </c>
      <c r="L183" s="115"/>
    </row>
    <row r="184" spans="1:12" ht="24" customHeight="1">
      <c r="A184" s="114"/>
      <c r="B184" s="107">
        <f>'Tax Invoice'!D180</f>
        <v>1</v>
      </c>
      <c r="C184" s="10" t="s">
        <v>797</v>
      </c>
      <c r="D184" s="10" t="s">
        <v>797</v>
      </c>
      <c r="E184" s="118" t="s">
        <v>25</v>
      </c>
      <c r="F184" s="158" t="s">
        <v>805</v>
      </c>
      <c r="G184" s="159"/>
      <c r="H184" s="11" t="s">
        <v>799</v>
      </c>
      <c r="I184" s="14">
        <f t="shared" si="4"/>
        <v>0.2475</v>
      </c>
      <c r="J184" s="14">
        <v>0.99</v>
      </c>
      <c r="K184" s="109">
        <f t="shared" si="5"/>
        <v>0.2475</v>
      </c>
      <c r="L184" s="115"/>
    </row>
    <row r="185" spans="1:12" ht="24" customHeight="1">
      <c r="A185" s="114"/>
      <c r="B185" s="107">
        <f>'Tax Invoice'!D181</f>
        <v>4</v>
      </c>
      <c r="C185" s="10" t="s">
        <v>806</v>
      </c>
      <c r="D185" s="10" t="s">
        <v>806</v>
      </c>
      <c r="E185" s="118" t="s">
        <v>23</v>
      </c>
      <c r="F185" s="158"/>
      <c r="G185" s="159"/>
      <c r="H185" s="11" t="s">
        <v>807</v>
      </c>
      <c r="I185" s="14">
        <f t="shared" si="4"/>
        <v>0.22500000000000001</v>
      </c>
      <c r="J185" s="14">
        <v>0.9</v>
      </c>
      <c r="K185" s="109">
        <f t="shared" si="5"/>
        <v>0.9</v>
      </c>
      <c r="L185" s="115"/>
    </row>
    <row r="186" spans="1:12" ht="24" customHeight="1">
      <c r="A186" s="114"/>
      <c r="B186" s="107">
        <f>'Tax Invoice'!D182</f>
        <v>2</v>
      </c>
      <c r="C186" s="10" t="s">
        <v>806</v>
      </c>
      <c r="D186" s="10" t="s">
        <v>806</v>
      </c>
      <c r="E186" s="118" t="s">
        <v>25</v>
      </c>
      <c r="F186" s="158"/>
      <c r="G186" s="159"/>
      <c r="H186" s="11" t="s">
        <v>807</v>
      </c>
      <c r="I186" s="14">
        <f t="shared" si="4"/>
        <v>0.22500000000000001</v>
      </c>
      <c r="J186" s="14">
        <v>0.9</v>
      </c>
      <c r="K186" s="109">
        <f t="shared" si="5"/>
        <v>0.45</v>
      </c>
      <c r="L186" s="115"/>
    </row>
    <row r="187" spans="1:12" ht="36" customHeight="1">
      <c r="A187" s="114"/>
      <c r="B187" s="107">
        <f>'Tax Invoice'!D183</f>
        <v>1</v>
      </c>
      <c r="C187" s="10" t="s">
        <v>808</v>
      </c>
      <c r="D187" s="10" t="s">
        <v>808</v>
      </c>
      <c r="E187" s="118" t="s">
        <v>26</v>
      </c>
      <c r="F187" s="158" t="s">
        <v>107</v>
      </c>
      <c r="G187" s="159"/>
      <c r="H187" s="11" t="s">
        <v>809</v>
      </c>
      <c r="I187" s="14">
        <f t="shared" si="4"/>
        <v>0.35</v>
      </c>
      <c r="J187" s="14">
        <v>1.4</v>
      </c>
      <c r="K187" s="109">
        <f t="shared" si="5"/>
        <v>0.35</v>
      </c>
      <c r="L187" s="115"/>
    </row>
    <row r="188" spans="1:12" ht="36" customHeight="1">
      <c r="A188" s="114"/>
      <c r="B188" s="107">
        <f>'Tax Invoice'!D184</f>
        <v>1</v>
      </c>
      <c r="C188" s="10" t="s">
        <v>808</v>
      </c>
      <c r="D188" s="10" t="s">
        <v>808</v>
      </c>
      <c r="E188" s="118" t="s">
        <v>26</v>
      </c>
      <c r="F188" s="158" t="s">
        <v>210</v>
      </c>
      <c r="G188" s="159"/>
      <c r="H188" s="11" t="s">
        <v>809</v>
      </c>
      <c r="I188" s="14">
        <f t="shared" si="4"/>
        <v>0.35</v>
      </c>
      <c r="J188" s="14">
        <v>1.4</v>
      </c>
      <c r="K188" s="109">
        <f t="shared" si="5"/>
        <v>0.35</v>
      </c>
      <c r="L188" s="115"/>
    </row>
    <row r="189" spans="1:12" ht="36" customHeight="1">
      <c r="A189" s="114"/>
      <c r="B189" s="107">
        <f>'Tax Invoice'!D185</f>
        <v>1</v>
      </c>
      <c r="C189" s="10" t="s">
        <v>808</v>
      </c>
      <c r="D189" s="10" t="s">
        <v>808</v>
      </c>
      <c r="E189" s="118" t="s">
        <v>26</v>
      </c>
      <c r="F189" s="158" t="s">
        <v>311</v>
      </c>
      <c r="G189" s="159"/>
      <c r="H189" s="11" t="s">
        <v>809</v>
      </c>
      <c r="I189" s="14">
        <f t="shared" si="4"/>
        <v>0.35</v>
      </c>
      <c r="J189" s="14">
        <v>1.4</v>
      </c>
      <c r="K189" s="109">
        <f t="shared" si="5"/>
        <v>0.35</v>
      </c>
      <c r="L189" s="115"/>
    </row>
    <row r="190" spans="1:12" ht="36" customHeight="1">
      <c r="A190" s="114"/>
      <c r="B190" s="107">
        <f>'Tax Invoice'!D186</f>
        <v>1</v>
      </c>
      <c r="C190" s="10" t="s">
        <v>808</v>
      </c>
      <c r="D190" s="10" t="s">
        <v>808</v>
      </c>
      <c r="E190" s="118" t="s">
        <v>26</v>
      </c>
      <c r="F190" s="158" t="s">
        <v>663</v>
      </c>
      <c r="G190" s="159"/>
      <c r="H190" s="11" t="s">
        <v>809</v>
      </c>
      <c r="I190" s="14">
        <f t="shared" si="4"/>
        <v>0.35</v>
      </c>
      <c r="J190" s="14">
        <v>1.4</v>
      </c>
      <c r="K190" s="109">
        <f t="shared" si="5"/>
        <v>0.35</v>
      </c>
      <c r="L190" s="115"/>
    </row>
    <row r="191" spans="1:12" ht="36" customHeight="1">
      <c r="A191" s="114"/>
      <c r="B191" s="107">
        <f>'Tax Invoice'!D187</f>
        <v>1</v>
      </c>
      <c r="C191" s="10" t="s">
        <v>808</v>
      </c>
      <c r="D191" s="10" t="s">
        <v>808</v>
      </c>
      <c r="E191" s="118" t="s">
        <v>26</v>
      </c>
      <c r="F191" s="158" t="s">
        <v>810</v>
      </c>
      <c r="G191" s="159"/>
      <c r="H191" s="11" t="s">
        <v>809</v>
      </c>
      <c r="I191" s="14">
        <f t="shared" si="4"/>
        <v>0.35</v>
      </c>
      <c r="J191" s="14">
        <v>1.4</v>
      </c>
      <c r="K191" s="109">
        <f t="shared" si="5"/>
        <v>0.35</v>
      </c>
      <c r="L191" s="115"/>
    </row>
    <row r="192" spans="1:12" ht="24" customHeight="1">
      <c r="A192" s="114"/>
      <c r="B192" s="107">
        <f>'Tax Invoice'!D188</f>
        <v>2</v>
      </c>
      <c r="C192" s="10" t="s">
        <v>811</v>
      </c>
      <c r="D192" s="10" t="s">
        <v>811</v>
      </c>
      <c r="E192" s="118" t="s">
        <v>26</v>
      </c>
      <c r="F192" s="158" t="s">
        <v>107</v>
      </c>
      <c r="G192" s="159"/>
      <c r="H192" s="11" t="s">
        <v>910</v>
      </c>
      <c r="I192" s="14">
        <f t="shared" si="4"/>
        <v>0.44500000000000001</v>
      </c>
      <c r="J192" s="14">
        <v>1.78</v>
      </c>
      <c r="K192" s="109">
        <f t="shared" si="5"/>
        <v>0.89</v>
      </c>
      <c r="L192" s="115"/>
    </row>
    <row r="193" spans="1:12" ht="24" customHeight="1">
      <c r="A193" s="114"/>
      <c r="B193" s="107">
        <f>'Tax Invoice'!D189</f>
        <v>2</v>
      </c>
      <c r="C193" s="10" t="s">
        <v>811</v>
      </c>
      <c r="D193" s="10" t="s">
        <v>811</v>
      </c>
      <c r="E193" s="118" t="s">
        <v>26</v>
      </c>
      <c r="F193" s="158" t="s">
        <v>210</v>
      </c>
      <c r="G193" s="159"/>
      <c r="H193" s="11" t="s">
        <v>910</v>
      </c>
      <c r="I193" s="14">
        <f t="shared" si="4"/>
        <v>0.44500000000000001</v>
      </c>
      <c r="J193" s="14">
        <v>1.78</v>
      </c>
      <c r="K193" s="109">
        <f t="shared" si="5"/>
        <v>0.89</v>
      </c>
      <c r="L193" s="115"/>
    </row>
    <row r="194" spans="1:12" ht="24" customHeight="1">
      <c r="A194" s="114"/>
      <c r="B194" s="107">
        <f>'Tax Invoice'!D190</f>
        <v>1</v>
      </c>
      <c r="C194" s="10" t="s">
        <v>811</v>
      </c>
      <c r="D194" s="10" t="s">
        <v>811</v>
      </c>
      <c r="E194" s="118" t="s">
        <v>26</v>
      </c>
      <c r="F194" s="158" t="s">
        <v>212</v>
      </c>
      <c r="G194" s="159"/>
      <c r="H194" s="11" t="s">
        <v>910</v>
      </c>
      <c r="I194" s="14">
        <f t="shared" si="4"/>
        <v>0.44500000000000001</v>
      </c>
      <c r="J194" s="14">
        <v>1.78</v>
      </c>
      <c r="K194" s="109">
        <f t="shared" si="5"/>
        <v>0.44500000000000001</v>
      </c>
      <c r="L194" s="115"/>
    </row>
    <row r="195" spans="1:12" ht="24" customHeight="1">
      <c r="A195" s="114"/>
      <c r="B195" s="107">
        <f>'Tax Invoice'!D191</f>
        <v>1</v>
      </c>
      <c r="C195" s="10" t="s">
        <v>811</v>
      </c>
      <c r="D195" s="10" t="s">
        <v>811</v>
      </c>
      <c r="E195" s="118" t="s">
        <v>26</v>
      </c>
      <c r="F195" s="158" t="s">
        <v>263</v>
      </c>
      <c r="G195" s="159"/>
      <c r="H195" s="11" t="s">
        <v>910</v>
      </c>
      <c r="I195" s="14">
        <f t="shared" si="4"/>
        <v>0.44500000000000001</v>
      </c>
      <c r="J195" s="14">
        <v>1.78</v>
      </c>
      <c r="K195" s="109">
        <f t="shared" si="5"/>
        <v>0.44500000000000001</v>
      </c>
      <c r="L195" s="115"/>
    </row>
    <row r="196" spans="1:12" ht="24" customHeight="1">
      <c r="A196" s="114"/>
      <c r="B196" s="107">
        <f>'Tax Invoice'!D192</f>
        <v>1</v>
      </c>
      <c r="C196" s="10" t="s">
        <v>811</v>
      </c>
      <c r="D196" s="10" t="s">
        <v>811</v>
      </c>
      <c r="E196" s="118" t="s">
        <v>26</v>
      </c>
      <c r="F196" s="158" t="s">
        <v>214</v>
      </c>
      <c r="G196" s="159"/>
      <c r="H196" s="11" t="s">
        <v>910</v>
      </c>
      <c r="I196" s="14">
        <f t="shared" si="4"/>
        <v>0.44500000000000001</v>
      </c>
      <c r="J196" s="14">
        <v>1.78</v>
      </c>
      <c r="K196" s="109">
        <f t="shared" si="5"/>
        <v>0.44500000000000001</v>
      </c>
      <c r="L196" s="115"/>
    </row>
    <row r="197" spans="1:12" ht="24" customHeight="1">
      <c r="A197" s="114"/>
      <c r="B197" s="107">
        <f>'Tax Invoice'!D193</f>
        <v>1</v>
      </c>
      <c r="C197" s="10" t="s">
        <v>811</v>
      </c>
      <c r="D197" s="10" t="s">
        <v>811</v>
      </c>
      <c r="E197" s="118" t="s">
        <v>26</v>
      </c>
      <c r="F197" s="158" t="s">
        <v>265</v>
      </c>
      <c r="G197" s="159"/>
      <c r="H197" s="11" t="s">
        <v>910</v>
      </c>
      <c r="I197" s="14">
        <f t="shared" si="4"/>
        <v>0.44500000000000001</v>
      </c>
      <c r="J197" s="14">
        <v>1.78</v>
      </c>
      <c r="K197" s="109">
        <f t="shared" si="5"/>
        <v>0.44500000000000001</v>
      </c>
      <c r="L197" s="115"/>
    </row>
    <row r="198" spans="1:12" ht="24" customHeight="1">
      <c r="A198" s="114"/>
      <c r="B198" s="107">
        <f>'Tax Invoice'!D194</f>
        <v>1</v>
      </c>
      <c r="C198" s="10" t="s">
        <v>811</v>
      </c>
      <c r="D198" s="10" t="s">
        <v>811</v>
      </c>
      <c r="E198" s="118" t="s">
        <v>26</v>
      </c>
      <c r="F198" s="158" t="s">
        <v>266</v>
      </c>
      <c r="G198" s="159"/>
      <c r="H198" s="11" t="s">
        <v>910</v>
      </c>
      <c r="I198" s="14">
        <f t="shared" si="4"/>
        <v>0.44500000000000001</v>
      </c>
      <c r="J198" s="14">
        <v>1.78</v>
      </c>
      <c r="K198" s="109">
        <f t="shared" si="5"/>
        <v>0.44500000000000001</v>
      </c>
      <c r="L198" s="115"/>
    </row>
    <row r="199" spans="1:12" ht="24" customHeight="1">
      <c r="A199" s="114"/>
      <c r="B199" s="107">
        <f>'Tax Invoice'!D195</f>
        <v>1</v>
      </c>
      <c r="C199" s="10" t="s">
        <v>811</v>
      </c>
      <c r="D199" s="10" t="s">
        <v>811</v>
      </c>
      <c r="E199" s="118" t="s">
        <v>26</v>
      </c>
      <c r="F199" s="158" t="s">
        <v>267</v>
      </c>
      <c r="G199" s="159"/>
      <c r="H199" s="11" t="s">
        <v>910</v>
      </c>
      <c r="I199" s="14">
        <f t="shared" si="4"/>
        <v>0.44500000000000001</v>
      </c>
      <c r="J199" s="14">
        <v>1.78</v>
      </c>
      <c r="K199" s="109">
        <f t="shared" si="5"/>
        <v>0.44500000000000001</v>
      </c>
      <c r="L199" s="115"/>
    </row>
    <row r="200" spans="1:12" ht="24" customHeight="1">
      <c r="A200" s="114"/>
      <c r="B200" s="107">
        <f>'Tax Invoice'!D196</f>
        <v>1</v>
      </c>
      <c r="C200" s="10" t="s">
        <v>811</v>
      </c>
      <c r="D200" s="10" t="s">
        <v>811</v>
      </c>
      <c r="E200" s="118" t="s">
        <v>26</v>
      </c>
      <c r="F200" s="158" t="s">
        <v>310</v>
      </c>
      <c r="G200" s="159"/>
      <c r="H200" s="11" t="s">
        <v>910</v>
      </c>
      <c r="I200" s="14">
        <f t="shared" si="4"/>
        <v>0.44500000000000001</v>
      </c>
      <c r="J200" s="14">
        <v>1.78</v>
      </c>
      <c r="K200" s="109">
        <f t="shared" si="5"/>
        <v>0.44500000000000001</v>
      </c>
      <c r="L200" s="115"/>
    </row>
    <row r="201" spans="1:12" ht="36" customHeight="1">
      <c r="A201" s="114"/>
      <c r="B201" s="107">
        <f>'Tax Invoice'!D197</f>
        <v>2</v>
      </c>
      <c r="C201" s="10" t="s">
        <v>812</v>
      </c>
      <c r="D201" s="10" t="s">
        <v>812</v>
      </c>
      <c r="E201" s="118" t="s">
        <v>26</v>
      </c>
      <c r="F201" s="158" t="s">
        <v>107</v>
      </c>
      <c r="G201" s="159"/>
      <c r="H201" s="11" t="s">
        <v>911</v>
      </c>
      <c r="I201" s="14">
        <f t="shared" si="4"/>
        <v>0.66500000000000004</v>
      </c>
      <c r="J201" s="14">
        <v>2.66</v>
      </c>
      <c r="K201" s="109">
        <f t="shared" si="5"/>
        <v>1.33</v>
      </c>
      <c r="L201" s="115"/>
    </row>
    <row r="202" spans="1:12" ht="36" customHeight="1">
      <c r="A202" s="114"/>
      <c r="B202" s="107">
        <f>'Tax Invoice'!D198</f>
        <v>1</v>
      </c>
      <c r="C202" s="10" t="s">
        <v>812</v>
      </c>
      <c r="D202" s="10" t="s">
        <v>812</v>
      </c>
      <c r="E202" s="118" t="s">
        <v>26</v>
      </c>
      <c r="F202" s="158" t="s">
        <v>210</v>
      </c>
      <c r="G202" s="159"/>
      <c r="H202" s="11" t="s">
        <v>911</v>
      </c>
      <c r="I202" s="14">
        <f t="shared" si="4"/>
        <v>0.66500000000000004</v>
      </c>
      <c r="J202" s="14">
        <v>2.66</v>
      </c>
      <c r="K202" s="109">
        <f t="shared" si="5"/>
        <v>0.66500000000000004</v>
      </c>
      <c r="L202" s="115"/>
    </row>
    <row r="203" spans="1:12" ht="36" customHeight="1">
      <c r="A203" s="114"/>
      <c r="B203" s="107">
        <f>'Tax Invoice'!D199</f>
        <v>1</v>
      </c>
      <c r="C203" s="10" t="s">
        <v>812</v>
      </c>
      <c r="D203" s="10" t="s">
        <v>812</v>
      </c>
      <c r="E203" s="118" t="s">
        <v>26</v>
      </c>
      <c r="F203" s="158" t="s">
        <v>212</v>
      </c>
      <c r="G203" s="159"/>
      <c r="H203" s="11" t="s">
        <v>911</v>
      </c>
      <c r="I203" s="14">
        <f t="shared" si="4"/>
        <v>0.66500000000000004</v>
      </c>
      <c r="J203" s="14">
        <v>2.66</v>
      </c>
      <c r="K203" s="109">
        <f t="shared" si="5"/>
        <v>0.66500000000000004</v>
      </c>
      <c r="L203" s="115"/>
    </row>
    <row r="204" spans="1:12" ht="36" customHeight="1">
      <c r="A204" s="114"/>
      <c r="B204" s="107">
        <f>'Tax Invoice'!D200</f>
        <v>1</v>
      </c>
      <c r="C204" s="10" t="s">
        <v>812</v>
      </c>
      <c r="D204" s="10" t="s">
        <v>812</v>
      </c>
      <c r="E204" s="118" t="s">
        <v>26</v>
      </c>
      <c r="F204" s="158" t="s">
        <v>263</v>
      </c>
      <c r="G204" s="159"/>
      <c r="H204" s="11" t="s">
        <v>911</v>
      </c>
      <c r="I204" s="14">
        <f t="shared" si="4"/>
        <v>0.66500000000000004</v>
      </c>
      <c r="J204" s="14">
        <v>2.66</v>
      </c>
      <c r="K204" s="109">
        <f t="shared" si="5"/>
        <v>0.66500000000000004</v>
      </c>
      <c r="L204" s="115"/>
    </row>
    <row r="205" spans="1:12" ht="36" customHeight="1">
      <c r="A205" s="114"/>
      <c r="B205" s="107">
        <f>'Tax Invoice'!D201</f>
        <v>1</v>
      </c>
      <c r="C205" s="10" t="s">
        <v>812</v>
      </c>
      <c r="D205" s="10" t="s">
        <v>812</v>
      </c>
      <c r="E205" s="118" t="s">
        <v>26</v>
      </c>
      <c r="F205" s="158" t="s">
        <v>266</v>
      </c>
      <c r="G205" s="159"/>
      <c r="H205" s="11" t="s">
        <v>911</v>
      </c>
      <c r="I205" s="14">
        <f t="shared" si="4"/>
        <v>0.66500000000000004</v>
      </c>
      <c r="J205" s="14">
        <v>2.66</v>
      </c>
      <c r="K205" s="109">
        <f t="shared" si="5"/>
        <v>0.66500000000000004</v>
      </c>
      <c r="L205" s="115"/>
    </row>
    <row r="206" spans="1:12" ht="36" customHeight="1">
      <c r="A206" s="114"/>
      <c r="B206" s="107">
        <f>'Tax Invoice'!D202</f>
        <v>1</v>
      </c>
      <c r="C206" s="10" t="s">
        <v>812</v>
      </c>
      <c r="D206" s="10" t="s">
        <v>812</v>
      </c>
      <c r="E206" s="118" t="s">
        <v>26</v>
      </c>
      <c r="F206" s="158" t="s">
        <v>267</v>
      </c>
      <c r="G206" s="159"/>
      <c r="H206" s="11" t="s">
        <v>911</v>
      </c>
      <c r="I206" s="14">
        <f t="shared" si="4"/>
        <v>0.66500000000000004</v>
      </c>
      <c r="J206" s="14">
        <v>2.66</v>
      </c>
      <c r="K206" s="109">
        <f t="shared" si="5"/>
        <v>0.66500000000000004</v>
      </c>
      <c r="L206" s="115"/>
    </row>
    <row r="207" spans="1:12" ht="36" customHeight="1">
      <c r="A207" s="114"/>
      <c r="B207" s="107">
        <f>'Tax Invoice'!D203</f>
        <v>1</v>
      </c>
      <c r="C207" s="10" t="s">
        <v>812</v>
      </c>
      <c r="D207" s="10" t="s">
        <v>812</v>
      </c>
      <c r="E207" s="118" t="s">
        <v>26</v>
      </c>
      <c r="F207" s="158" t="s">
        <v>268</v>
      </c>
      <c r="G207" s="159"/>
      <c r="H207" s="11" t="s">
        <v>911</v>
      </c>
      <c r="I207" s="14">
        <f t="shared" si="4"/>
        <v>0.66500000000000004</v>
      </c>
      <c r="J207" s="14">
        <v>2.66</v>
      </c>
      <c r="K207" s="109">
        <f t="shared" si="5"/>
        <v>0.66500000000000004</v>
      </c>
      <c r="L207" s="115"/>
    </row>
    <row r="208" spans="1:12" ht="36" customHeight="1">
      <c r="A208" s="114"/>
      <c r="B208" s="107">
        <f>'Tax Invoice'!D204</f>
        <v>1</v>
      </c>
      <c r="C208" s="10" t="s">
        <v>812</v>
      </c>
      <c r="D208" s="10" t="s">
        <v>812</v>
      </c>
      <c r="E208" s="118" t="s">
        <v>26</v>
      </c>
      <c r="F208" s="158" t="s">
        <v>310</v>
      </c>
      <c r="G208" s="159"/>
      <c r="H208" s="11" t="s">
        <v>911</v>
      </c>
      <c r="I208" s="14">
        <f t="shared" si="4"/>
        <v>0.66500000000000004</v>
      </c>
      <c r="J208" s="14">
        <v>2.66</v>
      </c>
      <c r="K208" s="109">
        <f t="shared" si="5"/>
        <v>0.66500000000000004</v>
      </c>
      <c r="L208" s="115"/>
    </row>
    <row r="209" spans="1:12" ht="36" customHeight="1">
      <c r="A209" s="114"/>
      <c r="B209" s="107">
        <f>'Tax Invoice'!D205</f>
        <v>1</v>
      </c>
      <c r="C209" s="10" t="s">
        <v>812</v>
      </c>
      <c r="D209" s="10" t="s">
        <v>812</v>
      </c>
      <c r="E209" s="118" t="s">
        <v>26</v>
      </c>
      <c r="F209" s="158" t="s">
        <v>270</v>
      </c>
      <c r="G209" s="159"/>
      <c r="H209" s="11" t="s">
        <v>911</v>
      </c>
      <c r="I209" s="14">
        <f t="shared" si="4"/>
        <v>0.66500000000000004</v>
      </c>
      <c r="J209" s="14">
        <v>2.66</v>
      </c>
      <c r="K209" s="109">
        <f t="shared" si="5"/>
        <v>0.66500000000000004</v>
      </c>
      <c r="L209" s="115"/>
    </row>
    <row r="210" spans="1:12" ht="24" customHeight="1">
      <c r="A210" s="114"/>
      <c r="B210" s="107">
        <f>'Tax Invoice'!D206</f>
        <v>7</v>
      </c>
      <c r="C210" s="10" t="s">
        <v>813</v>
      </c>
      <c r="D210" s="10" t="s">
        <v>813</v>
      </c>
      <c r="E210" s="118" t="s">
        <v>239</v>
      </c>
      <c r="F210" s="158" t="s">
        <v>26</v>
      </c>
      <c r="G210" s="159"/>
      <c r="H210" s="11" t="s">
        <v>814</v>
      </c>
      <c r="I210" s="14">
        <f t="shared" si="4"/>
        <v>0.62250000000000005</v>
      </c>
      <c r="J210" s="14">
        <v>2.4900000000000002</v>
      </c>
      <c r="K210" s="109">
        <f t="shared" si="5"/>
        <v>4.3574999999999999</v>
      </c>
      <c r="L210" s="115"/>
    </row>
    <row r="211" spans="1:12" ht="24" customHeight="1">
      <c r="A211" s="114"/>
      <c r="B211" s="107">
        <f>'Tax Invoice'!D207</f>
        <v>7</v>
      </c>
      <c r="C211" s="10" t="s">
        <v>813</v>
      </c>
      <c r="D211" s="10" t="s">
        <v>813</v>
      </c>
      <c r="E211" s="118" t="s">
        <v>348</v>
      </c>
      <c r="F211" s="158" t="s">
        <v>26</v>
      </c>
      <c r="G211" s="159"/>
      <c r="H211" s="11" t="s">
        <v>814</v>
      </c>
      <c r="I211" s="14">
        <f t="shared" si="4"/>
        <v>0.62250000000000005</v>
      </c>
      <c r="J211" s="14">
        <v>2.4900000000000002</v>
      </c>
      <c r="K211" s="109">
        <f t="shared" si="5"/>
        <v>4.3574999999999999</v>
      </c>
      <c r="L211" s="115"/>
    </row>
    <row r="212" spans="1:12" ht="24" customHeight="1">
      <c r="A212" s="114"/>
      <c r="B212" s="107">
        <f>'Tax Invoice'!D208</f>
        <v>2</v>
      </c>
      <c r="C212" s="10" t="s">
        <v>815</v>
      </c>
      <c r="D212" s="10" t="s">
        <v>815</v>
      </c>
      <c r="E212" s="118" t="s">
        <v>26</v>
      </c>
      <c r="F212" s="158" t="s">
        <v>239</v>
      </c>
      <c r="G212" s="159"/>
      <c r="H212" s="11" t="s">
        <v>816</v>
      </c>
      <c r="I212" s="14">
        <f t="shared" si="4"/>
        <v>0.56000000000000005</v>
      </c>
      <c r="J212" s="14">
        <v>2.2400000000000002</v>
      </c>
      <c r="K212" s="109">
        <f t="shared" si="5"/>
        <v>1.1200000000000001</v>
      </c>
      <c r="L212" s="115"/>
    </row>
    <row r="213" spans="1:12" ht="24" customHeight="1">
      <c r="A213" s="114"/>
      <c r="B213" s="107">
        <f>'Tax Invoice'!D209</f>
        <v>2</v>
      </c>
      <c r="C213" s="10" t="s">
        <v>815</v>
      </c>
      <c r="D213" s="10" t="s">
        <v>815</v>
      </c>
      <c r="E213" s="118" t="s">
        <v>26</v>
      </c>
      <c r="F213" s="158" t="s">
        <v>348</v>
      </c>
      <c r="G213" s="159"/>
      <c r="H213" s="11" t="s">
        <v>816</v>
      </c>
      <c r="I213" s="14">
        <f t="shared" si="4"/>
        <v>0.56000000000000005</v>
      </c>
      <c r="J213" s="14">
        <v>2.2400000000000002</v>
      </c>
      <c r="K213" s="109">
        <f t="shared" si="5"/>
        <v>1.1200000000000001</v>
      </c>
      <c r="L213" s="115"/>
    </row>
    <row r="214" spans="1:12" ht="24" customHeight="1">
      <c r="A214" s="114"/>
      <c r="B214" s="107">
        <f>'Tax Invoice'!D210</f>
        <v>2</v>
      </c>
      <c r="C214" s="10" t="s">
        <v>815</v>
      </c>
      <c r="D214" s="10" t="s">
        <v>815</v>
      </c>
      <c r="E214" s="118" t="s">
        <v>26</v>
      </c>
      <c r="F214" s="158" t="s">
        <v>528</v>
      </c>
      <c r="G214" s="159"/>
      <c r="H214" s="11" t="s">
        <v>816</v>
      </c>
      <c r="I214" s="14">
        <f t="shared" ref="I214:I277" si="6">J214*$N$1</f>
        <v>0.56000000000000005</v>
      </c>
      <c r="J214" s="14">
        <v>2.2400000000000002</v>
      </c>
      <c r="K214" s="109">
        <f t="shared" ref="K214:K277" si="7">I214*B214</f>
        <v>1.1200000000000001</v>
      </c>
      <c r="L214" s="115"/>
    </row>
    <row r="215" spans="1:12" ht="24" customHeight="1">
      <c r="A215" s="114"/>
      <c r="B215" s="107">
        <f>'Tax Invoice'!D211</f>
        <v>4</v>
      </c>
      <c r="C215" s="10" t="s">
        <v>817</v>
      </c>
      <c r="D215" s="10" t="s">
        <v>817</v>
      </c>
      <c r="E215" s="118" t="s">
        <v>26</v>
      </c>
      <c r="F215" s="158" t="s">
        <v>348</v>
      </c>
      <c r="G215" s="159"/>
      <c r="H215" s="11" t="s">
        <v>818</v>
      </c>
      <c r="I215" s="14">
        <f t="shared" si="6"/>
        <v>0.39</v>
      </c>
      <c r="J215" s="14">
        <v>1.56</v>
      </c>
      <c r="K215" s="109">
        <f t="shared" si="7"/>
        <v>1.56</v>
      </c>
      <c r="L215" s="115"/>
    </row>
    <row r="216" spans="1:12" ht="36" customHeight="1">
      <c r="A216" s="114"/>
      <c r="B216" s="107">
        <f>'Tax Invoice'!D212</f>
        <v>3</v>
      </c>
      <c r="C216" s="10" t="s">
        <v>819</v>
      </c>
      <c r="D216" s="10" t="s">
        <v>819</v>
      </c>
      <c r="E216" s="118" t="s">
        <v>26</v>
      </c>
      <c r="F216" s="158"/>
      <c r="G216" s="159"/>
      <c r="H216" s="11" t="s">
        <v>820</v>
      </c>
      <c r="I216" s="14">
        <f t="shared" si="6"/>
        <v>1.31</v>
      </c>
      <c r="J216" s="14">
        <v>5.24</v>
      </c>
      <c r="K216" s="109">
        <f t="shared" si="7"/>
        <v>3.93</v>
      </c>
      <c r="L216" s="115"/>
    </row>
    <row r="217" spans="1:12" ht="24" customHeight="1">
      <c r="A217" s="114"/>
      <c r="B217" s="107">
        <f>'Tax Invoice'!D213</f>
        <v>1</v>
      </c>
      <c r="C217" s="10" t="s">
        <v>821</v>
      </c>
      <c r="D217" s="10" t="s">
        <v>891</v>
      </c>
      <c r="E217" s="118" t="s">
        <v>25</v>
      </c>
      <c r="F217" s="158" t="s">
        <v>210</v>
      </c>
      <c r="G217" s="159"/>
      <c r="H217" s="11" t="s">
        <v>822</v>
      </c>
      <c r="I217" s="14">
        <f t="shared" si="6"/>
        <v>0.3125</v>
      </c>
      <c r="J217" s="14">
        <v>1.25</v>
      </c>
      <c r="K217" s="109">
        <f t="shared" si="7"/>
        <v>0.3125</v>
      </c>
      <c r="L217" s="115"/>
    </row>
    <row r="218" spans="1:12" ht="24" customHeight="1">
      <c r="A218" s="114"/>
      <c r="B218" s="107">
        <f>'Tax Invoice'!D214</f>
        <v>1</v>
      </c>
      <c r="C218" s="10" t="s">
        <v>821</v>
      </c>
      <c r="D218" s="10" t="s">
        <v>891</v>
      </c>
      <c r="E218" s="118" t="s">
        <v>294</v>
      </c>
      <c r="F218" s="158" t="s">
        <v>213</v>
      </c>
      <c r="G218" s="159"/>
      <c r="H218" s="11" t="s">
        <v>822</v>
      </c>
      <c r="I218" s="14">
        <f t="shared" si="6"/>
        <v>0.3125</v>
      </c>
      <c r="J218" s="14">
        <v>1.25</v>
      </c>
      <c r="K218" s="109">
        <f t="shared" si="7"/>
        <v>0.3125</v>
      </c>
      <c r="L218" s="115"/>
    </row>
    <row r="219" spans="1:12" ht="24" customHeight="1">
      <c r="A219" s="114"/>
      <c r="B219" s="107">
        <f>'Tax Invoice'!D215</f>
        <v>1</v>
      </c>
      <c r="C219" s="10" t="s">
        <v>821</v>
      </c>
      <c r="D219" s="10" t="s">
        <v>891</v>
      </c>
      <c r="E219" s="118" t="s">
        <v>294</v>
      </c>
      <c r="F219" s="158" t="s">
        <v>265</v>
      </c>
      <c r="G219" s="159"/>
      <c r="H219" s="11" t="s">
        <v>822</v>
      </c>
      <c r="I219" s="14">
        <f t="shared" si="6"/>
        <v>0.3125</v>
      </c>
      <c r="J219" s="14">
        <v>1.25</v>
      </c>
      <c r="K219" s="109">
        <f t="shared" si="7"/>
        <v>0.3125</v>
      </c>
      <c r="L219" s="115"/>
    </row>
    <row r="220" spans="1:12" ht="24" customHeight="1">
      <c r="A220" s="114"/>
      <c r="B220" s="107">
        <f>'Tax Invoice'!D216</f>
        <v>2</v>
      </c>
      <c r="C220" s="10" t="s">
        <v>821</v>
      </c>
      <c r="D220" s="10" t="s">
        <v>891</v>
      </c>
      <c r="E220" s="118" t="s">
        <v>294</v>
      </c>
      <c r="F220" s="158" t="s">
        <v>239</v>
      </c>
      <c r="G220" s="159"/>
      <c r="H220" s="11" t="s">
        <v>822</v>
      </c>
      <c r="I220" s="14">
        <f t="shared" si="6"/>
        <v>0.3125</v>
      </c>
      <c r="J220" s="14">
        <v>1.25</v>
      </c>
      <c r="K220" s="109">
        <f t="shared" si="7"/>
        <v>0.625</v>
      </c>
      <c r="L220" s="115"/>
    </row>
    <row r="221" spans="1:12" ht="24" customHeight="1">
      <c r="A221" s="114"/>
      <c r="B221" s="107">
        <f>'Tax Invoice'!D217</f>
        <v>1</v>
      </c>
      <c r="C221" s="10" t="s">
        <v>821</v>
      </c>
      <c r="D221" s="10" t="s">
        <v>891</v>
      </c>
      <c r="E221" s="118" t="s">
        <v>294</v>
      </c>
      <c r="F221" s="158" t="s">
        <v>348</v>
      </c>
      <c r="G221" s="159"/>
      <c r="H221" s="11" t="s">
        <v>822</v>
      </c>
      <c r="I221" s="14">
        <f t="shared" si="6"/>
        <v>0.3125</v>
      </c>
      <c r="J221" s="14">
        <v>1.25</v>
      </c>
      <c r="K221" s="109">
        <f t="shared" si="7"/>
        <v>0.3125</v>
      </c>
      <c r="L221" s="115"/>
    </row>
    <row r="222" spans="1:12" ht="24" customHeight="1">
      <c r="A222" s="114"/>
      <c r="B222" s="107">
        <f>'Tax Invoice'!D218</f>
        <v>2</v>
      </c>
      <c r="C222" s="10" t="s">
        <v>823</v>
      </c>
      <c r="D222" s="10" t="s">
        <v>892</v>
      </c>
      <c r="E222" s="118" t="s">
        <v>25</v>
      </c>
      <c r="F222" s="158"/>
      <c r="G222" s="159"/>
      <c r="H222" s="11" t="s">
        <v>824</v>
      </c>
      <c r="I222" s="14">
        <f t="shared" si="6"/>
        <v>0.59750000000000003</v>
      </c>
      <c r="J222" s="14">
        <v>2.39</v>
      </c>
      <c r="K222" s="109">
        <f t="shared" si="7"/>
        <v>1.1950000000000001</v>
      </c>
      <c r="L222" s="115"/>
    </row>
    <row r="223" spans="1:12" ht="24" customHeight="1">
      <c r="A223" s="114"/>
      <c r="B223" s="107">
        <f>'Tax Invoice'!D219</f>
        <v>2</v>
      </c>
      <c r="C223" s="10" t="s">
        <v>825</v>
      </c>
      <c r="D223" s="10" t="s">
        <v>893</v>
      </c>
      <c r="E223" s="118" t="s">
        <v>25</v>
      </c>
      <c r="F223" s="158"/>
      <c r="G223" s="159"/>
      <c r="H223" s="11" t="s">
        <v>826</v>
      </c>
      <c r="I223" s="14">
        <f t="shared" si="6"/>
        <v>0.68</v>
      </c>
      <c r="J223" s="14">
        <v>2.72</v>
      </c>
      <c r="K223" s="109">
        <f t="shared" si="7"/>
        <v>1.36</v>
      </c>
      <c r="L223" s="115"/>
    </row>
    <row r="224" spans="1:12" ht="24" customHeight="1">
      <c r="A224" s="114"/>
      <c r="B224" s="107">
        <f>'Tax Invoice'!D220</f>
        <v>3</v>
      </c>
      <c r="C224" s="10" t="s">
        <v>827</v>
      </c>
      <c r="D224" s="10" t="s">
        <v>894</v>
      </c>
      <c r="E224" s="118" t="s">
        <v>25</v>
      </c>
      <c r="F224" s="158" t="s">
        <v>110</v>
      </c>
      <c r="G224" s="159"/>
      <c r="H224" s="11" t="s">
        <v>828</v>
      </c>
      <c r="I224" s="14">
        <f t="shared" si="6"/>
        <v>0.38</v>
      </c>
      <c r="J224" s="14">
        <v>1.52</v>
      </c>
      <c r="K224" s="109">
        <f t="shared" si="7"/>
        <v>1.1400000000000001</v>
      </c>
      <c r="L224" s="115"/>
    </row>
    <row r="225" spans="1:12" ht="24" customHeight="1">
      <c r="A225" s="114"/>
      <c r="B225" s="107">
        <f>'Tax Invoice'!D221</f>
        <v>2</v>
      </c>
      <c r="C225" s="10" t="s">
        <v>827</v>
      </c>
      <c r="D225" s="10" t="s">
        <v>894</v>
      </c>
      <c r="E225" s="118" t="s">
        <v>25</v>
      </c>
      <c r="F225" s="158" t="s">
        <v>484</v>
      </c>
      <c r="G225" s="159"/>
      <c r="H225" s="11" t="s">
        <v>828</v>
      </c>
      <c r="I225" s="14">
        <f t="shared" si="6"/>
        <v>0.38</v>
      </c>
      <c r="J225" s="14">
        <v>1.52</v>
      </c>
      <c r="K225" s="109">
        <f t="shared" si="7"/>
        <v>0.76</v>
      </c>
      <c r="L225" s="115"/>
    </row>
    <row r="226" spans="1:12" ht="24" customHeight="1">
      <c r="A226" s="114"/>
      <c r="B226" s="107">
        <f>'Tax Invoice'!D222</f>
        <v>2</v>
      </c>
      <c r="C226" s="10" t="s">
        <v>827</v>
      </c>
      <c r="D226" s="10" t="s">
        <v>894</v>
      </c>
      <c r="E226" s="118" t="s">
        <v>25</v>
      </c>
      <c r="F226" s="158" t="s">
        <v>793</v>
      </c>
      <c r="G226" s="159"/>
      <c r="H226" s="11" t="s">
        <v>828</v>
      </c>
      <c r="I226" s="14">
        <f t="shared" si="6"/>
        <v>0.38</v>
      </c>
      <c r="J226" s="14">
        <v>1.52</v>
      </c>
      <c r="K226" s="109">
        <f t="shared" si="7"/>
        <v>0.76</v>
      </c>
      <c r="L226" s="115"/>
    </row>
    <row r="227" spans="1:12" ht="24" customHeight="1">
      <c r="A227" s="114"/>
      <c r="B227" s="107">
        <f>'Tax Invoice'!D223</f>
        <v>2</v>
      </c>
      <c r="C227" s="10" t="s">
        <v>827</v>
      </c>
      <c r="D227" s="10" t="s">
        <v>894</v>
      </c>
      <c r="E227" s="118" t="s">
        <v>25</v>
      </c>
      <c r="F227" s="158" t="s">
        <v>751</v>
      </c>
      <c r="G227" s="159"/>
      <c r="H227" s="11" t="s">
        <v>828</v>
      </c>
      <c r="I227" s="14">
        <f t="shared" si="6"/>
        <v>0.38</v>
      </c>
      <c r="J227" s="14">
        <v>1.52</v>
      </c>
      <c r="K227" s="109">
        <f t="shared" si="7"/>
        <v>0.76</v>
      </c>
      <c r="L227" s="115"/>
    </row>
    <row r="228" spans="1:12" ht="24" customHeight="1">
      <c r="A228" s="114"/>
      <c r="B228" s="107">
        <f>'Tax Invoice'!D224</f>
        <v>2</v>
      </c>
      <c r="C228" s="10" t="s">
        <v>827</v>
      </c>
      <c r="D228" s="10" t="s">
        <v>894</v>
      </c>
      <c r="E228" s="118" t="s">
        <v>25</v>
      </c>
      <c r="F228" s="158" t="s">
        <v>752</v>
      </c>
      <c r="G228" s="159"/>
      <c r="H228" s="11" t="s">
        <v>828</v>
      </c>
      <c r="I228" s="14">
        <f t="shared" si="6"/>
        <v>0.38</v>
      </c>
      <c r="J228" s="14">
        <v>1.52</v>
      </c>
      <c r="K228" s="109">
        <f t="shared" si="7"/>
        <v>0.76</v>
      </c>
      <c r="L228" s="115"/>
    </row>
    <row r="229" spans="1:12" ht="24" customHeight="1">
      <c r="A229" s="114"/>
      <c r="B229" s="107">
        <f>'Tax Invoice'!D225</f>
        <v>10</v>
      </c>
      <c r="C229" s="10" t="s">
        <v>829</v>
      </c>
      <c r="D229" s="10" t="s">
        <v>829</v>
      </c>
      <c r="E229" s="118" t="s">
        <v>107</v>
      </c>
      <c r="F229" s="158"/>
      <c r="G229" s="159"/>
      <c r="H229" s="11" t="s">
        <v>830</v>
      </c>
      <c r="I229" s="14">
        <f t="shared" si="6"/>
        <v>0.06</v>
      </c>
      <c r="J229" s="14">
        <v>0.24</v>
      </c>
      <c r="K229" s="109">
        <f t="shared" si="7"/>
        <v>0.6</v>
      </c>
      <c r="L229" s="115"/>
    </row>
    <row r="230" spans="1:12" ht="24" customHeight="1">
      <c r="A230" s="114"/>
      <c r="B230" s="107">
        <f>'Tax Invoice'!D226</f>
        <v>10</v>
      </c>
      <c r="C230" s="10" t="s">
        <v>829</v>
      </c>
      <c r="D230" s="10" t="s">
        <v>829</v>
      </c>
      <c r="E230" s="118" t="s">
        <v>210</v>
      </c>
      <c r="F230" s="158"/>
      <c r="G230" s="159"/>
      <c r="H230" s="11" t="s">
        <v>830</v>
      </c>
      <c r="I230" s="14">
        <f t="shared" si="6"/>
        <v>0.06</v>
      </c>
      <c r="J230" s="14">
        <v>0.24</v>
      </c>
      <c r="K230" s="109">
        <f t="shared" si="7"/>
        <v>0.6</v>
      </c>
      <c r="L230" s="115"/>
    </row>
    <row r="231" spans="1:12" ht="24" customHeight="1">
      <c r="A231" s="114"/>
      <c r="B231" s="107">
        <f>'Tax Invoice'!D227</f>
        <v>5</v>
      </c>
      <c r="C231" s="10" t="s">
        <v>829</v>
      </c>
      <c r="D231" s="10" t="s">
        <v>829</v>
      </c>
      <c r="E231" s="118" t="s">
        <v>263</v>
      </c>
      <c r="F231" s="158"/>
      <c r="G231" s="159"/>
      <c r="H231" s="11" t="s">
        <v>830</v>
      </c>
      <c r="I231" s="14">
        <f t="shared" si="6"/>
        <v>0.06</v>
      </c>
      <c r="J231" s="14">
        <v>0.24</v>
      </c>
      <c r="K231" s="109">
        <f t="shared" si="7"/>
        <v>0.3</v>
      </c>
      <c r="L231" s="115"/>
    </row>
    <row r="232" spans="1:12" ht="24" customHeight="1">
      <c r="A232" s="114"/>
      <c r="B232" s="107">
        <f>'Tax Invoice'!D228</f>
        <v>3</v>
      </c>
      <c r="C232" s="10" t="s">
        <v>829</v>
      </c>
      <c r="D232" s="10" t="s">
        <v>829</v>
      </c>
      <c r="E232" s="118" t="s">
        <v>214</v>
      </c>
      <c r="F232" s="158"/>
      <c r="G232" s="159"/>
      <c r="H232" s="11" t="s">
        <v>830</v>
      </c>
      <c r="I232" s="14">
        <f t="shared" si="6"/>
        <v>0.06</v>
      </c>
      <c r="J232" s="14">
        <v>0.24</v>
      </c>
      <c r="K232" s="109">
        <f t="shared" si="7"/>
        <v>0.18</v>
      </c>
      <c r="L232" s="115"/>
    </row>
    <row r="233" spans="1:12" ht="24" customHeight="1">
      <c r="A233" s="114"/>
      <c r="B233" s="107">
        <f>'Tax Invoice'!D229</f>
        <v>3</v>
      </c>
      <c r="C233" s="10" t="s">
        <v>829</v>
      </c>
      <c r="D233" s="10" t="s">
        <v>829</v>
      </c>
      <c r="E233" s="118" t="s">
        <v>266</v>
      </c>
      <c r="F233" s="158"/>
      <c r="G233" s="159"/>
      <c r="H233" s="11" t="s">
        <v>830</v>
      </c>
      <c r="I233" s="14">
        <f t="shared" si="6"/>
        <v>0.06</v>
      </c>
      <c r="J233" s="14">
        <v>0.24</v>
      </c>
      <c r="K233" s="109">
        <f t="shared" si="7"/>
        <v>0.18</v>
      </c>
      <c r="L233" s="115"/>
    </row>
    <row r="234" spans="1:12" ht="24" customHeight="1">
      <c r="A234" s="114"/>
      <c r="B234" s="107">
        <f>'Tax Invoice'!D230</f>
        <v>3</v>
      </c>
      <c r="C234" s="10" t="s">
        <v>829</v>
      </c>
      <c r="D234" s="10" t="s">
        <v>829</v>
      </c>
      <c r="E234" s="118" t="s">
        <v>663</v>
      </c>
      <c r="F234" s="158"/>
      <c r="G234" s="159"/>
      <c r="H234" s="11" t="s">
        <v>830</v>
      </c>
      <c r="I234" s="14">
        <f t="shared" si="6"/>
        <v>0.06</v>
      </c>
      <c r="J234" s="14">
        <v>0.24</v>
      </c>
      <c r="K234" s="109">
        <f t="shared" si="7"/>
        <v>0.18</v>
      </c>
      <c r="L234" s="115"/>
    </row>
    <row r="235" spans="1:12" ht="24" customHeight="1">
      <c r="A235" s="114"/>
      <c r="B235" s="107">
        <f>'Tax Invoice'!D231</f>
        <v>2</v>
      </c>
      <c r="C235" s="10" t="s">
        <v>118</v>
      </c>
      <c r="D235" s="10" t="s">
        <v>118</v>
      </c>
      <c r="E235" s="118" t="s">
        <v>110</v>
      </c>
      <c r="F235" s="158"/>
      <c r="G235" s="159"/>
      <c r="H235" s="11" t="s">
        <v>831</v>
      </c>
      <c r="I235" s="14">
        <f t="shared" si="6"/>
        <v>0.23749999999999999</v>
      </c>
      <c r="J235" s="14">
        <v>0.95</v>
      </c>
      <c r="K235" s="109">
        <f t="shared" si="7"/>
        <v>0.47499999999999998</v>
      </c>
      <c r="L235" s="115"/>
    </row>
    <row r="236" spans="1:12" ht="24" customHeight="1">
      <c r="A236" s="114"/>
      <c r="B236" s="107">
        <f>'Tax Invoice'!D232</f>
        <v>2</v>
      </c>
      <c r="C236" s="10" t="s">
        <v>118</v>
      </c>
      <c r="D236" s="10" t="s">
        <v>118</v>
      </c>
      <c r="E236" s="118" t="s">
        <v>484</v>
      </c>
      <c r="F236" s="158"/>
      <c r="G236" s="159"/>
      <c r="H236" s="11" t="s">
        <v>831</v>
      </c>
      <c r="I236" s="14">
        <f t="shared" si="6"/>
        <v>0.23749999999999999</v>
      </c>
      <c r="J236" s="14">
        <v>0.95</v>
      </c>
      <c r="K236" s="109">
        <f t="shared" si="7"/>
        <v>0.47499999999999998</v>
      </c>
      <c r="L236" s="115"/>
    </row>
    <row r="237" spans="1:12" ht="24" customHeight="1">
      <c r="A237" s="114"/>
      <c r="B237" s="107">
        <f>'Tax Invoice'!D233</f>
        <v>2</v>
      </c>
      <c r="C237" s="10" t="s">
        <v>118</v>
      </c>
      <c r="D237" s="10" t="s">
        <v>118</v>
      </c>
      <c r="E237" s="118" t="s">
        <v>793</v>
      </c>
      <c r="F237" s="158"/>
      <c r="G237" s="159"/>
      <c r="H237" s="11" t="s">
        <v>831</v>
      </c>
      <c r="I237" s="14">
        <f t="shared" si="6"/>
        <v>0.23749999999999999</v>
      </c>
      <c r="J237" s="14">
        <v>0.95</v>
      </c>
      <c r="K237" s="109">
        <f t="shared" si="7"/>
        <v>0.47499999999999998</v>
      </c>
      <c r="L237" s="115"/>
    </row>
    <row r="238" spans="1:12" ht="24" customHeight="1">
      <c r="A238" s="114"/>
      <c r="B238" s="107">
        <f>'Tax Invoice'!D234</f>
        <v>2</v>
      </c>
      <c r="C238" s="10" t="s">
        <v>118</v>
      </c>
      <c r="D238" s="10" t="s">
        <v>118</v>
      </c>
      <c r="E238" s="118" t="s">
        <v>751</v>
      </c>
      <c r="F238" s="158"/>
      <c r="G238" s="159"/>
      <c r="H238" s="11" t="s">
        <v>831</v>
      </c>
      <c r="I238" s="14">
        <f t="shared" si="6"/>
        <v>0.23749999999999999</v>
      </c>
      <c r="J238" s="14">
        <v>0.95</v>
      </c>
      <c r="K238" s="109">
        <f t="shared" si="7"/>
        <v>0.47499999999999998</v>
      </c>
      <c r="L238" s="115"/>
    </row>
    <row r="239" spans="1:12" ht="24" customHeight="1">
      <c r="A239" s="114"/>
      <c r="B239" s="107">
        <f>'Tax Invoice'!D235</f>
        <v>2</v>
      </c>
      <c r="C239" s="10" t="s">
        <v>118</v>
      </c>
      <c r="D239" s="10" t="s">
        <v>118</v>
      </c>
      <c r="E239" s="118" t="s">
        <v>752</v>
      </c>
      <c r="F239" s="158"/>
      <c r="G239" s="159"/>
      <c r="H239" s="11" t="s">
        <v>831</v>
      </c>
      <c r="I239" s="14">
        <f t="shared" si="6"/>
        <v>0.23749999999999999</v>
      </c>
      <c r="J239" s="14">
        <v>0.95</v>
      </c>
      <c r="K239" s="109">
        <f t="shared" si="7"/>
        <v>0.47499999999999998</v>
      </c>
      <c r="L239" s="115"/>
    </row>
    <row r="240" spans="1:12" ht="24" customHeight="1">
      <c r="A240" s="114"/>
      <c r="B240" s="107">
        <f>'Tax Invoice'!D236</f>
        <v>1</v>
      </c>
      <c r="C240" s="10" t="s">
        <v>832</v>
      </c>
      <c r="D240" s="10" t="s">
        <v>832</v>
      </c>
      <c r="E240" s="118"/>
      <c r="F240" s="158"/>
      <c r="G240" s="159"/>
      <c r="H240" s="11" t="s">
        <v>833</v>
      </c>
      <c r="I240" s="14">
        <f t="shared" si="6"/>
        <v>2.0225</v>
      </c>
      <c r="J240" s="14">
        <v>8.09</v>
      </c>
      <c r="K240" s="109">
        <f t="shared" si="7"/>
        <v>2.0225</v>
      </c>
      <c r="L240" s="115"/>
    </row>
    <row r="241" spans="1:12" ht="24" customHeight="1">
      <c r="A241" s="114"/>
      <c r="B241" s="107">
        <f>'Tax Invoice'!D237</f>
        <v>1</v>
      </c>
      <c r="C241" s="10" t="s">
        <v>834</v>
      </c>
      <c r="D241" s="10" t="s">
        <v>834</v>
      </c>
      <c r="E241" s="118" t="s">
        <v>635</v>
      </c>
      <c r="F241" s="158"/>
      <c r="G241" s="159"/>
      <c r="H241" s="11" t="s">
        <v>835</v>
      </c>
      <c r="I241" s="14">
        <f t="shared" si="6"/>
        <v>0.22500000000000001</v>
      </c>
      <c r="J241" s="14">
        <v>0.9</v>
      </c>
      <c r="K241" s="109">
        <f t="shared" si="7"/>
        <v>0.22500000000000001</v>
      </c>
      <c r="L241" s="115"/>
    </row>
    <row r="242" spans="1:12" ht="24" customHeight="1">
      <c r="A242" s="114"/>
      <c r="B242" s="107">
        <f>'Tax Invoice'!D238</f>
        <v>1</v>
      </c>
      <c r="C242" s="10" t="s">
        <v>834</v>
      </c>
      <c r="D242" s="10" t="s">
        <v>834</v>
      </c>
      <c r="E242" s="118" t="s">
        <v>636</v>
      </c>
      <c r="F242" s="158"/>
      <c r="G242" s="159"/>
      <c r="H242" s="11" t="s">
        <v>835</v>
      </c>
      <c r="I242" s="14">
        <f t="shared" si="6"/>
        <v>0.22500000000000001</v>
      </c>
      <c r="J242" s="14">
        <v>0.9</v>
      </c>
      <c r="K242" s="109">
        <f t="shared" si="7"/>
        <v>0.22500000000000001</v>
      </c>
      <c r="L242" s="115"/>
    </row>
    <row r="243" spans="1:12" ht="24" customHeight="1">
      <c r="A243" s="114"/>
      <c r="B243" s="107">
        <f>'Tax Invoice'!D239</f>
        <v>1</v>
      </c>
      <c r="C243" s="10" t="s">
        <v>834</v>
      </c>
      <c r="D243" s="10" t="s">
        <v>834</v>
      </c>
      <c r="E243" s="118" t="s">
        <v>637</v>
      </c>
      <c r="F243" s="158"/>
      <c r="G243" s="159"/>
      <c r="H243" s="11" t="s">
        <v>835</v>
      </c>
      <c r="I243" s="14">
        <f t="shared" si="6"/>
        <v>0.22500000000000001</v>
      </c>
      <c r="J243" s="14">
        <v>0.9</v>
      </c>
      <c r="K243" s="109">
        <f t="shared" si="7"/>
        <v>0.22500000000000001</v>
      </c>
      <c r="L243" s="115"/>
    </row>
    <row r="244" spans="1:12" ht="24" customHeight="1">
      <c r="A244" s="114"/>
      <c r="B244" s="107">
        <f>'Tax Invoice'!D240</f>
        <v>1</v>
      </c>
      <c r="C244" s="10" t="s">
        <v>834</v>
      </c>
      <c r="D244" s="10" t="s">
        <v>834</v>
      </c>
      <c r="E244" s="118" t="s">
        <v>638</v>
      </c>
      <c r="F244" s="158"/>
      <c r="G244" s="159"/>
      <c r="H244" s="11" t="s">
        <v>835</v>
      </c>
      <c r="I244" s="14">
        <f t="shared" si="6"/>
        <v>0.22500000000000001</v>
      </c>
      <c r="J244" s="14">
        <v>0.9</v>
      </c>
      <c r="K244" s="109">
        <f t="shared" si="7"/>
        <v>0.22500000000000001</v>
      </c>
      <c r="L244" s="115"/>
    </row>
    <row r="245" spans="1:12" ht="24" customHeight="1">
      <c r="A245" s="114"/>
      <c r="B245" s="107">
        <f>'Tax Invoice'!D241</f>
        <v>1</v>
      </c>
      <c r="C245" s="10" t="s">
        <v>834</v>
      </c>
      <c r="D245" s="10" t="s">
        <v>834</v>
      </c>
      <c r="E245" s="118" t="s">
        <v>639</v>
      </c>
      <c r="F245" s="158"/>
      <c r="G245" s="159"/>
      <c r="H245" s="11" t="s">
        <v>835</v>
      </c>
      <c r="I245" s="14">
        <f t="shared" si="6"/>
        <v>0.22500000000000001</v>
      </c>
      <c r="J245" s="14">
        <v>0.9</v>
      </c>
      <c r="K245" s="109">
        <f t="shared" si="7"/>
        <v>0.22500000000000001</v>
      </c>
      <c r="L245" s="115"/>
    </row>
    <row r="246" spans="1:12" ht="24" customHeight="1">
      <c r="A246" s="114"/>
      <c r="B246" s="107">
        <f>'Tax Invoice'!D242</f>
        <v>1</v>
      </c>
      <c r="C246" s="10" t="s">
        <v>834</v>
      </c>
      <c r="D246" s="10" t="s">
        <v>834</v>
      </c>
      <c r="E246" s="118" t="s">
        <v>640</v>
      </c>
      <c r="F246" s="158"/>
      <c r="G246" s="159"/>
      <c r="H246" s="11" t="s">
        <v>835</v>
      </c>
      <c r="I246" s="14">
        <f t="shared" si="6"/>
        <v>0.22500000000000001</v>
      </c>
      <c r="J246" s="14">
        <v>0.9</v>
      </c>
      <c r="K246" s="109">
        <f t="shared" si="7"/>
        <v>0.22500000000000001</v>
      </c>
      <c r="L246" s="115"/>
    </row>
    <row r="247" spans="1:12" ht="24" customHeight="1">
      <c r="A247" s="114"/>
      <c r="B247" s="107">
        <f>'Tax Invoice'!D243</f>
        <v>1</v>
      </c>
      <c r="C247" s="10" t="s">
        <v>834</v>
      </c>
      <c r="D247" s="10" t="s">
        <v>834</v>
      </c>
      <c r="E247" s="118" t="s">
        <v>836</v>
      </c>
      <c r="F247" s="158"/>
      <c r="G247" s="159"/>
      <c r="H247" s="11" t="s">
        <v>835</v>
      </c>
      <c r="I247" s="14">
        <f t="shared" si="6"/>
        <v>0.22500000000000001</v>
      </c>
      <c r="J247" s="14">
        <v>0.9</v>
      </c>
      <c r="K247" s="109">
        <f t="shared" si="7"/>
        <v>0.22500000000000001</v>
      </c>
      <c r="L247" s="115"/>
    </row>
    <row r="248" spans="1:12" ht="24" customHeight="1">
      <c r="A248" s="114"/>
      <c r="B248" s="107">
        <f>'Tax Invoice'!D244</f>
        <v>1</v>
      </c>
      <c r="C248" s="10" t="s">
        <v>834</v>
      </c>
      <c r="D248" s="10" t="s">
        <v>834</v>
      </c>
      <c r="E248" s="118" t="s">
        <v>641</v>
      </c>
      <c r="F248" s="158"/>
      <c r="G248" s="159"/>
      <c r="H248" s="11" t="s">
        <v>835</v>
      </c>
      <c r="I248" s="14">
        <f t="shared" si="6"/>
        <v>0.22500000000000001</v>
      </c>
      <c r="J248" s="14">
        <v>0.9</v>
      </c>
      <c r="K248" s="109">
        <f t="shared" si="7"/>
        <v>0.22500000000000001</v>
      </c>
      <c r="L248" s="115"/>
    </row>
    <row r="249" spans="1:12" ht="24" customHeight="1">
      <c r="A249" s="114"/>
      <c r="B249" s="107">
        <f>'Tax Invoice'!D245</f>
        <v>1</v>
      </c>
      <c r="C249" s="10" t="s">
        <v>834</v>
      </c>
      <c r="D249" s="10" t="s">
        <v>834</v>
      </c>
      <c r="E249" s="118" t="s">
        <v>642</v>
      </c>
      <c r="F249" s="158"/>
      <c r="G249" s="159"/>
      <c r="H249" s="11" t="s">
        <v>835</v>
      </c>
      <c r="I249" s="14">
        <f t="shared" si="6"/>
        <v>0.22500000000000001</v>
      </c>
      <c r="J249" s="14">
        <v>0.9</v>
      </c>
      <c r="K249" s="109">
        <f t="shared" si="7"/>
        <v>0.22500000000000001</v>
      </c>
      <c r="L249" s="115"/>
    </row>
    <row r="250" spans="1:12" ht="24" customHeight="1">
      <c r="A250" s="114"/>
      <c r="B250" s="107">
        <f>'Tax Invoice'!D246</f>
        <v>1</v>
      </c>
      <c r="C250" s="10" t="s">
        <v>834</v>
      </c>
      <c r="D250" s="10" t="s">
        <v>834</v>
      </c>
      <c r="E250" s="118" t="s">
        <v>643</v>
      </c>
      <c r="F250" s="158"/>
      <c r="G250" s="159"/>
      <c r="H250" s="11" t="s">
        <v>835</v>
      </c>
      <c r="I250" s="14">
        <f t="shared" si="6"/>
        <v>0.22500000000000001</v>
      </c>
      <c r="J250" s="14">
        <v>0.9</v>
      </c>
      <c r="K250" s="109">
        <f t="shared" si="7"/>
        <v>0.22500000000000001</v>
      </c>
      <c r="L250" s="115"/>
    </row>
    <row r="251" spans="1:12" ht="24" customHeight="1">
      <c r="A251" s="114"/>
      <c r="B251" s="107">
        <f>'Tax Invoice'!D247</f>
        <v>3</v>
      </c>
      <c r="C251" s="10" t="s">
        <v>837</v>
      </c>
      <c r="D251" s="10" t="s">
        <v>895</v>
      </c>
      <c r="E251" s="118" t="s">
        <v>314</v>
      </c>
      <c r="F251" s="158"/>
      <c r="G251" s="159"/>
      <c r="H251" s="11" t="s">
        <v>838</v>
      </c>
      <c r="I251" s="14">
        <f t="shared" si="6"/>
        <v>0.36</v>
      </c>
      <c r="J251" s="14">
        <v>1.44</v>
      </c>
      <c r="K251" s="109">
        <f t="shared" si="7"/>
        <v>1.08</v>
      </c>
      <c r="L251" s="115"/>
    </row>
    <row r="252" spans="1:12" ht="24" customHeight="1">
      <c r="A252" s="114"/>
      <c r="B252" s="107">
        <f>'Tax Invoice'!D248</f>
        <v>5</v>
      </c>
      <c r="C252" s="10" t="s">
        <v>65</v>
      </c>
      <c r="D252" s="10" t="s">
        <v>65</v>
      </c>
      <c r="E252" s="118" t="s">
        <v>23</v>
      </c>
      <c r="F252" s="158"/>
      <c r="G252" s="159"/>
      <c r="H252" s="11" t="s">
        <v>839</v>
      </c>
      <c r="I252" s="14">
        <f t="shared" si="6"/>
        <v>0.39750000000000002</v>
      </c>
      <c r="J252" s="14">
        <v>1.59</v>
      </c>
      <c r="K252" s="109">
        <f t="shared" si="7"/>
        <v>1.9875</v>
      </c>
      <c r="L252" s="115"/>
    </row>
    <row r="253" spans="1:12" ht="24" customHeight="1">
      <c r="A253" s="114"/>
      <c r="B253" s="107">
        <f>'Tax Invoice'!D249</f>
        <v>15</v>
      </c>
      <c r="C253" s="10" t="s">
        <v>65</v>
      </c>
      <c r="D253" s="10" t="s">
        <v>65</v>
      </c>
      <c r="E253" s="118" t="s">
        <v>25</v>
      </c>
      <c r="F253" s="158"/>
      <c r="G253" s="159"/>
      <c r="H253" s="11" t="s">
        <v>839</v>
      </c>
      <c r="I253" s="14">
        <f t="shared" si="6"/>
        <v>0.39750000000000002</v>
      </c>
      <c r="J253" s="14">
        <v>1.59</v>
      </c>
      <c r="K253" s="109">
        <f t="shared" si="7"/>
        <v>5.9625000000000004</v>
      </c>
      <c r="L253" s="115"/>
    </row>
    <row r="254" spans="1:12" ht="24" customHeight="1">
      <c r="A254" s="114"/>
      <c r="B254" s="107">
        <f>'Tax Invoice'!D250</f>
        <v>10</v>
      </c>
      <c r="C254" s="10" t="s">
        <v>65</v>
      </c>
      <c r="D254" s="10" t="s">
        <v>65</v>
      </c>
      <c r="E254" s="118" t="s">
        <v>26</v>
      </c>
      <c r="F254" s="158"/>
      <c r="G254" s="159"/>
      <c r="H254" s="11" t="s">
        <v>839</v>
      </c>
      <c r="I254" s="14">
        <f t="shared" si="6"/>
        <v>0.39750000000000002</v>
      </c>
      <c r="J254" s="14">
        <v>1.59</v>
      </c>
      <c r="K254" s="109">
        <f t="shared" si="7"/>
        <v>3.9750000000000001</v>
      </c>
      <c r="L254" s="115"/>
    </row>
    <row r="255" spans="1:12" ht="24" customHeight="1">
      <c r="A255" s="114"/>
      <c r="B255" s="107">
        <f>'Tax Invoice'!D251</f>
        <v>7</v>
      </c>
      <c r="C255" s="10" t="s">
        <v>65</v>
      </c>
      <c r="D255" s="10" t="s">
        <v>65</v>
      </c>
      <c r="E255" s="118" t="s">
        <v>27</v>
      </c>
      <c r="F255" s="158"/>
      <c r="G255" s="159"/>
      <c r="H255" s="11" t="s">
        <v>839</v>
      </c>
      <c r="I255" s="14">
        <f t="shared" si="6"/>
        <v>0.39750000000000002</v>
      </c>
      <c r="J255" s="14">
        <v>1.59</v>
      </c>
      <c r="K255" s="109">
        <f t="shared" si="7"/>
        <v>2.7825000000000002</v>
      </c>
      <c r="L255" s="115"/>
    </row>
    <row r="256" spans="1:12" ht="24" customHeight="1">
      <c r="A256" s="114"/>
      <c r="B256" s="107">
        <f>'Tax Invoice'!D252</f>
        <v>1</v>
      </c>
      <c r="C256" s="10" t="s">
        <v>840</v>
      </c>
      <c r="D256" s="10" t="s">
        <v>840</v>
      </c>
      <c r="E256" s="118" t="s">
        <v>25</v>
      </c>
      <c r="F256" s="158" t="s">
        <v>107</v>
      </c>
      <c r="G256" s="159"/>
      <c r="H256" s="11" t="s">
        <v>841</v>
      </c>
      <c r="I256" s="14">
        <f t="shared" si="6"/>
        <v>0.62250000000000005</v>
      </c>
      <c r="J256" s="14">
        <v>2.4900000000000002</v>
      </c>
      <c r="K256" s="109">
        <f t="shared" si="7"/>
        <v>0.62250000000000005</v>
      </c>
      <c r="L256" s="115"/>
    </row>
    <row r="257" spans="1:12" ht="24" customHeight="1">
      <c r="A257" s="114"/>
      <c r="B257" s="107">
        <f>'Tax Invoice'!D253</f>
        <v>2</v>
      </c>
      <c r="C257" s="10" t="s">
        <v>840</v>
      </c>
      <c r="D257" s="10" t="s">
        <v>840</v>
      </c>
      <c r="E257" s="118" t="s">
        <v>25</v>
      </c>
      <c r="F257" s="158" t="s">
        <v>210</v>
      </c>
      <c r="G257" s="159"/>
      <c r="H257" s="11" t="s">
        <v>841</v>
      </c>
      <c r="I257" s="14">
        <f t="shared" si="6"/>
        <v>0.62250000000000005</v>
      </c>
      <c r="J257" s="14">
        <v>2.4900000000000002</v>
      </c>
      <c r="K257" s="109">
        <f t="shared" si="7"/>
        <v>1.2450000000000001</v>
      </c>
      <c r="L257" s="115"/>
    </row>
    <row r="258" spans="1:12" ht="24" customHeight="1">
      <c r="A258" s="114"/>
      <c r="B258" s="107">
        <f>'Tax Invoice'!D254</f>
        <v>1</v>
      </c>
      <c r="C258" s="10" t="s">
        <v>840</v>
      </c>
      <c r="D258" s="10" t="s">
        <v>840</v>
      </c>
      <c r="E258" s="118" t="s">
        <v>25</v>
      </c>
      <c r="F258" s="158" t="s">
        <v>212</v>
      </c>
      <c r="G258" s="159"/>
      <c r="H258" s="11" t="s">
        <v>841</v>
      </c>
      <c r="I258" s="14">
        <f t="shared" si="6"/>
        <v>0.62250000000000005</v>
      </c>
      <c r="J258" s="14">
        <v>2.4900000000000002</v>
      </c>
      <c r="K258" s="109">
        <f t="shared" si="7"/>
        <v>0.62250000000000005</v>
      </c>
      <c r="L258" s="115"/>
    </row>
    <row r="259" spans="1:12" ht="24" customHeight="1">
      <c r="A259" s="114"/>
      <c r="B259" s="107">
        <f>'Tax Invoice'!D255</f>
        <v>1</v>
      </c>
      <c r="C259" s="10" t="s">
        <v>840</v>
      </c>
      <c r="D259" s="10" t="s">
        <v>840</v>
      </c>
      <c r="E259" s="118" t="s">
        <v>25</v>
      </c>
      <c r="F259" s="158" t="s">
        <v>214</v>
      </c>
      <c r="G259" s="159"/>
      <c r="H259" s="11" t="s">
        <v>841</v>
      </c>
      <c r="I259" s="14">
        <f t="shared" si="6"/>
        <v>0.62250000000000005</v>
      </c>
      <c r="J259" s="14">
        <v>2.4900000000000002</v>
      </c>
      <c r="K259" s="109">
        <f t="shared" si="7"/>
        <v>0.62250000000000005</v>
      </c>
      <c r="L259" s="115"/>
    </row>
    <row r="260" spans="1:12" ht="24" customHeight="1">
      <c r="A260" s="114"/>
      <c r="B260" s="107">
        <f>'Tax Invoice'!D256</f>
        <v>2</v>
      </c>
      <c r="C260" s="10" t="s">
        <v>840</v>
      </c>
      <c r="D260" s="10" t="s">
        <v>840</v>
      </c>
      <c r="E260" s="118" t="s">
        <v>25</v>
      </c>
      <c r="F260" s="158" t="s">
        <v>270</v>
      </c>
      <c r="G260" s="159"/>
      <c r="H260" s="11" t="s">
        <v>841</v>
      </c>
      <c r="I260" s="14">
        <f t="shared" si="6"/>
        <v>0.62250000000000005</v>
      </c>
      <c r="J260" s="14">
        <v>2.4900000000000002</v>
      </c>
      <c r="K260" s="109">
        <f t="shared" si="7"/>
        <v>1.2450000000000001</v>
      </c>
      <c r="L260" s="115"/>
    </row>
    <row r="261" spans="1:12" ht="24" customHeight="1">
      <c r="A261" s="114"/>
      <c r="B261" s="107">
        <f>'Tax Invoice'!D257</f>
        <v>8</v>
      </c>
      <c r="C261" s="10" t="s">
        <v>842</v>
      </c>
      <c r="D261" s="10" t="s">
        <v>842</v>
      </c>
      <c r="E261" s="118" t="s">
        <v>23</v>
      </c>
      <c r="F261" s="158"/>
      <c r="G261" s="159"/>
      <c r="H261" s="11" t="s">
        <v>843</v>
      </c>
      <c r="I261" s="14">
        <f t="shared" si="6"/>
        <v>0.52249999999999996</v>
      </c>
      <c r="J261" s="14">
        <v>2.09</v>
      </c>
      <c r="K261" s="109">
        <f t="shared" si="7"/>
        <v>4.18</v>
      </c>
      <c r="L261" s="115"/>
    </row>
    <row r="262" spans="1:12" ht="24" customHeight="1">
      <c r="A262" s="114"/>
      <c r="B262" s="107">
        <f>'Tax Invoice'!D258</f>
        <v>15</v>
      </c>
      <c r="C262" s="10" t="s">
        <v>842</v>
      </c>
      <c r="D262" s="10" t="s">
        <v>842</v>
      </c>
      <c r="E262" s="118" t="s">
        <v>25</v>
      </c>
      <c r="F262" s="158"/>
      <c r="G262" s="159"/>
      <c r="H262" s="11" t="s">
        <v>843</v>
      </c>
      <c r="I262" s="14">
        <f t="shared" si="6"/>
        <v>0.52249999999999996</v>
      </c>
      <c r="J262" s="14">
        <v>2.09</v>
      </c>
      <c r="K262" s="109">
        <f t="shared" si="7"/>
        <v>7.8374999999999995</v>
      </c>
      <c r="L262" s="115"/>
    </row>
    <row r="263" spans="1:12" ht="24" customHeight="1">
      <c r="A263" s="114"/>
      <c r="B263" s="107">
        <f>'Tax Invoice'!D259</f>
        <v>10</v>
      </c>
      <c r="C263" s="10" t="s">
        <v>842</v>
      </c>
      <c r="D263" s="10" t="s">
        <v>842</v>
      </c>
      <c r="E263" s="118" t="s">
        <v>26</v>
      </c>
      <c r="F263" s="158"/>
      <c r="G263" s="159"/>
      <c r="H263" s="11" t="s">
        <v>843</v>
      </c>
      <c r="I263" s="14">
        <f t="shared" si="6"/>
        <v>0.52249999999999996</v>
      </c>
      <c r="J263" s="14">
        <v>2.09</v>
      </c>
      <c r="K263" s="109">
        <f t="shared" si="7"/>
        <v>5.2249999999999996</v>
      </c>
      <c r="L263" s="115"/>
    </row>
    <row r="264" spans="1:12" ht="12.75" customHeight="1">
      <c r="A264" s="114"/>
      <c r="B264" s="107">
        <f>'Tax Invoice'!D260</f>
        <v>10</v>
      </c>
      <c r="C264" s="10" t="s">
        <v>68</v>
      </c>
      <c r="D264" s="10" t="s">
        <v>68</v>
      </c>
      <c r="E264" s="118" t="s">
        <v>25</v>
      </c>
      <c r="F264" s="158" t="s">
        <v>272</v>
      </c>
      <c r="G264" s="159"/>
      <c r="H264" s="11" t="s">
        <v>844</v>
      </c>
      <c r="I264" s="14">
        <f t="shared" si="6"/>
        <v>0.48499999999999999</v>
      </c>
      <c r="J264" s="14">
        <v>1.94</v>
      </c>
      <c r="K264" s="109">
        <f t="shared" si="7"/>
        <v>4.8499999999999996</v>
      </c>
      <c r="L264" s="115"/>
    </row>
    <row r="265" spans="1:12" ht="12.75" customHeight="1">
      <c r="A265" s="114"/>
      <c r="B265" s="107">
        <f>'Tax Invoice'!D261</f>
        <v>3</v>
      </c>
      <c r="C265" s="10" t="s">
        <v>68</v>
      </c>
      <c r="D265" s="10" t="s">
        <v>68</v>
      </c>
      <c r="E265" s="118" t="s">
        <v>25</v>
      </c>
      <c r="F265" s="158" t="s">
        <v>755</v>
      </c>
      <c r="G265" s="159"/>
      <c r="H265" s="11" t="s">
        <v>844</v>
      </c>
      <c r="I265" s="14">
        <f t="shared" si="6"/>
        <v>0.48499999999999999</v>
      </c>
      <c r="J265" s="14">
        <v>1.94</v>
      </c>
      <c r="K265" s="109">
        <f t="shared" si="7"/>
        <v>1.4550000000000001</v>
      </c>
      <c r="L265" s="115"/>
    </row>
    <row r="266" spans="1:12" ht="12.75" customHeight="1">
      <c r="A266" s="114"/>
      <c r="B266" s="107">
        <f>'Tax Invoice'!D262</f>
        <v>8</v>
      </c>
      <c r="C266" s="10" t="s">
        <v>68</v>
      </c>
      <c r="D266" s="10" t="s">
        <v>68</v>
      </c>
      <c r="E266" s="118" t="s">
        <v>26</v>
      </c>
      <c r="F266" s="158" t="s">
        <v>273</v>
      </c>
      <c r="G266" s="159"/>
      <c r="H266" s="11" t="s">
        <v>844</v>
      </c>
      <c r="I266" s="14">
        <f t="shared" si="6"/>
        <v>0.48499999999999999</v>
      </c>
      <c r="J266" s="14">
        <v>1.94</v>
      </c>
      <c r="K266" s="109">
        <f t="shared" si="7"/>
        <v>3.88</v>
      </c>
      <c r="L266" s="115"/>
    </row>
    <row r="267" spans="1:12" ht="12.75" customHeight="1">
      <c r="A267" s="114"/>
      <c r="B267" s="107">
        <f>'Tax Invoice'!D263</f>
        <v>6</v>
      </c>
      <c r="C267" s="10" t="s">
        <v>68</v>
      </c>
      <c r="D267" s="10" t="s">
        <v>68</v>
      </c>
      <c r="E267" s="118" t="s">
        <v>26</v>
      </c>
      <c r="F267" s="158" t="s">
        <v>271</v>
      </c>
      <c r="G267" s="159"/>
      <c r="H267" s="11" t="s">
        <v>844</v>
      </c>
      <c r="I267" s="14">
        <f t="shared" si="6"/>
        <v>0.48499999999999999</v>
      </c>
      <c r="J267" s="14">
        <v>1.94</v>
      </c>
      <c r="K267" s="109">
        <f t="shared" si="7"/>
        <v>2.91</v>
      </c>
      <c r="L267" s="115"/>
    </row>
    <row r="268" spans="1:12" ht="12.75" customHeight="1">
      <c r="A268" s="114"/>
      <c r="B268" s="107">
        <f>'Tax Invoice'!D264</f>
        <v>10</v>
      </c>
      <c r="C268" s="10" t="s">
        <v>68</v>
      </c>
      <c r="D268" s="10" t="s">
        <v>68</v>
      </c>
      <c r="E268" s="118" t="s">
        <v>26</v>
      </c>
      <c r="F268" s="158" t="s">
        <v>272</v>
      </c>
      <c r="G268" s="159"/>
      <c r="H268" s="11" t="s">
        <v>844</v>
      </c>
      <c r="I268" s="14">
        <f t="shared" si="6"/>
        <v>0.48499999999999999</v>
      </c>
      <c r="J268" s="14">
        <v>1.94</v>
      </c>
      <c r="K268" s="109">
        <f t="shared" si="7"/>
        <v>4.8499999999999996</v>
      </c>
      <c r="L268" s="115"/>
    </row>
    <row r="269" spans="1:12" ht="12.75" customHeight="1">
      <c r="A269" s="114"/>
      <c r="B269" s="107">
        <f>'Tax Invoice'!D265</f>
        <v>1</v>
      </c>
      <c r="C269" s="10" t="s">
        <v>68</v>
      </c>
      <c r="D269" s="10" t="s">
        <v>68</v>
      </c>
      <c r="E269" s="118" t="s">
        <v>27</v>
      </c>
      <c r="F269" s="158" t="s">
        <v>273</v>
      </c>
      <c r="G269" s="159"/>
      <c r="H269" s="11" t="s">
        <v>844</v>
      </c>
      <c r="I269" s="14">
        <f t="shared" si="6"/>
        <v>0.48499999999999999</v>
      </c>
      <c r="J269" s="14">
        <v>1.94</v>
      </c>
      <c r="K269" s="109">
        <f t="shared" si="7"/>
        <v>0.48499999999999999</v>
      </c>
      <c r="L269" s="115"/>
    </row>
    <row r="270" spans="1:12" ht="12.75" customHeight="1">
      <c r="A270" s="114"/>
      <c r="B270" s="107">
        <f>'Tax Invoice'!D266</f>
        <v>2</v>
      </c>
      <c r="C270" s="10" t="s">
        <v>68</v>
      </c>
      <c r="D270" s="10" t="s">
        <v>68</v>
      </c>
      <c r="E270" s="118" t="s">
        <v>27</v>
      </c>
      <c r="F270" s="158" t="s">
        <v>272</v>
      </c>
      <c r="G270" s="159"/>
      <c r="H270" s="11" t="s">
        <v>844</v>
      </c>
      <c r="I270" s="14">
        <f t="shared" si="6"/>
        <v>0.48499999999999999</v>
      </c>
      <c r="J270" s="14">
        <v>1.94</v>
      </c>
      <c r="K270" s="109">
        <f t="shared" si="7"/>
        <v>0.97</v>
      </c>
      <c r="L270" s="115"/>
    </row>
    <row r="271" spans="1:12" ht="12.75" customHeight="1">
      <c r="A271" s="114"/>
      <c r="B271" s="107">
        <f>'Tax Invoice'!D267</f>
        <v>2</v>
      </c>
      <c r="C271" s="10" t="s">
        <v>68</v>
      </c>
      <c r="D271" s="10" t="s">
        <v>68</v>
      </c>
      <c r="E271" s="118" t="s">
        <v>27</v>
      </c>
      <c r="F271" s="158" t="s">
        <v>755</v>
      </c>
      <c r="G271" s="159"/>
      <c r="H271" s="11" t="s">
        <v>844</v>
      </c>
      <c r="I271" s="14">
        <f t="shared" si="6"/>
        <v>0.48499999999999999</v>
      </c>
      <c r="J271" s="14">
        <v>1.94</v>
      </c>
      <c r="K271" s="109">
        <f t="shared" si="7"/>
        <v>0.97</v>
      </c>
      <c r="L271" s="115"/>
    </row>
    <row r="272" spans="1:12" ht="12.75" customHeight="1">
      <c r="A272" s="114"/>
      <c r="B272" s="107">
        <f>'Tax Invoice'!D268</f>
        <v>2</v>
      </c>
      <c r="C272" s="10" t="s">
        <v>845</v>
      </c>
      <c r="D272" s="10" t="s">
        <v>845</v>
      </c>
      <c r="E272" s="118" t="s">
        <v>23</v>
      </c>
      <c r="F272" s="158" t="s">
        <v>273</v>
      </c>
      <c r="G272" s="159"/>
      <c r="H272" s="11" t="s">
        <v>846</v>
      </c>
      <c r="I272" s="14">
        <f t="shared" si="6"/>
        <v>0.52249999999999996</v>
      </c>
      <c r="J272" s="14">
        <v>2.09</v>
      </c>
      <c r="K272" s="109">
        <f t="shared" si="7"/>
        <v>1.0449999999999999</v>
      </c>
      <c r="L272" s="115"/>
    </row>
    <row r="273" spans="1:12" ht="12.75" customHeight="1">
      <c r="A273" s="114"/>
      <c r="B273" s="107">
        <f>'Tax Invoice'!D269</f>
        <v>2</v>
      </c>
      <c r="C273" s="10" t="s">
        <v>845</v>
      </c>
      <c r="D273" s="10" t="s">
        <v>845</v>
      </c>
      <c r="E273" s="118" t="s">
        <v>23</v>
      </c>
      <c r="F273" s="158" t="s">
        <v>271</v>
      </c>
      <c r="G273" s="159"/>
      <c r="H273" s="11" t="s">
        <v>846</v>
      </c>
      <c r="I273" s="14">
        <f t="shared" si="6"/>
        <v>0.52249999999999996</v>
      </c>
      <c r="J273" s="14">
        <v>2.09</v>
      </c>
      <c r="K273" s="109">
        <f t="shared" si="7"/>
        <v>1.0449999999999999</v>
      </c>
      <c r="L273" s="115"/>
    </row>
    <row r="274" spans="1:12" ht="12.75" customHeight="1">
      <c r="A274" s="114"/>
      <c r="B274" s="107">
        <f>'Tax Invoice'!D270</f>
        <v>4</v>
      </c>
      <c r="C274" s="10" t="s">
        <v>845</v>
      </c>
      <c r="D274" s="10" t="s">
        <v>845</v>
      </c>
      <c r="E274" s="118" t="s">
        <v>23</v>
      </c>
      <c r="F274" s="158" t="s">
        <v>272</v>
      </c>
      <c r="G274" s="159"/>
      <c r="H274" s="11" t="s">
        <v>846</v>
      </c>
      <c r="I274" s="14">
        <f t="shared" si="6"/>
        <v>0.52249999999999996</v>
      </c>
      <c r="J274" s="14">
        <v>2.09</v>
      </c>
      <c r="K274" s="109">
        <f t="shared" si="7"/>
        <v>2.09</v>
      </c>
      <c r="L274" s="115"/>
    </row>
    <row r="275" spans="1:12" ht="12.75" customHeight="1">
      <c r="A275" s="114"/>
      <c r="B275" s="107">
        <f>'Tax Invoice'!D271</f>
        <v>4</v>
      </c>
      <c r="C275" s="10" t="s">
        <v>845</v>
      </c>
      <c r="D275" s="10" t="s">
        <v>845</v>
      </c>
      <c r="E275" s="118" t="s">
        <v>23</v>
      </c>
      <c r="F275" s="158" t="s">
        <v>755</v>
      </c>
      <c r="G275" s="159"/>
      <c r="H275" s="11" t="s">
        <v>846</v>
      </c>
      <c r="I275" s="14">
        <f t="shared" si="6"/>
        <v>0.52249999999999996</v>
      </c>
      <c r="J275" s="14">
        <v>2.09</v>
      </c>
      <c r="K275" s="109">
        <f t="shared" si="7"/>
        <v>2.09</v>
      </c>
      <c r="L275" s="115"/>
    </row>
    <row r="276" spans="1:12" ht="12.75" customHeight="1">
      <c r="A276" s="114"/>
      <c r="B276" s="107">
        <f>'Tax Invoice'!D272</f>
        <v>4</v>
      </c>
      <c r="C276" s="10" t="s">
        <v>845</v>
      </c>
      <c r="D276" s="10" t="s">
        <v>845</v>
      </c>
      <c r="E276" s="118" t="s">
        <v>25</v>
      </c>
      <c r="F276" s="158" t="s">
        <v>273</v>
      </c>
      <c r="G276" s="159"/>
      <c r="H276" s="11" t="s">
        <v>846</v>
      </c>
      <c r="I276" s="14">
        <f t="shared" si="6"/>
        <v>0.52249999999999996</v>
      </c>
      <c r="J276" s="14">
        <v>2.09</v>
      </c>
      <c r="K276" s="109">
        <f t="shared" si="7"/>
        <v>2.09</v>
      </c>
      <c r="L276" s="115"/>
    </row>
    <row r="277" spans="1:12" ht="12.75" customHeight="1">
      <c r="A277" s="114"/>
      <c r="B277" s="107">
        <f>'Tax Invoice'!D273</f>
        <v>3</v>
      </c>
      <c r="C277" s="10" t="s">
        <v>845</v>
      </c>
      <c r="D277" s="10" t="s">
        <v>845</v>
      </c>
      <c r="E277" s="118" t="s">
        <v>25</v>
      </c>
      <c r="F277" s="158" t="s">
        <v>271</v>
      </c>
      <c r="G277" s="159"/>
      <c r="H277" s="11" t="s">
        <v>846</v>
      </c>
      <c r="I277" s="14">
        <f t="shared" si="6"/>
        <v>0.52249999999999996</v>
      </c>
      <c r="J277" s="14">
        <v>2.09</v>
      </c>
      <c r="K277" s="109">
        <f t="shared" si="7"/>
        <v>1.5674999999999999</v>
      </c>
      <c r="L277" s="115"/>
    </row>
    <row r="278" spans="1:12" ht="12.75" customHeight="1">
      <c r="A278" s="114"/>
      <c r="B278" s="107">
        <f>'Tax Invoice'!D274</f>
        <v>6</v>
      </c>
      <c r="C278" s="10" t="s">
        <v>845</v>
      </c>
      <c r="D278" s="10" t="s">
        <v>845</v>
      </c>
      <c r="E278" s="118" t="s">
        <v>25</v>
      </c>
      <c r="F278" s="158" t="s">
        <v>755</v>
      </c>
      <c r="G278" s="159"/>
      <c r="H278" s="11" t="s">
        <v>846</v>
      </c>
      <c r="I278" s="14">
        <f t="shared" ref="I278:I341" si="8">J278*$N$1</f>
        <v>0.52249999999999996</v>
      </c>
      <c r="J278" s="14">
        <v>2.09</v>
      </c>
      <c r="K278" s="109">
        <f t="shared" ref="K278:K345" si="9">I278*B278</f>
        <v>3.1349999999999998</v>
      </c>
      <c r="L278" s="115"/>
    </row>
    <row r="279" spans="1:12" ht="12.75" customHeight="1">
      <c r="A279" s="114"/>
      <c r="B279" s="107">
        <f>'Tax Invoice'!D275</f>
        <v>4</v>
      </c>
      <c r="C279" s="10" t="s">
        <v>845</v>
      </c>
      <c r="D279" s="10" t="s">
        <v>845</v>
      </c>
      <c r="E279" s="118" t="s">
        <v>26</v>
      </c>
      <c r="F279" s="158" t="s">
        <v>273</v>
      </c>
      <c r="G279" s="159"/>
      <c r="H279" s="11" t="s">
        <v>846</v>
      </c>
      <c r="I279" s="14">
        <f t="shared" si="8"/>
        <v>0.52249999999999996</v>
      </c>
      <c r="J279" s="14">
        <v>2.09</v>
      </c>
      <c r="K279" s="109">
        <f t="shared" si="9"/>
        <v>2.09</v>
      </c>
      <c r="L279" s="115"/>
    </row>
    <row r="280" spans="1:12" ht="12.75" customHeight="1">
      <c r="A280" s="114"/>
      <c r="B280" s="107">
        <f>'Tax Invoice'!D276</f>
        <v>5</v>
      </c>
      <c r="C280" s="10" t="s">
        <v>845</v>
      </c>
      <c r="D280" s="10" t="s">
        <v>845</v>
      </c>
      <c r="E280" s="118" t="s">
        <v>26</v>
      </c>
      <c r="F280" s="158" t="s">
        <v>271</v>
      </c>
      <c r="G280" s="159"/>
      <c r="H280" s="11" t="s">
        <v>846</v>
      </c>
      <c r="I280" s="14">
        <f t="shared" si="8"/>
        <v>0.52249999999999996</v>
      </c>
      <c r="J280" s="14">
        <v>2.09</v>
      </c>
      <c r="K280" s="109">
        <f t="shared" si="9"/>
        <v>2.6124999999999998</v>
      </c>
      <c r="L280" s="115"/>
    </row>
    <row r="281" spans="1:12" ht="12.75" customHeight="1">
      <c r="A281" s="114"/>
      <c r="B281" s="107">
        <f>'Tax Invoice'!D277</f>
        <v>4</v>
      </c>
      <c r="C281" s="10" t="s">
        <v>845</v>
      </c>
      <c r="D281" s="10" t="s">
        <v>845</v>
      </c>
      <c r="E281" s="118" t="s">
        <v>26</v>
      </c>
      <c r="F281" s="158" t="s">
        <v>272</v>
      </c>
      <c r="G281" s="159"/>
      <c r="H281" s="11" t="s">
        <v>846</v>
      </c>
      <c r="I281" s="14">
        <f t="shared" si="8"/>
        <v>0.52249999999999996</v>
      </c>
      <c r="J281" s="14">
        <v>2.09</v>
      </c>
      <c r="K281" s="109">
        <f t="shared" si="9"/>
        <v>2.09</v>
      </c>
      <c r="L281" s="115"/>
    </row>
    <row r="282" spans="1:12" ht="12.75" customHeight="1">
      <c r="A282" s="114"/>
      <c r="B282" s="107">
        <f>'Tax Invoice'!D278</f>
        <v>3</v>
      </c>
      <c r="C282" s="10" t="s">
        <v>845</v>
      </c>
      <c r="D282" s="10" t="s">
        <v>845</v>
      </c>
      <c r="E282" s="118" t="s">
        <v>26</v>
      </c>
      <c r="F282" s="158" t="s">
        <v>755</v>
      </c>
      <c r="G282" s="159"/>
      <c r="H282" s="11" t="s">
        <v>846</v>
      </c>
      <c r="I282" s="14">
        <f t="shared" si="8"/>
        <v>0.52249999999999996</v>
      </c>
      <c r="J282" s="14">
        <v>2.09</v>
      </c>
      <c r="K282" s="109">
        <f t="shared" si="9"/>
        <v>1.5674999999999999</v>
      </c>
      <c r="L282" s="115"/>
    </row>
    <row r="283" spans="1:12" ht="12.75" customHeight="1">
      <c r="A283" s="114"/>
      <c r="B283" s="107">
        <f>'Tax Invoice'!D279</f>
        <v>5</v>
      </c>
      <c r="C283" s="10" t="s">
        <v>473</v>
      </c>
      <c r="D283" s="10" t="s">
        <v>473</v>
      </c>
      <c r="E283" s="118" t="s">
        <v>23</v>
      </c>
      <c r="F283" s="158" t="s">
        <v>673</v>
      </c>
      <c r="G283" s="159"/>
      <c r="H283" s="11" t="s">
        <v>475</v>
      </c>
      <c r="I283" s="14">
        <f t="shared" si="8"/>
        <v>0.56000000000000005</v>
      </c>
      <c r="J283" s="14">
        <v>2.2400000000000002</v>
      </c>
      <c r="K283" s="109">
        <f t="shared" si="9"/>
        <v>2.8000000000000003</v>
      </c>
      <c r="L283" s="115"/>
    </row>
    <row r="284" spans="1:12" ht="12.75" customHeight="1">
      <c r="A284" s="114"/>
      <c r="B284" s="107">
        <f>'Tax Invoice'!D280</f>
        <v>3</v>
      </c>
      <c r="C284" s="10" t="s">
        <v>473</v>
      </c>
      <c r="D284" s="10" t="s">
        <v>473</v>
      </c>
      <c r="E284" s="118" t="s">
        <v>23</v>
      </c>
      <c r="F284" s="158" t="s">
        <v>271</v>
      </c>
      <c r="G284" s="159"/>
      <c r="H284" s="11" t="s">
        <v>475</v>
      </c>
      <c r="I284" s="14">
        <f t="shared" si="8"/>
        <v>0.56000000000000005</v>
      </c>
      <c r="J284" s="14">
        <v>2.2400000000000002</v>
      </c>
      <c r="K284" s="109">
        <f t="shared" si="9"/>
        <v>1.6800000000000002</v>
      </c>
      <c r="L284" s="115"/>
    </row>
    <row r="285" spans="1:12" ht="12.75" customHeight="1">
      <c r="A285" s="114"/>
      <c r="B285" s="107">
        <f>'Tax Invoice'!D281</f>
        <v>5</v>
      </c>
      <c r="C285" s="10" t="s">
        <v>473</v>
      </c>
      <c r="D285" s="10" t="s">
        <v>473</v>
      </c>
      <c r="E285" s="118" t="s">
        <v>23</v>
      </c>
      <c r="F285" s="158" t="s">
        <v>755</v>
      </c>
      <c r="G285" s="159"/>
      <c r="H285" s="11" t="s">
        <v>475</v>
      </c>
      <c r="I285" s="14">
        <f t="shared" si="8"/>
        <v>0.56000000000000005</v>
      </c>
      <c r="J285" s="14">
        <v>2.2400000000000002</v>
      </c>
      <c r="K285" s="109">
        <f t="shared" si="9"/>
        <v>2.8000000000000003</v>
      </c>
      <c r="L285" s="115"/>
    </row>
    <row r="286" spans="1:12" ht="12.75" customHeight="1">
      <c r="A286" s="114"/>
      <c r="B286" s="107">
        <f>'Tax Invoice'!D282</f>
        <v>4</v>
      </c>
      <c r="C286" s="10" t="s">
        <v>473</v>
      </c>
      <c r="D286" s="10" t="s">
        <v>473</v>
      </c>
      <c r="E286" s="118" t="s">
        <v>25</v>
      </c>
      <c r="F286" s="158" t="s">
        <v>673</v>
      </c>
      <c r="G286" s="159"/>
      <c r="H286" s="11" t="s">
        <v>475</v>
      </c>
      <c r="I286" s="14">
        <f t="shared" si="8"/>
        <v>0.56000000000000005</v>
      </c>
      <c r="J286" s="14">
        <v>2.2400000000000002</v>
      </c>
      <c r="K286" s="109">
        <f t="shared" si="9"/>
        <v>2.2400000000000002</v>
      </c>
      <c r="L286" s="115"/>
    </row>
    <row r="287" spans="1:12" ht="12.75" customHeight="1">
      <c r="A287" s="114"/>
      <c r="B287" s="107">
        <f>'Tax Invoice'!D283</f>
        <v>8</v>
      </c>
      <c r="C287" s="10" t="s">
        <v>473</v>
      </c>
      <c r="D287" s="10" t="s">
        <v>473</v>
      </c>
      <c r="E287" s="118" t="s">
        <v>25</v>
      </c>
      <c r="F287" s="158" t="s">
        <v>271</v>
      </c>
      <c r="G287" s="159"/>
      <c r="H287" s="11" t="s">
        <v>475</v>
      </c>
      <c r="I287" s="14">
        <f t="shared" si="8"/>
        <v>0.56000000000000005</v>
      </c>
      <c r="J287" s="14">
        <v>2.2400000000000002</v>
      </c>
      <c r="K287" s="109">
        <f t="shared" si="9"/>
        <v>4.4800000000000004</v>
      </c>
      <c r="L287" s="115"/>
    </row>
    <row r="288" spans="1:12" ht="12.75" customHeight="1">
      <c r="A288" s="114"/>
      <c r="B288" s="107">
        <f>'Tax Invoice'!D284</f>
        <v>3</v>
      </c>
      <c r="C288" s="10" t="s">
        <v>473</v>
      </c>
      <c r="D288" s="10" t="s">
        <v>473</v>
      </c>
      <c r="E288" s="118" t="s">
        <v>25</v>
      </c>
      <c r="F288" s="158" t="s">
        <v>755</v>
      </c>
      <c r="G288" s="159"/>
      <c r="H288" s="11" t="s">
        <v>475</v>
      </c>
      <c r="I288" s="14">
        <f t="shared" si="8"/>
        <v>0.56000000000000005</v>
      </c>
      <c r="J288" s="14">
        <v>2.2400000000000002</v>
      </c>
      <c r="K288" s="109">
        <f t="shared" si="9"/>
        <v>1.6800000000000002</v>
      </c>
      <c r="L288" s="115"/>
    </row>
    <row r="289" spans="1:12" ht="12.75" customHeight="1">
      <c r="A289" s="114"/>
      <c r="B289" s="107">
        <f>'Tax Invoice'!D285</f>
        <v>2</v>
      </c>
      <c r="C289" s="10" t="s">
        <v>473</v>
      </c>
      <c r="D289" s="10" t="s">
        <v>473</v>
      </c>
      <c r="E289" s="118" t="s">
        <v>26</v>
      </c>
      <c r="F289" s="158" t="s">
        <v>755</v>
      </c>
      <c r="G289" s="159"/>
      <c r="H289" s="11" t="s">
        <v>475</v>
      </c>
      <c r="I289" s="14">
        <f t="shared" si="8"/>
        <v>0.56000000000000005</v>
      </c>
      <c r="J289" s="14">
        <v>2.2400000000000002</v>
      </c>
      <c r="K289" s="109">
        <f t="shared" si="9"/>
        <v>1.1200000000000001</v>
      </c>
      <c r="L289" s="115"/>
    </row>
    <row r="290" spans="1:12" ht="12.75" customHeight="1">
      <c r="A290" s="114"/>
      <c r="B290" s="107">
        <f>'Tax Invoice'!D286</f>
        <v>3</v>
      </c>
      <c r="C290" s="10" t="s">
        <v>473</v>
      </c>
      <c r="D290" s="10" t="s">
        <v>473</v>
      </c>
      <c r="E290" s="118" t="s">
        <v>298</v>
      </c>
      <c r="F290" s="158" t="s">
        <v>273</v>
      </c>
      <c r="G290" s="159"/>
      <c r="H290" s="11" t="s">
        <v>475</v>
      </c>
      <c r="I290" s="14">
        <f t="shared" si="8"/>
        <v>0.56000000000000005</v>
      </c>
      <c r="J290" s="14">
        <v>2.2400000000000002</v>
      </c>
      <c r="K290" s="109">
        <f t="shared" si="9"/>
        <v>1.6800000000000002</v>
      </c>
      <c r="L290" s="115"/>
    </row>
    <row r="291" spans="1:12" ht="12.75" customHeight="1">
      <c r="A291" s="114"/>
      <c r="B291" s="107">
        <f>'Tax Invoice'!D287</f>
        <v>5</v>
      </c>
      <c r="C291" s="10" t="s">
        <v>473</v>
      </c>
      <c r="D291" s="10" t="s">
        <v>473</v>
      </c>
      <c r="E291" s="118" t="s">
        <v>298</v>
      </c>
      <c r="F291" s="158" t="s">
        <v>272</v>
      </c>
      <c r="G291" s="159"/>
      <c r="H291" s="11" t="s">
        <v>475</v>
      </c>
      <c r="I291" s="14">
        <f t="shared" si="8"/>
        <v>0.56000000000000005</v>
      </c>
      <c r="J291" s="14">
        <v>2.2400000000000002</v>
      </c>
      <c r="K291" s="109">
        <f t="shared" si="9"/>
        <v>2.8000000000000003</v>
      </c>
      <c r="L291" s="115"/>
    </row>
    <row r="292" spans="1:12" ht="12.75" customHeight="1">
      <c r="A292" s="114"/>
      <c r="B292" s="107">
        <f>'Tax Invoice'!D288</f>
        <v>3</v>
      </c>
      <c r="C292" s="10" t="s">
        <v>473</v>
      </c>
      <c r="D292" s="10" t="s">
        <v>473</v>
      </c>
      <c r="E292" s="118" t="s">
        <v>294</v>
      </c>
      <c r="F292" s="158" t="s">
        <v>273</v>
      </c>
      <c r="G292" s="159"/>
      <c r="H292" s="11" t="s">
        <v>475</v>
      </c>
      <c r="I292" s="14">
        <f t="shared" si="8"/>
        <v>0.56000000000000005</v>
      </c>
      <c r="J292" s="14">
        <v>2.2400000000000002</v>
      </c>
      <c r="K292" s="109">
        <f t="shared" si="9"/>
        <v>1.6800000000000002</v>
      </c>
      <c r="L292" s="115"/>
    </row>
    <row r="293" spans="1:12" ht="12.75" customHeight="1">
      <c r="A293" s="114"/>
      <c r="B293" s="107">
        <f>'Tax Invoice'!D289</f>
        <v>4</v>
      </c>
      <c r="C293" s="10" t="s">
        <v>473</v>
      </c>
      <c r="D293" s="10" t="s">
        <v>473</v>
      </c>
      <c r="E293" s="118" t="s">
        <v>294</v>
      </c>
      <c r="F293" s="158" t="s">
        <v>272</v>
      </c>
      <c r="G293" s="159"/>
      <c r="H293" s="11" t="s">
        <v>475</v>
      </c>
      <c r="I293" s="14">
        <f t="shared" si="8"/>
        <v>0.56000000000000005</v>
      </c>
      <c r="J293" s="14">
        <v>2.2400000000000002</v>
      </c>
      <c r="K293" s="109">
        <f t="shared" si="9"/>
        <v>2.2400000000000002</v>
      </c>
      <c r="L293" s="115"/>
    </row>
    <row r="294" spans="1:12" ht="12.75" customHeight="1">
      <c r="A294" s="114"/>
      <c r="B294" s="107">
        <f>'Tax Invoice'!D290</f>
        <v>3</v>
      </c>
      <c r="C294" s="10" t="s">
        <v>473</v>
      </c>
      <c r="D294" s="10" t="s">
        <v>473</v>
      </c>
      <c r="E294" s="118" t="s">
        <v>314</v>
      </c>
      <c r="F294" s="158" t="s">
        <v>273</v>
      </c>
      <c r="G294" s="159"/>
      <c r="H294" s="11" t="s">
        <v>475</v>
      </c>
      <c r="I294" s="14">
        <f t="shared" si="8"/>
        <v>0.56000000000000005</v>
      </c>
      <c r="J294" s="14">
        <v>2.2400000000000002</v>
      </c>
      <c r="K294" s="109">
        <f t="shared" si="9"/>
        <v>1.6800000000000002</v>
      </c>
      <c r="L294" s="115"/>
    </row>
    <row r="295" spans="1:12" ht="12.75" customHeight="1">
      <c r="A295" s="114"/>
      <c r="B295" s="107">
        <f>'Tax Invoice'!D291</f>
        <v>3</v>
      </c>
      <c r="C295" s="10" t="s">
        <v>473</v>
      </c>
      <c r="D295" s="10" t="s">
        <v>473</v>
      </c>
      <c r="E295" s="118" t="s">
        <v>314</v>
      </c>
      <c r="F295" s="158" t="s">
        <v>272</v>
      </c>
      <c r="G295" s="159"/>
      <c r="H295" s="11" t="s">
        <v>475</v>
      </c>
      <c r="I295" s="14">
        <f t="shared" si="8"/>
        <v>0.56000000000000005</v>
      </c>
      <c r="J295" s="14">
        <v>2.2400000000000002</v>
      </c>
      <c r="K295" s="109">
        <f t="shared" si="9"/>
        <v>1.6800000000000002</v>
      </c>
      <c r="L295" s="115"/>
    </row>
    <row r="296" spans="1:12" ht="12.75" customHeight="1">
      <c r="A296" s="114"/>
      <c r="B296" s="107">
        <f>'Tax Invoice'!D292</f>
        <v>2</v>
      </c>
      <c r="C296" s="10" t="s">
        <v>847</v>
      </c>
      <c r="D296" s="10" t="s">
        <v>847</v>
      </c>
      <c r="E296" s="118" t="s">
        <v>25</v>
      </c>
      <c r="F296" s="158"/>
      <c r="G296" s="159"/>
      <c r="H296" s="11" t="s">
        <v>848</v>
      </c>
      <c r="I296" s="14">
        <f t="shared" si="8"/>
        <v>0.2475</v>
      </c>
      <c r="J296" s="14">
        <v>0.99</v>
      </c>
      <c r="K296" s="109">
        <f t="shared" si="9"/>
        <v>0.495</v>
      </c>
      <c r="L296" s="115"/>
    </row>
    <row r="297" spans="1:12" ht="24" customHeight="1">
      <c r="A297" s="114"/>
      <c r="B297" s="107">
        <f>'Tax Invoice'!D293</f>
        <v>2</v>
      </c>
      <c r="C297" s="10" t="s">
        <v>849</v>
      </c>
      <c r="D297" s="10" t="s">
        <v>849</v>
      </c>
      <c r="E297" s="118" t="s">
        <v>25</v>
      </c>
      <c r="F297" s="158"/>
      <c r="G297" s="159"/>
      <c r="H297" s="11" t="s">
        <v>850</v>
      </c>
      <c r="I297" s="14">
        <f t="shared" si="8"/>
        <v>0.45500000000000002</v>
      </c>
      <c r="J297" s="14">
        <v>1.82</v>
      </c>
      <c r="K297" s="109">
        <f t="shared" si="9"/>
        <v>0.91</v>
      </c>
      <c r="L297" s="115"/>
    </row>
    <row r="298" spans="1:12" ht="24" customHeight="1">
      <c r="A298" s="114"/>
      <c r="B298" s="107">
        <f>'Tax Invoice'!D294</f>
        <v>2</v>
      </c>
      <c r="C298" s="10" t="s">
        <v>851</v>
      </c>
      <c r="D298" s="10" t="s">
        <v>851</v>
      </c>
      <c r="E298" s="118" t="s">
        <v>25</v>
      </c>
      <c r="F298" s="158" t="s">
        <v>272</v>
      </c>
      <c r="G298" s="159"/>
      <c r="H298" s="11" t="s">
        <v>852</v>
      </c>
      <c r="I298" s="14">
        <f t="shared" si="8"/>
        <v>0.3725</v>
      </c>
      <c r="J298" s="14">
        <v>1.49</v>
      </c>
      <c r="K298" s="109">
        <f t="shared" si="9"/>
        <v>0.745</v>
      </c>
      <c r="L298" s="115"/>
    </row>
    <row r="299" spans="1:12" ht="24" customHeight="1">
      <c r="A299" s="114"/>
      <c r="B299" s="107">
        <f>'Tax Invoice'!D295</f>
        <v>2</v>
      </c>
      <c r="C299" s="10" t="s">
        <v>851</v>
      </c>
      <c r="D299" s="10" t="s">
        <v>851</v>
      </c>
      <c r="E299" s="118" t="s">
        <v>26</v>
      </c>
      <c r="F299" s="158" t="s">
        <v>755</v>
      </c>
      <c r="G299" s="159"/>
      <c r="H299" s="11" t="s">
        <v>852</v>
      </c>
      <c r="I299" s="14">
        <f t="shared" si="8"/>
        <v>0.3725</v>
      </c>
      <c r="J299" s="14">
        <v>1.49</v>
      </c>
      <c r="K299" s="109">
        <f t="shared" si="9"/>
        <v>0.745</v>
      </c>
      <c r="L299" s="115"/>
    </row>
    <row r="300" spans="1:12" ht="24" customHeight="1">
      <c r="A300" s="114"/>
      <c r="B300" s="107">
        <f>'Tax Invoice'!D296</f>
        <v>2</v>
      </c>
      <c r="C300" s="10" t="s">
        <v>853</v>
      </c>
      <c r="D300" s="10" t="s">
        <v>896</v>
      </c>
      <c r="E300" s="118" t="s">
        <v>854</v>
      </c>
      <c r="F300" s="158" t="s">
        <v>635</v>
      </c>
      <c r="G300" s="159"/>
      <c r="H300" s="11" t="s">
        <v>855</v>
      </c>
      <c r="I300" s="14">
        <f t="shared" si="8"/>
        <v>0.105</v>
      </c>
      <c r="J300" s="14">
        <v>0.42</v>
      </c>
      <c r="K300" s="109">
        <f t="shared" si="9"/>
        <v>0.21</v>
      </c>
      <c r="L300" s="115"/>
    </row>
    <row r="301" spans="1:12" ht="24" customHeight="1">
      <c r="A301" s="114"/>
      <c r="B301" s="107">
        <f>'Tax Invoice'!D297</f>
        <v>2</v>
      </c>
      <c r="C301" s="10" t="s">
        <v>853</v>
      </c>
      <c r="D301" s="10" t="s">
        <v>896</v>
      </c>
      <c r="E301" s="118" t="s">
        <v>854</v>
      </c>
      <c r="F301" s="158" t="s">
        <v>637</v>
      </c>
      <c r="G301" s="159"/>
      <c r="H301" s="11" t="s">
        <v>855</v>
      </c>
      <c r="I301" s="14">
        <f t="shared" si="8"/>
        <v>0.105</v>
      </c>
      <c r="J301" s="14">
        <v>0.42</v>
      </c>
      <c r="K301" s="109">
        <f t="shared" si="9"/>
        <v>0.21</v>
      </c>
      <c r="L301" s="115"/>
    </row>
    <row r="302" spans="1:12" ht="24" customHeight="1">
      <c r="A302" s="114"/>
      <c r="B302" s="107">
        <f>'Tax Invoice'!D298</f>
        <v>2</v>
      </c>
      <c r="C302" s="10" t="s">
        <v>853</v>
      </c>
      <c r="D302" s="10" t="s">
        <v>896</v>
      </c>
      <c r="E302" s="118" t="s">
        <v>854</v>
      </c>
      <c r="F302" s="158" t="s">
        <v>640</v>
      </c>
      <c r="G302" s="159"/>
      <c r="H302" s="11" t="s">
        <v>855</v>
      </c>
      <c r="I302" s="14">
        <f t="shared" si="8"/>
        <v>0.105</v>
      </c>
      <c r="J302" s="14">
        <v>0.42</v>
      </c>
      <c r="K302" s="109">
        <f t="shared" si="9"/>
        <v>0.21</v>
      </c>
      <c r="L302" s="115"/>
    </row>
    <row r="303" spans="1:12" ht="24" customHeight="1">
      <c r="A303" s="114"/>
      <c r="B303" s="107">
        <f>'Tax Invoice'!D299</f>
        <v>2</v>
      </c>
      <c r="C303" s="10" t="s">
        <v>853</v>
      </c>
      <c r="D303" s="10" t="s">
        <v>897</v>
      </c>
      <c r="E303" s="118" t="s">
        <v>856</v>
      </c>
      <c r="F303" s="158" t="s">
        <v>635</v>
      </c>
      <c r="G303" s="159"/>
      <c r="H303" s="11" t="s">
        <v>855</v>
      </c>
      <c r="I303" s="14">
        <f t="shared" si="8"/>
        <v>0.13250000000000001</v>
      </c>
      <c r="J303" s="14">
        <v>0.53</v>
      </c>
      <c r="K303" s="109">
        <f t="shared" si="9"/>
        <v>0.26500000000000001</v>
      </c>
      <c r="L303" s="115"/>
    </row>
    <row r="304" spans="1:12" ht="24" customHeight="1">
      <c r="A304" s="114"/>
      <c r="B304" s="107">
        <f>'Tax Invoice'!D300</f>
        <v>2</v>
      </c>
      <c r="C304" s="10" t="s">
        <v>853</v>
      </c>
      <c r="D304" s="10" t="s">
        <v>897</v>
      </c>
      <c r="E304" s="118" t="s">
        <v>856</v>
      </c>
      <c r="F304" s="158" t="s">
        <v>637</v>
      </c>
      <c r="G304" s="159"/>
      <c r="H304" s="11" t="s">
        <v>855</v>
      </c>
      <c r="I304" s="14">
        <f t="shared" si="8"/>
        <v>0.13250000000000001</v>
      </c>
      <c r="J304" s="14">
        <v>0.53</v>
      </c>
      <c r="K304" s="109">
        <f t="shared" si="9"/>
        <v>0.26500000000000001</v>
      </c>
      <c r="L304" s="115"/>
    </row>
    <row r="305" spans="1:12" ht="24" customHeight="1">
      <c r="A305" s="114"/>
      <c r="B305" s="107">
        <f>'Tax Invoice'!D301</f>
        <v>2</v>
      </c>
      <c r="C305" s="10" t="s">
        <v>853</v>
      </c>
      <c r="D305" s="10" t="s">
        <v>897</v>
      </c>
      <c r="E305" s="118" t="s">
        <v>856</v>
      </c>
      <c r="F305" s="158" t="s">
        <v>640</v>
      </c>
      <c r="G305" s="159"/>
      <c r="H305" s="11" t="s">
        <v>855</v>
      </c>
      <c r="I305" s="14">
        <f t="shared" si="8"/>
        <v>0.13250000000000001</v>
      </c>
      <c r="J305" s="14">
        <v>0.53</v>
      </c>
      <c r="K305" s="109">
        <f t="shared" si="9"/>
        <v>0.26500000000000001</v>
      </c>
      <c r="L305" s="115"/>
    </row>
    <row r="306" spans="1:12" ht="24" customHeight="1">
      <c r="A306" s="114"/>
      <c r="B306" s="107">
        <f>'Tax Invoice'!D302</f>
        <v>2</v>
      </c>
      <c r="C306" s="10" t="s">
        <v>853</v>
      </c>
      <c r="D306" s="10" t="s">
        <v>898</v>
      </c>
      <c r="E306" s="118" t="s">
        <v>857</v>
      </c>
      <c r="F306" s="158" t="s">
        <v>635</v>
      </c>
      <c r="G306" s="159"/>
      <c r="H306" s="11" t="s">
        <v>855</v>
      </c>
      <c r="I306" s="14">
        <f t="shared" si="8"/>
        <v>0.14249999999999999</v>
      </c>
      <c r="J306" s="14">
        <v>0.56999999999999995</v>
      </c>
      <c r="K306" s="109">
        <f t="shared" si="9"/>
        <v>0.28499999999999998</v>
      </c>
      <c r="L306" s="115"/>
    </row>
    <row r="307" spans="1:12" ht="24" customHeight="1">
      <c r="A307" s="114"/>
      <c r="B307" s="107">
        <f>'Tax Invoice'!D303</f>
        <v>2</v>
      </c>
      <c r="C307" s="10" t="s">
        <v>853</v>
      </c>
      <c r="D307" s="10" t="s">
        <v>898</v>
      </c>
      <c r="E307" s="118" t="s">
        <v>857</v>
      </c>
      <c r="F307" s="158" t="s">
        <v>637</v>
      </c>
      <c r="G307" s="159"/>
      <c r="H307" s="11" t="s">
        <v>855</v>
      </c>
      <c r="I307" s="14">
        <f t="shared" si="8"/>
        <v>0.14249999999999999</v>
      </c>
      <c r="J307" s="14">
        <v>0.56999999999999995</v>
      </c>
      <c r="K307" s="109">
        <f t="shared" si="9"/>
        <v>0.28499999999999998</v>
      </c>
      <c r="L307" s="115"/>
    </row>
    <row r="308" spans="1:12" ht="24" customHeight="1">
      <c r="A308" s="114"/>
      <c r="B308" s="107">
        <f>'Tax Invoice'!D304</f>
        <v>2</v>
      </c>
      <c r="C308" s="10" t="s">
        <v>853</v>
      </c>
      <c r="D308" s="10" t="s">
        <v>898</v>
      </c>
      <c r="E308" s="118" t="s">
        <v>857</v>
      </c>
      <c r="F308" s="158" t="s">
        <v>640</v>
      </c>
      <c r="G308" s="159"/>
      <c r="H308" s="11" t="s">
        <v>855</v>
      </c>
      <c r="I308" s="14">
        <f t="shared" si="8"/>
        <v>0.14249999999999999</v>
      </c>
      <c r="J308" s="14">
        <v>0.56999999999999995</v>
      </c>
      <c r="K308" s="109">
        <f t="shared" si="9"/>
        <v>0.28499999999999998</v>
      </c>
      <c r="L308" s="115"/>
    </row>
    <row r="309" spans="1:12" ht="24" customHeight="1">
      <c r="A309" s="114"/>
      <c r="B309" s="107">
        <f>'Tax Invoice'!D305</f>
        <v>2</v>
      </c>
      <c r="C309" s="10" t="s">
        <v>853</v>
      </c>
      <c r="D309" s="10" t="s">
        <v>899</v>
      </c>
      <c r="E309" s="118" t="s">
        <v>858</v>
      </c>
      <c r="F309" s="158" t="s">
        <v>635</v>
      </c>
      <c r="G309" s="159"/>
      <c r="H309" s="11" t="s">
        <v>855</v>
      </c>
      <c r="I309" s="14">
        <f t="shared" si="8"/>
        <v>0.1525</v>
      </c>
      <c r="J309" s="14">
        <v>0.61</v>
      </c>
      <c r="K309" s="109">
        <f t="shared" si="9"/>
        <v>0.30499999999999999</v>
      </c>
      <c r="L309" s="115"/>
    </row>
    <row r="310" spans="1:12" ht="24" customHeight="1">
      <c r="A310" s="114"/>
      <c r="B310" s="107">
        <f>'Tax Invoice'!D306</f>
        <v>2</v>
      </c>
      <c r="C310" s="10" t="s">
        <v>853</v>
      </c>
      <c r="D310" s="10" t="s">
        <v>899</v>
      </c>
      <c r="E310" s="118" t="s">
        <v>858</v>
      </c>
      <c r="F310" s="158" t="s">
        <v>637</v>
      </c>
      <c r="G310" s="159"/>
      <c r="H310" s="11" t="s">
        <v>855</v>
      </c>
      <c r="I310" s="14">
        <f t="shared" si="8"/>
        <v>0.1525</v>
      </c>
      <c r="J310" s="14">
        <v>0.61</v>
      </c>
      <c r="K310" s="109">
        <f t="shared" si="9"/>
        <v>0.30499999999999999</v>
      </c>
      <c r="L310" s="115"/>
    </row>
    <row r="311" spans="1:12" ht="24" customHeight="1">
      <c r="A311" s="114"/>
      <c r="B311" s="107">
        <f>'Tax Invoice'!D307</f>
        <v>2</v>
      </c>
      <c r="C311" s="10" t="s">
        <v>853</v>
      </c>
      <c r="D311" s="10" t="s">
        <v>899</v>
      </c>
      <c r="E311" s="118" t="s">
        <v>858</v>
      </c>
      <c r="F311" s="158" t="s">
        <v>640</v>
      </c>
      <c r="G311" s="159"/>
      <c r="H311" s="11" t="s">
        <v>855</v>
      </c>
      <c r="I311" s="14">
        <f t="shared" si="8"/>
        <v>0.1525</v>
      </c>
      <c r="J311" s="14">
        <v>0.61</v>
      </c>
      <c r="K311" s="109">
        <f t="shared" si="9"/>
        <v>0.30499999999999999</v>
      </c>
      <c r="L311" s="115"/>
    </row>
    <row r="312" spans="1:12" ht="24" customHeight="1">
      <c r="A312" s="114"/>
      <c r="B312" s="107">
        <f>'Tax Invoice'!D308</f>
        <v>2</v>
      </c>
      <c r="C312" s="10" t="s">
        <v>853</v>
      </c>
      <c r="D312" s="10" t="s">
        <v>900</v>
      </c>
      <c r="E312" s="118" t="s">
        <v>859</v>
      </c>
      <c r="F312" s="158" t="s">
        <v>635</v>
      </c>
      <c r="G312" s="159"/>
      <c r="H312" s="11" t="s">
        <v>855</v>
      </c>
      <c r="I312" s="14">
        <f t="shared" si="8"/>
        <v>0.16250000000000001</v>
      </c>
      <c r="J312" s="14">
        <v>0.65</v>
      </c>
      <c r="K312" s="109">
        <f t="shared" si="9"/>
        <v>0.32500000000000001</v>
      </c>
      <c r="L312" s="115"/>
    </row>
    <row r="313" spans="1:12" ht="24" customHeight="1">
      <c r="A313" s="114"/>
      <c r="B313" s="107">
        <f>'Tax Invoice'!D309</f>
        <v>2</v>
      </c>
      <c r="C313" s="10" t="s">
        <v>853</v>
      </c>
      <c r="D313" s="10" t="s">
        <v>900</v>
      </c>
      <c r="E313" s="118" t="s">
        <v>859</v>
      </c>
      <c r="F313" s="158" t="s">
        <v>637</v>
      </c>
      <c r="G313" s="159"/>
      <c r="H313" s="11" t="s">
        <v>855</v>
      </c>
      <c r="I313" s="14">
        <f t="shared" si="8"/>
        <v>0.16250000000000001</v>
      </c>
      <c r="J313" s="14">
        <v>0.65</v>
      </c>
      <c r="K313" s="109">
        <f t="shared" si="9"/>
        <v>0.32500000000000001</v>
      </c>
      <c r="L313" s="115"/>
    </row>
    <row r="314" spans="1:12" ht="24" customHeight="1">
      <c r="A314" s="114"/>
      <c r="B314" s="107">
        <f>'Tax Invoice'!D310</f>
        <v>2</v>
      </c>
      <c r="C314" s="10" t="s">
        <v>853</v>
      </c>
      <c r="D314" s="10" t="s">
        <v>900</v>
      </c>
      <c r="E314" s="118" t="s">
        <v>859</v>
      </c>
      <c r="F314" s="158" t="s">
        <v>640</v>
      </c>
      <c r="G314" s="159"/>
      <c r="H314" s="11" t="s">
        <v>855</v>
      </c>
      <c r="I314" s="14">
        <f t="shared" si="8"/>
        <v>0.16250000000000001</v>
      </c>
      <c r="J314" s="14">
        <v>0.65</v>
      </c>
      <c r="K314" s="109">
        <f t="shared" si="9"/>
        <v>0.32500000000000001</v>
      </c>
      <c r="L314" s="115"/>
    </row>
    <row r="315" spans="1:12" ht="24" customHeight="1">
      <c r="A315" s="114"/>
      <c r="B315" s="107">
        <f>'Tax Invoice'!D311</f>
        <v>2</v>
      </c>
      <c r="C315" s="10" t="s">
        <v>860</v>
      </c>
      <c r="D315" s="10" t="s">
        <v>860</v>
      </c>
      <c r="E315" s="118" t="s">
        <v>239</v>
      </c>
      <c r="F315" s="158" t="s">
        <v>23</v>
      </c>
      <c r="G315" s="159"/>
      <c r="H315" s="11" t="s">
        <v>861</v>
      </c>
      <c r="I315" s="14">
        <f t="shared" si="8"/>
        <v>0.17249999999999999</v>
      </c>
      <c r="J315" s="14">
        <v>0.69</v>
      </c>
      <c r="K315" s="109">
        <f t="shared" si="9"/>
        <v>0.34499999999999997</v>
      </c>
      <c r="L315" s="115"/>
    </row>
    <row r="316" spans="1:12" ht="24" customHeight="1">
      <c r="A316" s="114"/>
      <c r="B316" s="107">
        <f>'Tax Invoice'!D312</f>
        <v>2</v>
      </c>
      <c r="C316" s="10" t="s">
        <v>860</v>
      </c>
      <c r="D316" s="10" t="s">
        <v>860</v>
      </c>
      <c r="E316" s="118" t="s">
        <v>239</v>
      </c>
      <c r="F316" s="158" t="s">
        <v>25</v>
      </c>
      <c r="G316" s="159"/>
      <c r="H316" s="11" t="s">
        <v>861</v>
      </c>
      <c r="I316" s="14">
        <f t="shared" si="8"/>
        <v>0.17249999999999999</v>
      </c>
      <c r="J316" s="14">
        <v>0.69</v>
      </c>
      <c r="K316" s="109">
        <f t="shared" si="9"/>
        <v>0.34499999999999997</v>
      </c>
      <c r="L316" s="115"/>
    </row>
    <row r="317" spans="1:12" ht="24" customHeight="1">
      <c r="A317" s="114"/>
      <c r="B317" s="107">
        <f>'Tax Invoice'!D313</f>
        <v>1</v>
      </c>
      <c r="C317" s="10" t="s">
        <v>860</v>
      </c>
      <c r="D317" s="10" t="s">
        <v>860</v>
      </c>
      <c r="E317" s="118" t="s">
        <v>348</v>
      </c>
      <c r="F317" s="158" t="s">
        <v>23</v>
      </c>
      <c r="G317" s="159"/>
      <c r="H317" s="11" t="s">
        <v>861</v>
      </c>
      <c r="I317" s="14">
        <f t="shared" si="8"/>
        <v>0.17249999999999999</v>
      </c>
      <c r="J317" s="14">
        <v>0.69</v>
      </c>
      <c r="K317" s="109">
        <f t="shared" si="9"/>
        <v>0.17249999999999999</v>
      </c>
      <c r="L317" s="115"/>
    </row>
    <row r="318" spans="1:12" ht="24" customHeight="1">
      <c r="A318" s="114"/>
      <c r="B318" s="107">
        <f>'Tax Invoice'!D314</f>
        <v>1</v>
      </c>
      <c r="C318" s="10" t="s">
        <v>860</v>
      </c>
      <c r="D318" s="10" t="s">
        <v>860</v>
      </c>
      <c r="E318" s="118" t="s">
        <v>348</v>
      </c>
      <c r="F318" s="158" t="s">
        <v>25</v>
      </c>
      <c r="G318" s="159"/>
      <c r="H318" s="11" t="s">
        <v>861</v>
      </c>
      <c r="I318" s="14">
        <f t="shared" si="8"/>
        <v>0.17249999999999999</v>
      </c>
      <c r="J318" s="14">
        <v>0.69</v>
      </c>
      <c r="K318" s="109">
        <f t="shared" si="9"/>
        <v>0.17249999999999999</v>
      </c>
      <c r="L318" s="115"/>
    </row>
    <row r="319" spans="1:12" ht="24" customHeight="1">
      <c r="A319" s="114"/>
      <c r="B319" s="107">
        <f>'Tax Invoice'!D315</f>
        <v>1</v>
      </c>
      <c r="C319" s="10" t="s">
        <v>860</v>
      </c>
      <c r="D319" s="10" t="s">
        <v>860</v>
      </c>
      <c r="E319" s="118" t="s">
        <v>528</v>
      </c>
      <c r="F319" s="158" t="s">
        <v>23</v>
      </c>
      <c r="G319" s="159"/>
      <c r="H319" s="11" t="s">
        <v>861</v>
      </c>
      <c r="I319" s="14">
        <f t="shared" si="8"/>
        <v>0.17249999999999999</v>
      </c>
      <c r="J319" s="14">
        <v>0.69</v>
      </c>
      <c r="K319" s="109">
        <f t="shared" si="9"/>
        <v>0.17249999999999999</v>
      </c>
      <c r="L319" s="115"/>
    </row>
    <row r="320" spans="1:12" ht="24" customHeight="1">
      <c r="A320" s="114"/>
      <c r="B320" s="107">
        <f>'Tax Invoice'!D316</f>
        <v>1</v>
      </c>
      <c r="C320" s="10" t="s">
        <v>860</v>
      </c>
      <c r="D320" s="10" t="s">
        <v>860</v>
      </c>
      <c r="E320" s="118" t="s">
        <v>528</v>
      </c>
      <c r="F320" s="158" t="s">
        <v>25</v>
      </c>
      <c r="G320" s="159"/>
      <c r="H320" s="11" t="s">
        <v>861</v>
      </c>
      <c r="I320" s="14">
        <f t="shared" si="8"/>
        <v>0.17249999999999999</v>
      </c>
      <c r="J320" s="14">
        <v>0.69</v>
      </c>
      <c r="K320" s="109">
        <f t="shared" si="9"/>
        <v>0.17249999999999999</v>
      </c>
      <c r="L320" s="115"/>
    </row>
    <row r="321" spans="1:12" ht="24" customHeight="1">
      <c r="A321" s="114"/>
      <c r="B321" s="107">
        <f>'Tax Invoice'!D317</f>
        <v>1</v>
      </c>
      <c r="C321" s="10" t="s">
        <v>860</v>
      </c>
      <c r="D321" s="10" t="s">
        <v>860</v>
      </c>
      <c r="E321" s="118" t="s">
        <v>862</v>
      </c>
      <c r="F321" s="158" t="s">
        <v>23</v>
      </c>
      <c r="G321" s="159"/>
      <c r="H321" s="11" t="s">
        <v>861</v>
      </c>
      <c r="I321" s="14">
        <f t="shared" si="8"/>
        <v>0.17249999999999999</v>
      </c>
      <c r="J321" s="14">
        <v>0.69</v>
      </c>
      <c r="K321" s="109">
        <f t="shared" si="9"/>
        <v>0.17249999999999999</v>
      </c>
      <c r="L321" s="115"/>
    </row>
    <row r="322" spans="1:12" ht="24" customHeight="1">
      <c r="A322" s="114"/>
      <c r="B322" s="107">
        <f>'Tax Invoice'!D318</f>
        <v>2</v>
      </c>
      <c r="C322" s="10" t="s">
        <v>860</v>
      </c>
      <c r="D322" s="10" t="s">
        <v>860</v>
      </c>
      <c r="E322" s="118" t="s">
        <v>862</v>
      </c>
      <c r="F322" s="158" t="s">
        <v>25</v>
      </c>
      <c r="G322" s="159"/>
      <c r="H322" s="11" t="s">
        <v>861</v>
      </c>
      <c r="I322" s="14">
        <f t="shared" si="8"/>
        <v>0.17249999999999999</v>
      </c>
      <c r="J322" s="14">
        <v>0.69</v>
      </c>
      <c r="K322" s="109">
        <f t="shared" si="9"/>
        <v>0.34499999999999997</v>
      </c>
      <c r="L322" s="115"/>
    </row>
    <row r="323" spans="1:12" ht="24" customHeight="1">
      <c r="A323" s="114"/>
      <c r="B323" s="107">
        <f>'Tax Invoice'!D319</f>
        <v>1</v>
      </c>
      <c r="C323" s="10" t="s">
        <v>860</v>
      </c>
      <c r="D323" s="10" t="s">
        <v>860</v>
      </c>
      <c r="E323" s="118" t="s">
        <v>863</v>
      </c>
      <c r="F323" s="158" t="s">
        <v>23</v>
      </c>
      <c r="G323" s="159"/>
      <c r="H323" s="11" t="s">
        <v>861</v>
      </c>
      <c r="I323" s="14">
        <f t="shared" si="8"/>
        <v>0.17249999999999999</v>
      </c>
      <c r="J323" s="14">
        <v>0.69</v>
      </c>
      <c r="K323" s="109">
        <f t="shared" si="9"/>
        <v>0.17249999999999999</v>
      </c>
      <c r="L323" s="115"/>
    </row>
    <row r="324" spans="1:12" ht="24" customHeight="1">
      <c r="A324" s="114"/>
      <c r="B324" s="107">
        <f>'Tax Invoice'!D320</f>
        <v>1</v>
      </c>
      <c r="C324" s="10" t="s">
        <v>860</v>
      </c>
      <c r="D324" s="10" t="s">
        <v>860</v>
      </c>
      <c r="E324" s="118" t="s">
        <v>863</v>
      </c>
      <c r="F324" s="158" t="s">
        <v>25</v>
      </c>
      <c r="G324" s="159"/>
      <c r="H324" s="11" t="s">
        <v>861</v>
      </c>
      <c r="I324" s="14">
        <f t="shared" si="8"/>
        <v>0.17249999999999999</v>
      </c>
      <c r="J324" s="14">
        <v>0.69</v>
      </c>
      <c r="K324" s="109">
        <f t="shared" si="9"/>
        <v>0.17249999999999999</v>
      </c>
      <c r="L324" s="115"/>
    </row>
    <row r="325" spans="1:12" ht="24" customHeight="1">
      <c r="A325" s="114"/>
      <c r="B325" s="107">
        <f>'Tax Invoice'!D321</f>
        <v>1</v>
      </c>
      <c r="C325" s="10" t="s">
        <v>860</v>
      </c>
      <c r="D325" s="10" t="s">
        <v>860</v>
      </c>
      <c r="E325" s="118" t="s">
        <v>723</v>
      </c>
      <c r="F325" s="158" t="s">
        <v>23</v>
      </c>
      <c r="G325" s="159"/>
      <c r="H325" s="11" t="s">
        <v>861</v>
      </c>
      <c r="I325" s="14">
        <f t="shared" si="8"/>
        <v>0.17249999999999999</v>
      </c>
      <c r="J325" s="14">
        <v>0.69</v>
      </c>
      <c r="K325" s="109">
        <f t="shared" si="9"/>
        <v>0.17249999999999999</v>
      </c>
      <c r="L325" s="115"/>
    </row>
    <row r="326" spans="1:12" ht="24" customHeight="1">
      <c r="A326" s="114"/>
      <c r="B326" s="107">
        <f>'Tax Invoice'!D322</f>
        <v>1</v>
      </c>
      <c r="C326" s="10" t="s">
        <v>860</v>
      </c>
      <c r="D326" s="10" t="s">
        <v>860</v>
      </c>
      <c r="E326" s="118" t="s">
        <v>723</v>
      </c>
      <c r="F326" s="158" t="s">
        <v>25</v>
      </c>
      <c r="G326" s="159"/>
      <c r="H326" s="11" t="s">
        <v>861</v>
      </c>
      <c r="I326" s="14">
        <f t="shared" si="8"/>
        <v>0.17249999999999999</v>
      </c>
      <c r="J326" s="14">
        <v>0.69</v>
      </c>
      <c r="K326" s="109">
        <f t="shared" si="9"/>
        <v>0.17249999999999999</v>
      </c>
      <c r="L326" s="115"/>
    </row>
    <row r="327" spans="1:12" ht="24" customHeight="1">
      <c r="A327" s="114"/>
      <c r="B327" s="107">
        <f>'Tax Invoice'!D323</f>
        <v>1</v>
      </c>
      <c r="C327" s="10" t="s">
        <v>860</v>
      </c>
      <c r="D327" s="10" t="s">
        <v>860</v>
      </c>
      <c r="E327" s="118" t="s">
        <v>724</v>
      </c>
      <c r="F327" s="158" t="s">
        <v>23</v>
      </c>
      <c r="G327" s="159"/>
      <c r="H327" s="11" t="s">
        <v>861</v>
      </c>
      <c r="I327" s="14">
        <f t="shared" si="8"/>
        <v>0.17249999999999999</v>
      </c>
      <c r="J327" s="14">
        <v>0.69</v>
      </c>
      <c r="K327" s="109">
        <f t="shared" si="9"/>
        <v>0.17249999999999999</v>
      </c>
      <c r="L327" s="115"/>
    </row>
    <row r="328" spans="1:12" ht="24" customHeight="1">
      <c r="A328" s="114"/>
      <c r="B328" s="107">
        <f>'Tax Invoice'!D324</f>
        <v>1</v>
      </c>
      <c r="C328" s="10" t="s">
        <v>860</v>
      </c>
      <c r="D328" s="10" t="s">
        <v>860</v>
      </c>
      <c r="E328" s="118" t="s">
        <v>724</v>
      </c>
      <c r="F328" s="158" t="s">
        <v>25</v>
      </c>
      <c r="G328" s="159"/>
      <c r="H328" s="11" t="s">
        <v>861</v>
      </c>
      <c r="I328" s="14">
        <f t="shared" si="8"/>
        <v>0.17249999999999999</v>
      </c>
      <c r="J328" s="14">
        <v>0.69</v>
      </c>
      <c r="K328" s="109">
        <f t="shared" si="9"/>
        <v>0.17249999999999999</v>
      </c>
      <c r="L328" s="115"/>
    </row>
    <row r="329" spans="1:12" ht="24" customHeight="1">
      <c r="A329" s="114"/>
      <c r="B329" s="107">
        <f>'Tax Invoice'!D325</f>
        <v>1</v>
      </c>
      <c r="C329" s="10" t="s">
        <v>860</v>
      </c>
      <c r="D329" s="10" t="s">
        <v>860</v>
      </c>
      <c r="E329" s="118" t="s">
        <v>789</v>
      </c>
      <c r="F329" s="158" t="s">
        <v>23</v>
      </c>
      <c r="G329" s="159"/>
      <c r="H329" s="11" t="s">
        <v>861</v>
      </c>
      <c r="I329" s="14">
        <f t="shared" si="8"/>
        <v>0.17249999999999999</v>
      </c>
      <c r="J329" s="14">
        <v>0.69</v>
      </c>
      <c r="K329" s="109">
        <f t="shared" si="9"/>
        <v>0.17249999999999999</v>
      </c>
      <c r="L329" s="115"/>
    </row>
    <row r="330" spans="1:12" ht="24" customHeight="1">
      <c r="A330" s="114"/>
      <c r="B330" s="107">
        <f>'Tax Invoice'!D326</f>
        <v>1</v>
      </c>
      <c r="C330" s="10" t="s">
        <v>860</v>
      </c>
      <c r="D330" s="10" t="s">
        <v>860</v>
      </c>
      <c r="E330" s="118" t="s">
        <v>789</v>
      </c>
      <c r="F330" s="158" t="s">
        <v>25</v>
      </c>
      <c r="G330" s="159"/>
      <c r="H330" s="11" t="s">
        <v>861</v>
      </c>
      <c r="I330" s="14">
        <f t="shared" si="8"/>
        <v>0.17249999999999999</v>
      </c>
      <c r="J330" s="14">
        <v>0.69</v>
      </c>
      <c r="K330" s="109">
        <f t="shared" si="9"/>
        <v>0.17249999999999999</v>
      </c>
      <c r="L330" s="115"/>
    </row>
    <row r="331" spans="1:12" ht="24" customHeight="1">
      <c r="A331" s="114"/>
      <c r="B331" s="107">
        <f>'Tax Invoice'!D327</f>
        <v>1</v>
      </c>
      <c r="C331" s="10" t="s">
        <v>860</v>
      </c>
      <c r="D331" s="10" t="s">
        <v>860</v>
      </c>
      <c r="E331" s="118" t="s">
        <v>864</v>
      </c>
      <c r="F331" s="158" t="s">
        <v>23</v>
      </c>
      <c r="G331" s="159"/>
      <c r="H331" s="11" t="s">
        <v>861</v>
      </c>
      <c r="I331" s="14">
        <f t="shared" si="8"/>
        <v>0.17249999999999999</v>
      </c>
      <c r="J331" s="14">
        <v>0.69</v>
      </c>
      <c r="K331" s="109">
        <f t="shared" si="9"/>
        <v>0.17249999999999999</v>
      </c>
      <c r="L331" s="115"/>
    </row>
    <row r="332" spans="1:12" ht="24" customHeight="1">
      <c r="A332" s="114"/>
      <c r="B332" s="107">
        <f>'Tax Invoice'!D328</f>
        <v>1</v>
      </c>
      <c r="C332" s="10" t="s">
        <v>860</v>
      </c>
      <c r="D332" s="10" t="s">
        <v>860</v>
      </c>
      <c r="E332" s="118" t="s">
        <v>864</v>
      </c>
      <c r="F332" s="158" t="s">
        <v>25</v>
      </c>
      <c r="G332" s="159"/>
      <c r="H332" s="11" t="s">
        <v>861</v>
      </c>
      <c r="I332" s="14">
        <f t="shared" si="8"/>
        <v>0.17249999999999999</v>
      </c>
      <c r="J332" s="14">
        <v>0.69</v>
      </c>
      <c r="K332" s="109">
        <f t="shared" si="9"/>
        <v>0.17249999999999999</v>
      </c>
      <c r="L332" s="115"/>
    </row>
    <row r="333" spans="1:12" ht="24" customHeight="1">
      <c r="A333" s="114"/>
      <c r="B333" s="107">
        <f>'Tax Invoice'!D329</f>
        <v>1</v>
      </c>
      <c r="C333" s="10" t="s">
        <v>865</v>
      </c>
      <c r="D333" s="10" t="s">
        <v>901</v>
      </c>
      <c r="E333" s="118" t="s">
        <v>272</v>
      </c>
      <c r="F333" s="158" t="s">
        <v>25</v>
      </c>
      <c r="G333" s="159"/>
      <c r="H333" s="11" t="s">
        <v>866</v>
      </c>
      <c r="I333" s="14">
        <f t="shared" si="8"/>
        <v>1.1225000000000001</v>
      </c>
      <c r="J333" s="14">
        <v>4.49</v>
      </c>
      <c r="K333" s="109">
        <f t="shared" si="9"/>
        <v>1.1225000000000001</v>
      </c>
      <c r="L333" s="115"/>
    </row>
    <row r="334" spans="1:12" ht="24" customHeight="1">
      <c r="A334" s="114"/>
      <c r="B334" s="107">
        <f>'Tax Invoice'!D330</f>
        <v>1</v>
      </c>
      <c r="C334" s="10" t="s">
        <v>865</v>
      </c>
      <c r="D334" s="10" t="s">
        <v>901</v>
      </c>
      <c r="E334" s="118" t="s">
        <v>755</v>
      </c>
      <c r="F334" s="158" t="s">
        <v>25</v>
      </c>
      <c r="G334" s="159"/>
      <c r="H334" s="11" t="s">
        <v>866</v>
      </c>
      <c r="I334" s="14">
        <f t="shared" si="8"/>
        <v>1.1225000000000001</v>
      </c>
      <c r="J334" s="14">
        <v>4.49</v>
      </c>
      <c r="K334" s="109">
        <f t="shared" si="9"/>
        <v>1.1225000000000001</v>
      </c>
      <c r="L334" s="115"/>
    </row>
    <row r="335" spans="1:12" ht="24" customHeight="1">
      <c r="A335" s="114"/>
      <c r="B335" s="107">
        <f>'Tax Invoice'!D331</f>
        <v>2</v>
      </c>
      <c r="C335" s="10" t="s">
        <v>865</v>
      </c>
      <c r="D335" s="10" t="s">
        <v>902</v>
      </c>
      <c r="E335" s="118" t="s">
        <v>867</v>
      </c>
      <c r="F335" s="158" t="s">
        <v>25</v>
      </c>
      <c r="G335" s="159"/>
      <c r="H335" s="11" t="s">
        <v>866</v>
      </c>
      <c r="I335" s="14">
        <f t="shared" si="8"/>
        <v>0.99750000000000005</v>
      </c>
      <c r="J335" s="14">
        <v>3.99</v>
      </c>
      <c r="K335" s="109">
        <f t="shared" si="9"/>
        <v>1.9950000000000001</v>
      </c>
      <c r="L335" s="115"/>
    </row>
    <row r="336" spans="1:12" ht="36" customHeight="1">
      <c r="A336" s="114"/>
      <c r="B336" s="107">
        <f>'Tax Invoice'!D332</f>
        <v>2</v>
      </c>
      <c r="C336" s="10" t="s">
        <v>868</v>
      </c>
      <c r="D336" s="10" t="s">
        <v>903</v>
      </c>
      <c r="E336" s="118" t="s">
        <v>869</v>
      </c>
      <c r="F336" s="158"/>
      <c r="G336" s="159"/>
      <c r="H336" s="11" t="s">
        <v>870</v>
      </c>
      <c r="I336" s="14">
        <f t="shared" si="8"/>
        <v>2.9975000000000001</v>
      </c>
      <c r="J336" s="14">
        <v>11.99</v>
      </c>
      <c r="K336" s="109">
        <f t="shared" si="9"/>
        <v>5.9950000000000001</v>
      </c>
      <c r="L336" s="115"/>
    </row>
    <row r="337" spans="1:12" ht="36" customHeight="1">
      <c r="A337" s="114"/>
      <c r="B337" s="107">
        <f>'Tax Invoice'!D333</f>
        <v>2</v>
      </c>
      <c r="C337" s="10" t="s">
        <v>868</v>
      </c>
      <c r="D337" s="10" t="s">
        <v>904</v>
      </c>
      <c r="E337" s="118" t="s">
        <v>871</v>
      </c>
      <c r="F337" s="158"/>
      <c r="G337" s="159"/>
      <c r="H337" s="11" t="s">
        <v>870</v>
      </c>
      <c r="I337" s="14">
        <f t="shared" si="8"/>
        <v>3.1225000000000001</v>
      </c>
      <c r="J337" s="14">
        <v>12.49</v>
      </c>
      <c r="K337" s="109">
        <f t="shared" si="9"/>
        <v>6.2450000000000001</v>
      </c>
      <c r="L337" s="115"/>
    </row>
    <row r="338" spans="1:12" ht="24" customHeight="1">
      <c r="A338" s="114"/>
      <c r="B338" s="107">
        <f>'Tax Invoice'!D334</f>
        <v>2</v>
      </c>
      <c r="C338" s="10" t="s">
        <v>872</v>
      </c>
      <c r="D338" s="10" t="s">
        <v>872</v>
      </c>
      <c r="E338" s="118" t="s">
        <v>273</v>
      </c>
      <c r="F338" s="158"/>
      <c r="G338" s="159"/>
      <c r="H338" s="11" t="s">
        <v>873</v>
      </c>
      <c r="I338" s="14">
        <f t="shared" si="8"/>
        <v>0.48749999999999999</v>
      </c>
      <c r="J338" s="14">
        <v>1.95</v>
      </c>
      <c r="K338" s="109">
        <f t="shared" si="9"/>
        <v>0.97499999999999998</v>
      </c>
      <c r="L338" s="115"/>
    </row>
    <row r="339" spans="1:12" ht="24" customHeight="1">
      <c r="A339" s="114"/>
      <c r="B339" s="107">
        <f>'Tax Invoice'!D335</f>
        <v>1</v>
      </c>
      <c r="C339" s="10" t="s">
        <v>872</v>
      </c>
      <c r="D339" s="10" t="s">
        <v>872</v>
      </c>
      <c r="E339" s="118" t="s">
        <v>673</v>
      </c>
      <c r="F339" s="158"/>
      <c r="G339" s="159"/>
      <c r="H339" s="11" t="s">
        <v>873</v>
      </c>
      <c r="I339" s="14">
        <f t="shared" si="8"/>
        <v>0.48749999999999999</v>
      </c>
      <c r="J339" s="14">
        <v>1.95</v>
      </c>
      <c r="K339" s="109">
        <f t="shared" si="9"/>
        <v>0.48749999999999999</v>
      </c>
      <c r="L339" s="115"/>
    </row>
    <row r="340" spans="1:12" ht="24" customHeight="1">
      <c r="A340" s="114"/>
      <c r="B340" s="107">
        <f>'Tax Invoice'!D336</f>
        <v>2</v>
      </c>
      <c r="C340" s="10" t="s">
        <v>872</v>
      </c>
      <c r="D340" s="10" t="s">
        <v>872</v>
      </c>
      <c r="E340" s="118" t="s">
        <v>272</v>
      </c>
      <c r="F340" s="158"/>
      <c r="G340" s="159"/>
      <c r="H340" s="11" t="s">
        <v>873</v>
      </c>
      <c r="I340" s="14">
        <f t="shared" si="8"/>
        <v>0.48749999999999999</v>
      </c>
      <c r="J340" s="14">
        <v>1.95</v>
      </c>
      <c r="K340" s="109">
        <f t="shared" si="9"/>
        <v>0.97499999999999998</v>
      </c>
      <c r="L340" s="115"/>
    </row>
    <row r="341" spans="1:12" ht="36" customHeight="1">
      <c r="A341" s="114"/>
      <c r="B341" s="107">
        <f>'Tax Invoice'!D337</f>
        <v>1</v>
      </c>
      <c r="C341" s="10" t="s">
        <v>874</v>
      </c>
      <c r="D341" s="10" t="s">
        <v>874</v>
      </c>
      <c r="E341" s="118" t="s">
        <v>728</v>
      </c>
      <c r="F341" s="158"/>
      <c r="G341" s="159"/>
      <c r="H341" s="11" t="s">
        <v>875</v>
      </c>
      <c r="I341" s="14">
        <f t="shared" si="8"/>
        <v>1.3225</v>
      </c>
      <c r="J341" s="14">
        <v>5.29</v>
      </c>
      <c r="K341" s="109">
        <f t="shared" si="9"/>
        <v>1.3225</v>
      </c>
      <c r="L341" s="115"/>
    </row>
    <row r="342" spans="1:12" ht="36" customHeight="1">
      <c r="A342" s="114"/>
      <c r="B342" s="107">
        <f>'Tax Invoice'!D338</f>
        <v>1</v>
      </c>
      <c r="C342" s="10" t="s">
        <v>874</v>
      </c>
      <c r="D342" s="10" t="s">
        <v>874</v>
      </c>
      <c r="E342" s="118" t="s">
        <v>731</v>
      </c>
      <c r="F342" s="158"/>
      <c r="G342" s="159"/>
      <c r="H342" s="11" t="s">
        <v>875</v>
      </c>
      <c r="I342" s="14">
        <f t="shared" ref="I342:I345" si="10">J342*$N$1</f>
        <v>1.3225</v>
      </c>
      <c r="J342" s="14">
        <v>5.29</v>
      </c>
      <c r="K342" s="109">
        <f t="shared" si="9"/>
        <v>1.3225</v>
      </c>
      <c r="L342" s="115"/>
    </row>
    <row r="343" spans="1:12" ht="24" customHeight="1">
      <c r="A343" s="114"/>
      <c r="B343" s="107">
        <f>'Tax Invoice'!D339</f>
        <v>1</v>
      </c>
      <c r="C343" s="10" t="s">
        <v>876</v>
      </c>
      <c r="D343" s="10" t="s">
        <v>876</v>
      </c>
      <c r="E343" s="118"/>
      <c r="F343" s="158"/>
      <c r="G343" s="159"/>
      <c r="H343" s="11" t="s">
        <v>877</v>
      </c>
      <c r="I343" s="14">
        <f t="shared" si="10"/>
        <v>1.4475</v>
      </c>
      <c r="J343" s="14">
        <v>5.79</v>
      </c>
      <c r="K343" s="109">
        <f t="shared" si="9"/>
        <v>1.4475</v>
      </c>
      <c r="L343" s="115"/>
    </row>
    <row r="344" spans="1:12" ht="24" customHeight="1">
      <c r="A344" s="114"/>
      <c r="B344" s="107">
        <f>'Tax Invoice'!D340</f>
        <v>1</v>
      </c>
      <c r="C344" s="10" t="s">
        <v>878</v>
      </c>
      <c r="D344" s="10" t="s">
        <v>878</v>
      </c>
      <c r="E344" s="118" t="s">
        <v>23</v>
      </c>
      <c r="F344" s="158"/>
      <c r="G344" s="159"/>
      <c r="H344" s="11" t="s">
        <v>879</v>
      </c>
      <c r="I344" s="14">
        <f t="shared" si="10"/>
        <v>1.1000000000000001</v>
      </c>
      <c r="J344" s="14">
        <v>4.4000000000000004</v>
      </c>
      <c r="K344" s="109">
        <f t="shared" si="9"/>
        <v>1.1000000000000001</v>
      </c>
      <c r="L344" s="115"/>
    </row>
    <row r="345" spans="1:12" ht="24" customHeight="1">
      <c r="A345" s="114"/>
      <c r="B345" s="108">
        <f>'Tax Invoice'!D341</f>
        <v>1</v>
      </c>
      <c r="C345" s="12" t="s">
        <v>878</v>
      </c>
      <c r="D345" s="12" t="s">
        <v>878</v>
      </c>
      <c r="E345" s="119" t="s">
        <v>25</v>
      </c>
      <c r="F345" s="160"/>
      <c r="G345" s="161"/>
      <c r="H345" s="13" t="s">
        <v>879</v>
      </c>
      <c r="I345" s="15">
        <f t="shared" si="10"/>
        <v>1.1000000000000001</v>
      </c>
      <c r="J345" s="15">
        <v>4.4000000000000004</v>
      </c>
      <c r="K345" s="110">
        <f t="shared" si="9"/>
        <v>1.1000000000000001</v>
      </c>
      <c r="L345" s="115"/>
    </row>
    <row r="346" spans="1:12" ht="12.75" customHeight="1">
      <c r="A346" s="114"/>
      <c r="B346" s="126"/>
      <c r="C346" s="126"/>
      <c r="D346" s="126"/>
      <c r="E346" s="126"/>
      <c r="F346" s="126"/>
      <c r="G346" s="126"/>
      <c r="H346" s="126"/>
      <c r="I346" s="127" t="s">
        <v>255</v>
      </c>
      <c r="J346" s="127" t="s">
        <v>255</v>
      </c>
      <c r="K346" s="128">
        <f>SUM(K22:K345)</f>
        <v>298.94000000000034</v>
      </c>
      <c r="L346" s="115"/>
    </row>
    <row r="347" spans="1:12" ht="12.75" customHeight="1">
      <c r="A347" s="114"/>
      <c r="B347" s="126"/>
      <c r="C347" s="126"/>
      <c r="D347" s="126"/>
      <c r="E347" s="126"/>
      <c r="F347" s="126"/>
      <c r="G347" s="126"/>
      <c r="H347" s="126"/>
      <c r="I347" s="127" t="s">
        <v>918</v>
      </c>
      <c r="J347" s="127" t="s">
        <v>184</v>
      </c>
      <c r="K347" s="128">
        <v>0</v>
      </c>
      <c r="L347" s="115"/>
    </row>
    <row r="348" spans="1:12" ht="12.75" hidden="1" customHeight="1" outlineLevel="1">
      <c r="A348" s="114"/>
      <c r="B348" s="126"/>
      <c r="C348" s="126"/>
      <c r="D348" s="126"/>
      <c r="E348" s="126"/>
      <c r="F348" s="126"/>
      <c r="G348" s="126"/>
      <c r="H348" s="126"/>
      <c r="I348" s="127" t="s">
        <v>185</v>
      </c>
      <c r="J348" s="127" t="s">
        <v>185</v>
      </c>
      <c r="K348" s="128">
        <f>'Invoice(cancle)'!J348</f>
        <v>0</v>
      </c>
      <c r="L348" s="115"/>
    </row>
    <row r="349" spans="1:12" ht="12.75" customHeight="1" collapsed="1">
      <c r="A349" s="114"/>
      <c r="B349" s="126"/>
      <c r="C349" s="126"/>
      <c r="D349" s="126"/>
      <c r="E349" s="126"/>
      <c r="F349" s="126"/>
      <c r="G349" s="126"/>
      <c r="H349" s="126"/>
      <c r="I349" s="127" t="s">
        <v>257</v>
      </c>
      <c r="J349" s="127" t="s">
        <v>257</v>
      </c>
      <c r="K349" s="128">
        <f>SUM(K346:K348)</f>
        <v>298.94000000000034</v>
      </c>
      <c r="L349" s="115"/>
    </row>
    <row r="350" spans="1:12" ht="12.75" customHeight="1">
      <c r="A350" s="6"/>
      <c r="B350" s="7"/>
      <c r="C350" s="7"/>
      <c r="D350" s="7"/>
      <c r="E350" s="7"/>
      <c r="F350" s="7"/>
      <c r="G350" s="7"/>
      <c r="H350" s="7" t="s">
        <v>919</v>
      </c>
      <c r="I350" s="7"/>
      <c r="J350" s="7"/>
      <c r="K350" s="7"/>
      <c r="L350" s="8"/>
    </row>
    <row r="351" spans="1:12" ht="12.75" customHeight="1"/>
    <row r="352" spans="1:12" ht="12.75" customHeight="1"/>
    <row r="353" ht="12.75" customHeight="1"/>
    <row r="354" ht="12.75" customHeight="1"/>
    <row r="355" ht="12.75" customHeight="1"/>
    <row r="356" ht="12.75" customHeight="1"/>
    <row r="357" ht="12.75" customHeight="1"/>
  </sheetData>
  <mergeCells count="328">
    <mergeCell ref="F345:G345"/>
    <mergeCell ref="F340:G340"/>
    <mergeCell ref="F341:G341"/>
    <mergeCell ref="F342:G342"/>
    <mergeCell ref="F343:G343"/>
    <mergeCell ref="F344:G344"/>
    <mergeCell ref="F335:G335"/>
    <mergeCell ref="F336:G336"/>
    <mergeCell ref="F337:G337"/>
    <mergeCell ref="F338:G338"/>
    <mergeCell ref="F339:G339"/>
    <mergeCell ref="F330:G330"/>
    <mergeCell ref="F331:G331"/>
    <mergeCell ref="F332:G332"/>
    <mergeCell ref="F333:G333"/>
    <mergeCell ref="F334:G334"/>
    <mergeCell ref="F325:G325"/>
    <mergeCell ref="F326:G326"/>
    <mergeCell ref="F327:G327"/>
    <mergeCell ref="F328:G328"/>
    <mergeCell ref="F329:G329"/>
    <mergeCell ref="F320:G320"/>
    <mergeCell ref="F321:G321"/>
    <mergeCell ref="F322:G322"/>
    <mergeCell ref="F323:G323"/>
    <mergeCell ref="F324:G324"/>
    <mergeCell ref="F315:G315"/>
    <mergeCell ref="F316:G316"/>
    <mergeCell ref="F317:G317"/>
    <mergeCell ref="F318:G318"/>
    <mergeCell ref="F319:G319"/>
    <mergeCell ref="F310:G310"/>
    <mergeCell ref="F311:G311"/>
    <mergeCell ref="F312:G312"/>
    <mergeCell ref="F313:G313"/>
    <mergeCell ref="F314:G314"/>
    <mergeCell ref="F305:G305"/>
    <mergeCell ref="F306:G306"/>
    <mergeCell ref="F307:G307"/>
    <mergeCell ref="F308:G308"/>
    <mergeCell ref="F309:G309"/>
    <mergeCell ref="F300:G300"/>
    <mergeCell ref="F301:G301"/>
    <mergeCell ref="F302:G302"/>
    <mergeCell ref="F303:G303"/>
    <mergeCell ref="F304:G304"/>
    <mergeCell ref="F295:G295"/>
    <mergeCell ref="F296:G296"/>
    <mergeCell ref="F297:G297"/>
    <mergeCell ref="F298:G298"/>
    <mergeCell ref="F299:G299"/>
    <mergeCell ref="F290:G290"/>
    <mergeCell ref="F291:G291"/>
    <mergeCell ref="F292:G292"/>
    <mergeCell ref="F293:G293"/>
    <mergeCell ref="F294:G294"/>
    <mergeCell ref="F285:G285"/>
    <mergeCell ref="F286:G286"/>
    <mergeCell ref="F287:G287"/>
    <mergeCell ref="F288:G288"/>
    <mergeCell ref="F289:G289"/>
    <mergeCell ref="F280:G280"/>
    <mergeCell ref="F281:G281"/>
    <mergeCell ref="F282:G282"/>
    <mergeCell ref="F283:G283"/>
    <mergeCell ref="F284:G284"/>
    <mergeCell ref="F275:G275"/>
    <mergeCell ref="F276:G276"/>
    <mergeCell ref="F277:G277"/>
    <mergeCell ref="F278:G278"/>
    <mergeCell ref="F279:G279"/>
    <mergeCell ref="F270:G270"/>
    <mergeCell ref="F271:G271"/>
    <mergeCell ref="F272:G272"/>
    <mergeCell ref="F273:G273"/>
    <mergeCell ref="F274:G274"/>
    <mergeCell ref="F265:G265"/>
    <mergeCell ref="F266:G266"/>
    <mergeCell ref="F267:G267"/>
    <mergeCell ref="F268:G268"/>
    <mergeCell ref="F269:G269"/>
    <mergeCell ref="F260:G260"/>
    <mergeCell ref="F261:G261"/>
    <mergeCell ref="F262:G262"/>
    <mergeCell ref="F263:G263"/>
    <mergeCell ref="F264:G264"/>
    <mergeCell ref="F255:G255"/>
    <mergeCell ref="F256:G256"/>
    <mergeCell ref="F257:G257"/>
    <mergeCell ref="F258:G258"/>
    <mergeCell ref="F259:G259"/>
    <mergeCell ref="F250:G250"/>
    <mergeCell ref="F251:G251"/>
    <mergeCell ref="F252:G252"/>
    <mergeCell ref="F253:G253"/>
    <mergeCell ref="F254:G254"/>
    <mergeCell ref="F245:G245"/>
    <mergeCell ref="F246:G246"/>
    <mergeCell ref="F247:G247"/>
    <mergeCell ref="F248:G248"/>
    <mergeCell ref="F249:G249"/>
    <mergeCell ref="F240:G240"/>
    <mergeCell ref="F241:G241"/>
    <mergeCell ref="F242:G242"/>
    <mergeCell ref="F243:G243"/>
    <mergeCell ref="F244:G244"/>
    <mergeCell ref="F235:G235"/>
    <mergeCell ref="F236:G236"/>
    <mergeCell ref="F237:G237"/>
    <mergeCell ref="F238:G238"/>
    <mergeCell ref="F239:G239"/>
    <mergeCell ref="F230:G230"/>
    <mergeCell ref="F231:G231"/>
    <mergeCell ref="F232:G232"/>
    <mergeCell ref="F233:G233"/>
    <mergeCell ref="F234:G234"/>
    <mergeCell ref="F225:G225"/>
    <mergeCell ref="F226:G226"/>
    <mergeCell ref="F227:G227"/>
    <mergeCell ref="F228:G228"/>
    <mergeCell ref="F229:G229"/>
    <mergeCell ref="F220:G220"/>
    <mergeCell ref="F221:G221"/>
    <mergeCell ref="F222:G222"/>
    <mergeCell ref="F223:G223"/>
    <mergeCell ref="F224:G224"/>
    <mergeCell ref="F215:G215"/>
    <mergeCell ref="F216:G216"/>
    <mergeCell ref="F217:G217"/>
    <mergeCell ref="F218:G218"/>
    <mergeCell ref="F219:G219"/>
    <mergeCell ref="F210:G210"/>
    <mergeCell ref="F211:G211"/>
    <mergeCell ref="F212:G212"/>
    <mergeCell ref="F213:G213"/>
    <mergeCell ref="F214:G214"/>
    <mergeCell ref="F205:G205"/>
    <mergeCell ref="F206:G206"/>
    <mergeCell ref="F207:G207"/>
    <mergeCell ref="F208:G208"/>
    <mergeCell ref="F209:G209"/>
    <mergeCell ref="F200:G200"/>
    <mergeCell ref="F201:G201"/>
    <mergeCell ref="F202:G202"/>
    <mergeCell ref="F203:G203"/>
    <mergeCell ref="F204:G204"/>
    <mergeCell ref="F195:G195"/>
    <mergeCell ref="F196:G196"/>
    <mergeCell ref="F197:G197"/>
    <mergeCell ref="F198:G198"/>
    <mergeCell ref="F199:G199"/>
    <mergeCell ref="F190:G190"/>
    <mergeCell ref="F191:G191"/>
    <mergeCell ref="F192:G192"/>
    <mergeCell ref="F193:G193"/>
    <mergeCell ref="F194:G194"/>
    <mergeCell ref="F185:G185"/>
    <mergeCell ref="F186:G186"/>
    <mergeCell ref="F187:G187"/>
    <mergeCell ref="F188:G188"/>
    <mergeCell ref="F189:G189"/>
    <mergeCell ref="F180:G180"/>
    <mergeCell ref="F181:G181"/>
    <mergeCell ref="F182:G182"/>
    <mergeCell ref="F183:G183"/>
    <mergeCell ref="F184:G184"/>
    <mergeCell ref="F175:G175"/>
    <mergeCell ref="F176:G176"/>
    <mergeCell ref="F177:G177"/>
    <mergeCell ref="F178:G178"/>
    <mergeCell ref="F179:G179"/>
    <mergeCell ref="F170:G170"/>
    <mergeCell ref="F171:G171"/>
    <mergeCell ref="F172:G172"/>
    <mergeCell ref="F173:G173"/>
    <mergeCell ref="F174:G174"/>
    <mergeCell ref="F165:G165"/>
    <mergeCell ref="F166:G166"/>
    <mergeCell ref="F167:G167"/>
    <mergeCell ref="F168:G168"/>
    <mergeCell ref="F169:G169"/>
    <mergeCell ref="F160:G160"/>
    <mergeCell ref="F161:G161"/>
    <mergeCell ref="F162:G162"/>
    <mergeCell ref="F163:G163"/>
    <mergeCell ref="F164:G164"/>
    <mergeCell ref="F155:G155"/>
    <mergeCell ref="F156:G156"/>
    <mergeCell ref="F157:G157"/>
    <mergeCell ref="F158:G158"/>
    <mergeCell ref="F159:G159"/>
    <mergeCell ref="F150:G150"/>
    <mergeCell ref="F151:G151"/>
    <mergeCell ref="F152:G152"/>
    <mergeCell ref="F153:G153"/>
    <mergeCell ref="F154:G154"/>
    <mergeCell ref="F145:G145"/>
    <mergeCell ref="F146:G146"/>
    <mergeCell ref="F147:G147"/>
    <mergeCell ref="F148:G148"/>
    <mergeCell ref="F149:G149"/>
    <mergeCell ref="F140:G140"/>
    <mergeCell ref="F141:G141"/>
    <mergeCell ref="F142:G142"/>
    <mergeCell ref="F143:G143"/>
    <mergeCell ref="F144:G144"/>
    <mergeCell ref="F135:G135"/>
    <mergeCell ref="F136:G136"/>
    <mergeCell ref="F137:G137"/>
    <mergeCell ref="F138:G138"/>
    <mergeCell ref="F139:G139"/>
    <mergeCell ref="F130:G130"/>
    <mergeCell ref="F131:G131"/>
    <mergeCell ref="F132:G132"/>
    <mergeCell ref="F133:G133"/>
    <mergeCell ref="F134:G134"/>
    <mergeCell ref="F125:G125"/>
    <mergeCell ref="F126:G126"/>
    <mergeCell ref="F127:G127"/>
    <mergeCell ref="F128:G128"/>
    <mergeCell ref="F129:G129"/>
    <mergeCell ref="F120:G120"/>
    <mergeCell ref="F121:G121"/>
    <mergeCell ref="F122:G122"/>
    <mergeCell ref="F123:G123"/>
    <mergeCell ref="F124:G124"/>
    <mergeCell ref="F115:G115"/>
    <mergeCell ref="F116:G116"/>
    <mergeCell ref="F117:G117"/>
    <mergeCell ref="F118:G118"/>
    <mergeCell ref="F119:G119"/>
    <mergeCell ref="F110:G110"/>
    <mergeCell ref="F111:G111"/>
    <mergeCell ref="F112:G112"/>
    <mergeCell ref="F113:G113"/>
    <mergeCell ref="F114:G114"/>
    <mergeCell ref="F105:G105"/>
    <mergeCell ref="F106:G106"/>
    <mergeCell ref="F107:G107"/>
    <mergeCell ref="F108:G108"/>
    <mergeCell ref="F109:G109"/>
    <mergeCell ref="F100:G100"/>
    <mergeCell ref="F101:G101"/>
    <mergeCell ref="F102:G102"/>
    <mergeCell ref="F103:G103"/>
    <mergeCell ref="F104:G104"/>
    <mergeCell ref="F95:G95"/>
    <mergeCell ref="F96:G96"/>
    <mergeCell ref="F97:G97"/>
    <mergeCell ref="F98:G98"/>
    <mergeCell ref="F99:G99"/>
    <mergeCell ref="F90:G90"/>
    <mergeCell ref="F91:G91"/>
    <mergeCell ref="F92:G92"/>
    <mergeCell ref="F93:G93"/>
    <mergeCell ref="F94:G94"/>
    <mergeCell ref="F85:G85"/>
    <mergeCell ref="F86:G86"/>
    <mergeCell ref="F87:G87"/>
    <mergeCell ref="F88:G88"/>
    <mergeCell ref="F89:G89"/>
    <mergeCell ref="F80:G80"/>
    <mergeCell ref="F81:G81"/>
    <mergeCell ref="F82:G82"/>
    <mergeCell ref="F83:G83"/>
    <mergeCell ref="F84:G84"/>
    <mergeCell ref="F75:G75"/>
    <mergeCell ref="F76:G76"/>
    <mergeCell ref="F77:G77"/>
    <mergeCell ref="F78:G78"/>
    <mergeCell ref="F79:G79"/>
    <mergeCell ref="F70:G70"/>
    <mergeCell ref="F71:G71"/>
    <mergeCell ref="F72:G72"/>
    <mergeCell ref="F73:G73"/>
    <mergeCell ref="F74:G74"/>
    <mergeCell ref="F65:G65"/>
    <mergeCell ref="F66:G66"/>
    <mergeCell ref="F67:G67"/>
    <mergeCell ref="F68:G68"/>
    <mergeCell ref="F69:G69"/>
    <mergeCell ref="F60:G60"/>
    <mergeCell ref="F61:G61"/>
    <mergeCell ref="F62:G62"/>
    <mergeCell ref="F63:G63"/>
    <mergeCell ref="F64:G64"/>
    <mergeCell ref="F55:G55"/>
    <mergeCell ref="F56:G56"/>
    <mergeCell ref="F57:G57"/>
    <mergeCell ref="F58:G58"/>
    <mergeCell ref="F59:G59"/>
    <mergeCell ref="F50:G50"/>
    <mergeCell ref="F51:G51"/>
    <mergeCell ref="F52:G52"/>
    <mergeCell ref="F53:G53"/>
    <mergeCell ref="F54:G54"/>
    <mergeCell ref="F45:G45"/>
    <mergeCell ref="F46:G46"/>
    <mergeCell ref="F47:G47"/>
    <mergeCell ref="F48:G48"/>
    <mergeCell ref="F49:G49"/>
    <mergeCell ref="F40:G40"/>
    <mergeCell ref="F41:G41"/>
    <mergeCell ref="F42:G42"/>
    <mergeCell ref="F43:G43"/>
    <mergeCell ref="F44:G44"/>
    <mergeCell ref="F35:G35"/>
    <mergeCell ref="F36:G36"/>
    <mergeCell ref="F37:G37"/>
    <mergeCell ref="F38:G38"/>
    <mergeCell ref="F39:G39"/>
    <mergeCell ref="F20:G20"/>
    <mergeCell ref="F21:G21"/>
    <mergeCell ref="F22:G22"/>
    <mergeCell ref="K10:K11"/>
    <mergeCell ref="K14:K15"/>
    <mergeCell ref="F33:G33"/>
    <mergeCell ref="F34:G34"/>
    <mergeCell ref="F30:G30"/>
    <mergeCell ref="F31:G31"/>
    <mergeCell ref="F32:G32"/>
    <mergeCell ref="F24:G24"/>
    <mergeCell ref="F25:G25"/>
    <mergeCell ref="F23:G23"/>
    <mergeCell ref="F28:G28"/>
    <mergeCell ref="F29:G29"/>
    <mergeCell ref="F26:G26"/>
    <mergeCell ref="F27:G27"/>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333" zoomScaleNormal="100" workbookViewId="0">
      <selection activeCell="J1019" sqref="J1019"/>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1195.7600000000014</v>
      </c>
      <c r="O2" s="21" t="s">
        <v>259</v>
      </c>
    </row>
    <row r="3" spans="1:15" s="21" customFormat="1" ht="15" customHeight="1" thickBot="1">
      <c r="A3" s="22" t="s">
        <v>151</v>
      </c>
      <c r="G3" s="28">
        <f>'Invoice(cancle)'!J14</f>
        <v>44980</v>
      </c>
      <c r="H3" s="29"/>
      <c r="N3" s="21">
        <v>1195.7600000000014</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USD</v>
      </c>
    </row>
    <row r="10" spans="1:15" s="21" customFormat="1" ht="13.5" thickBot="1">
      <c r="A10" s="36" t="str">
        <f>'Copy paste to Here'!G10</f>
        <v>Hipsta Paraparaumu</v>
      </c>
      <c r="B10" s="37"/>
      <c r="C10" s="37"/>
      <c r="D10" s="37"/>
      <c r="F10" s="38" t="str">
        <f>'Copy paste to Here'!B10</f>
        <v>Hipsta Paraparaumu</v>
      </c>
      <c r="G10" s="39"/>
      <c r="H10" s="40"/>
      <c r="K10" s="95" t="s">
        <v>276</v>
      </c>
      <c r="L10" s="35" t="s">
        <v>276</v>
      </c>
      <c r="M10" s="21">
        <v>1</v>
      </c>
    </row>
    <row r="11" spans="1:15" s="21" customFormat="1" ht="15.75" thickBot="1">
      <c r="A11" s="41" t="str">
        <f>'Copy paste to Here'!G11</f>
        <v>Demi-Jade Spiers</v>
      </c>
      <c r="B11" s="42"/>
      <c r="C11" s="42"/>
      <c r="D11" s="42"/>
      <c r="F11" s="43" t="str">
        <f>'Copy paste to Here'!B11</f>
        <v>Demi-Jade Spiers</v>
      </c>
      <c r="G11" s="44"/>
      <c r="H11" s="45"/>
      <c r="K11" s="93" t="s">
        <v>158</v>
      </c>
      <c r="L11" s="46" t="s">
        <v>159</v>
      </c>
      <c r="M11" s="21">
        <f>VLOOKUP(G3,[1]Sheet1!$A$9:$I$7290,2,FALSE)</f>
        <v>34.42</v>
      </c>
    </row>
    <row r="12" spans="1:15" s="21" customFormat="1" ht="15.75" thickBot="1">
      <c r="A12" s="41" t="str">
        <f>'Copy paste to Here'!G12</f>
        <v>44 Marine Parade, Paraparaumu Beach 44 Marine Parade, Paraparaumu Beach</v>
      </c>
      <c r="B12" s="42"/>
      <c r="C12" s="42"/>
      <c r="D12" s="42"/>
      <c r="E12" s="89"/>
      <c r="F12" s="43" t="str">
        <f>'Copy paste to Here'!B12</f>
        <v>44 Marine Parade, Paraparaumu Beach 44 Marine Parade, Paraparaumu Beach</v>
      </c>
      <c r="G12" s="44"/>
      <c r="H12" s="45"/>
      <c r="K12" s="93" t="s">
        <v>160</v>
      </c>
      <c r="L12" s="46" t="s">
        <v>133</v>
      </c>
      <c r="M12" s="21">
        <f>VLOOKUP(G3,[1]Sheet1!$A$9:$I$7290,3,FALSE)</f>
        <v>36.36</v>
      </c>
    </row>
    <row r="13" spans="1:15" s="21" customFormat="1" ht="15.75" thickBot="1">
      <c r="A13" s="41" t="str">
        <f>'Copy paste to Here'!G13</f>
        <v>5032 Wellington</v>
      </c>
      <c r="B13" s="42"/>
      <c r="C13" s="42"/>
      <c r="D13" s="42"/>
      <c r="E13" s="111" t="s">
        <v>168</v>
      </c>
      <c r="F13" s="43" t="str">
        <f>'Copy paste to Here'!B13</f>
        <v>5032 Wellington</v>
      </c>
      <c r="G13" s="44"/>
      <c r="H13" s="45"/>
      <c r="K13" s="93" t="s">
        <v>161</v>
      </c>
      <c r="L13" s="46" t="s">
        <v>162</v>
      </c>
      <c r="M13" s="113">
        <f>VLOOKUP(G3,[1]Sheet1!$A$9:$I$7290,4,FALSE)</f>
        <v>41.28</v>
      </c>
    </row>
    <row r="14" spans="1:15" s="21" customFormat="1" ht="15.75" thickBot="1">
      <c r="A14" s="41" t="str">
        <f>'Copy paste to Here'!G14</f>
        <v>New Zealand</v>
      </c>
      <c r="B14" s="42"/>
      <c r="C14" s="42"/>
      <c r="D14" s="42"/>
      <c r="E14" s="111">
        <v>21.29</v>
      </c>
      <c r="F14" s="43" t="str">
        <f>'Copy paste to Here'!B14</f>
        <v>New Zealand</v>
      </c>
      <c r="G14" s="44"/>
      <c r="H14" s="45"/>
      <c r="K14" s="93" t="s">
        <v>163</v>
      </c>
      <c r="L14" s="46" t="s">
        <v>164</v>
      </c>
      <c r="M14" s="21">
        <f>VLOOKUP(G3,[1]Sheet1!$A$9:$I$7290,5,FALSE)</f>
        <v>23.14</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25.26</v>
      </c>
    </row>
    <row r="16" spans="1:15" s="21" customFormat="1" ht="13.7" customHeight="1" thickBot="1">
      <c r="A16" s="52"/>
      <c r="K16" s="94" t="s">
        <v>167</v>
      </c>
      <c r="L16" s="51" t="s">
        <v>168</v>
      </c>
      <c r="M16" s="21">
        <f>VLOOKUP(G3,[1]Sheet1!$A$9:$I$7290,7,FALSE)</f>
        <v>21.29</v>
      </c>
    </row>
    <row r="17" spans="1:13" s="21" customFormat="1" ht="13.5" thickBot="1">
      <c r="A17" s="53" t="s">
        <v>169</v>
      </c>
      <c r="B17" s="54" t="s">
        <v>170</v>
      </c>
      <c r="C17" s="54" t="s">
        <v>284</v>
      </c>
      <c r="D17" s="55" t="s">
        <v>198</v>
      </c>
      <c r="E17" s="55" t="s">
        <v>261</v>
      </c>
      <c r="F17" s="55" t="str">
        <f>CONCATENATE("Amount ",,J9)</f>
        <v>Amount USD</v>
      </c>
      <c r="G17" s="54" t="s">
        <v>171</v>
      </c>
      <c r="H17" s="54" t="s">
        <v>172</v>
      </c>
      <c r="J17" s="21" t="s">
        <v>173</v>
      </c>
      <c r="K17" s="21" t="s">
        <v>174</v>
      </c>
      <c r="L17" s="21" t="s">
        <v>174</v>
      </c>
      <c r="M17" s="21">
        <v>2.5</v>
      </c>
    </row>
    <row r="18" spans="1:13" s="62" customFormat="1" ht="25.5">
      <c r="A18" s="56" t="str">
        <f>IF((LEN('Copy paste to Here'!G22))&gt;5,((CONCATENATE('Copy paste to Here'!G22," &amp; ",'Copy paste to Here'!D22,"  &amp;  ",'Copy paste to Here'!E22))),"Empty Cell")</f>
        <v xml:space="preserve">925 silver seamless nose ring, 0.6mm (22g) with plain butterfly - 8mm outer diameter &amp; Length: 8mm  &amp;  </v>
      </c>
      <c r="B18" s="57" t="str">
        <f>'Copy paste to Here'!C22</f>
        <v>AGHBT22</v>
      </c>
      <c r="C18" s="57" t="s">
        <v>880</v>
      </c>
      <c r="D18" s="58">
        <f>'Invoice(cancle)'!B22</f>
        <v>4</v>
      </c>
      <c r="E18" s="59">
        <f>'Shipping Invoice'!J22*$N$1</f>
        <v>0.5</v>
      </c>
      <c r="F18" s="59">
        <f>D18*E18</f>
        <v>2</v>
      </c>
      <c r="G18" s="60">
        <f>E18*$E$14</f>
        <v>10.645</v>
      </c>
      <c r="H18" s="61">
        <f>D18*G18</f>
        <v>42.58</v>
      </c>
    </row>
    <row r="19" spans="1:13" s="62" customFormat="1" ht="36">
      <c r="A19" s="112" t="str">
        <f>IF((LEN('Copy paste to Here'!G23))&gt;5,((CONCATENATE('Copy paste to Here'!G23," &amp; ",'Copy paste to Here'!D23,"  &amp;  ",'Copy paste to Here'!E23))),"Empty Cell")</f>
        <v>316L steel nipple barbell, 14g (1.6mm) with two forward facing 5mm heart shaped CZs in prong set (prong sets made from 925 Silver plated brass) &amp; Size: 12mm  &amp;  Cz Color: Rose</v>
      </c>
      <c r="B19" s="57" t="str">
        <f>'Copy paste to Here'!C23</f>
        <v>BBNPHZ</v>
      </c>
      <c r="C19" s="57" t="s">
        <v>715</v>
      </c>
      <c r="D19" s="58">
        <f>'Invoice(cancle)'!B23</f>
        <v>4</v>
      </c>
      <c r="E19" s="59">
        <f>'Shipping Invoice'!J23*$N$1</f>
        <v>2.09</v>
      </c>
      <c r="F19" s="59">
        <f t="shared" ref="F19:F82" si="0">D19*E19</f>
        <v>8.36</v>
      </c>
      <c r="G19" s="60">
        <f t="shared" ref="G19:G82" si="1">E19*$E$14</f>
        <v>44.496099999999998</v>
      </c>
      <c r="H19" s="63">
        <f t="shared" ref="H19:H82" si="2">D19*G19</f>
        <v>177.98439999999999</v>
      </c>
    </row>
    <row r="20" spans="1:13" s="62" customFormat="1" ht="36">
      <c r="A20" s="56" t="str">
        <f>IF((LEN('Copy paste to Here'!G24))&gt;5,((CONCATENATE('Copy paste to Here'!G24," &amp; ",'Copy paste to Here'!D24,"  &amp;  ",'Copy paste to Here'!E24))),"Empty Cell")</f>
        <v>316L steel nipple barbell, 14g (1.6mm) with two forward facing 5mm heart shaped CZs in prong set (prong sets made from 925 Silver plated brass) &amp; Size: 14mm  &amp;  Cz Color: Clear</v>
      </c>
      <c r="B20" s="57" t="str">
        <f>'Copy paste to Here'!C24</f>
        <v>BBNPHZ</v>
      </c>
      <c r="C20" s="57" t="s">
        <v>715</v>
      </c>
      <c r="D20" s="58">
        <f>'Invoice(cancle)'!B24</f>
        <v>6</v>
      </c>
      <c r="E20" s="59">
        <f>'Shipping Invoice'!J24*$N$1</f>
        <v>2.09</v>
      </c>
      <c r="F20" s="59">
        <f t="shared" si="0"/>
        <v>12.54</v>
      </c>
      <c r="G20" s="60">
        <f t="shared" si="1"/>
        <v>44.496099999999998</v>
      </c>
      <c r="H20" s="63">
        <f t="shared" si="2"/>
        <v>266.97659999999996</v>
      </c>
    </row>
    <row r="21" spans="1:13" s="62" customFormat="1" ht="36">
      <c r="A21" s="56" t="str">
        <f>IF((LEN('Copy paste to Here'!G25))&gt;5,((CONCATENATE('Copy paste to Here'!G25," &amp; ",'Copy paste to Here'!D25,"  &amp;  ",'Copy paste to Here'!E25))),"Empty Cell")</f>
        <v>316L steel nipple barbell, 14g (1.6mm) with two forward facing 5mm heart shaped CZs in prong set (prong sets made from 925 Silver plated brass) &amp; Size: 14mm  &amp;  Cz Color: Rose</v>
      </c>
      <c r="B21" s="57" t="str">
        <f>'Copy paste to Here'!C25</f>
        <v>BBNPHZ</v>
      </c>
      <c r="C21" s="57" t="s">
        <v>715</v>
      </c>
      <c r="D21" s="58">
        <f>'Invoice(cancle)'!B25</f>
        <v>12</v>
      </c>
      <c r="E21" s="59">
        <f>'Shipping Invoice'!J25*$N$1</f>
        <v>2.09</v>
      </c>
      <c r="F21" s="59">
        <f t="shared" si="0"/>
        <v>25.08</v>
      </c>
      <c r="G21" s="60">
        <f t="shared" si="1"/>
        <v>44.496099999999998</v>
      </c>
      <c r="H21" s="63">
        <f t="shared" si="2"/>
        <v>533.95319999999992</v>
      </c>
    </row>
    <row r="22" spans="1:13" s="62" customFormat="1" ht="36">
      <c r="A22" s="56" t="str">
        <f>IF((LEN('Copy paste to Here'!G26))&gt;5,((CONCATENATE('Copy paste to Here'!G26," &amp; ",'Copy paste to Here'!D26,"  &amp;  ",'Copy paste to Here'!E26))),"Empty Cell")</f>
        <v>316L steel nipple barbell, 14g (1.6mm) with two forward facing 5mm heart shaped CZs in prong set (prong sets made from 925 Silver plated brass) &amp; Size: 16mm  &amp;  Cz Color: Rose</v>
      </c>
      <c r="B22" s="57" t="str">
        <f>'Copy paste to Here'!C26</f>
        <v>BBNPHZ</v>
      </c>
      <c r="C22" s="57" t="s">
        <v>715</v>
      </c>
      <c r="D22" s="58">
        <f>'Invoice(cancle)'!B26</f>
        <v>3</v>
      </c>
      <c r="E22" s="59">
        <f>'Shipping Invoice'!J26*$N$1</f>
        <v>2.09</v>
      </c>
      <c r="F22" s="59">
        <f t="shared" si="0"/>
        <v>6.27</v>
      </c>
      <c r="G22" s="60">
        <f t="shared" si="1"/>
        <v>44.496099999999998</v>
      </c>
      <c r="H22" s="63">
        <f t="shared" si="2"/>
        <v>133.48829999999998</v>
      </c>
    </row>
    <row r="23" spans="1:13" s="62" customFormat="1" ht="36">
      <c r="A23" s="56" t="str">
        <f>IF((LEN('Copy paste to Here'!G27))&gt;5,((CONCATENATE('Copy paste to Here'!G27," &amp; ",'Copy paste to Here'!D27,"  &amp;  ",'Copy paste to Here'!E27))),"Empty Cell")</f>
        <v xml:space="preserve">Rose gold anodized 316L steel nipple barbell, 14g (1.6mm) with two forward facing 5mm heart shaped CZs in prong set (prong sets made from rose gold plated brass) &amp; Length: 12mm  &amp;  </v>
      </c>
      <c r="B23" s="57" t="str">
        <f>'Copy paste to Here'!C27</f>
        <v>BBNPTTHZ</v>
      </c>
      <c r="C23" s="57" t="s">
        <v>719</v>
      </c>
      <c r="D23" s="58">
        <f>'Invoice(cancle)'!B27</f>
        <v>4</v>
      </c>
      <c r="E23" s="59">
        <f>'Shipping Invoice'!J27*$N$1</f>
        <v>3.04</v>
      </c>
      <c r="F23" s="59">
        <f t="shared" si="0"/>
        <v>12.16</v>
      </c>
      <c r="G23" s="60">
        <f t="shared" si="1"/>
        <v>64.721599999999995</v>
      </c>
      <c r="H23" s="63">
        <f t="shared" si="2"/>
        <v>258.88639999999998</v>
      </c>
    </row>
    <row r="24" spans="1:13" s="62" customFormat="1" ht="36">
      <c r="A24" s="56" t="str">
        <f>IF((LEN('Copy paste to Here'!G28))&gt;5,((CONCATENATE('Copy paste to Here'!G28," &amp; ",'Copy paste to Here'!D28,"  &amp;  ",'Copy paste to Here'!E28))),"Empty Cell")</f>
        <v xml:space="preserve">Rose gold anodized 316L steel nipple barbell, 14g (1.6mm) with two forward facing 5mm heart shaped CZs in prong set (prong sets made from rose gold plated brass) &amp; Length: 14mm  &amp;  </v>
      </c>
      <c r="B24" s="57" t="str">
        <f>'Copy paste to Here'!C28</f>
        <v>BBNPTTHZ</v>
      </c>
      <c r="C24" s="57" t="s">
        <v>719</v>
      </c>
      <c r="D24" s="58">
        <f>'Invoice(cancle)'!B28</f>
        <v>4</v>
      </c>
      <c r="E24" s="59">
        <f>'Shipping Invoice'!J28*$N$1</f>
        <v>3.04</v>
      </c>
      <c r="F24" s="59">
        <f t="shared" si="0"/>
        <v>12.16</v>
      </c>
      <c r="G24" s="60">
        <f t="shared" si="1"/>
        <v>64.721599999999995</v>
      </c>
      <c r="H24" s="63">
        <f t="shared" si="2"/>
        <v>258.88639999999998</v>
      </c>
    </row>
    <row r="25" spans="1:13" s="62" customFormat="1" ht="48">
      <c r="A25" s="56" t="str">
        <f>IF((LEN('Copy paste to Here'!G29))&gt;5,((CONCATENATE('Copy paste to Here'!G29," &amp; ",'Copy paste to Here'!D29,"  &amp;  ",'Copy paste to Here'!E29))),"Empty Cell")</f>
        <v>Internally threaded 316L steel eyebrow banana, 16g (1.2mm) with two prong set round CZ stones on both ends (attachments are made from surgical steel) &amp; Length: 6mm with 3mm top part  &amp;  Cz Color: Clear</v>
      </c>
      <c r="B25" s="57" t="str">
        <f>'Copy paste to Here'!C29</f>
        <v>BNE2CZIN</v>
      </c>
      <c r="C25" s="57" t="s">
        <v>881</v>
      </c>
      <c r="D25" s="58">
        <f>'Invoice(cancle)'!B29</f>
        <v>2</v>
      </c>
      <c r="E25" s="59">
        <f>'Shipping Invoice'!J29*$N$1</f>
        <v>2.04</v>
      </c>
      <c r="F25" s="59">
        <f t="shared" si="0"/>
        <v>4.08</v>
      </c>
      <c r="G25" s="60">
        <f t="shared" si="1"/>
        <v>43.431599999999996</v>
      </c>
      <c r="H25" s="63">
        <f t="shared" si="2"/>
        <v>86.863199999999992</v>
      </c>
    </row>
    <row r="26" spans="1:13" s="62" customFormat="1" ht="48">
      <c r="A26" s="56" t="str">
        <f>IF((LEN('Copy paste to Here'!G30))&gt;5,((CONCATENATE('Copy paste to Here'!G30," &amp; ",'Copy paste to Here'!D30,"  &amp;  ",'Copy paste to Here'!E30))),"Empty Cell")</f>
        <v>Internally threaded 316L steel eyebrow banana, 16g (1.2mm) with two prong set round CZ stones on both ends (attachments are made from surgical steel) &amp; Length: 6mm with 3mm top part  &amp;  Cz Color: Rose</v>
      </c>
      <c r="B26" s="57" t="str">
        <f>'Copy paste to Here'!C30</f>
        <v>BNE2CZIN</v>
      </c>
      <c r="C26" s="57" t="s">
        <v>881</v>
      </c>
      <c r="D26" s="58">
        <f>'Invoice(cancle)'!B30</f>
        <v>1</v>
      </c>
      <c r="E26" s="59">
        <f>'Shipping Invoice'!J30*$N$1</f>
        <v>2.04</v>
      </c>
      <c r="F26" s="59">
        <f t="shared" si="0"/>
        <v>2.04</v>
      </c>
      <c r="G26" s="60">
        <f t="shared" si="1"/>
        <v>43.431599999999996</v>
      </c>
      <c r="H26" s="63">
        <f t="shared" si="2"/>
        <v>43.431599999999996</v>
      </c>
    </row>
    <row r="27" spans="1:13" s="62" customFormat="1" ht="48">
      <c r="A27" s="56" t="str">
        <f>IF((LEN('Copy paste to Here'!G31))&gt;5,((CONCATENATE('Copy paste to Here'!G31," &amp; ",'Copy paste to Here'!D31,"  &amp;  ",'Copy paste to Here'!E31))),"Empty Cell")</f>
        <v>Internally threaded 316L steel eyebrow banana, 16g (1.2mm) with two prong set round CZ stones on both ends (attachments are made from surgical steel) &amp; Length: 6mm with 3mm top part  &amp;  Cz Color: Amethyst</v>
      </c>
      <c r="B27" s="57" t="str">
        <f>'Copy paste to Here'!C31</f>
        <v>BNE2CZIN</v>
      </c>
      <c r="C27" s="57" t="s">
        <v>881</v>
      </c>
      <c r="D27" s="58">
        <f>'Invoice(cancle)'!B31</f>
        <v>1</v>
      </c>
      <c r="E27" s="59">
        <f>'Shipping Invoice'!J31*$N$1</f>
        <v>2.04</v>
      </c>
      <c r="F27" s="59">
        <f t="shared" si="0"/>
        <v>2.04</v>
      </c>
      <c r="G27" s="60">
        <f t="shared" si="1"/>
        <v>43.431599999999996</v>
      </c>
      <c r="H27" s="63">
        <f t="shared" si="2"/>
        <v>43.431599999999996</v>
      </c>
    </row>
    <row r="28" spans="1:13" s="62" customFormat="1" ht="48">
      <c r="A28" s="56" t="str">
        <f>IF((LEN('Copy paste to Here'!G32))&gt;5,((CONCATENATE('Copy paste to Here'!G32," &amp; ",'Copy paste to Here'!D32,"  &amp;  ",'Copy paste to Here'!E32))),"Empty Cell")</f>
        <v>Internally threaded 316L steel eyebrow banana, 16g (1.2mm) with two prong set round CZ stones on both ends (attachments are made from surgical steel) &amp; Length: 6mm with 3mm top part  &amp;  Cz Color: Jet</v>
      </c>
      <c r="B28" s="57" t="str">
        <f>'Copy paste to Here'!C32</f>
        <v>BNE2CZIN</v>
      </c>
      <c r="C28" s="57" t="s">
        <v>881</v>
      </c>
      <c r="D28" s="58">
        <f>'Invoice(cancle)'!B32</f>
        <v>1</v>
      </c>
      <c r="E28" s="59">
        <f>'Shipping Invoice'!J32*$N$1</f>
        <v>2.04</v>
      </c>
      <c r="F28" s="59">
        <f t="shared" si="0"/>
        <v>2.04</v>
      </c>
      <c r="G28" s="60">
        <f t="shared" si="1"/>
        <v>43.431599999999996</v>
      </c>
      <c r="H28" s="63">
        <f t="shared" si="2"/>
        <v>43.431599999999996</v>
      </c>
    </row>
    <row r="29" spans="1:13" s="62" customFormat="1" ht="48">
      <c r="A29" s="56" t="str">
        <f>IF((LEN('Copy paste to Here'!G33))&gt;5,((CONCATENATE('Copy paste to Here'!G33," &amp; ",'Copy paste to Here'!D33,"  &amp;  ",'Copy paste to Here'!E33))),"Empty Cell")</f>
        <v>Internally threaded 316L steel eyebrow banana, 16g (1.2mm) with two prong set round CZ stones on both ends (attachments are made from surgical steel) &amp; Length: 8mm with 3mm top part  &amp;  Cz Color: Clear</v>
      </c>
      <c r="B29" s="57" t="str">
        <f>'Copy paste to Here'!C33</f>
        <v>BNE2CZIN</v>
      </c>
      <c r="C29" s="57" t="s">
        <v>881</v>
      </c>
      <c r="D29" s="58">
        <f>'Invoice(cancle)'!B33</f>
        <v>2</v>
      </c>
      <c r="E29" s="59">
        <f>'Shipping Invoice'!J33*$N$1</f>
        <v>2.04</v>
      </c>
      <c r="F29" s="59">
        <f t="shared" si="0"/>
        <v>4.08</v>
      </c>
      <c r="G29" s="60">
        <f t="shared" si="1"/>
        <v>43.431599999999996</v>
      </c>
      <c r="H29" s="63">
        <f t="shared" si="2"/>
        <v>86.863199999999992</v>
      </c>
    </row>
    <row r="30" spans="1:13" s="62" customFormat="1" ht="48">
      <c r="A30" s="56" t="str">
        <f>IF((LEN('Copy paste to Here'!G34))&gt;5,((CONCATENATE('Copy paste to Here'!G34," &amp; ",'Copy paste to Here'!D34,"  &amp;  ",'Copy paste to Here'!E34))),"Empty Cell")</f>
        <v>Internally threaded 316L steel eyebrow banana, 16g (1.2mm) with two prong set round CZ stones on both ends (attachments are made from surgical steel) &amp; Length: 8mm with 3mm top part  &amp;  Cz Color: Rose</v>
      </c>
      <c r="B30" s="57" t="str">
        <f>'Copy paste to Here'!C34</f>
        <v>BNE2CZIN</v>
      </c>
      <c r="C30" s="57" t="s">
        <v>881</v>
      </c>
      <c r="D30" s="58">
        <f>'Invoice(cancle)'!B34</f>
        <v>1</v>
      </c>
      <c r="E30" s="59">
        <f>'Shipping Invoice'!J34*$N$1</f>
        <v>2.04</v>
      </c>
      <c r="F30" s="59">
        <f t="shared" si="0"/>
        <v>2.04</v>
      </c>
      <c r="G30" s="60">
        <f t="shared" si="1"/>
        <v>43.431599999999996</v>
      </c>
      <c r="H30" s="63">
        <f t="shared" si="2"/>
        <v>43.431599999999996</v>
      </c>
    </row>
    <row r="31" spans="1:13" s="62" customFormat="1" ht="48">
      <c r="A31" s="56" t="str">
        <f>IF((LEN('Copy paste to Here'!G35))&gt;5,((CONCATENATE('Copy paste to Here'!G35," &amp; ",'Copy paste to Here'!D35,"  &amp;  ",'Copy paste to Here'!E35))),"Empty Cell")</f>
        <v>Internally threaded 316L steel eyebrow banana, 16g (1.2mm) with two prong set round CZ stones on both ends (attachments are made from surgical steel) &amp; Length: 8mm with 3mm top part  &amp;  Cz Color: Amethyst</v>
      </c>
      <c r="B31" s="57" t="str">
        <f>'Copy paste to Here'!C35</f>
        <v>BNE2CZIN</v>
      </c>
      <c r="C31" s="57" t="s">
        <v>881</v>
      </c>
      <c r="D31" s="58">
        <f>'Invoice(cancle)'!B35</f>
        <v>1</v>
      </c>
      <c r="E31" s="59">
        <f>'Shipping Invoice'!J35*$N$1</f>
        <v>2.04</v>
      </c>
      <c r="F31" s="59">
        <f t="shared" si="0"/>
        <v>2.04</v>
      </c>
      <c r="G31" s="60">
        <f t="shared" si="1"/>
        <v>43.431599999999996</v>
      </c>
      <c r="H31" s="63">
        <f t="shared" si="2"/>
        <v>43.431599999999996</v>
      </c>
    </row>
    <row r="32" spans="1:13" s="62" customFormat="1" ht="48">
      <c r="A32" s="56" t="str">
        <f>IF((LEN('Copy paste to Here'!G36))&gt;5,((CONCATENATE('Copy paste to Here'!G36," &amp; ",'Copy paste to Here'!D36,"  &amp;  ",'Copy paste to Here'!E36))),"Empty Cell")</f>
        <v>Internally threaded 316L steel eyebrow banana, 16g (1.2mm) with two prong set round CZ stones on both ends (attachments are made from surgical steel) &amp; Length: 8mm with 3mm top part  &amp;  Cz Color: Jet</v>
      </c>
      <c r="B32" s="57" t="str">
        <f>'Copy paste to Here'!C36</f>
        <v>BNE2CZIN</v>
      </c>
      <c r="C32" s="57" t="s">
        <v>881</v>
      </c>
      <c r="D32" s="58">
        <f>'Invoice(cancle)'!B36</f>
        <v>1</v>
      </c>
      <c r="E32" s="59">
        <f>'Shipping Invoice'!J36*$N$1</f>
        <v>2.04</v>
      </c>
      <c r="F32" s="59">
        <f t="shared" si="0"/>
        <v>2.04</v>
      </c>
      <c r="G32" s="60">
        <f t="shared" si="1"/>
        <v>43.431599999999996</v>
      </c>
      <c r="H32" s="63">
        <f t="shared" si="2"/>
        <v>43.431599999999996</v>
      </c>
    </row>
    <row r="33" spans="1:8" s="62" customFormat="1" ht="48">
      <c r="A33" s="56" t="str">
        <f>IF((LEN('Copy paste to Here'!G37))&gt;5,((CONCATENATE('Copy paste to Here'!G37," &amp; ",'Copy paste to Here'!D37,"  &amp;  ",'Copy paste to Here'!E37))),"Empty Cell")</f>
        <v>Internally threaded 316L steel eyebrow banana, 16g (1.2mm) with two prong set round CZ stones on both ends (attachments are made from surgical steel) &amp; Length: 10mm with 3mm top part  &amp;  Cz Color: Clear</v>
      </c>
      <c r="B33" s="57" t="str">
        <f>'Copy paste to Here'!C37</f>
        <v>BNE2CZIN</v>
      </c>
      <c r="C33" s="57" t="s">
        <v>881</v>
      </c>
      <c r="D33" s="58">
        <f>'Invoice(cancle)'!B37</f>
        <v>2</v>
      </c>
      <c r="E33" s="59">
        <f>'Shipping Invoice'!J37*$N$1</f>
        <v>2.04</v>
      </c>
      <c r="F33" s="59">
        <f t="shared" si="0"/>
        <v>4.08</v>
      </c>
      <c r="G33" s="60">
        <f t="shared" si="1"/>
        <v>43.431599999999996</v>
      </c>
      <c r="H33" s="63">
        <f t="shared" si="2"/>
        <v>86.863199999999992</v>
      </c>
    </row>
    <row r="34" spans="1:8" s="62" customFormat="1" ht="48">
      <c r="A34" s="56" t="str">
        <f>IF((LEN('Copy paste to Here'!G38))&gt;5,((CONCATENATE('Copy paste to Here'!G38," &amp; ",'Copy paste to Here'!D38,"  &amp;  ",'Copy paste to Here'!E38))),"Empty Cell")</f>
        <v>Internally threaded 316L steel eyebrow banana, 16g (1.2mm) with two prong set round CZ stones on both ends (attachments are made from surgical steel) &amp; Length: 10mm with 3mm top part  &amp;  Cz Color: Rose</v>
      </c>
      <c r="B34" s="57" t="str">
        <f>'Copy paste to Here'!C38</f>
        <v>BNE2CZIN</v>
      </c>
      <c r="C34" s="57" t="s">
        <v>881</v>
      </c>
      <c r="D34" s="58">
        <f>'Invoice(cancle)'!B38</f>
        <v>1</v>
      </c>
      <c r="E34" s="59">
        <f>'Shipping Invoice'!J38*$N$1</f>
        <v>2.04</v>
      </c>
      <c r="F34" s="59">
        <f t="shared" si="0"/>
        <v>2.04</v>
      </c>
      <c r="G34" s="60">
        <f t="shared" si="1"/>
        <v>43.431599999999996</v>
      </c>
      <c r="H34" s="63">
        <f t="shared" si="2"/>
        <v>43.431599999999996</v>
      </c>
    </row>
    <row r="35" spans="1:8" s="62" customFormat="1" ht="48">
      <c r="A35" s="56" t="str">
        <f>IF((LEN('Copy paste to Here'!G39))&gt;5,((CONCATENATE('Copy paste to Here'!G39," &amp; ",'Copy paste to Here'!D39,"  &amp;  ",'Copy paste to Here'!E39))),"Empty Cell")</f>
        <v>Internally threaded 316L steel eyebrow banana, 16g (1.2mm) with two prong set round CZ stones on both ends (attachments are made from surgical steel) &amp; Length: 10mm with 3mm top part  &amp;  Cz Color: Amethyst</v>
      </c>
      <c r="B35" s="57" t="str">
        <f>'Copy paste to Here'!C39</f>
        <v>BNE2CZIN</v>
      </c>
      <c r="C35" s="57" t="s">
        <v>881</v>
      </c>
      <c r="D35" s="58">
        <f>'Invoice(cancle)'!B39</f>
        <v>1</v>
      </c>
      <c r="E35" s="59">
        <f>'Shipping Invoice'!J39*$N$1</f>
        <v>2.04</v>
      </c>
      <c r="F35" s="59">
        <f t="shared" si="0"/>
        <v>2.04</v>
      </c>
      <c r="G35" s="60">
        <f t="shared" si="1"/>
        <v>43.431599999999996</v>
      </c>
      <c r="H35" s="63">
        <f t="shared" si="2"/>
        <v>43.431599999999996</v>
      </c>
    </row>
    <row r="36" spans="1:8" s="62" customFormat="1" ht="48">
      <c r="A36" s="56" t="str">
        <f>IF((LEN('Copy paste to Here'!G40))&gt;5,((CONCATENATE('Copy paste to Here'!G40," &amp; ",'Copy paste to Here'!D40,"  &amp;  ",'Copy paste to Here'!E40))),"Empty Cell")</f>
        <v>Internally threaded 316L steel eyebrow banana, 16g (1.2mm) with two prong set round CZ stones on both ends (attachments are made from surgical steel) &amp; Length: 10mm with 3mm top part  &amp;  Cz Color: Jet</v>
      </c>
      <c r="B36" s="57" t="str">
        <f>'Copy paste to Here'!C40</f>
        <v>BNE2CZIN</v>
      </c>
      <c r="C36" s="57" t="s">
        <v>881</v>
      </c>
      <c r="D36" s="58">
        <f>'Invoice(cancle)'!B40</f>
        <v>1</v>
      </c>
      <c r="E36" s="59">
        <f>'Shipping Invoice'!J40*$N$1</f>
        <v>2.04</v>
      </c>
      <c r="F36" s="59">
        <f t="shared" si="0"/>
        <v>2.04</v>
      </c>
      <c r="G36" s="60">
        <f t="shared" si="1"/>
        <v>43.431599999999996</v>
      </c>
      <c r="H36" s="63">
        <f t="shared" si="2"/>
        <v>43.431599999999996</v>
      </c>
    </row>
    <row r="37" spans="1:8" s="62" customFormat="1" ht="25.5">
      <c r="A37" s="56" t="str">
        <f>IF((LEN('Copy paste to Here'!G41))&gt;5,((CONCATENATE('Copy paste to Here'!G41," &amp; ",'Copy paste to Here'!D41,"  &amp;  ",'Copy paste to Here'!E41))),"Empty Cell")</f>
        <v>316L steel snake eyes piercing banana, 16g (1.2mm) and 14g (1.6mm) with 3mm balls &amp; Gauge: 1.2mm  &amp;  Length: 14mm</v>
      </c>
      <c r="B37" s="57" t="str">
        <f>'Copy paste to Here'!C41</f>
        <v>BNEBL</v>
      </c>
      <c r="C37" s="57" t="s">
        <v>882</v>
      </c>
      <c r="D37" s="58">
        <f>'Invoice(cancle)'!B41</f>
        <v>10</v>
      </c>
      <c r="E37" s="59">
        <f>'Shipping Invoice'!J41*$N$1</f>
        <v>0.19</v>
      </c>
      <c r="F37" s="59">
        <f t="shared" si="0"/>
        <v>1.9</v>
      </c>
      <c r="G37" s="60">
        <f t="shared" si="1"/>
        <v>4.0450999999999997</v>
      </c>
      <c r="H37" s="63">
        <f t="shared" si="2"/>
        <v>40.450999999999993</v>
      </c>
    </row>
    <row r="38" spans="1:8" s="62" customFormat="1" ht="36">
      <c r="A38" s="56" t="str">
        <f>IF((LEN('Copy paste to Here'!G42))&gt;5,((CONCATENATE('Copy paste to Here'!G42," &amp; ",'Copy paste to Here'!D42,"  &amp;  ",'Copy paste to Here'!E42))),"Empty Cell")</f>
        <v>Anodized surgical steel eyebrow banana, 16g (1.2mm) with two 3mm bezel jewel balls &amp; Length: 8mm  &amp;  Color: Black Anodized w/ Clear crystal</v>
      </c>
      <c r="B38" s="57" t="str">
        <f>'Copy paste to Here'!C42</f>
        <v>BNET2C</v>
      </c>
      <c r="C38" s="57" t="s">
        <v>727</v>
      </c>
      <c r="D38" s="58">
        <f>'Invoice(cancle)'!B42</f>
        <v>2</v>
      </c>
      <c r="E38" s="59">
        <f>'Shipping Invoice'!J42*$N$1</f>
        <v>1.33</v>
      </c>
      <c r="F38" s="59">
        <f t="shared" si="0"/>
        <v>2.66</v>
      </c>
      <c r="G38" s="60">
        <f t="shared" si="1"/>
        <v>28.3157</v>
      </c>
      <c r="H38" s="63">
        <f t="shared" si="2"/>
        <v>56.631399999999999</v>
      </c>
    </row>
    <row r="39" spans="1:8" s="62" customFormat="1" ht="36">
      <c r="A39" s="56" t="str">
        <f>IF((LEN('Copy paste to Here'!G43))&gt;5,((CONCATENATE('Copy paste to Here'!G43," &amp; ",'Copy paste to Here'!D43,"  &amp;  ",'Copy paste to Here'!E43))),"Empty Cell")</f>
        <v>Anodized surgical steel eyebrow banana, 16g (1.2mm) with two 3mm bezel jewel balls &amp; Length: 8mm  &amp;  Color: Rainbow Anodized w/ Clear crystal</v>
      </c>
      <c r="B39" s="57" t="str">
        <f>'Copy paste to Here'!C43</f>
        <v>BNET2C</v>
      </c>
      <c r="C39" s="57" t="s">
        <v>727</v>
      </c>
      <c r="D39" s="58">
        <f>'Invoice(cancle)'!B43</f>
        <v>2</v>
      </c>
      <c r="E39" s="59">
        <f>'Shipping Invoice'!J43*$N$1</f>
        <v>1.33</v>
      </c>
      <c r="F39" s="59">
        <f t="shared" si="0"/>
        <v>2.66</v>
      </c>
      <c r="G39" s="60">
        <f t="shared" si="1"/>
        <v>28.3157</v>
      </c>
      <c r="H39" s="63">
        <f t="shared" si="2"/>
        <v>56.631399999999999</v>
      </c>
    </row>
    <row r="40" spans="1:8" s="62" customFormat="1" ht="36">
      <c r="A40" s="56" t="str">
        <f>IF((LEN('Copy paste to Here'!G44))&gt;5,((CONCATENATE('Copy paste to Here'!G44," &amp; ",'Copy paste to Here'!D44,"  &amp;  ",'Copy paste to Here'!E44))),"Empty Cell")</f>
        <v>Anodized surgical steel eyebrow banana, 16g (1.2mm) with two 3mm bezel jewel balls &amp; Length: 8mm  &amp;  Color: Gold Anodized w/ Clear crystal</v>
      </c>
      <c r="B40" s="57" t="str">
        <f>'Copy paste to Here'!C44</f>
        <v>BNET2C</v>
      </c>
      <c r="C40" s="57" t="s">
        <v>727</v>
      </c>
      <c r="D40" s="58">
        <f>'Invoice(cancle)'!B44</f>
        <v>2</v>
      </c>
      <c r="E40" s="59">
        <f>'Shipping Invoice'!J44*$N$1</f>
        <v>1.33</v>
      </c>
      <c r="F40" s="59">
        <f t="shared" si="0"/>
        <v>2.66</v>
      </c>
      <c r="G40" s="60">
        <f t="shared" si="1"/>
        <v>28.3157</v>
      </c>
      <c r="H40" s="63">
        <f t="shared" si="2"/>
        <v>56.631399999999999</v>
      </c>
    </row>
    <row r="41" spans="1:8" s="62" customFormat="1" ht="36">
      <c r="A41" s="56" t="str">
        <f>IF((LEN('Copy paste to Here'!G45))&gt;5,((CONCATENATE('Copy paste to Here'!G45," &amp; ",'Copy paste to Here'!D45,"  &amp;  ",'Copy paste to Here'!E45))),"Empty Cell")</f>
        <v>Anodized surgical steel eyebrow banana, 16g (1.2mm) with two 3mm bezel jewel balls &amp; Length: 8mm  &amp;  Color: Black Anodized w/ Rose crystal</v>
      </c>
      <c r="B41" s="57" t="str">
        <f>'Copy paste to Here'!C45</f>
        <v>BNET2C</v>
      </c>
      <c r="C41" s="57" t="s">
        <v>727</v>
      </c>
      <c r="D41" s="58">
        <f>'Invoice(cancle)'!B45</f>
        <v>1</v>
      </c>
      <c r="E41" s="59">
        <f>'Shipping Invoice'!J45*$N$1</f>
        <v>1.33</v>
      </c>
      <c r="F41" s="59">
        <f t="shared" si="0"/>
        <v>1.33</v>
      </c>
      <c r="G41" s="60">
        <f t="shared" si="1"/>
        <v>28.3157</v>
      </c>
      <c r="H41" s="63">
        <f t="shared" si="2"/>
        <v>28.3157</v>
      </c>
    </row>
    <row r="42" spans="1:8" s="62" customFormat="1" ht="36">
      <c r="A42" s="56" t="str">
        <f>IF((LEN('Copy paste to Here'!G46))&gt;5,((CONCATENATE('Copy paste to Here'!G46," &amp; ",'Copy paste to Here'!D46,"  &amp;  ",'Copy paste to Here'!E46))),"Empty Cell")</f>
        <v>Anodized surgical steel eyebrow banana, 16g (1.2mm) with two 3mm bezel jewel balls &amp; Length: 8mm  &amp;  Color: Black Anodized w/ AB crystal</v>
      </c>
      <c r="B42" s="57" t="str">
        <f>'Copy paste to Here'!C46</f>
        <v>BNET2C</v>
      </c>
      <c r="C42" s="57" t="s">
        <v>727</v>
      </c>
      <c r="D42" s="58">
        <f>'Invoice(cancle)'!B46</f>
        <v>1</v>
      </c>
      <c r="E42" s="59">
        <f>'Shipping Invoice'!J46*$N$1</f>
        <v>1.33</v>
      </c>
      <c r="F42" s="59">
        <f t="shared" si="0"/>
        <v>1.33</v>
      </c>
      <c r="G42" s="60">
        <f t="shared" si="1"/>
        <v>28.3157</v>
      </c>
      <c r="H42" s="63">
        <f t="shared" si="2"/>
        <v>28.3157</v>
      </c>
    </row>
    <row r="43" spans="1:8" s="62" customFormat="1" ht="36">
      <c r="A43" s="56" t="str">
        <f>IF((LEN('Copy paste to Here'!G47))&gt;5,((CONCATENATE('Copy paste to Here'!G47," &amp; ",'Copy paste to Here'!D47,"  &amp;  ",'Copy paste to Here'!E47))),"Empty Cell")</f>
        <v>Anodized surgical steel eyebrow banana, 16g (1.2mm) with two 3mm bezel jewel balls &amp; Length: 10mm  &amp;  Color: Black Anodized w/ Clear crystal</v>
      </c>
      <c r="B43" s="57" t="str">
        <f>'Copy paste to Here'!C47</f>
        <v>BNET2C</v>
      </c>
      <c r="C43" s="57" t="s">
        <v>727</v>
      </c>
      <c r="D43" s="58">
        <f>'Invoice(cancle)'!B47</f>
        <v>2</v>
      </c>
      <c r="E43" s="59">
        <f>'Shipping Invoice'!J47*$N$1</f>
        <v>1.33</v>
      </c>
      <c r="F43" s="59">
        <f t="shared" si="0"/>
        <v>2.66</v>
      </c>
      <c r="G43" s="60">
        <f t="shared" si="1"/>
        <v>28.3157</v>
      </c>
      <c r="H43" s="63">
        <f t="shared" si="2"/>
        <v>56.631399999999999</v>
      </c>
    </row>
    <row r="44" spans="1:8" s="62" customFormat="1" ht="36">
      <c r="A44" s="56" t="str">
        <f>IF((LEN('Copy paste to Here'!G48))&gt;5,((CONCATENATE('Copy paste to Here'!G48," &amp; ",'Copy paste to Here'!D48,"  &amp;  ",'Copy paste to Here'!E48))),"Empty Cell")</f>
        <v>Anodized surgical steel eyebrow banana, 16g (1.2mm) with two 3mm bezel jewel balls &amp; Length: 10mm  &amp;  Color: Rainbow Anodized w/ Clear crystal</v>
      </c>
      <c r="B44" s="57" t="str">
        <f>'Copy paste to Here'!C48</f>
        <v>BNET2C</v>
      </c>
      <c r="C44" s="57" t="s">
        <v>727</v>
      </c>
      <c r="D44" s="58">
        <f>'Invoice(cancle)'!B48</f>
        <v>2</v>
      </c>
      <c r="E44" s="59">
        <f>'Shipping Invoice'!J48*$N$1</f>
        <v>1.33</v>
      </c>
      <c r="F44" s="59">
        <f t="shared" si="0"/>
        <v>2.66</v>
      </c>
      <c r="G44" s="60">
        <f t="shared" si="1"/>
        <v>28.3157</v>
      </c>
      <c r="H44" s="63">
        <f t="shared" si="2"/>
        <v>56.631399999999999</v>
      </c>
    </row>
    <row r="45" spans="1:8" s="62" customFormat="1" ht="36">
      <c r="A45" s="56" t="str">
        <f>IF((LEN('Copy paste to Here'!G49))&gt;5,((CONCATENATE('Copy paste to Here'!G49," &amp; ",'Copy paste to Here'!D49,"  &amp;  ",'Copy paste to Here'!E49))),"Empty Cell")</f>
        <v>Anodized surgical steel eyebrow banana, 16g (1.2mm) with two 3mm bezel jewel balls &amp; Length: 10mm  &amp;  Color: Gold Anodized w/ Clear crystal</v>
      </c>
      <c r="B45" s="57" t="str">
        <f>'Copy paste to Here'!C49</f>
        <v>BNET2C</v>
      </c>
      <c r="C45" s="57" t="s">
        <v>727</v>
      </c>
      <c r="D45" s="58">
        <f>'Invoice(cancle)'!B49</f>
        <v>2</v>
      </c>
      <c r="E45" s="59">
        <f>'Shipping Invoice'!J49*$N$1</f>
        <v>1.33</v>
      </c>
      <c r="F45" s="59">
        <f t="shared" si="0"/>
        <v>2.66</v>
      </c>
      <c r="G45" s="60">
        <f t="shared" si="1"/>
        <v>28.3157</v>
      </c>
      <c r="H45" s="63">
        <f t="shared" si="2"/>
        <v>56.631399999999999</v>
      </c>
    </row>
    <row r="46" spans="1:8" s="62" customFormat="1" ht="36">
      <c r="A46" s="56" t="str">
        <f>IF((LEN('Copy paste to Here'!G50))&gt;5,((CONCATENATE('Copy paste to Here'!G50," &amp; ",'Copy paste to Here'!D50,"  &amp;  ",'Copy paste to Here'!E50))),"Empty Cell")</f>
        <v>Anodized surgical steel eyebrow banana, 16g (1.2mm) with two 3mm bezel jewel balls &amp; Length: 10mm  &amp;  Color: Black Anodized w/ Rose crystal</v>
      </c>
      <c r="B46" s="57" t="str">
        <f>'Copy paste to Here'!C50</f>
        <v>BNET2C</v>
      </c>
      <c r="C46" s="57" t="s">
        <v>727</v>
      </c>
      <c r="D46" s="58">
        <f>'Invoice(cancle)'!B50</f>
        <v>1</v>
      </c>
      <c r="E46" s="59">
        <f>'Shipping Invoice'!J50*$N$1</f>
        <v>1.33</v>
      </c>
      <c r="F46" s="59">
        <f t="shared" si="0"/>
        <v>1.33</v>
      </c>
      <c r="G46" s="60">
        <f t="shared" si="1"/>
        <v>28.3157</v>
      </c>
      <c r="H46" s="63">
        <f t="shared" si="2"/>
        <v>28.3157</v>
      </c>
    </row>
    <row r="47" spans="1:8" s="62" customFormat="1" ht="36">
      <c r="A47" s="56" t="str">
        <f>IF((LEN('Copy paste to Here'!G51))&gt;5,((CONCATENATE('Copy paste to Here'!G51," &amp; ",'Copy paste to Here'!D51,"  &amp;  ",'Copy paste to Here'!E51))),"Empty Cell")</f>
        <v>Anodized surgical steel eyebrow banana, 16g (1.2mm) with two 3mm bezel jewel balls &amp; Length: 10mm  &amp;  Color: Black Anodized w/ AB crystal</v>
      </c>
      <c r="B47" s="57" t="str">
        <f>'Copy paste to Here'!C51</f>
        <v>BNET2C</v>
      </c>
      <c r="C47" s="57" t="s">
        <v>727</v>
      </c>
      <c r="D47" s="58">
        <f>'Invoice(cancle)'!B51</f>
        <v>1</v>
      </c>
      <c r="E47" s="59">
        <f>'Shipping Invoice'!J51*$N$1</f>
        <v>1.33</v>
      </c>
      <c r="F47" s="59">
        <f t="shared" si="0"/>
        <v>1.33</v>
      </c>
      <c r="G47" s="60">
        <f t="shared" si="1"/>
        <v>28.3157</v>
      </c>
      <c r="H47" s="63">
        <f t="shared" si="2"/>
        <v>28.3157</v>
      </c>
    </row>
    <row r="48" spans="1:8" s="62" customFormat="1" ht="24">
      <c r="A48" s="56" t="str">
        <f>IF((LEN('Copy paste to Here'!G52))&gt;5,((CONCATENATE('Copy paste to Here'!G52," &amp; ",'Copy paste to Here'!D52,"  &amp;  ",'Copy paste to Here'!E52))),"Empty Cell")</f>
        <v>Premium PVD plated surgical steel eyebrow banana, 16g (1.2mm) with two 3mm balls &amp; Length: 6mm  &amp;  Color: Black</v>
      </c>
      <c r="B48" s="57" t="str">
        <f>'Copy paste to Here'!C52</f>
        <v>BNETB</v>
      </c>
      <c r="C48" s="57" t="s">
        <v>734</v>
      </c>
      <c r="D48" s="58">
        <f>'Invoice(cancle)'!B52</f>
        <v>2</v>
      </c>
      <c r="E48" s="59">
        <f>'Shipping Invoice'!J52*$N$1</f>
        <v>0.59</v>
      </c>
      <c r="F48" s="59">
        <f t="shared" si="0"/>
        <v>1.18</v>
      </c>
      <c r="G48" s="60">
        <f t="shared" si="1"/>
        <v>12.5611</v>
      </c>
      <c r="H48" s="63">
        <f t="shared" si="2"/>
        <v>25.122199999999999</v>
      </c>
    </row>
    <row r="49" spans="1:8" s="62" customFormat="1" ht="24">
      <c r="A49" s="56" t="str">
        <f>IF((LEN('Copy paste to Here'!G53))&gt;5,((CONCATENATE('Copy paste to Here'!G53," &amp; ",'Copy paste to Here'!D53,"  &amp;  ",'Copy paste to Here'!E53))),"Empty Cell")</f>
        <v>Premium PVD plated surgical steel eyebrow banana, 16g (1.2mm) with two 3mm balls &amp; Length: 6mm  &amp;  Color: Rainbow</v>
      </c>
      <c r="B49" s="57" t="str">
        <f>'Copy paste to Here'!C53</f>
        <v>BNETB</v>
      </c>
      <c r="C49" s="57" t="s">
        <v>734</v>
      </c>
      <c r="D49" s="58">
        <f>'Invoice(cancle)'!B53</f>
        <v>2</v>
      </c>
      <c r="E49" s="59">
        <f>'Shipping Invoice'!J53*$N$1</f>
        <v>0.59</v>
      </c>
      <c r="F49" s="59">
        <f t="shared" si="0"/>
        <v>1.18</v>
      </c>
      <c r="G49" s="60">
        <f t="shared" si="1"/>
        <v>12.5611</v>
      </c>
      <c r="H49" s="63">
        <f t="shared" si="2"/>
        <v>25.122199999999999</v>
      </c>
    </row>
    <row r="50" spans="1:8" s="62" customFormat="1" ht="24">
      <c r="A50" s="56" t="str">
        <f>IF((LEN('Copy paste to Here'!G54))&gt;5,((CONCATENATE('Copy paste to Here'!G54," &amp; ",'Copy paste to Here'!D54,"  &amp;  ",'Copy paste to Here'!E54))),"Empty Cell")</f>
        <v>Premium PVD plated surgical steel eyebrow banana, 16g (1.2mm) with two 3mm balls &amp; Length: 6mm  &amp;  Color: Gold</v>
      </c>
      <c r="B50" s="57" t="str">
        <f>'Copy paste to Here'!C54</f>
        <v>BNETB</v>
      </c>
      <c r="C50" s="57" t="s">
        <v>734</v>
      </c>
      <c r="D50" s="58">
        <f>'Invoice(cancle)'!B54</f>
        <v>2</v>
      </c>
      <c r="E50" s="59">
        <f>'Shipping Invoice'!J54*$N$1</f>
        <v>0.59</v>
      </c>
      <c r="F50" s="59">
        <f t="shared" si="0"/>
        <v>1.18</v>
      </c>
      <c r="G50" s="60">
        <f t="shared" si="1"/>
        <v>12.5611</v>
      </c>
      <c r="H50" s="63">
        <f t="shared" si="2"/>
        <v>25.122199999999999</v>
      </c>
    </row>
    <row r="51" spans="1:8" s="62" customFormat="1" ht="24">
      <c r="A51" s="56" t="str">
        <f>IF((LEN('Copy paste to Here'!G55))&gt;5,((CONCATENATE('Copy paste to Here'!G55," &amp; ",'Copy paste to Here'!D55,"  &amp;  ",'Copy paste to Here'!E55))),"Empty Cell")</f>
        <v>Premium PVD plated surgical steel eyebrow banana, 16g (1.2mm) with two 3mm balls &amp; Length: 8mm  &amp;  Color: Black</v>
      </c>
      <c r="B51" s="57" t="str">
        <f>'Copy paste to Here'!C55</f>
        <v>BNETB</v>
      </c>
      <c r="C51" s="57" t="s">
        <v>734</v>
      </c>
      <c r="D51" s="58">
        <f>'Invoice(cancle)'!B55</f>
        <v>2</v>
      </c>
      <c r="E51" s="59">
        <f>'Shipping Invoice'!J55*$N$1</f>
        <v>0.59</v>
      </c>
      <c r="F51" s="59">
        <f t="shared" si="0"/>
        <v>1.18</v>
      </c>
      <c r="G51" s="60">
        <f t="shared" si="1"/>
        <v>12.5611</v>
      </c>
      <c r="H51" s="63">
        <f t="shared" si="2"/>
        <v>25.122199999999999</v>
      </c>
    </row>
    <row r="52" spans="1:8" s="62" customFormat="1" ht="24">
      <c r="A52" s="56" t="str">
        <f>IF((LEN('Copy paste to Here'!G56))&gt;5,((CONCATENATE('Copy paste to Here'!G56," &amp; ",'Copy paste to Here'!D56,"  &amp;  ",'Copy paste to Here'!E56))),"Empty Cell")</f>
        <v>Premium PVD plated surgical steel eyebrow banana, 16g (1.2mm) with two 3mm balls &amp; Length: 8mm  &amp;  Color: Rainbow</v>
      </c>
      <c r="B52" s="57" t="str">
        <f>'Copy paste to Here'!C56</f>
        <v>BNETB</v>
      </c>
      <c r="C52" s="57" t="s">
        <v>734</v>
      </c>
      <c r="D52" s="58">
        <f>'Invoice(cancle)'!B56</f>
        <v>2</v>
      </c>
      <c r="E52" s="59">
        <f>'Shipping Invoice'!J56*$N$1</f>
        <v>0.59</v>
      </c>
      <c r="F52" s="59">
        <f t="shared" si="0"/>
        <v>1.18</v>
      </c>
      <c r="G52" s="60">
        <f t="shared" si="1"/>
        <v>12.5611</v>
      </c>
      <c r="H52" s="63">
        <f t="shared" si="2"/>
        <v>25.122199999999999</v>
      </c>
    </row>
    <row r="53" spans="1:8" s="62" customFormat="1" ht="24">
      <c r="A53" s="56" t="str">
        <f>IF((LEN('Copy paste to Here'!G57))&gt;5,((CONCATENATE('Copy paste to Here'!G57," &amp; ",'Copy paste to Here'!D57,"  &amp;  ",'Copy paste to Here'!E57))),"Empty Cell")</f>
        <v>Premium PVD plated surgical steel eyebrow banana, 16g (1.2mm) with two 3mm balls &amp; Length: 8mm  &amp;  Color: Gold</v>
      </c>
      <c r="B53" s="57" t="str">
        <f>'Copy paste to Here'!C57</f>
        <v>BNETB</v>
      </c>
      <c r="C53" s="57" t="s">
        <v>734</v>
      </c>
      <c r="D53" s="58">
        <f>'Invoice(cancle)'!B57</f>
        <v>2</v>
      </c>
      <c r="E53" s="59">
        <f>'Shipping Invoice'!J57*$N$1</f>
        <v>0.59</v>
      </c>
      <c r="F53" s="59">
        <f t="shared" si="0"/>
        <v>1.18</v>
      </c>
      <c r="G53" s="60">
        <f t="shared" si="1"/>
        <v>12.5611</v>
      </c>
      <c r="H53" s="63">
        <f t="shared" si="2"/>
        <v>25.122199999999999</v>
      </c>
    </row>
    <row r="54" spans="1:8" s="62" customFormat="1" ht="24">
      <c r="A54" s="56" t="str">
        <f>IF((LEN('Copy paste to Here'!G58))&gt;5,((CONCATENATE('Copy paste to Here'!G58," &amp; ",'Copy paste to Here'!D58,"  &amp;  ",'Copy paste to Here'!E58))),"Empty Cell")</f>
        <v>Premium PVD plated surgical steel eyebrow banana, 16g (1.2mm) with two 3mm balls &amp; Length: 10mm  &amp;  Color: Black</v>
      </c>
      <c r="B54" s="57" t="str">
        <f>'Copy paste to Here'!C58</f>
        <v>BNETB</v>
      </c>
      <c r="C54" s="57" t="s">
        <v>734</v>
      </c>
      <c r="D54" s="58">
        <f>'Invoice(cancle)'!B58</f>
        <v>2</v>
      </c>
      <c r="E54" s="59">
        <f>'Shipping Invoice'!J58*$N$1</f>
        <v>0.59</v>
      </c>
      <c r="F54" s="59">
        <f t="shared" si="0"/>
        <v>1.18</v>
      </c>
      <c r="G54" s="60">
        <f t="shared" si="1"/>
        <v>12.5611</v>
      </c>
      <c r="H54" s="63">
        <f t="shared" si="2"/>
        <v>25.122199999999999</v>
      </c>
    </row>
    <row r="55" spans="1:8" s="62" customFormat="1" ht="24">
      <c r="A55" s="56" t="str">
        <f>IF((LEN('Copy paste to Here'!G59))&gt;5,((CONCATENATE('Copy paste to Here'!G59," &amp; ",'Copy paste to Here'!D59,"  &amp;  ",'Copy paste to Here'!E59))),"Empty Cell")</f>
        <v>Premium PVD plated surgical steel eyebrow banana, 16g (1.2mm) with two 3mm balls &amp; Length: 10mm  &amp;  Color: Rainbow</v>
      </c>
      <c r="B55" s="57" t="str">
        <f>'Copy paste to Here'!C59</f>
        <v>BNETB</v>
      </c>
      <c r="C55" s="57" t="s">
        <v>734</v>
      </c>
      <c r="D55" s="58">
        <f>'Invoice(cancle)'!B59</f>
        <v>2</v>
      </c>
      <c r="E55" s="59">
        <f>'Shipping Invoice'!J59*$N$1</f>
        <v>0.59</v>
      </c>
      <c r="F55" s="59">
        <f t="shared" si="0"/>
        <v>1.18</v>
      </c>
      <c r="G55" s="60">
        <f t="shared" si="1"/>
        <v>12.5611</v>
      </c>
      <c r="H55" s="63">
        <f t="shared" si="2"/>
        <v>25.122199999999999</v>
      </c>
    </row>
    <row r="56" spans="1:8" s="62" customFormat="1" ht="24">
      <c r="A56" s="56" t="str">
        <f>IF((LEN('Copy paste to Here'!G60))&gt;5,((CONCATENATE('Copy paste to Here'!G60," &amp; ",'Copy paste to Here'!D60,"  &amp;  ",'Copy paste to Here'!E60))),"Empty Cell")</f>
        <v>Premium PVD plated surgical steel eyebrow banana, 16g (1.2mm) with two 3mm balls &amp; Length: 10mm  &amp;  Color: Gold</v>
      </c>
      <c r="B56" s="57" t="str">
        <f>'Copy paste to Here'!C60</f>
        <v>BNETB</v>
      </c>
      <c r="C56" s="57" t="s">
        <v>734</v>
      </c>
      <c r="D56" s="58">
        <f>'Invoice(cancle)'!B60</f>
        <v>2</v>
      </c>
      <c r="E56" s="59">
        <f>'Shipping Invoice'!J60*$N$1</f>
        <v>0.59</v>
      </c>
      <c r="F56" s="59">
        <f t="shared" si="0"/>
        <v>1.18</v>
      </c>
      <c r="G56" s="60">
        <f t="shared" si="1"/>
        <v>12.5611</v>
      </c>
      <c r="H56" s="63">
        <f t="shared" si="2"/>
        <v>25.122199999999999</v>
      </c>
    </row>
    <row r="57" spans="1:8" s="62" customFormat="1" ht="36">
      <c r="A57" s="56" t="str">
        <f>IF((LEN('Copy paste to Here'!G61))&gt;5,((CONCATENATE('Copy paste to Here'!G61," &amp; ",'Copy paste to Here'!D61,"  &amp;  ",'Copy paste to Here'!E61))),"Empty Cell")</f>
        <v>Surgical steel belly banana, 14g (1.6mm) with a lower 10mm half steel ball with ferido glued crystal with resin cover and a top 5mm plain steel ball &amp; Length: 10mm  &amp;  Crystal Color: Clear</v>
      </c>
      <c r="B57" s="57" t="str">
        <f>'Copy paste to Here'!C61</f>
        <v>BNMTJ15</v>
      </c>
      <c r="C57" s="57" t="s">
        <v>736</v>
      </c>
      <c r="D57" s="58">
        <f>'Invoice(cancle)'!B61</f>
        <v>2</v>
      </c>
      <c r="E57" s="59">
        <f>'Shipping Invoice'!J61*$N$1</f>
        <v>1.61</v>
      </c>
      <c r="F57" s="59">
        <f t="shared" si="0"/>
        <v>3.22</v>
      </c>
      <c r="G57" s="60">
        <f t="shared" si="1"/>
        <v>34.276899999999998</v>
      </c>
      <c r="H57" s="63">
        <f t="shared" si="2"/>
        <v>68.553799999999995</v>
      </c>
    </row>
    <row r="58" spans="1:8" s="62" customFormat="1" ht="36">
      <c r="A58" s="56" t="str">
        <f>IF((LEN('Copy paste to Here'!G62))&gt;5,((CONCATENATE('Copy paste to Here'!G62," &amp; ",'Copy paste to Here'!D62,"  &amp;  ",'Copy paste to Here'!E62))),"Empty Cell")</f>
        <v>Surgical steel belly banana, 14g (1.6mm) with a lower 10mm half steel ball with ferido glued crystal with resin cover and a top 5mm plain steel ball &amp; Length: 10mm  &amp;  Crystal Color: AB</v>
      </c>
      <c r="B58" s="57" t="str">
        <f>'Copy paste to Here'!C62</f>
        <v>BNMTJ15</v>
      </c>
      <c r="C58" s="57" t="s">
        <v>736</v>
      </c>
      <c r="D58" s="58">
        <f>'Invoice(cancle)'!B62</f>
        <v>2</v>
      </c>
      <c r="E58" s="59">
        <f>'Shipping Invoice'!J62*$N$1</f>
        <v>1.61</v>
      </c>
      <c r="F58" s="59">
        <f t="shared" si="0"/>
        <v>3.22</v>
      </c>
      <c r="G58" s="60">
        <f t="shared" si="1"/>
        <v>34.276899999999998</v>
      </c>
      <c r="H58" s="63">
        <f t="shared" si="2"/>
        <v>68.553799999999995</v>
      </c>
    </row>
    <row r="59" spans="1:8" s="62" customFormat="1" ht="36">
      <c r="A59" s="56" t="str">
        <f>IF((LEN('Copy paste to Here'!G63))&gt;5,((CONCATENATE('Copy paste to Here'!G63," &amp; ",'Copy paste to Here'!D63,"  &amp;  ",'Copy paste to Here'!E63))),"Empty Cell")</f>
        <v>Surgical steel belly banana, 14g (1.6mm) with a lower 10mm half steel ball with ferido glued crystal with resin cover and a top 5mm plain steel ball &amp; Length: 10mm  &amp;  Crystal Color: Rose</v>
      </c>
      <c r="B59" s="57" t="str">
        <f>'Copy paste to Here'!C63</f>
        <v>BNMTJ15</v>
      </c>
      <c r="C59" s="57" t="s">
        <v>736</v>
      </c>
      <c r="D59" s="58">
        <f>'Invoice(cancle)'!B63</f>
        <v>1</v>
      </c>
      <c r="E59" s="59">
        <f>'Shipping Invoice'!J63*$N$1</f>
        <v>1.61</v>
      </c>
      <c r="F59" s="59">
        <f t="shared" si="0"/>
        <v>1.61</v>
      </c>
      <c r="G59" s="60">
        <f t="shared" si="1"/>
        <v>34.276899999999998</v>
      </c>
      <c r="H59" s="63">
        <f t="shared" si="2"/>
        <v>34.276899999999998</v>
      </c>
    </row>
    <row r="60" spans="1:8" s="62" customFormat="1" ht="36">
      <c r="A60" s="56" t="str">
        <f>IF((LEN('Copy paste to Here'!G64))&gt;5,((CONCATENATE('Copy paste to Here'!G64," &amp; ",'Copy paste to Here'!D64,"  &amp;  ",'Copy paste to Here'!E64))),"Empty Cell")</f>
        <v>Surgical steel belly banana, 14g (1.6mm) with a lower 10mm half steel ball with ferido glued crystal with resin cover and a top 5mm plain steel ball &amp; Length: 10mm  &amp;  Crystal Color: Blue Zircon</v>
      </c>
      <c r="B60" s="57" t="str">
        <f>'Copy paste to Here'!C64</f>
        <v>BNMTJ15</v>
      </c>
      <c r="C60" s="57" t="s">
        <v>736</v>
      </c>
      <c r="D60" s="58">
        <f>'Invoice(cancle)'!B64</f>
        <v>1</v>
      </c>
      <c r="E60" s="59">
        <f>'Shipping Invoice'!J64*$N$1</f>
        <v>1.61</v>
      </c>
      <c r="F60" s="59">
        <f t="shared" si="0"/>
        <v>1.61</v>
      </c>
      <c r="G60" s="60">
        <f t="shared" si="1"/>
        <v>34.276899999999998</v>
      </c>
      <c r="H60" s="63">
        <f t="shared" si="2"/>
        <v>34.276899999999998</v>
      </c>
    </row>
    <row r="61" spans="1:8" s="62" customFormat="1" ht="36">
      <c r="A61" s="56" t="str">
        <f>IF((LEN('Copy paste to Here'!G65))&gt;5,((CONCATENATE('Copy paste to Here'!G65," &amp; ",'Copy paste to Here'!D65,"  &amp;  ",'Copy paste to Here'!E65))),"Empty Cell")</f>
        <v>Surgical steel belly banana, 14g (1.6mm) with a lower 10mm half steel ball with ferido glued crystal with resin cover and a top 5mm plain steel ball &amp; Length: 10mm  &amp;  Crystal Color: Emerald</v>
      </c>
      <c r="B61" s="57" t="str">
        <f>'Copy paste to Here'!C65</f>
        <v>BNMTJ15</v>
      </c>
      <c r="C61" s="57" t="s">
        <v>736</v>
      </c>
      <c r="D61" s="58">
        <f>'Invoice(cancle)'!B65</f>
        <v>1</v>
      </c>
      <c r="E61" s="59">
        <f>'Shipping Invoice'!J65*$N$1</f>
        <v>1.61</v>
      </c>
      <c r="F61" s="59">
        <f t="shared" si="0"/>
        <v>1.61</v>
      </c>
      <c r="G61" s="60">
        <f t="shared" si="1"/>
        <v>34.276899999999998</v>
      </c>
      <c r="H61" s="63">
        <f t="shared" si="2"/>
        <v>34.276899999999998</v>
      </c>
    </row>
    <row r="62" spans="1:8" s="62" customFormat="1" ht="36">
      <c r="A62" s="56" t="str">
        <f>IF((LEN('Copy paste to Here'!G66))&gt;5,((CONCATENATE('Copy paste to Here'!G66," &amp; ",'Copy paste to Here'!D66,"  &amp;  ",'Copy paste to Here'!E66))),"Empty Cell")</f>
        <v>Surgical steel belly banana, 14g (1.6mm) with a lower 10mm half steel ball with ferido glued crystal with resin cover and a top 5mm plain steel ball &amp; Length: 10mm  &amp;  Crystal Color: Peridot</v>
      </c>
      <c r="B62" s="57" t="str">
        <f>'Copy paste to Here'!C66</f>
        <v>BNMTJ15</v>
      </c>
      <c r="C62" s="57" t="s">
        <v>736</v>
      </c>
      <c r="D62" s="58">
        <f>'Invoice(cancle)'!B66</f>
        <v>1</v>
      </c>
      <c r="E62" s="59">
        <f>'Shipping Invoice'!J66*$N$1</f>
        <v>1.61</v>
      </c>
      <c r="F62" s="59">
        <f t="shared" si="0"/>
        <v>1.61</v>
      </c>
      <c r="G62" s="60">
        <f t="shared" si="1"/>
        <v>34.276899999999998</v>
      </c>
      <c r="H62" s="63">
        <f t="shared" si="2"/>
        <v>34.276899999999998</v>
      </c>
    </row>
    <row r="63" spans="1:8" s="62" customFormat="1" ht="24">
      <c r="A63" s="56" t="str">
        <f>IF((LEN('Copy paste to Here'!G67))&gt;5,((CONCATENATE('Copy paste to Here'!G67," &amp; ",'Copy paste to Here'!D67,"  &amp;  ",'Copy paste to Here'!E67))),"Empty Cell")</f>
        <v>Surgical steel belly banana, 14g (1.6mm) with two 5mm &amp; 8mm faux pearl balls &amp; Length: 10mm  &amp;  Color: # 2 in picture</v>
      </c>
      <c r="B63" s="57" t="str">
        <f>'Copy paste to Here'!C67</f>
        <v>BNPRB</v>
      </c>
      <c r="C63" s="57" t="s">
        <v>738</v>
      </c>
      <c r="D63" s="58">
        <f>'Invoice(cancle)'!B67</f>
        <v>2</v>
      </c>
      <c r="E63" s="59">
        <f>'Shipping Invoice'!J67*$N$1</f>
        <v>0.49</v>
      </c>
      <c r="F63" s="59">
        <f t="shared" si="0"/>
        <v>0.98</v>
      </c>
      <c r="G63" s="60">
        <f t="shared" si="1"/>
        <v>10.4321</v>
      </c>
      <c r="H63" s="63">
        <f t="shared" si="2"/>
        <v>20.8642</v>
      </c>
    </row>
    <row r="64" spans="1:8" s="62" customFormat="1" ht="24">
      <c r="A64" s="56" t="str">
        <f>IF((LEN('Copy paste to Here'!G68))&gt;5,((CONCATENATE('Copy paste to Here'!G68," &amp; ",'Copy paste to Here'!D68,"  &amp;  ",'Copy paste to Here'!E68))),"Empty Cell")</f>
        <v>Surgical steel belly banana, 14g (1.6mm) with two 5mm &amp; 8mm faux pearl balls &amp; Length: 10mm  &amp;  Color: # 10 in picture</v>
      </c>
      <c r="B64" s="57" t="str">
        <f>'Copy paste to Here'!C68</f>
        <v>BNPRB</v>
      </c>
      <c r="C64" s="57" t="s">
        <v>738</v>
      </c>
      <c r="D64" s="58">
        <f>'Invoice(cancle)'!B68</f>
        <v>2</v>
      </c>
      <c r="E64" s="59">
        <f>'Shipping Invoice'!J68*$N$1</f>
        <v>0.49</v>
      </c>
      <c r="F64" s="59">
        <f t="shared" si="0"/>
        <v>0.98</v>
      </c>
      <c r="G64" s="60">
        <f t="shared" si="1"/>
        <v>10.4321</v>
      </c>
      <c r="H64" s="63">
        <f t="shared" si="2"/>
        <v>20.8642</v>
      </c>
    </row>
    <row r="65" spans="1:8" s="62" customFormat="1" ht="24">
      <c r="A65" s="56" t="str">
        <f>IF((LEN('Copy paste to Here'!G69))&gt;5,((CONCATENATE('Copy paste to Here'!G69," &amp; ",'Copy paste to Here'!D69,"  &amp;  ",'Copy paste to Here'!E69))),"Empty Cell")</f>
        <v>Surgical steel belly banana, 14g (1.6mm) with two 5mm &amp; 8mm faux pearl balls &amp; Length: 10mm  &amp;  Color: # 11 in picture</v>
      </c>
      <c r="B65" s="57" t="str">
        <f>'Copy paste to Here'!C69</f>
        <v>BNPRB</v>
      </c>
      <c r="C65" s="57" t="s">
        <v>738</v>
      </c>
      <c r="D65" s="58">
        <f>'Invoice(cancle)'!B69</f>
        <v>2</v>
      </c>
      <c r="E65" s="59">
        <f>'Shipping Invoice'!J69*$N$1</f>
        <v>0.49</v>
      </c>
      <c r="F65" s="59">
        <f t="shared" si="0"/>
        <v>0.98</v>
      </c>
      <c r="G65" s="60">
        <f t="shared" si="1"/>
        <v>10.4321</v>
      </c>
      <c r="H65" s="63">
        <f t="shared" si="2"/>
        <v>20.8642</v>
      </c>
    </row>
    <row r="66" spans="1:8" s="62" customFormat="1" ht="24">
      <c r="A66" s="56" t="str">
        <f>IF((LEN('Copy paste to Here'!G70))&gt;5,((CONCATENATE('Copy paste to Here'!G70," &amp; ",'Copy paste to Here'!D70,"  &amp;  ",'Copy paste to Here'!E70))),"Empty Cell")</f>
        <v>Surgical steel belly banana, 14g (1.6mm) with two 5mm &amp; 8mm faux pearl balls &amp; Length: 10mm  &amp;  Color: # 13 in picture</v>
      </c>
      <c r="B66" s="57" t="str">
        <f>'Copy paste to Here'!C70</f>
        <v>BNPRB</v>
      </c>
      <c r="C66" s="57" t="s">
        <v>738</v>
      </c>
      <c r="D66" s="58">
        <f>'Invoice(cancle)'!B70</f>
        <v>2</v>
      </c>
      <c r="E66" s="59">
        <f>'Shipping Invoice'!J70*$N$1</f>
        <v>0.49</v>
      </c>
      <c r="F66" s="59">
        <f t="shared" si="0"/>
        <v>0.98</v>
      </c>
      <c r="G66" s="60">
        <f t="shared" si="1"/>
        <v>10.4321</v>
      </c>
      <c r="H66" s="63">
        <f t="shared" si="2"/>
        <v>20.8642</v>
      </c>
    </row>
    <row r="67" spans="1:8" s="62" customFormat="1" ht="24">
      <c r="A67" s="56" t="str">
        <f>IF((LEN('Copy paste to Here'!G71))&gt;5,((CONCATENATE('Copy paste to Here'!G71," &amp; ",'Copy paste to Here'!D71,"  &amp;  ",'Copy paste to Here'!E71))),"Empty Cell")</f>
        <v>Surgical steel belly banana, 14g (1.6mm) with two 5mm &amp; 8mm faux pearl balls &amp; Length: 10mm  &amp;  Color: # 15 in picture</v>
      </c>
      <c r="B67" s="57" t="str">
        <f>'Copy paste to Here'!C71</f>
        <v>BNPRB</v>
      </c>
      <c r="C67" s="57" t="s">
        <v>738</v>
      </c>
      <c r="D67" s="58">
        <f>'Invoice(cancle)'!B71</f>
        <v>2</v>
      </c>
      <c r="E67" s="59">
        <f>'Shipping Invoice'!J71*$N$1</f>
        <v>0.49</v>
      </c>
      <c r="F67" s="59">
        <f t="shared" si="0"/>
        <v>0.98</v>
      </c>
      <c r="G67" s="60">
        <f t="shared" si="1"/>
        <v>10.4321</v>
      </c>
      <c r="H67" s="63">
        <f t="shared" si="2"/>
        <v>20.8642</v>
      </c>
    </row>
    <row r="68" spans="1:8" s="62" customFormat="1" ht="24">
      <c r="A68" s="56" t="str">
        <f>IF((LEN('Copy paste to Here'!G72))&gt;5,((CONCATENATE('Copy paste to Here'!G72," &amp; ",'Copy paste to Here'!D72,"  &amp;  ",'Copy paste to Here'!E72))),"Empty Cell")</f>
        <v>Surgical steel belly banana, 14g (1.6mm) with two 5mm &amp; 8mm faux pearl balls &amp; Length: 10mm  &amp;  Color: # 16 in picture</v>
      </c>
      <c r="B68" s="57" t="str">
        <f>'Copy paste to Here'!C72</f>
        <v>BNPRB</v>
      </c>
      <c r="C68" s="57" t="s">
        <v>738</v>
      </c>
      <c r="D68" s="58">
        <f>'Invoice(cancle)'!B72</f>
        <v>2</v>
      </c>
      <c r="E68" s="59">
        <f>'Shipping Invoice'!J72*$N$1</f>
        <v>0.49</v>
      </c>
      <c r="F68" s="59">
        <f t="shared" si="0"/>
        <v>0.98</v>
      </c>
      <c r="G68" s="60">
        <f t="shared" si="1"/>
        <v>10.4321</v>
      </c>
      <c r="H68" s="63">
        <f t="shared" si="2"/>
        <v>20.8642</v>
      </c>
    </row>
    <row r="69" spans="1:8" s="62" customFormat="1" ht="24">
      <c r="A69" s="56" t="str">
        <f>IF((LEN('Copy paste to Here'!G73))&gt;5,((CONCATENATE('Copy paste to Here'!G73," &amp; ",'Copy paste to Here'!D73,"  &amp;  ",'Copy paste to Here'!E73))),"Empty Cell")</f>
        <v>Surgical steel belly banana, 14g (1.6mm) with two 5mm &amp; 8mm faux pearl balls &amp; Length: 10mm  &amp;  Color: # 17 in picture</v>
      </c>
      <c r="B69" s="57" t="str">
        <f>'Copy paste to Here'!C73</f>
        <v>BNPRB</v>
      </c>
      <c r="C69" s="57" t="s">
        <v>738</v>
      </c>
      <c r="D69" s="58">
        <f>'Invoice(cancle)'!B73</f>
        <v>2</v>
      </c>
      <c r="E69" s="59">
        <f>'Shipping Invoice'!J73*$N$1</f>
        <v>0.49</v>
      </c>
      <c r="F69" s="59">
        <f t="shared" si="0"/>
        <v>0.98</v>
      </c>
      <c r="G69" s="60">
        <f t="shared" si="1"/>
        <v>10.4321</v>
      </c>
      <c r="H69" s="63">
        <f t="shared" si="2"/>
        <v>20.8642</v>
      </c>
    </row>
    <row r="70" spans="1:8" s="62" customFormat="1" ht="24">
      <c r="A70" s="56" t="str">
        <f>IF((LEN('Copy paste to Here'!G74))&gt;5,((CONCATENATE('Copy paste to Here'!G74," &amp; ",'Copy paste to Here'!D74,"  &amp;  ",'Copy paste to Here'!E74))),"Empty Cell")</f>
        <v>Surgical steel belly banana, 14g (1.6mm) with two 5mm &amp; 8mm faux pearl balls &amp; Length: 10mm  &amp;  Color: # 18 in picture</v>
      </c>
      <c r="B70" s="57" t="str">
        <f>'Copy paste to Here'!C74</f>
        <v>BNPRB</v>
      </c>
      <c r="C70" s="57" t="s">
        <v>738</v>
      </c>
      <c r="D70" s="58">
        <f>'Invoice(cancle)'!B74</f>
        <v>2</v>
      </c>
      <c r="E70" s="59">
        <f>'Shipping Invoice'!J74*$N$1</f>
        <v>0.49</v>
      </c>
      <c r="F70" s="59">
        <f t="shared" si="0"/>
        <v>0.98</v>
      </c>
      <c r="G70" s="60">
        <f t="shared" si="1"/>
        <v>10.4321</v>
      </c>
      <c r="H70" s="63">
        <f t="shared" si="2"/>
        <v>20.8642</v>
      </c>
    </row>
    <row r="71" spans="1:8" s="62" customFormat="1" ht="24">
      <c r="A71" s="56" t="str">
        <f>IF((LEN('Copy paste to Here'!G75))&gt;5,((CONCATENATE('Copy paste to Here'!G75," &amp; ",'Copy paste to Here'!D75,"  &amp;  ",'Copy paste to Here'!E75))),"Empty Cell")</f>
        <v>Surgical steel belly banana, 14g (1.6mm) with two 5mm &amp; 8mm faux pearl balls &amp; Length: 10mm  &amp;  Color: # 24 in picture</v>
      </c>
      <c r="B71" s="57" t="str">
        <f>'Copy paste to Here'!C75</f>
        <v>BNPRB</v>
      </c>
      <c r="C71" s="57" t="s">
        <v>738</v>
      </c>
      <c r="D71" s="58">
        <f>'Invoice(cancle)'!B75</f>
        <v>2</v>
      </c>
      <c r="E71" s="59">
        <f>'Shipping Invoice'!J75*$N$1</f>
        <v>0.49</v>
      </c>
      <c r="F71" s="59">
        <f t="shared" si="0"/>
        <v>0.98</v>
      </c>
      <c r="G71" s="60">
        <f t="shared" si="1"/>
        <v>10.4321</v>
      </c>
      <c r="H71" s="63">
        <f t="shared" si="2"/>
        <v>20.8642</v>
      </c>
    </row>
    <row r="72" spans="1:8" s="62" customFormat="1" ht="24">
      <c r="A72" s="56" t="str">
        <f>IF((LEN('Copy paste to Here'!G76))&gt;5,((CONCATENATE('Copy paste to Here'!G76," &amp; ",'Copy paste to Here'!D76,"  &amp;  ",'Copy paste to Here'!E76))),"Empty Cell")</f>
        <v>Surgical steel belly banana, 14g (1.6mm) with two 5mm &amp; 8mm faux pearl balls &amp; Length: 10mm  &amp;  Color: # 27 in picture</v>
      </c>
      <c r="B72" s="57" t="str">
        <f>'Copy paste to Here'!C76</f>
        <v>BNPRB</v>
      </c>
      <c r="C72" s="57" t="s">
        <v>738</v>
      </c>
      <c r="D72" s="58">
        <f>'Invoice(cancle)'!B76</f>
        <v>2</v>
      </c>
      <c r="E72" s="59">
        <f>'Shipping Invoice'!J76*$N$1</f>
        <v>0.49</v>
      </c>
      <c r="F72" s="59">
        <f t="shared" si="0"/>
        <v>0.98</v>
      </c>
      <c r="G72" s="60">
        <f t="shared" si="1"/>
        <v>10.4321</v>
      </c>
      <c r="H72" s="63">
        <f t="shared" si="2"/>
        <v>20.8642</v>
      </c>
    </row>
    <row r="73" spans="1:8" s="62" customFormat="1" ht="24">
      <c r="A73" s="56" t="str">
        <f>IF((LEN('Copy paste to Here'!G77))&gt;5,((CONCATENATE('Copy paste to Here'!G77," &amp; ",'Copy paste to Here'!D77,"  &amp;  ",'Copy paste to Here'!E77))),"Empty Cell")</f>
        <v>Surgical steel belly banana, 14g (1.6mm) with two 5mm &amp; 8mm faux pearl balls &amp; Length: 10mm  &amp;  Color: # 35 in picture</v>
      </c>
      <c r="B73" s="57" t="str">
        <f>'Copy paste to Here'!C77</f>
        <v>BNPRB</v>
      </c>
      <c r="C73" s="57" t="s">
        <v>738</v>
      </c>
      <c r="D73" s="58">
        <f>'Invoice(cancle)'!B77</f>
        <v>2</v>
      </c>
      <c r="E73" s="59">
        <f>'Shipping Invoice'!J77*$N$1</f>
        <v>0.49</v>
      </c>
      <c r="F73" s="59">
        <f t="shared" si="0"/>
        <v>0.98</v>
      </c>
      <c r="G73" s="60">
        <f t="shared" si="1"/>
        <v>10.4321</v>
      </c>
      <c r="H73" s="63">
        <f t="shared" si="2"/>
        <v>20.8642</v>
      </c>
    </row>
    <row r="74" spans="1:8" s="62" customFormat="1" ht="24">
      <c r="A74" s="56" t="str">
        <f>IF((LEN('Copy paste to Here'!G78))&gt;5,((CONCATENATE('Copy paste to Here'!G78," &amp; ",'Copy paste to Here'!D78,"  &amp;  ",'Copy paste to Here'!E78))),"Empty Cell")</f>
        <v>Surgical steel belly banana, 14g (1.6mm) with an 7mm prong set round synthetic opal &amp; Length: 10mm  &amp;  Color: Clear</v>
      </c>
      <c r="B74" s="57" t="str">
        <f>'Copy paste to Here'!C78</f>
        <v>BNRDO</v>
      </c>
      <c r="C74" s="57" t="s">
        <v>749</v>
      </c>
      <c r="D74" s="58">
        <f>'Invoice(cancle)'!B78</f>
        <v>1</v>
      </c>
      <c r="E74" s="59">
        <f>'Shipping Invoice'!J78*$N$1</f>
        <v>3.19</v>
      </c>
      <c r="F74" s="59">
        <f t="shared" si="0"/>
        <v>3.19</v>
      </c>
      <c r="G74" s="60">
        <f t="shared" si="1"/>
        <v>67.915099999999995</v>
      </c>
      <c r="H74" s="63">
        <f t="shared" si="2"/>
        <v>67.915099999999995</v>
      </c>
    </row>
    <row r="75" spans="1:8" s="62" customFormat="1" ht="24">
      <c r="A75" s="56" t="str">
        <f>IF((LEN('Copy paste to Here'!G79))&gt;5,((CONCATENATE('Copy paste to Here'!G79," &amp; ",'Copy paste to Here'!D79,"  &amp;  ",'Copy paste to Here'!E79))),"Empty Cell")</f>
        <v>Surgical steel belly banana, 14g (1.6mm) with an 7mm prong set round synthetic opal &amp; Length: 10mm  &amp;  Color: Dark green</v>
      </c>
      <c r="B75" s="57" t="str">
        <f>'Copy paste to Here'!C79</f>
        <v>BNRDO</v>
      </c>
      <c r="C75" s="57" t="s">
        <v>749</v>
      </c>
      <c r="D75" s="58">
        <f>'Invoice(cancle)'!B79</f>
        <v>2</v>
      </c>
      <c r="E75" s="59">
        <f>'Shipping Invoice'!J79*$N$1</f>
        <v>3.19</v>
      </c>
      <c r="F75" s="59">
        <f t="shared" si="0"/>
        <v>6.38</v>
      </c>
      <c r="G75" s="60">
        <f t="shared" si="1"/>
        <v>67.915099999999995</v>
      </c>
      <c r="H75" s="63">
        <f t="shared" si="2"/>
        <v>135.83019999999999</v>
      </c>
    </row>
    <row r="76" spans="1:8" s="62" customFormat="1" ht="24">
      <c r="A76" s="56" t="str">
        <f>IF((LEN('Copy paste to Here'!G80))&gt;5,((CONCATENATE('Copy paste to Here'!G80," &amp; ",'Copy paste to Here'!D80,"  &amp;  ",'Copy paste to Here'!E80))),"Empty Cell")</f>
        <v>Surgical steel belly banana, 14g (1.6mm) with an 7mm prong set round synthetic opal &amp; Length: 10mm  &amp;  Color: Pink</v>
      </c>
      <c r="B76" s="57" t="str">
        <f>'Copy paste to Here'!C80</f>
        <v>BNRDO</v>
      </c>
      <c r="C76" s="57" t="s">
        <v>749</v>
      </c>
      <c r="D76" s="58">
        <f>'Invoice(cancle)'!B80</f>
        <v>1</v>
      </c>
      <c r="E76" s="59">
        <f>'Shipping Invoice'!J80*$N$1</f>
        <v>3.19</v>
      </c>
      <c r="F76" s="59">
        <f t="shared" si="0"/>
        <v>3.19</v>
      </c>
      <c r="G76" s="60">
        <f t="shared" si="1"/>
        <v>67.915099999999995</v>
      </c>
      <c r="H76" s="63">
        <f t="shared" si="2"/>
        <v>67.915099999999995</v>
      </c>
    </row>
    <row r="77" spans="1:8" s="62" customFormat="1" ht="24">
      <c r="A77" s="56" t="str">
        <f>IF((LEN('Copy paste to Here'!G81))&gt;5,((CONCATENATE('Copy paste to Here'!G81," &amp; ",'Copy paste to Here'!D81,"  &amp;  ",'Copy paste to Here'!E81))),"Empty Cell")</f>
        <v>Anodized 316L steel belly banana, 14g (1.6mm) with 5 &amp; 8mm balls &amp; Length: 10mm  &amp;  Color: Black</v>
      </c>
      <c r="B77" s="57" t="str">
        <f>'Copy paste to Here'!C81</f>
        <v>BNTG</v>
      </c>
      <c r="C77" s="57" t="s">
        <v>753</v>
      </c>
      <c r="D77" s="58">
        <f>'Invoice(cancle)'!B81</f>
        <v>3</v>
      </c>
      <c r="E77" s="59">
        <f>'Shipping Invoice'!J81*$N$1</f>
        <v>0.76</v>
      </c>
      <c r="F77" s="59">
        <f t="shared" si="0"/>
        <v>2.2800000000000002</v>
      </c>
      <c r="G77" s="60">
        <f t="shared" si="1"/>
        <v>16.180399999999999</v>
      </c>
      <c r="H77" s="63">
        <f t="shared" si="2"/>
        <v>48.541199999999996</v>
      </c>
    </row>
    <row r="78" spans="1:8" s="62" customFormat="1" ht="24">
      <c r="A78" s="56" t="str">
        <f>IF((LEN('Copy paste to Here'!G82))&gt;5,((CONCATENATE('Copy paste to Here'!G82," &amp; ",'Copy paste to Here'!D82,"  &amp;  ",'Copy paste to Here'!E82))),"Empty Cell")</f>
        <v>Anodized 316L steel belly banana, 14g (1.6mm) with 5 &amp; 8mm balls &amp; Length: 10mm  &amp;  Color: Blue</v>
      </c>
      <c r="B78" s="57" t="str">
        <f>'Copy paste to Here'!C82</f>
        <v>BNTG</v>
      </c>
      <c r="C78" s="57" t="s">
        <v>753</v>
      </c>
      <c r="D78" s="58">
        <f>'Invoice(cancle)'!B82</f>
        <v>3</v>
      </c>
      <c r="E78" s="59">
        <f>'Shipping Invoice'!J82*$N$1</f>
        <v>0.76</v>
      </c>
      <c r="F78" s="59">
        <f t="shared" si="0"/>
        <v>2.2800000000000002</v>
      </c>
      <c r="G78" s="60">
        <f t="shared" si="1"/>
        <v>16.180399999999999</v>
      </c>
      <c r="H78" s="63">
        <f t="shared" si="2"/>
        <v>48.541199999999996</v>
      </c>
    </row>
    <row r="79" spans="1:8" s="62" customFormat="1" ht="24">
      <c r="A79" s="56" t="str">
        <f>IF((LEN('Copy paste to Here'!G83))&gt;5,((CONCATENATE('Copy paste to Here'!G83," &amp; ",'Copy paste to Here'!D83,"  &amp;  ",'Copy paste to Here'!E83))),"Empty Cell")</f>
        <v>Anodized 316L steel belly banana, 14g (1.6mm) with 5 &amp; 8mm balls &amp; Length: 10mm  &amp;  Color: Rainbow</v>
      </c>
      <c r="B79" s="57" t="str">
        <f>'Copy paste to Here'!C83</f>
        <v>BNTG</v>
      </c>
      <c r="C79" s="57" t="s">
        <v>753</v>
      </c>
      <c r="D79" s="58">
        <f>'Invoice(cancle)'!B83</f>
        <v>3</v>
      </c>
      <c r="E79" s="59">
        <f>'Shipping Invoice'!J83*$N$1</f>
        <v>0.76</v>
      </c>
      <c r="F79" s="59">
        <f t="shared" si="0"/>
        <v>2.2800000000000002</v>
      </c>
      <c r="G79" s="60">
        <f t="shared" si="1"/>
        <v>16.180399999999999</v>
      </c>
      <c r="H79" s="63">
        <f t="shared" si="2"/>
        <v>48.541199999999996</v>
      </c>
    </row>
    <row r="80" spans="1:8" s="62" customFormat="1" ht="24">
      <c r="A80" s="56" t="str">
        <f>IF((LEN('Copy paste to Here'!G84))&gt;5,((CONCATENATE('Copy paste to Here'!G84," &amp; ",'Copy paste to Here'!D84,"  &amp;  ",'Copy paste to Here'!E84))),"Empty Cell")</f>
        <v>Anodized 316L steel belly banana, 14g (1.6mm) with 5 &amp; 8mm balls &amp; Length: 10mm  &amp;  Color: Gold</v>
      </c>
      <c r="B80" s="57" t="str">
        <f>'Copy paste to Here'!C84</f>
        <v>BNTG</v>
      </c>
      <c r="C80" s="57" t="s">
        <v>753</v>
      </c>
      <c r="D80" s="58">
        <f>'Invoice(cancle)'!B84</f>
        <v>3</v>
      </c>
      <c r="E80" s="59">
        <f>'Shipping Invoice'!J84*$N$1</f>
        <v>0.76</v>
      </c>
      <c r="F80" s="59">
        <f t="shared" si="0"/>
        <v>2.2800000000000002</v>
      </c>
      <c r="G80" s="60">
        <f t="shared" si="1"/>
        <v>16.180399999999999</v>
      </c>
      <c r="H80" s="63">
        <f t="shared" si="2"/>
        <v>48.541199999999996</v>
      </c>
    </row>
    <row r="81" spans="1:8" s="62" customFormat="1" ht="24">
      <c r="A81" s="56" t="str">
        <f>IF((LEN('Copy paste to Here'!G85))&gt;5,((CONCATENATE('Copy paste to Here'!G85," &amp; ",'Copy paste to Here'!D85,"  &amp;  ",'Copy paste to Here'!E85))),"Empty Cell")</f>
        <v>Anodized 316L steel belly banana, 14g (1.6mm) with 5 &amp; 8mm balls &amp; Length: 10mm  &amp;  Color: Rose-gold</v>
      </c>
      <c r="B81" s="57" t="str">
        <f>'Copy paste to Here'!C85</f>
        <v>BNTG</v>
      </c>
      <c r="C81" s="57" t="s">
        <v>753</v>
      </c>
      <c r="D81" s="58">
        <f>'Invoice(cancle)'!B85</f>
        <v>3</v>
      </c>
      <c r="E81" s="59">
        <f>'Shipping Invoice'!J85*$N$1</f>
        <v>0.76</v>
      </c>
      <c r="F81" s="59">
        <f t="shared" si="0"/>
        <v>2.2800000000000002</v>
      </c>
      <c r="G81" s="60">
        <f t="shared" si="1"/>
        <v>16.180399999999999</v>
      </c>
      <c r="H81" s="63">
        <f t="shared" si="2"/>
        <v>48.541199999999996</v>
      </c>
    </row>
    <row r="82" spans="1:8" s="62" customFormat="1" ht="24">
      <c r="A82" s="56" t="str">
        <f>IF((LEN('Copy paste to Here'!G86))&gt;5,((CONCATENATE('Copy paste to Here'!G86," &amp; ",'Copy paste to Here'!D86,"  &amp;  ",'Copy paste to Here'!E86))),"Empty Cell")</f>
        <v>Surgical steel circular barbell, 16g (1.2mm) with two 3mm jewel balls &amp; Length: 8mm  &amp;  Crystal Color: Clear</v>
      </c>
      <c r="B82" s="57" t="str">
        <f>'Copy paste to Here'!C86</f>
        <v>CBE2C</v>
      </c>
      <c r="C82" s="57" t="s">
        <v>756</v>
      </c>
      <c r="D82" s="58">
        <f>'Invoice(cancle)'!B86</f>
        <v>2</v>
      </c>
      <c r="E82" s="59">
        <f>'Shipping Invoice'!J86*$N$1</f>
        <v>0.56999999999999995</v>
      </c>
      <c r="F82" s="59">
        <f t="shared" si="0"/>
        <v>1.1399999999999999</v>
      </c>
      <c r="G82" s="60">
        <f t="shared" si="1"/>
        <v>12.135299999999999</v>
      </c>
      <c r="H82" s="63">
        <f t="shared" si="2"/>
        <v>24.270599999999998</v>
      </c>
    </row>
    <row r="83" spans="1:8" s="62" customFormat="1" ht="24">
      <c r="A83" s="56" t="str">
        <f>IF((LEN('Copy paste to Here'!G87))&gt;5,((CONCATENATE('Copy paste to Here'!G87," &amp; ",'Copy paste to Here'!D87,"  &amp;  ",'Copy paste to Here'!E87))),"Empty Cell")</f>
        <v>Surgical steel circular barbell, 16g (1.2mm) with two 3mm jewel balls &amp; Length: 8mm  &amp;  Crystal Color: Rose</v>
      </c>
      <c r="B83" s="57" t="str">
        <f>'Copy paste to Here'!C87</f>
        <v>CBE2C</v>
      </c>
      <c r="C83" s="57" t="s">
        <v>756</v>
      </c>
      <c r="D83" s="58">
        <f>'Invoice(cancle)'!B87</f>
        <v>1</v>
      </c>
      <c r="E83" s="59">
        <f>'Shipping Invoice'!J87*$N$1</f>
        <v>0.56999999999999995</v>
      </c>
      <c r="F83" s="59">
        <f t="shared" ref="F83:F146" si="3">D83*E83</f>
        <v>0.56999999999999995</v>
      </c>
      <c r="G83" s="60">
        <f t="shared" ref="G83:G146" si="4">E83*$E$14</f>
        <v>12.135299999999999</v>
      </c>
      <c r="H83" s="63">
        <f t="shared" ref="H83:H146" si="5">D83*G83</f>
        <v>12.135299999999999</v>
      </c>
    </row>
    <row r="84" spans="1:8" s="62" customFormat="1" ht="24">
      <c r="A84" s="56" t="str">
        <f>IF((LEN('Copy paste to Here'!G88))&gt;5,((CONCATENATE('Copy paste to Here'!G88," &amp; ",'Copy paste to Here'!D88,"  &amp;  ",'Copy paste to Here'!E88))),"Empty Cell")</f>
        <v>Surgical steel circular barbell, 16g (1.2mm) with two 3mm jewel balls &amp; Length: 8mm  &amp;  Crystal Color: Aquamarine</v>
      </c>
      <c r="B84" s="57" t="str">
        <f>'Copy paste to Here'!C88</f>
        <v>CBE2C</v>
      </c>
      <c r="C84" s="57" t="s">
        <v>756</v>
      </c>
      <c r="D84" s="58">
        <f>'Invoice(cancle)'!B88</f>
        <v>1</v>
      </c>
      <c r="E84" s="59">
        <f>'Shipping Invoice'!J88*$N$1</f>
        <v>0.56999999999999995</v>
      </c>
      <c r="F84" s="59">
        <f t="shared" si="3"/>
        <v>0.56999999999999995</v>
      </c>
      <c r="G84" s="60">
        <f t="shared" si="4"/>
        <v>12.135299999999999</v>
      </c>
      <c r="H84" s="63">
        <f t="shared" si="5"/>
        <v>12.135299999999999</v>
      </c>
    </row>
    <row r="85" spans="1:8" s="62" customFormat="1" ht="24">
      <c r="A85" s="56" t="str">
        <f>IF((LEN('Copy paste to Here'!G89))&gt;5,((CONCATENATE('Copy paste to Here'!G89," &amp; ",'Copy paste to Here'!D89,"  &amp;  ",'Copy paste to Here'!E89))),"Empty Cell")</f>
        <v>Surgical steel circular barbell, 16g (1.2mm) with two 3mm jewel balls &amp; Length: 8mm  &amp;  Crystal Color: Blue Zircon</v>
      </c>
      <c r="B85" s="57" t="str">
        <f>'Copy paste to Here'!C89</f>
        <v>CBE2C</v>
      </c>
      <c r="C85" s="57" t="s">
        <v>756</v>
      </c>
      <c r="D85" s="58">
        <f>'Invoice(cancle)'!B89</f>
        <v>1</v>
      </c>
      <c r="E85" s="59">
        <f>'Shipping Invoice'!J89*$N$1</f>
        <v>0.56999999999999995</v>
      </c>
      <c r="F85" s="59">
        <f t="shared" si="3"/>
        <v>0.56999999999999995</v>
      </c>
      <c r="G85" s="60">
        <f t="shared" si="4"/>
        <v>12.135299999999999</v>
      </c>
      <c r="H85" s="63">
        <f t="shared" si="5"/>
        <v>12.135299999999999</v>
      </c>
    </row>
    <row r="86" spans="1:8" s="62" customFormat="1" ht="24">
      <c r="A86" s="56" t="str">
        <f>IF((LEN('Copy paste to Here'!G90))&gt;5,((CONCATENATE('Copy paste to Here'!G90," &amp; ",'Copy paste to Here'!D90,"  &amp;  ",'Copy paste to Here'!E90))),"Empty Cell")</f>
        <v>Surgical steel circular barbell, 16g (1.2mm) with two 3mm jewel balls &amp; Length: 8mm  &amp;  Crystal Color: Amethyst</v>
      </c>
      <c r="B86" s="57" t="str">
        <f>'Copy paste to Here'!C90</f>
        <v>CBE2C</v>
      </c>
      <c r="C86" s="57" t="s">
        <v>756</v>
      </c>
      <c r="D86" s="58">
        <f>'Invoice(cancle)'!B90</f>
        <v>1</v>
      </c>
      <c r="E86" s="59">
        <f>'Shipping Invoice'!J90*$N$1</f>
        <v>0.56999999999999995</v>
      </c>
      <c r="F86" s="59">
        <f t="shared" si="3"/>
        <v>0.56999999999999995</v>
      </c>
      <c r="G86" s="60">
        <f t="shared" si="4"/>
        <v>12.135299999999999</v>
      </c>
      <c r="H86" s="63">
        <f t="shared" si="5"/>
        <v>12.135299999999999</v>
      </c>
    </row>
    <row r="87" spans="1:8" s="62" customFormat="1" ht="24">
      <c r="A87" s="56" t="str">
        <f>IF((LEN('Copy paste to Here'!G91))&gt;5,((CONCATENATE('Copy paste to Here'!G91," &amp; ",'Copy paste to Here'!D91,"  &amp;  ",'Copy paste to Here'!E91))),"Empty Cell")</f>
        <v>Surgical steel circular barbell, 16g (1.2mm) with two 3mm jewel balls &amp; Length: 8mm  &amp;  Crystal Color: Emerald</v>
      </c>
      <c r="B87" s="57" t="str">
        <f>'Copy paste to Here'!C91</f>
        <v>CBE2C</v>
      </c>
      <c r="C87" s="57" t="s">
        <v>756</v>
      </c>
      <c r="D87" s="58">
        <f>'Invoice(cancle)'!B91</f>
        <v>1</v>
      </c>
      <c r="E87" s="59">
        <f>'Shipping Invoice'!J91*$N$1</f>
        <v>0.56999999999999995</v>
      </c>
      <c r="F87" s="59">
        <f t="shared" si="3"/>
        <v>0.56999999999999995</v>
      </c>
      <c r="G87" s="60">
        <f t="shared" si="4"/>
        <v>12.135299999999999</v>
      </c>
      <c r="H87" s="63">
        <f t="shared" si="5"/>
        <v>12.135299999999999</v>
      </c>
    </row>
    <row r="88" spans="1:8" s="62" customFormat="1" ht="24">
      <c r="A88" s="56" t="str">
        <f>IF((LEN('Copy paste to Here'!G92))&gt;5,((CONCATENATE('Copy paste to Here'!G92," &amp; ",'Copy paste to Here'!D92,"  &amp;  ",'Copy paste to Here'!E92))),"Empty Cell")</f>
        <v>Surgical steel circular barbell, 16g (1.2mm) with two 3mm jewel balls &amp; Length: 8mm  &amp;  Crystal Color: AB Sapphire</v>
      </c>
      <c r="B88" s="57" t="str">
        <f>'Copy paste to Here'!C92</f>
        <v>CBE2C</v>
      </c>
      <c r="C88" s="57" t="s">
        <v>756</v>
      </c>
      <c r="D88" s="58">
        <f>'Invoice(cancle)'!B92</f>
        <v>1</v>
      </c>
      <c r="E88" s="59">
        <f>'Shipping Invoice'!J92*$N$1</f>
        <v>0.56999999999999995</v>
      </c>
      <c r="F88" s="59">
        <f t="shared" si="3"/>
        <v>0.56999999999999995</v>
      </c>
      <c r="G88" s="60">
        <f t="shared" si="4"/>
        <v>12.135299999999999</v>
      </c>
      <c r="H88" s="63">
        <f t="shared" si="5"/>
        <v>12.135299999999999</v>
      </c>
    </row>
    <row r="89" spans="1:8" s="62" customFormat="1" ht="24">
      <c r="A89" s="56" t="str">
        <f>IF((LEN('Copy paste to Here'!G93))&gt;5,((CONCATENATE('Copy paste to Here'!G93," &amp; ",'Copy paste to Here'!D93,"  &amp;  ",'Copy paste to Here'!E93))),"Empty Cell")</f>
        <v>Surgical steel circular barbell, 16g (1.2mm) with two 3mm jewel balls &amp; Length: 8mm  &amp;  Crystal Color: Light Sapphire opal</v>
      </c>
      <c r="B89" s="57" t="str">
        <f>'Copy paste to Here'!C93</f>
        <v>CBE2C</v>
      </c>
      <c r="C89" s="57" t="s">
        <v>756</v>
      </c>
      <c r="D89" s="58">
        <f>'Invoice(cancle)'!B93</f>
        <v>2</v>
      </c>
      <c r="E89" s="59">
        <f>'Shipping Invoice'!J93*$N$1</f>
        <v>0.56999999999999995</v>
      </c>
      <c r="F89" s="59">
        <f t="shared" si="3"/>
        <v>1.1399999999999999</v>
      </c>
      <c r="G89" s="60">
        <f t="shared" si="4"/>
        <v>12.135299999999999</v>
      </c>
      <c r="H89" s="63">
        <f t="shared" si="5"/>
        <v>24.270599999999998</v>
      </c>
    </row>
    <row r="90" spans="1:8" s="62" customFormat="1" ht="24">
      <c r="A90" s="56" t="str">
        <f>IF((LEN('Copy paste to Here'!G94))&gt;5,((CONCATENATE('Copy paste to Here'!G94," &amp; ",'Copy paste to Here'!D94,"  &amp;  ",'Copy paste to Here'!E94))),"Empty Cell")</f>
        <v>Surgical steel circular barbell, 16g (1.2mm) with two 3mm jewel balls &amp; Length: 10mm  &amp;  Crystal Color: Clear</v>
      </c>
      <c r="B90" s="57" t="str">
        <f>'Copy paste to Here'!C94</f>
        <v>CBE2C</v>
      </c>
      <c r="C90" s="57" t="s">
        <v>756</v>
      </c>
      <c r="D90" s="58">
        <f>'Invoice(cancle)'!B94</f>
        <v>2</v>
      </c>
      <c r="E90" s="59">
        <f>'Shipping Invoice'!J94*$N$1</f>
        <v>0.56999999999999995</v>
      </c>
      <c r="F90" s="59">
        <f t="shared" si="3"/>
        <v>1.1399999999999999</v>
      </c>
      <c r="G90" s="60">
        <f t="shared" si="4"/>
        <v>12.135299999999999</v>
      </c>
      <c r="H90" s="63">
        <f t="shared" si="5"/>
        <v>24.270599999999998</v>
      </c>
    </row>
    <row r="91" spans="1:8" s="62" customFormat="1" ht="24">
      <c r="A91" s="56" t="str">
        <f>IF((LEN('Copy paste to Here'!G95))&gt;5,((CONCATENATE('Copy paste to Here'!G95," &amp; ",'Copy paste to Here'!D95,"  &amp;  ",'Copy paste to Here'!E95))),"Empty Cell")</f>
        <v>Surgical steel circular barbell, 16g (1.2mm) with two 3mm jewel balls &amp; Length: 10mm  &amp;  Crystal Color: Rose</v>
      </c>
      <c r="B91" s="57" t="str">
        <f>'Copy paste to Here'!C95</f>
        <v>CBE2C</v>
      </c>
      <c r="C91" s="57" t="s">
        <v>756</v>
      </c>
      <c r="D91" s="58">
        <f>'Invoice(cancle)'!B95</f>
        <v>1</v>
      </c>
      <c r="E91" s="59">
        <f>'Shipping Invoice'!J95*$N$1</f>
        <v>0.56999999999999995</v>
      </c>
      <c r="F91" s="59">
        <f t="shared" si="3"/>
        <v>0.56999999999999995</v>
      </c>
      <c r="G91" s="60">
        <f t="shared" si="4"/>
        <v>12.135299999999999</v>
      </c>
      <c r="H91" s="63">
        <f t="shared" si="5"/>
        <v>12.135299999999999</v>
      </c>
    </row>
    <row r="92" spans="1:8" s="62" customFormat="1" ht="24">
      <c r="A92" s="56" t="str">
        <f>IF((LEN('Copy paste to Here'!G96))&gt;5,((CONCATENATE('Copy paste to Here'!G96," &amp; ",'Copy paste to Here'!D96,"  &amp;  ",'Copy paste to Here'!E96))),"Empty Cell")</f>
        <v>Surgical steel circular barbell, 16g (1.2mm) with two 3mm jewel balls &amp; Length: 10mm  &amp;  Crystal Color: Aquamarine</v>
      </c>
      <c r="B92" s="57" t="str">
        <f>'Copy paste to Here'!C96</f>
        <v>CBE2C</v>
      </c>
      <c r="C92" s="57" t="s">
        <v>756</v>
      </c>
      <c r="D92" s="58">
        <f>'Invoice(cancle)'!B96</f>
        <v>1</v>
      </c>
      <c r="E92" s="59">
        <f>'Shipping Invoice'!J96*$N$1</f>
        <v>0.56999999999999995</v>
      </c>
      <c r="F92" s="59">
        <f t="shared" si="3"/>
        <v>0.56999999999999995</v>
      </c>
      <c r="G92" s="60">
        <f t="shared" si="4"/>
        <v>12.135299999999999</v>
      </c>
      <c r="H92" s="63">
        <f t="shared" si="5"/>
        <v>12.135299999999999</v>
      </c>
    </row>
    <row r="93" spans="1:8" s="62" customFormat="1" ht="24">
      <c r="A93" s="56" t="str">
        <f>IF((LEN('Copy paste to Here'!G97))&gt;5,((CONCATENATE('Copy paste to Here'!G97," &amp; ",'Copy paste to Here'!D97,"  &amp;  ",'Copy paste to Here'!E97))),"Empty Cell")</f>
        <v>Surgical steel circular barbell, 16g (1.2mm) with two 3mm jewel balls &amp; Length: 10mm  &amp;  Crystal Color: Blue Zircon</v>
      </c>
      <c r="B93" s="57" t="str">
        <f>'Copy paste to Here'!C97</f>
        <v>CBE2C</v>
      </c>
      <c r="C93" s="57" t="s">
        <v>756</v>
      </c>
      <c r="D93" s="58">
        <f>'Invoice(cancle)'!B97</f>
        <v>1</v>
      </c>
      <c r="E93" s="59">
        <f>'Shipping Invoice'!J97*$N$1</f>
        <v>0.56999999999999995</v>
      </c>
      <c r="F93" s="59">
        <f t="shared" si="3"/>
        <v>0.56999999999999995</v>
      </c>
      <c r="G93" s="60">
        <f t="shared" si="4"/>
        <v>12.135299999999999</v>
      </c>
      <c r="H93" s="63">
        <f t="shared" si="5"/>
        <v>12.135299999999999</v>
      </c>
    </row>
    <row r="94" spans="1:8" s="62" customFormat="1" ht="24">
      <c r="A94" s="56" t="str">
        <f>IF((LEN('Copy paste to Here'!G98))&gt;5,((CONCATENATE('Copy paste to Here'!G98," &amp; ",'Copy paste to Here'!D98,"  &amp;  ",'Copy paste to Here'!E98))),"Empty Cell")</f>
        <v>Surgical steel circular barbell, 16g (1.2mm) with two 3mm jewel balls &amp; Length: 10mm  &amp;  Crystal Color: Amethyst</v>
      </c>
      <c r="B94" s="57" t="str">
        <f>'Copy paste to Here'!C98</f>
        <v>CBE2C</v>
      </c>
      <c r="C94" s="57" t="s">
        <v>756</v>
      </c>
      <c r="D94" s="58">
        <f>'Invoice(cancle)'!B98</f>
        <v>1</v>
      </c>
      <c r="E94" s="59">
        <f>'Shipping Invoice'!J98*$N$1</f>
        <v>0.56999999999999995</v>
      </c>
      <c r="F94" s="59">
        <f t="shared" si="3"/>
        <v>0.56999999999999995</v>
      </c>
      <c r="G94" s="60">
        <f t="shared" si="4"/>
        <v>12.135299999999999</v>
      </c>
      <c r="H94" s="63">
        <f t="shared" si="5"/>
        <v>12.135299999999999</v>
      </c>
    </row>
    <row r="95" spans="1:8" s="62" customFormat="1" ht="24">
      <c r="A95" s="56" t="str">
        <f>IF((LEN('Copy paste to Here'!G99))&gt;5,((CONCATENATE('Copy paste to Here'!G99," &amp; ",'Copy paste to Here'!D99,"  &amp;  ",'Copy paste to Here'!E99))),"Empty Cell")</f>
        <v>Surgical steel circular barbell, 16g (1.2mm) with two 3mm jewel balls &amp; Length: 10mm  &amp;  Crystal Color: Emerald</v>
      </c>
      <c r="B95" s="57" t="str">
        <f>'Copy paste to Here'!C99</f>
        <v>CBE2C</v>
      </c>
      <c r="C95" s="57" t="s">
        <v>756</v>
      </c>
      <c r="D95" s="58">
        <f>'Invoice(cancle)'!B99</f>
        <v>1</v>
      </c>
      <c r="E95" s="59">
        <f>'Shipping Invoice'!J99*$N$1</f>
        <v>0.56999999999999995</v>
      </c>
      <c r="F95" s="59">
        <f t="shared" si="3"/>
        <v>0.56999999999999995</v>
      </c>
      <c r="G95" s="60">
        <f t="shared" si="4"/>
        <v>12.135299999999999</v>
      </c>
      <c r="H95" s="63">
        <f t="shared" si="5"/>
        <v>12.135299999999999</v>
      </c>
    </row>
    <row r="96" spans="1:8" s="62" customFormat="1" ht="24">
      <c r="A96" s="56" t="str">
        <f>IF((LEN('Copy paste to Here'!G100))&gt;5,((CONCATENATE('Copy paste to Here'!G100," &amp; ",'Copy paste to Here'!D100,"  &amp;  ",'Copy paste to Here'!E100))),"Empty Cell")</f>
        <v>Surgical steel circular barbell, 16g (1.2mm) with two 3mm jewel balls &amp; Length: 10mm  &amp;  Crystal Color: AB Sapphire</v>
      </c>
      <c r="B96" s="57" t="str">
        <f>'Copy paste to Here'!C100</f>
        <v>CBE2C</v>
      </c>
      <c r="C96" s="57" t="s">
        <v>756</v>
      </c>
      <c r="D96" s="58">
        <f>'Invoice(cancle)'!B100</f>
        <v>1</v>
      </c>
      <c r="E96" s="59">
        <f>'Shipping Invoice'!J100*$N$1</f>
        <v>0.56999999999999995</v>
      </c>
      <c r="F96" s="59">
        <f t="shared" si="3"/>
        <v>0.56999999999999995</v>
      </c>
      <c r="G96" s="60">
        <f t="shared" si="4"/>
        <v>12.135299999999999</v>
      </c>
      <c r="H96" s="63">
        <f t="shared" si="5"/>
        <v>12.135299999999999</v>
      </c>
    </row>
    <row r="97" spans="1:8" s="62" customFormat="1" ht="24">
      <c r="A97" s="56" t="str">
        <f>IF((LEN('Copy paste to Here'!G101))&gt;5,((CONCATENATE('Copy paste to Here'!G101," &amp; ",'Copy paste to Here'!D101,"  &amp;  ",'Copy paste to Here'!E101))),"Empty Cell")</f>
        <v>Surgical steel circular barbell, 16g (1.2mm) with two 3mm jewel balls &amp; Length: 10mm  &amp;  Crystal Color: Light Sapphire opal</v>
      </c>
      <c r="B97" s="57" t="str">
        <f>'Copy paste to Here'!C101</f>
        <v>CBE2C</v>
      </c>
      <c r="C97" s="57" t="s">
        <v>756</v>
      </c>
      <c r="D97" s="58">
        <f>'Invoice(cancle)'!B101</f>
        <v>2</v>
      </c>
      <c r="E97" s="59">
        <f>'Shipping Invoice'!J101*$N$1</f>
        <v>0.56999999999999995</v>
      </c>
      <c r="F97" s="59">
        <f t="shared" si="3"/>
        <v>1.1399999999999999</v>
      </c>
      <c r="G97" s="60">
        <f t="shared" si="4"/>
        <v>12.135299999999999</v>
      </c>
      <c r="H97" s="63">
        <f t="shared" si="5"/>
        <v>24.270599999999998</v>
      </c>
    </row>
    <row r="98" spans="1:8" s="62" customFormat="1" ht="24">
      <c r="A98" s="56" t="str">
        <f>IF((LEN('Copy paste to Here'!G102))&gt;5,((CONCATENATE('Copy paste to Here'!G102," &amp; ",'Copy paste to Here'!D102,"  &amp;  ",'Copy paste to Here'!E102))),"Empty Cell")</f>
        <v>Premium PVD plated surgical steel circular barbell, 16g (1.2mm) with two 3mm balls &amp; Length: 6mm  &amp;  Color: Gold</v>
      </c>
      <c r="B98" s="57" t="str">
        <f>'Copy paste to Here'!C102</f>
        <v>CBETB</v>
      </c>
      <c r="C98" s="57" t="s">
        <v>760</v>
      </c>
      <c r="D98" s="58">
        <f>'Invoice(cancle)'!B102</f>
        <v>2</v>
      </c>
      <c r="E98" s="59">
        <f>'Shipping Invoice'!J102*$N$1</f>
        <v>0.59</v>
      </c>
      <c r="F98" s="59">
        <f t="shared" si="3"/>
        <v>1.18</v>
      </c>
      <c r="G98" s="60">
        <f t="shared" si="4"/>
        <v>12.5611</v>
      </c>
      <c r="H98" s="63">
        <f t="shared" si="5"/>
        <v>25.122199999999999</v>
      </c>
    </row>
    <row r="99" spans="1:8" s="62" customFormat="1" ht="24">
      <c r="A99" s="56" t="str">
        <f>IF((LEN('Copy paste to Here'!G103))&gt;5,((CONCATENATE('Copy paste to Here'!G103," &amp; ",'Copy paste to Here'!D103,"  &amp;  ",'Copy paste to Here'!E103))),"Empty Cell")</f>
        <v>Premium PVD plated surgical steel circular barbell, 16g (1.2mm) with two 3mm balls &amp; Length: 6mm  &amp;  Color: Light blue</v>
      </c>
      <c r="B99" s="57" t="str">
        <f>'Copy paste to Here'!C103</f>
        <v>CBETB</v>
      </c>
      <c r="C99" s="57" t="s">
        <v>760</v>
      </c>
      <c r="D99" s="58">
        <f>'Invoice(cancle)'!B103</f>
        <v>2</v>
      </c>
      <c r="E99" s="59">
        <f>'Shipping Invoice'!J103*$N$1</f>
        <v>0.59</v>
      </c>
      <c r="F99" s="59">
        <f t="shared" si="3"/>
        <v>1.18</v>
      </c>
      <c r="G99" s="60">
        <f t="shared" si="4"/>
        <v>12.5611</v>
      </c>
      <c r="H99" s="63">
        <f t="shared" si="5"/>
        <v>25.122199999999999</v>
      </c>
    </row>
    <row r="100" spans="1:8" s="62" customFormat="1" ht="24">
      <c r="A100" s="56" t="str">
        <f>IF((LEN('Copy paste to Here'!G104))&gt;5,((CONCATENATE('Copy paste to Here'!G104," &amp; ",'Copy paste to Here'!D104,"  &amp;  ",'Copy paste to Here'!E104))),"Empty Cell")</f>
        <v>Premium PVD plated surgical steel circular barbell, 16g (1.2mm) with two 3mm balls &amp; Length: 8mm  &amp;  Color: Gold</v>
      </c>
      <c r="B100" s="57" t="str">
        <f>'Copy paste to Here'!C104</f>
        <v>CBETB</v>
      </c>
      <c r="C100" s="57" t="s">
        <v>760</v>
      </c>
      <c r="D100" s="58">
        <f>'Invoice(cancle)'!B104</f>
        <v>2</v>
      </c>
      <c r="E100" s="59">
        <f>'Shipping Invoice'!J104*$N$1</f>
        <v>0.59</v>
      </c>
      <c r="F100" s="59">
        <f t="shared" si="3"/>
        <v>1.18</v>
      </c>
      <c r="G100" s="60">
        <f t="shared" si="4"/>
        <v>12.5611</v>
      </c>
      <c r="H100" s="63">
        <f t="shared" si="5"/>
        <v>25.122199999999999</v>
      </c>
    </row>
    <row r="101" spans="1:8" s="62" customFormat="1" ht="24">
      <c r="A101" s="56" t="str">
        <f>IF((LEN('Copy paste to Here'!G105))&gt;5,((CONCATENATE('Copy paste to Here'!G105," &amp; ",'Copy paste to Here'!D105,"  &amp;  ",'Copy paste to Here'!E105))),"Empty Cell")</f>
        <v>Premium PVD plated surgical steel circular barbell, 16g (1.2mm) with two 3mm balls &amp; Length: 8mm  &amp;  Color: Light blue</v>
      </c>
      <c r="B101" s="57" t="str">
        <f>'Copy paste to Here'!C105</f>
        <v>CBETB</v>
      </c>
      <c r="C101" s="57" t="s">
        <v>760</v>
      </c>
      <c r="D101" s="58">
        <f>'Invoice(cancle)'!B105</f>
        <v>4</v>
      </c>
      <c r="E101" s="59">
        <f>'Shipping Invoice'!J105*$N$1</f>
        <v>0.59</v>
      </c>
      <c r="F101" s="59">
        <f t="shared" si="3"/>
        <v>2.36</v>
      </c>
      <c r="G101" s="60">
        <f t="shared" si="4"/>
        <v>12.5611</v>
      </c>
      <c r="H101" s="63">
        <f t="shared" si="5"/>
        <v>50.244399999999999</v>
      </c>
    </row>
    <row r="102" spans="1:8" s="62" customFormat="1" ht="24">
      <c r="A102" s="56" t="str">
        <f>IF((LEN('Copy paste to Here'!G106))&gt;5,((CONCATENATE('Copy paste to Here'!G106," &amp; ",'Copy paste to Here'!D106,"  &amp;  ",'Copy paste to Here'!E106))),"Empty Cell")</f>
        <v>Premium PVD plated surgical steel circular barbell, 16g (1.2mm) with two 3mm balls &amp; Length: 10mm  &amp;  Color: Gold</v>
      </c>
      <c r="B102" s="57" t="str">
        <f>'Copy paste to Here'!C106</f>
        <v>CBETB</v>
      </c>
      <c r="C102" s="57" t="s">
        <v>760</v>
      </c>
      <c r="D102" s="58">
        <f>'Invoice(cancle)'!B106</f>
        <v>2</v>
      </c>
      <c r="E102" s="59">
        <f>'Shipping Invoice'!J106*$N$1</f>
        <v>0.59</v>
      </c>
      <c r="F102" s="59">
        <f t="shared" si="3"/>
        <v>1.18</v>
      </c>
      <c r="G102" s="60">
        <f t="shared" si="4"/>
        <v>12.5611</v>
      </c>
      <c r="H102" s="63">
        <f t="shared" si="5"/>
        <v>25.122199999999999</v>
      </c>
    </row>
    <row r="103" spans="1:8" s="62" customFormat="1" ht="24">
      <c r="A103" s="56" t="str">
        <f>IF((LEN('Copy paste to Here'!G107))&gt;5,((CONCATENATE('Copy paste to Here'!G107," &amp; ",'Copy paste to Here'!D107,"  &amp;  ",'Copy paste to Here'!E107))),"Empty Cell")</f>
        <v>Premium PVD plated surgical steel circular barbell, 16g (1.2mm) with two 3mm balls &amp; Length: 10mm  &amp;  Color: Light blue</v>
      </c>
      <c r="B103" s="57" t="str">
        <f>'Copy paste to Here'!C107</f>
        <v>CBETB</v>
      </c>
      <c r="C103" s="57" t="s">
        <v>760</v>
      </c>
      <c r="D103" s="58">
        <f>'Invoice(cancle)'!B107</f>
        <v>4</v>
      </c>
      <c r="E103" s="59">
        <f>'Shipping Invoice'!J107*$N$1</f>
        <v>0.59</v>
      </c>
      <c r="F103" s="59">
        <f t="shared" si="3"/>
        <v>2.36</v>
      </c>
      <c r="G103" s="60">
        <f t="shared" si="4"/>
        <v>12.5611</v>
      </c>
      <c r="H103" s="63">
        <f t="shared" si="5"/>
        <v>50.244399999999999</v>
      </c>
    </row>
    <row r="104" spans="1:8" s="62" customFormat="1" ht="24">
      <c r="A104" s="56" t="str">
        <f>IF((LEN('Copy paste to Here'!G108))&gt;5,((CONCATENATE('Copy paste to Here'!G108," &amp; ",'Copy paste to Here'!D108,"  &amp;  ",'Copy paste to Here'!E108))),"Empty Cell")</f>
        <v xml:space="preserve">Surgical steel helix ear cuff, 16g (1.2mm) with a feather on the top &amp; Length: 8mm  &amp;  </v>
      </c>
      <c r="B104" s="57" t="str">
        <f>'Copy paste to Here'!C108</f>
        <v>ECHFE</v>
      </c>
      <c r="C104" s="57" t="s">
        <v>762</v>
      </c>
      <c r="D104" s="58">
        <f>'Invoice(cancle)'!B108</f>
        <v>3</v>
      </c>
      <c r="E104" s="59">
        <f>'Shipping Invoice'!J108*$N$1</f>
        <v>1.74</v>
      </c>
      <c r="F104" s="59">
        <f t="shared" si="3"/>
        <v>5.22</v>
      </c>
      <c r="G104" s="60">
        <f t="shared" si="4"/>
        <v>37.044599999999996</v>
      </c>
      <c r="H104" s="63">
        <f t="shared" si="5"/>
        <v>111.13379999999998</v>
      </c>
    </row>
    <row r="105" spans="1:8" s="62" customFormat="1" ht="24">
      <c r="A105" s="56" t="str">
        <f>IF((LEN('Copy paste to Here'!G109))&gt;5,((CONCATENATE('Copy paste to Here'!G109," &amp; ",'Copy paste to Here'!D109,"  &amp;  ",'Copy paste to Here'!E109))),"Empty Cell")</f>
        <v xml:space="preserve">Surgical steel helix ear cuff, 16g (1.2mm) with a feather on the top &amp; Length: 10mm  &amp;  </v>
      </c>
      <c r="B105" s="57" t="str">
        <f>'Copy paste to Here'!C109</f>
        <v>ECHFE</v>
      </c>
      <c r="C105" s="57" t="s">
        <v>762</v>
      </c>
      <c r="D105" s="58">
        <f>'Invoice(cancle)'!B109</f>
        <v>3</v>
      </c>
      <c r="E105" s="59">
        <f>'Shipping Invoice'!J109*$N$1</f>
        <v>1.74</v>
      </c>
      <c r="F105" s="59">
        <f t="shared" si="3"/>
        <v>5.22</v>
      </c>
      <c r="G105" s="60">
        <f t="shared" si="4"/>
        <v>37.044599999999996</v>
      </c>
      <c r="H105" s="63">
        <f t="shared" si="5"/>
        <v>111.13379999999998</v>
      </c>
    </row>
    <row r="106" spans="1:8" s="62" customFormat="1" ht="36">
      <c r="A106" s="56" t="str">
        <f>IF((LEN('Copy paste to Here'!G110))&gt;5,((CONCATENATE('Copy paste to Here'!G110," &amp; ",'Copy paste to Here'!D110,"  &amp;  ",'Copy paste to Here'!E110))),"Empty Cell")</f>
        <v>Bioflex belly banana, 14g (1.6mm) with 8mm bezel set jewel steel ball and 5mm plain steel ball &amp; Length: 10mm Clear Bioflex  &amp;  Crystal Color: AB</v>
      </c>
      <c r="B106" s="57" t="str">
        <f>'Copy paste to Here'!C110</f>
        <v>FBN1CG</v>
      </c>
      <c r="C106" s="57" t="s">
        <v>764</v>
      </c>
      <c r="D106" s="58">
        <f>'Invoice(cancle)'!B110</f>
        <v>2</v>
      </c>
      <c r="E106" s="59">
        <f>'Shipping Invoice'!J110*$N$1</f>
        <v>0.73</v>
      </c>
      <c r="F106" s="59">
        <f t="shared" si="3"/>
        <v>1.46</v>
      </c>
      <c r="G106" s="60">
        <f t="shared" si="4"/>
        <v>15.541699999999999</v>
      </c>
      <c r="H106" s="63">
        <f t="shared" si="5"/>
        <v>31.083399999999997</v>
      </c>
    </row>
    <row r="107" spans="1:8" s="62" customFormat="1" ht="36">
      <c r="A107" s="56" t="str">
        <f>IF((LEN('Copy paste to Here'!G111))&gt;5,((CONCATENATE('Copy paste to Here'!G111," &amp; ",'Copy paste to Here'!D111,"  &amp;  ",'Copy paste to Here'!E111))),"Empty Cell")</f>
        <v>Bioflex belly banana, 14g (1.6mm) with 8mm bezel set jewel steel ball and 5mm plain steel ball &amp; Length: 10mm Clear Bioflex  &amp;  Crystal Color: Rose</v>
      </c>
      <c r="B107" s="57" t="str">
        <f>'Copy paste to Here'!C111</f>
        <v>FBN1CG</v>
      </c>
      <c r="C107" s="57" t="s">
        <v>764</v>
      </c>
      <c r="D107" s="58">
        <f>'Invoice(cancle)'!B111</f>
        <v>1</v>
      </c>
      <c r="E107" s="59">
        <f>'Shipping Invoice'!J111*$N$1</f>
        <v>0.73</v>
      </c>
      <c r="F107" s="59">
        <f t="shared" si="3"/>
        <v>0.73</v>
      </c>
      <c r="G107" s="60">
        <f t="shared" si="4"/>
        <v>15.541699999999999</v>
      </c>
      <c r="H107" s="63">
        <f t="shared" si="5"/>
        <v>15.541699999999999</v>
      </c>
    </row>
    <row r="108" spans="1:8" s="62" customFormat="1" ht="36">
      <c r="A108" s="56" t="str">
        <f>IF((LEN('Copy paste to Here'!G112))&gt;5,((CONCATENATE('Copy paste to Here'!G112," &amp; ",'Copy paste to Here'!D112,"  &amp;  ",'Copy paste to Here'!E112))),"Empty Cell")</f>
        <v>Bioflex belly banana, 14g (1.6mm) with 8mm bezel set jewel steel ball and 5mm plain steel ball &amp; Length: 10mm Clear Bioflex  &amp;  Crystal Color: Blue Zircon</v>
      </c>
      <c r="B108" s="57" t="str">
        <f>'Copy paste to Here'!C112</f>
        <v>FBN1CG</v>
      </c>
      <c r="C108" s="57" t="s">
        <v>764</v>
      </c>
      <c r="D108" s="58">
        <f>'Invoice(cancle)'!B112</f>
        <v>1</v>
      </c>
      <c r="E108" s="59">
        <f>'Shipping Invoice'!J112*$N$1</f>
        <v>0.73</v>
      </c>
      <c r="F108" s="59">
        <f t="shared" si="3"/>
        <v>0.73</v>
      </c>
      <c r="G108" s="60">
        <f t="shared" si="4"/>
        <v>15.541699999999999</v>
      </c>
      <c r="H108" s="63">
        <f t="shared" si="5"/>
        <v>15.541699999999999</v>
      </c>
    </row>
    <row r="109" spans="1:8" s="62" customFormat="1" ht="36">
      <c r="A109" s="56" t="str">
        <f>IF((LEN('Copy paste to Here'!G113))&gt;5,((CONCATENATE('Copy paste to Here'!G113," &amp; ",'Copy paste to Here'!D113,"  &amp;  ",'Copy paste to Here'!E113))),"Empty Cell")</f>
        <v>Bioflex belly banana, 14g (1.6mm) with 8mm bezel set jewel steel ball and 5mm plain steel ball &amp; Length: 12mm Clear Bioflex  &amp;  Crystal Color: AB</v>
      </c>
      <c r="B109" s="57" t="str">
        <f>'Copy paste to Here'!C113</f>
        <v>FBN1CG</v>
      </c>
      <c r="C109" s="57" t="s">
        <v>764</v>
      </c>
      <c r="D109" s="58">
        <f>'Invoice(cancle)'!B113</f>
        <v>2</v>
      </c>
      <c r="E109" s="59">
        <f>'Shipping Invoice'!J113*$N$1</f>
        <v>0.73</v>
      </c>
      <c r="F109" s="59">
        <f t="shared" si="3"/>
        <v>1.46</v>
      </c>
      <c r="G109" s="60">
        <f t="shared" si="4"/>
        <v>15.541699999999999</v>
      </c>
      <c r="H109" s="63">
        <f t="shared" si="5"/>
        <v>31.083399999999997</v>
      </c>
    </row>
    <row r="110" spans="1:8" s="62" customFormat="1" ht="36">
      <c r="A110" s="56" t="str">
        <f>IF((LEN('Copy paste to Here'!G114))&gt;5,((CONCATENATE('Copy paste to Here'!G114," &amp; ",'Copy paste to Here'!D114,"  &amp;  ",'Copy paste to Here'!E114))),"Empty Cell")</f>
        <v>Bioflex belly banana, 14g (1.6mm) with 8mm bezel set jewel steel ball and 5mm plain steel ball &amp; Length: 12mm Clear Bioflex  &amp;  Crystal Color: Rose</v>
      </c>
      <c r="B110" s="57" t="str">
        <f>'Copy paste to Here'!C114</f>
        <v>FBN1CG</v>
      </c>
      <c r="C110" s="57" t="s">
        <v>764</v>
      </c>
      <c r="D110" s="58">
        <f>'Invoice(cancle)'!B114</f>
        <v>1</v>
      </c>
      <c r="E110" s="59">
        <f>'Shipping Invoice'!J114*$N$1</f>
        <v>0.73</v>
      </c>
      <c r="F110" s="59">
        <f t="shared" si="3"/>
        <v>0.73</v>
      </c>
      <c r="G110" s="60">
        <f t="shared" si="4"/>
        <v>15.541699999999999</v>
      </c>
      <c r="H110" s="63">
        <f t="shared" si="5"/>
        <v>15.541699999999999</v>
      </c>
    </row>
    <row r="111" spans="1:8" s="62" customFormat="1" ht="36">
      <c r="A111" s="56" t="str">
        <f>IF((LEN('Copy paste to Here'!G115))&gt;5,((CONCATENATE('Copy paste to Here'!G115," &amp; ",'Copy paste to Here'!D115,"  &amp;  ",'Copy paste to Here'!E115))),"Empty Cell")</f>
        <v>Bioflex belly banana, 14g (1.6mm) with 8mm bezel set jewel steel ball and 5mm plain steel ball &amp; Length: 12mm Clear Bioflex  &amp;  Crystal Color: Blue Zircon</v>
      </c>
      <c r="B111" s="57" t="str">
        <f>'Copy paste to Here'!C115</f>
        <v>FBN1CG</v>
      </c>
      <c r="C111" s="57" t="s">
        <v>764</v>
      </c>
      <c r="D111" s="58">
        <f>'Invoice(cancle)'!B115</f>
        <v>1</v>
      </c>
      <c r="E111" s="59">
        <f>'Shipping Invoice'!J115*$N$1</f>
        <v>0.73</v>
      </c>
      <c r="F111" s="59">
        <f t="shared" si="3"/>
        <v>0.73</v>
      </c>
      <c r="G111" s="60">
        <f t="shared" si="4"/>
        <v>15.541699999999999</v>
      </c>
      <c r="H111" s="63">
        <f t="shared" si="5"/>
        <v>15.541699999999999</v>
      </c>
    </row>
    <row r="112" spans="1:8" s="62" customFormat="1" ht="36">
      <c r="A112" s="56" t="str">
        <f>IF((LEN('Copy paste to Here'!G116))&gt;5,((CONCATENATE('Copy paste to Here'!G116," &amp; ",'Copy paste to Here'!D116,"  &amp;  ",'Copy paste to Here'!E116))),"Empty Cell")</f>
        <v xml:space="preserve">18k Gold plated 925 Silver seamless nose ring, 20g (0.8mm) with a 1.5mm synthethic opal encased in a casted prong set &amp; Length: 8mm  &amp;  </v>
      </c>
      <c r="B112" s="57" t="str">
        <f>'Copy paste to Here'!C116</f>
        <v>GPNHO15</v>
      </c>
      <c r="C112" s="57" t="s">
        <v>883</v>
      </c>
      <c r="D112" s="58">
        <f>'Invoice(cancle)'!B116</f>
        <v>4</v>
      </c>
      <c r="E112" s="59">
        <f>'Shipping Invoice'!J116*$N$1</f>
        <v>1.8</v>
      </c>
      <c r="F112" s="59">
        <f t="shared" si="3"/>
        <v>7.2</v>
      </c>
      <c r="G112" s="60">
        <f t="shared" si="4"/>
        <v>38.322000000000003</v>
      </c>
      <c r="H112" s="63">
        <f t="shared" si="5"/>
        <v>153.28800000000001</v>
      </c>
    </row>
    <row r="113" spans="1:8" s="62" customFormat="1" ht="25.5">
      <c r="A113" s="56" t="str">
        <f>IF((LEN('Copy paste to Here'!G117))&gt;5,((CONCATENATE('Copy paste to Here'!G117," &amp; ",'Copy paste to Here'!D117,"  &amp;  ",'Copy paste to Here'!E117))),"Empty Cell")</f>
        <v xml:space="preserve">14k gold seamless nose ring, 0.6mm (22g) &amp; Length: 6mm  &amp;  </v>
      </c>
      <c r="B113" s="57" t="str">
        <f>'Copy paste to Here'!C117</f>
        <v>GSEL22</v>
      </c>
      <c r="C113" s="57" t="s">
        <v>884</v>
      </c>
      <c r="D113" s="58">
        <f>'Invoice(cancle)'!B117</f>
        <v>1</v>
      </c>
      <c r="E113" s="59">
        <f>'Shipping Invoice'!J117*$N$1</f>
        <v>10.55</v>
      </c>
      <c r="F113" s="59">
        <f t="shared" si="3"/>
        <v>10.55</v>
      </c>
      <c r="G113" s="60">
        <f t="shared" si="4"/>
        <v>224.6095</v>
      </c>
      <c r="H113" s="63">
        <f t="shared" si="5"/>
        <v>224.6095</v>
      </c>
    </row>
    <row r="114" spans="1:8" s="62" customFormat="1" ht="25.5">
      <c r="A114" s="56" t="str">
        <f>IF((LEN('Copy paste to Here'!G118))&gt;5,((CONCATENATE('Copy paste to Here'!G118," &amp; ",'Copy paste to Here'!D118,"  &amp;  ",'Copy paste to Here'!E118))),"Empty Cell")</f>
        <v xml:space="preserve">14k gold seamless nose ring, 0.6mm (22g) &amp; Length: 8mm  &amp;  </v>
      </c>
      <c r="B114" s="57" t="str">
        <f>'Copy paste to Here'!C118</f>
        <v>GSEL22</v>
      </c>
      <c r="C114" s="57" t="s">
        <v>885</v>
      </c>
      <c r="D114" s="58">
        <f>'Invoice(cancle)'!B118</f>
        <v>1</v>
      </c>
      <c r="E114" s="59">
        <f>'Shipping Invoice'!J118*$N$1</f>
        <v>14.22</v>
      </c>
      <c r="F114" s="59">
        <f t="shared" si="3"/>
        <v>14.22</v>
      </c>
      <c r="G114" s="60">
        <f t="shared" si="4"/>
        <v>302.74380000000002</v>
      </c>
      <c r="H114" s="63">
        <f t="shared" si="5"/>
        <v>302.74380000000002</v>
      </c>
    </row>
    <row r="115" spans="1:8" s="62" customFormat="1" ht="36">
      <c r="A115" s="56" t="str">
        <f>IF((LEN('Copy paste to Here'!G119))&gt;5,((CONCATENATE('Copy paste to Here'!G119," &amp; ",'Copy paste to Here'!D119,"  &amp;  ",'Copy paste to Here'!E119))),"Empty Cell")</f>
        <v xml:space="preserve">925 Silver septum clicker with real 18k Gold plating and with a 16g (1.2mm) 316L steel closure bar with 1 big prong set CZ stones surrounded by 4 smaller ones &amp; Length: 8mm  &amp;  </v>
      </c>
      <c r="B115" s="57" t="str">
        <f>'Copy paste to Here'!C119</f>
        <v>GSEPL16</v>
      </c>
      <c r="C115" s="57" t="s">
        <v>772</v>
      </c>
      <c r="D115" s="58">
        <f>'Invoice(cancle)'!B119</f>
        <v>2</v>
      </c>
      <c r="E115" s="59">
        <f>'Shipping Invoice'!J119*$N$1</f>
        <v>5.16</v>
      </c>
      <c r="F115" s="59">
        <f t="shared" si="3"/>
        <v>10.32</v>
      </c>
      <c r="G115" s="60">
        <f t="shared" si="4"/>
        <v>109.85639999999999</v>
      </c>
      <c r="H115" s="63">
        <f t="shared" si="5"/>
        <v>219.71279999999999</v>
      </c>
    </row>
    <row r="116" spans="1:8" s="62" customFormat="1" ht="24">
      <c r="A116" s="56" t="str">
        <f>IF((LEN('Copy paste to Here'!G120))&gt;5,((CONCATENATE('Copy paste to Here'!G120," &amp; ",'Copy paste to Here'!D120,"  &amp;  ",'Copy paste to Here'!E120))),"Empty Cell")</f>
        <v xml:space="preserve">925 silver seamless nose hoop, 22g (0.6mm) with a twisted wire design - outer diameter of 3/8'' (10mm) &amp;   &amp;  </v>
      </c>
      <c r="B116" s="57" t="str">
        <f>'Copy paste to Here'!C120</f>
        <v>HR21</v>
      </c>
      <c r="C116" s="57" t="s">
        <v>774</v>
      </c>
      <c r="D116" s="58">
        <f>'Invoice(cancle)'!B120</f>
        <v>4</v>
      </c>
      <c r="E116" s="59">
        <f>'Shipping Invoice'!J120*$N$1</f>
        <v>1.05</v>
      </c>
      <c r="F116" s="59">
        <f t="shared" si="3"/>
        <v>4.2</v>
      </c>
      <c r="G116" s="60">
        <f t="shared" si="4"/>
        <v>22.354500000000002</v>
      </c>
      <c r="H116" s="63">
        <f t="shared" si="5"/>
        <v>89.418000000000006</v>
      </c>
    </row>
    <row r="117" spans="1:8" s="62" customFormat="1" ht="24">
      <c r="A117" s="56" t="str">
        <f>IF((LEN('Copy paste to Here'!G121))&gt;5,((CONCATENATE('Copy paste to Here'!G121," &amp; ",'Copy paste to Here'!D121,"  &amp;  ",'Copy paste to Here'!E121))),"Empty Cell")</f>
        <v xml:space="preserve">18k gold plated 925 silver seamless nose hoops, 22g (0.6mm) with a twisted wire design - outer diameter of 3/8'' (10mm) &amp;   &amp;  </v>
      </c>
      <c r="B117" s="57" t="str">
        <f>'Copy paste to Here'!C121</f>
        <v>HR21RG</v>
      </c>
      <c r="C117" s="57" t="s">
        <v>775</v>
      </c>
      <c r="D117" s="58">
        <f>'Invoice(cancle)'!B121</f>
        <v>4</v>
      </c>
      <c r="E117" s="59">
        <f>'Shipping Invoice'!J121*$N$1</f>
        <v>1.29</v>
      </c>
      <c r="F117" s="59">
        <f t="shared" si="3"/>
        <v>5.16</v>
      </c>
      <c r="G117" s="60">
        <f t="shared" si="4"/>
        <v>27.464099999999998</v>
      </c>
      <c r="H117" s="63">
        <f t="shared" si="5"/>
        <v>109.85639999999999</v>
      </c>
    </row>
    <row r="118" spans="1:8" s="62" customFormat="1" ht="24">
      <c r="A118" s="56" t="str">
        <f>IF((LEN('Copy paste to Here'!G122))&gt;5,((CONCATENATE('Copy paste to Here'!G122," &amp; ",'Copy paste to Here'!D122,"  &amp;  ",'Copy paste to Here'!E122))),"Empty Cell")</f>
        <v xml:space="preserve">925 silver seamless nose hoop, 22g (0.6mm) with a triple twisted wire design - outer diameter of 3/8'' (10mm) &amp;   &amp;  </v>
      </c>
      <c r="B118" s="57" t="str">
        <f>'Copy paste to Here'!C122</f>
        <v>HR27</v>
      </c>
      <c r="C118" s="57" t="s">
        <v>776</v>
      </c>
      <c r="D118" s="58">
        <f>'Invoice(cancle)'!B122</f>
        <v>9</v>
      </c>
      <c r="E118" s="59">
        <f>'Shipping Invoice'!J122*$N$1</f>
        <v>1.1200000000000001</v>
      </c>
      <c r="F118" s="59">
        <f t="shared" si="3"/>
        <v>10.080000000000002</v>
      </c>
      <c r="G118" s="60">
        <f t="shared" si="4"/>
        <v>23.844800000000003</v>
      </c>
      <c r="H118" s="63">
        <f t="shared" si="5"/>
        <v>214.60320000000002</v>
      </c>
    </row>
    <row r="119" spans="1:8" s="62" customFormat="1" ht="36">
      <c r="A119" s="56" t="str">
        <f>IF((LEN('Copy paste to Here'!G123))&gt;5,((CONCATENATE('Copy paste to Here'!G123," &amp; ",'Copy paste to Here'!D123,"  &amp;  ",'Copy paste to Here'!E123))),"Empty Cell")</f>
        <v xml:space="preserve">18k gold plated 925 silver seamless nose hoops, 22g (0.6mm) with a triple twisted wire design - outer diameter of 3/8'' (10mm) &amp;   &amp;  </v>
      </c>
      <c r="B119" s="57" t="str">
        <f>'Copy paste to Here'!C123</f>
        <v>HR27RG</v>
      </c>
      <c r="C119" s="57" t="s">
        <v>777</v>
      </c>
      <c r="D119" s="58">
        <f>'Invoice(cancle)'!B123</f>
        <v>3</v>
      </c>
      <c r="E119" s="59">
        <f>'Shipping Invoice'!J123*$N$1</f>
        <v>1.36</v>
      </c>
      <c r="F119" s="59">
        <f t="shared" si="3"/>
        <v>4.08</v>
      </c>
      <c r="G119" s="60">
        <f t="shared" si="4"/>
        <v>28.9544</v>
      </c>
      <c r="H119" s="63">
        <f t="shared" si="5"/>
        <v>86.863200000000006</v>
      </c>
    </row>
    <row r="120" spans="1:8" s="62" customFormat="1" ht="36">
      <c r="A120" s="56" t="str">
        <f>IF((LEN('Copy paste to Here'!G124))&gt;5,((CONCATENATE('Copy paste to Here'!G124," &amp; ",'Copy paste to Here'!D124,"  &amp;  ",'Copy paste to Here'!E124))),"Empty Cell")</f>
        <v xml:space="preserve">925 silver seamless nose hoop, 22g (0.6mm) with a 3mm fixed ball between two small 2mm balls - outer diameter of 3/8 (10mm) &amp;   &amp;  </v>
      </c>
      <c r="B120" s="57" t="str">
        <f>'Copy paste to Here'!C124</f>
        <v>HR28</v>
      </c>
      <c r="C120" s="57" t="s">
        <v>778</v>
      </c>
      <c r="D120" s="58">
        <f>'Invoice(cancle)'!B124</f>
        <v>7</v>
      </c>
      <c r="E120" s="59">
        <f>'Shipping Invoice'!J124*$N$1</f>
        <v>1.33</v>
      </c>
      <c r="F120" s="59">
        <f t="shared" si="3"/>
        <v>9.31</v>
      </c>
      <c r="G120" s="60">
        <f t="shared" si="4"/>
        <v>28.3157</v>
      </c>
      <c r="H120" s="63">
        <f t="shared" si="5"/>
        <v>198.2099</v>
      </c>
    </row>
    <row r="121" spans="1:8" s="62" customFormat="1" ht="36">
      <c r="A121" s="56" t="str">
        <f>IF((LEN('Copy paste to Here'!G125))&gt;5,((CONCATENATE('Copy paste to Here'!G125," &amp; ",'Copy paste to Here'!D125,"  &amp;  ",'Copy paste to Here'!E125))),"Empty Cell")</f>
        <v xml:space="preserve">18k gold plated 925 silver seamless nose hoops, 22g (0.6mm) with a 3mm fixed ball between two small 2mm balls - outer diameter of 3/8 (10mm) &amp;   &amp;  </v>
      </c>
      <c r="B121" s="57" t="str">
        <f>'Copy paste to Here'!C125</f>
        <v>HR28RG</v>
      </c>
      <c r="C121" s="57" t="s">
        <v>780</v>
      </c>
      <c r="D121" s="58">
        <f>'Invoice(cancle)'!B125</f>
        <v>2</v>
      </c>
      <c r="E121" s="59">
        <f>'Shipping Invoice'!J125*$N$1</f>
        <v>1.56</v>
      </c>
      <c r="F121" s="59">
        <f t="shared" si="3"/>
        <v>3.12</v>
      </c>
      <c r="G121" s="60">
        <f t="shared" si="4"/>
        <v>33.212400000000002</v>
      </c>
      <c r="H121" s="63">
        <f t="shared" si="5"/>
        <v>66.424800000000005</v>
      </c>
    </row>
    <row r="122" spans="1:8" s="62" customFormat="1" ht="24">
      <c r="A122" s="56" t="str">
        <f>IF((LEN('Copy paste to Here'!G126))&gt;5,((CONCATENATE('Copy paste to Here'!G126," &amp; ",'Copy paste to Here'!D126,"  &amp;  ",'Copy paste to Here'!E126))),"Empty Cell")</f>
        <v>316L steel labret, 16g (1.2mm) with a 3mm bezel set jewel ball &amp; Length: 6mm  &amp;  Crystal Color: Clear</v>
      </c>
      <c r="B122" s="57" t="str">
        <f>'Copy paste to Here'!C126</f>
        <v>LBC3</v>
      </c>
      <c r="C122" s="57" t="s">
        <v>782</v>
      </c>
      <c r="D122" s="58">
        <f>'Invoice(cancle)'!B126</f>
        <v>3</v>
      </c>
      <c r="E122" s="59">
        <f>'Shipping Invoice'!J126*$N$1</f>
        <v>0.35</v>
      </c>
      <c r="F122" s="59">
        <f t="shared" si="3"/>
        <v>1.0499999999999998</v>
      </c>
      <c r="G122" s="60">
        <f t="shared" si="4"/>
        <v>7.4514999999999993</v>
      </c>
      <c r="H122" s="63">
        <f t="shared" si="5"/>
        <v>22.354499999999998</v>
      </c>
    </row>
    <row r="123" spans="1:8" s="62" customFormat="1" ht="24">
      <c r="A123" s="56" t="str">
        <f>IF((LEN('Copy paste to Here'!G127))&gt;5,((CONCATENATE('Copy paste to Here'!G127," &amp; ",'Copy paste to Here'!D127,"  &amp;  ",'Copy paste to Here'!E127))),"Empty Cell")</f>
        <v>316L steel labret, 16g (1.2mm) with a 3mm bezel set jewel ball &amp; Length: 6mm  &amp;  Crystal Color: Sapphire</v>
      </c>
      <c r="B123" s="57" t="str">
        <f>'Copy paste to Here'!C127</f>
        <v>LBC3</v>
      </c>
      <c r="C123" s="57" t="s">
        <v>782</v>
      </c>
      <c r="D123" s="58">
        <f>'Invoice(cancle)'!B127</f>
        <v>1</v>
      </c>
      <c r="E123" s="59">
        <f>'Shipping Invoice'!J127*$N$1</f>
        <v>0.35</v>
      </c>
      <c r="F123" s="59">
        <f t="shared" si="3"/>
        <v>0.35</v>
      </c>
      <c r="G123" s="60">
        <f t="shared" si="4"/>
        <v>7.4514999999999993</v>
      </c>
      <c r="H123" s="63">
        <f t="shared" si="5"/>
        <v>7.4514999999999993</v>
      </c>
    </row>
    <row r="124" spans="1:8" s="62" customFormat="1" ht="24">
      <c r="A124" s="56" t="str">
        <f>IF((LEN('Copy paste to Here'!G128))&gt;5,((CONCATENATE('Copy paste to Here'!G128," &amp; ",'Copy paste to Here'!D128,"  &amp;  ",'Copy paste to Here'!E128))),"Empty Cell")</f>
        <v>316L steel labret, 16g (1.2mm) with a 3mm bezel set jewel ball &amp; Length: 6mm  &amp;  Crystal Color: Jet</v>
      </c>
      <c r="B124" s="57" t="str">
        <f>'Copy paste to Here'!C128</f>
        <v>LBC3</v>
      </c>
      <c r="C124" s="57" t="s">
        <v>782</v>
      </c>
      <c r="D124" s="58">
        <f>'Invoice(cancle)'!B128</f>
        <v>1</v>
      </c>
      <c r="E124" s="59">
        <f>'Shipping Invoice'!J128*$N$1</f>
        <v>0.35</v>
      </c>
      <c r="F124" s="59">
        <f t="shared" si="3"/>
        <v>0.35</v>
      </c>
      <c r="G124" s="60">
        <f t="shared" si="4"/>
        <v>7.4514999999999993</v>
      </c>
      <c r="H124" s="63">
        <f t="shared" si="5"/>
        <v>7.4514999999999993</v>
      </c>
    </row>
    <row r="125" spans="1:8" s="62" customFormat="1" ht="24">
      <c r="A125" s="56" t="str">
        <f>IF((LEN('Copy paste to Here'!G129))&gt;5,((CONCATENATE('Copy paste to Here'!G129," &amp; ",'Copy paste to Here'!D129,"  &amp;  ",'Copy paste to Here'!E129))),"Empty Cell")</f>
        <v>316L steel labret, 16g (1.2mm) with a 3mm bezel set jewel ball &amp; Length: 6mm  &amp;  Crystal Color: Fuchsia</v>
      </c>
      <c r="B125" s="57" t="str">
        <f>'Copy paste to Here'!C129</f>
        <v>LBC3</v>
      </c>
      <c r="C125" s="57" t="s">
        <v>782</v>
      </c>
      <c r="D125" s="58">
        <f>'Invoice(cancle)'!B129</f>
        <v>1</v>
      </c>
      <c r="E125" s="59">
        <f>'Shipping Invoice'!J129*$N$1</f>
        <v>0.35</v>
      </c>
      <c r="F125" s="59">
        <f t="shared" si="3"/>
        <v>0.35</v>
      </c>
      <c r="G125" s="60">
        <f t="shared" si="4"/>
        <v>7.4514999999999993</v>
      </c>
      <c r="H125" s="63">
        <f t="shared" si="5"/>
        <v>7.4514999999999993</v>
      </c>
    </row>
    <row r="126" spans="1:8" s="62" customFormat="1" ht="24">
      <c r="A126" s="56" t="str">
        <f>IF((LEN('Copy paste to Here'!G130))&gt;5,((CONCATENATE('Copy paste to Here'!G130," &amp; ",'Copy paste to Here'!D130,"  &amp;  ",'Copy paste to Here'!E130))),"Empty Cell")</f>
        <v>316L steel labret, 16g (1.2mm) with a 3mm bezel set jewel ball &amp; Length: 6mm  &amp;  Crystal Color: Peridot</v>
      </c>
      <c r="B126" s="57" t="str">
        <f>'Copy paste to Here'!C130</f>
        <v>LBC3</v>
      </c>
      <c r="C126" s="57" t="s">
        <v>782</v>
      </c>
      <c r="D126" s="58">
        <f>'Invoice(cancle)'!B130</f>
        <v>1</v>
      </c>
      <c r="E126" s="59">
        <f>'Shipping Invoice'!J130*$N$1</f>
        <v>0.35</v>
      </c>
      <c r="F126" s="59">
        <f t="shared" si="3"/>
        <v>0.35</v>
      </c>
      <c r="G126" s="60">
        <f t="shared" si="4"/>
        <v>7.4514999999999993</v>
      </c>
      <c r="H126" s="63">
        <f t="shared" si="5"/>
        <v>7.4514999999999993</v>
      </c>
    </row>
    <row r="127" spans="1:8" s="62" customFormat="1" ht="24">
      <c r="A127" s="56" t="str">
        <f>IF((LEN('Copy paste to Here'!G131))&gt;5,((CONCATENATE('Copy paste to Here'!G131," &amp; ",'Copy paste to Here'!D131,"  &amp;  ",'Copy paste to Here'!E131))),"Empty Cell")</f>
        <v>316L steel labret, 16g (1.2mm) with a 3mm bezel set jewel ball &amp; Length: 6mm  &amp;  Crystal Color: Light Sapphire opal</v>
      </c>
      <c r="B127" s="57" t="str">
        <f>'Copy paste to Here'!C131</f>
        <v>LBC3</v>
      </c>
      <c r="C127" s="57" t="s">
        <v>782</v>
      </c>
      <c r="D127" s="58">
        <f>'Invoice(cancle)'!B131</f>
        <v>2</v>
      </c>
      <c r="E127" s="59">
        <f>'Shipping Invoice'!J131*$N$1</f>
        <v>0.35</v>
      </c>
      <c r="F127" s="59">
        <f t="shared" si="3"/>
        <v>0.7</v>
      </c>
      <c r="G127" s="60">
        <f t="shared" si="4"/>
        <v>7.4514999999999993</v>
      </c>
      <c r="H127" s="63">
        <f t="shared" si="5"/>
        <v>14.902999999999999</v>
      </c>
    </row>
    <row r="128" spans="1:8" s="62" customFormat="1" ht="24">
      <c r="A128" s="56" t="str">
        <f>IF((LEN('Copy paste to Here'!G132))&gt;5,((CONCATENATE('Copy paste to Here'!G132," &amp; ",'Copy paste to Here'!D132,"  &amp;  ",'Copy paste to Here'!E132))),"Empty Cell")</f>
        <v>316L steel labret, 16g (1.2mm) with a 3mm bezel set jewel ball &amp; Length: 8mm  &amp;  Crystal Color: Clear</v>
      </c>
      <c r="B128" s="57" t="str">
        <f>'Copy paste to Here'!C132</f>
        <v>LBC3</v>
      </c>
      <c r="C128" s="57" t="s">
        <v>782</v>
      </c>
      <c r="D128" s="58">
        <f>'Invoice(cancle)'!B132</f>
        <v>3</v>
      </c>
      <c r="E128" s="59">
        <f>'Shipping Invoice'!J132*$N$1</f>
        <v>0.35</v>
      </c>
      <c r="F128" s="59">
        <f t="shared" si="3"/>
        <v>1.0499999999999998</v>
      </c>
      <c r="G128" s="60">
        <f t="shared" si="4"/>
        <v>7.4514999999999993</v>
      </c>
      <c r="H128" s="63">
        <f t="shared" si="5"/>
        <v>22.354499999999998</v>
      </c>
    </row>
    <row r="129" spans="1:8" s="62" customFormat="1" ht="24">
      <c r="A129" s="56" t="str">
        <f>IF((LEN('Copy paste to Here'!G133))&gt;5,((CONCATENATE('Copy paste to Here'!G133," &amp; ",'Copy paste to Here'!D133,"  &amp;  ",'Copy paste to Here'!E133))),"Empty Cell")</f>
        <v>316L steel labret, 16g (1.2mm) with a 3mm bezel set jewel ball &amp; Length: 8mm  &amp;  Crystal Color: Light Sapphire opal</v>
      </c>
      <c r="B129" s="57" t="str">
        <f>'Copy paste to Here'!C133</f>
        <v>LBC3</v>
      </c>
      <c r="C129" s="57" t="s">
        <v>782</v>
      </c>
      <c r="D129" s="58">
        <f>'Invoice(cancle)'!B133</f>
        <v>3</v>
      </c>
      <c r="E129" s="59">
        <f>'Shipping Invoice'!J133*$N$1</f>
        <v>0.35</v>
      </c>
      <c r="F129" s="59">
        <f t="shared" si="3"/>
        <v>1.0499999999999998</v>
      </c>
      <c r="G129" s="60">
        <f t="shared" si="4"/>
        <v>7.4514999999999993</v>
      </c>
      <c r="H129" s="63">
        <f t="shared" si="5"/>
        <v>22.354499999999998</v>
      </c>
    </row>
    <row r="130" spans="1:8" s="62" customFormat="1" ht="24">
      <c r="A130" s="56" t="str">
        <f>IF((LEN('Copy paste to Here'!G134))&gt;5,((CONCATENATE('Copy paste to Here'!G134," &amp; ",'Copy paste to Here'!D134,"  &amp;  ",'Copy paste to Here'!E134))),"Empty Cell")</f>
        <v>316L steel labret, 16g (1.2mm) with a 3mm bezel set jewel ball &amp; Length: 14mm  &amp;  Crystal Color: Clear</v>
      </c>
      <c r="B130" s="57" t="str">
        <f>'Copy paste to Here'!C134</f>
        <v>LBC3</v>
      </c>
      <c r="C130" s="57" t="s">
        <v>782</v>
      </c>
      <c r="D130" s="58">
        <f>'Invoice(cancle)'!B134</f>
        <v>4</v>
      </c>
      <c r="E130" s="59">
        <f>'Shipping Invoice'!J134*$N$1</f>
        <v>0.35</v>
      </c>
      <c r="F130" s="59">
        <f t="shared" si="3"/>
        <v>1.4</v>
      </c>
      <c r="G130" s="60">
        <f t="shared" si="4"/>
        <v>7.4514999999999993</v>
      </c>
      <c r="H130" s="63">
        <f t="shared" si="5"/>
        <v>29.805999999999997</v>
      </c>
    </row>
    <row r="131" spans="1:8" s="62" customFormat="1" ht="24">
      <c r="A131" s="56" t="str">
        <f>IF((LEN('Copy paste to Here'!G135))&gt;5,((CONCATENATE('Copy paste to Here'!G135," &amp; ",'Copy paste to Here'!D135,"  &amp;  ",'Copy paste to Here'!E135))),"Empty Cell")</f>
        <v>316L steel labret, 16g (1.2mm) with a 3mm bezel set jewel ball &amp; Length: 16mm  &amp;  Crystal Color: Clear</v>
      </c>
      <c r="B131" s="57" t="str">
        <f>'Copy paste to Here'!C135</f>
        <v>LBC3</v>
      </c>
      <c r="C131" s="57" t="s">
        <v>782</v>
      </c>
      <c r="D131" s="58">
        <f>'Invoice(cancle)'!B135</f>
        <v>4</v>
      </c>
      <c r="E131" s="59">
        <f>'Shipping Invoice'!J135*$N$1</f>
        <v>0.35</v>
      </c>
      <c r="F131" s="59">
        <f t="shared" si="3"/>
        <v>1.4</v>
      </c>
      <c r="G131" s="60">
        <f t="shared" si="4"/>
        <v>7.4514999999999993</v>
      </c>
      <c r="H131" s="63">
        <f t="shared" si="5"/>
        <v>29.805999999999997</v>
      </c>
    </row>
    <row r="132" spans="1:8" s="62" customFormat="1" ht="24">
      <c r="A132" s="56" t="str">
        <f>IF((LEN('Copy paste to Here'!G136))&gt;5,((CONCATENATE('Copy paste to Here'!G136," &amp; ",'Copy paste to Here'!D136,"  &amp;  ",'Copy paste to Here'!E136))),"Empty Cell")</f>
        <v>316L steel labret, 16g (1.2mm) with a 3mm bezel set jewel ball &amp; Length: 4mm  &amp;  Crystal Color: Clear</v>
      </c>
      <c r="B132" s="57" t="str">
        <f>'Copy paste to Here'!C136</f>
        <v>LBC3</v>
      </c>
      <c r="C132" s="57" t="s">
        <v>782</v>
      </c>
      <c r="D132" s="58">
        <f>'Invoice(cancle)'!B136</f>
        <v>3</v>
      </c>
      <c r="E132" s="59">
        <f>'Shipping Invoice'!J136*$N$1</f>
        <v>0.35</v>
      </c>
      <c r="F132" s="59">
        <f t="shared" si="3"/>
        <v>1.0499999999999998</v>
      </c>
      <c r="G132" s="60">
        <f t="shared" si="4"/>
        <v>7.4514999999999993</v>
      </c>
      <c r="H132" s="63">
        <f t="shared" si="5"/>
        <v>22.354499999999998</v>
      </c>
    </row>
    <row r="133" spans="1:8" s="62" customFormat="1" ht="24">
      <c r="A133" s="56" t="str">
        <f>IF((LEN('Copy paste to Here'!G137))&gt;5,((CONCATENATE('Copy paste to Here'!G137," &amp; ",'Copy paste to Here'!D137,"  &amp;  ",'Copy paste to Here'!E137))),"Empty Cell")</f>
        <v>316L steel labret, 16g (1.2mm) with a 3mm bezel set jewel ball &amp; Length: 4mm  &amp;  Crystal Color: Blue Zircon</v>
      </c>
      <c r="B133" s="57" t="str">
        <f>'Copy paste to Here'!C137</f>
        <v>LBC3</v>
      </c>
      <c r="C133" s="57" t="s">
        <v>782</v>
      </c>
      <c r="D133" s="58">
        <f>'Invoice(cancle)'!B137</f>
        <v>2</v>
      </c>
      <c r="E133" s="59">
        <f>'Shipping Invoice'!J137*$N$1</f>
        <v>0.35</v>
      </c>
      <c r="F133" s="59">
        <f t="shared" si="3"/>
        <v>0.7</v>
      </c>
      <c r="G133" s="60">
        <f t="shared" si="4"/>
        <v>7.4514999999999993</v>
      </c>
      <c r="H133" s="63">
        <f t="shared" si="5"/>
        <v>14.902999999999999</v>
      </c>
    </row>
    <row r="134" spans="1:8" s="62" customFormat="1" ht="24">
      <c r="A134" s="56" t="str">
        <f>IF((LEN('Copy paste to Here'!G138))&gt;5,((CONCATENATE('Copy paste to Here'!G138," &amp; ",'Copy paste to Here'!D138,"  &amp;  ",'Copy paste to Here'!E138))),"Empty Cell")</f>
        <v>316L steel labret, 16g (1.2mm) with a 3mm bezel set jewel ball &amp; Length: 4mm  &amp;  Crystal Color: Emerald</v>
      </c>
      <c r="B134" s="57" t="str">
        <f>'Copy paste to Here'!C138</f>
        <v>LBC3</v>
      </c>
      <c r="C134" s="57" t="s">
        <v>782</v>
      </c>
      <c r="D134" s="58">
        <f>'Invoice(cancle)'!B138</f>
        <v>2</v>
      </c>
      <c r="E134" s="59">
        <f>'Shipping Invoice'!J138*$N$1</f>
        <v>0.35</v>
      </c>
      <c r="F134" s="59">
        <f t="shared" si="3"/>
        <v>0.7</v>
      </c>
      <c r="G134" s="60">
        <f t="shared" si="4"/>
        <v>7.4514999999999993</v>
      </c>
      <c r="H134" s="63">
        <f t="shared" si="5"/>
        <v>14.902999999999999</v>
      </c>
    </row>
    <row r="135" spans="1:8" s="62" customFormat="1" ht="24">
      <c r="A135" s="56" t="str">
        <f>IF((LEN('Copy paste to Here'!G139))&gt;5,((CONCATENATE('Copy paste to Here'!G139," &amp; ",'Copy paste to Here'!D139,"  &amp;  ",'Copy paste to Here'!E139))),"Empty Cell")</f>
        <v>316L steel labret, 16g (1.2mm) with a 3mm bezel set jewel ball &amp; Length: 4mm  &amp;  Crystal Color: Light Sapphire opal</v>
      </c>
      <c r="B135" s="57" t="str">
        <f>'Copy paste to Here'!C139</f>
        <v>LBC3</v>
      </c>
      <c r="C135" s="57" t="s">
        <v>782</v>
      </c>
      <c r="D135" s="58">
        <f>'Invoice(cancle)'!B139</f>
        <v>2</v>
      </c>
      <c r="E135" s="59">
        <f>'Shipping Invoice'!J139*$N$1</f>
        <v>0.35</v>
      </c>
      <c r="F135" s="59">
        <f t="shared" si="3"/>
        <v>0.7</v>
      </c>
      <c r="G135" s="60">
        <f t="shared" si="4"/>
        <v>7.4514999999999993</v>
      </c>
      <c r="H135" s="63">
        <f t="shared" si="5"/>
        <v>14.902999999999999</v>
      </c>
    </row>
    <row r="136" spans="1:8" s="62" customFormat="1" ht="48">
      <c r="A136" s="56" t="str">
        <f>IF((LEN('Copy paste to Here'!G140))&gt;5,((CONCATENATE('Copy paste to Here'!G140," &amp; ",'Copy paste to Here'!D140,"  &amp;  ",'Copy paste to Here'!E140))),"Empty Cell")</f>
        <v>Internally threaded 316L steel labret, 16g (1.2mm) with a upper 2 -5mm prong set round CZ stone (attachments are made from surgical steel) &amp; Length: 6mm with 2mm top part  &amp;  Cz Color: Clear</v>
      </c>
      <c r="B136" s="57" t="str">
        <f>'Copy paste to Here'!C140</f>
        <v>LBCZIN</v>
      </c>
      <c r="C136" s="57" t="s">
        <v>886</v>
      </c>
      <c r="D136" s="58">
        <f>'Invoice(cancle)'!B140</f>
        <v>5</v>
      </c>
      <c r="E136" s="59">
        <f>'Shipping Invoice'!J140*$N$1</f>
        <v>1.1499999999999999</v>
      </c>
      <c r="F136" s="59">
        <f t="shared" si="3"/>
        <v>5.75</v>
      </c>
      <c r="G136" s="60">
        <f t="shared" si="4"/>
        <v>24.483499999999996</v>
      </c>
      <c r="H136" s="63">
        <f t="shared" si="5"/>
        <v>122.41749999999998</v>
      </c>
    </row>
    <row r="137" spans="1:8" s="62" customFormat="1" ht="48">
      <c r="A137" s="56" t="str">
        <f>IF((LEN('Copy paste to Here'!G141))&gt;5,((CONCATENATE('Copy paste to Here'!G141," &amp; ",'Copy paste to Here'!D141,"  &amp;  ",'Copy paste to Here'!E141))),"Empty Cell")</f>
        <v>Internally threaded 316L steel labret, 16g (1.2mm) with a upper 2 -5mm prong set round CZ stone (attachments are made from surgical steel) &amp; Length: 6mm with 2mm top part  &amp;  Cz Color: Rose</v>
      </c>
      <c r="B137" s="57" t="str">
        <f>'Copy paste to Here'!C141</f>
        <v>LBCZIN</v>
      </c>
      <c r="C137" s="57" t="s">
        <v>886</v>
      </c>
      <c r="D137" s="58">
        <f>'Invoice(cancle)'!B141</f>
        <v>3</v>
      </c>
      <c r="E137" s="59">
        <f>'Shipping Invoice'!J141*$N$1</f>
        <v>1.1499999999999999</v>
      </c>
      <c r="F137" s="59">
        <f t="shared" si="3"/>
        <v>3.4499999999999997</v>
      </c>
      <c r="G137" s="60">
        <f t="shared" si="4"/>
        <v>24.483499999999996</v>
      </c>
      <c r="H137" s="63">
        <f t="shared" si="5"/>
        <v>73.450499999999991</v>
      </c>
    </row>
    <row r="138" spans="1:8" s="62" customFormat="1" ht="48">
      <c r="A138" s="56" t="str">
        <f>IF((LEN('Copy paste to Here'!G142))&gt;5,((CONCATENATE('Copy paste to Here'!G142," &amp; ",'Copy paste to Here'!D142,"  &amp;  ",'Copy paste to Here'!E142))),"Empty Cell")</f>
        <v>Internally threaded 316L steel labret, 16g (1.2mm) with a upper 2 -5mm prong set round CZ stone (attachments are made from surgical steel) &amp; Length: 6mm with 2mm top part  &amp;  Cz Color: Lavender</v>
      </c>
      <c r="B138" s="57" t="str">
        <f>'Copy paste to Here'!C142</f>
        <v>LBCZIN</v>
      </c>
      <c r="C138" s="57" t="s">
        <v>886</v>
      </c>
      <c r="D138" s="58">
        <f>'Invoice(cancle)'!B142</f>
        <v>3</v>
      </c>
      <c r="E138" s="59">
        <f>'Shipping Invoice'!J142*$N$1</f>
        <v>1.1499999999999999</v>
      </c>
      <c r="F138" s="59">
        <f t="shared" si="3"/>
        <v>3.4499999999999997</v>
      </c>
      <c r="G138" s="60">
        <f t="shared" si="4"/>
        <v>24.483499999999996</v>
      </c>
      <c r="H138" s="63">
        <f t="shared" si="5"/>
        <v>73.450499999999991</v>
      </c>
    </row>
    <row r="139" spans="1:8" s="62" customFormat="1" ht="36">
      <c r="A139" s="56" t="str">
        <f>IF((LEN('Copy paste to Here'!G143))&gt;5,((CONCATENATE('Copy paste to Here'!G143," &amp; ",'Copy paste to Here'!D143,"  &amp;  ",'Copy paste to Here'!E143))),"Empty Cell")</f>
        <v>Internally threaded 316L steel labret, 16g (1.2mm) with a upper 2 -5mm prong set round CZ stone (attachments are made from surgical steel) &amp; Length: 6mm with 2mm top part  &amp;  Cz Color: Jet</v>
      </c>
      <c r="B139" s="57" t="str">
        <f>'Copy paste to Here'!C143</f>
        <v>LBCZIN</v>
      </c>
      <c r="C139" s="57" t="s">
        <v>886</v>
      </c>
      <c r="D139" s="58">
        <f>'Invoice(cancle)'!B143</f>
        <v>3</v>
      </c>
      <c r="E139" s="59">
        <f>'Shipping Invoice'!J143*$N$1</f>
        <v>1.1499999999999999</v>
      </c>
      <c r="F139" s="59">
        <f t="shared" si="3"/>
        <v>3.4499999999999997</v>
      </c>
      <c r="G139" s="60">
        <f t="shared" si="4"/>
        <v>24.483499999999996</v>
      </c>
      <c r="H139" s="63">
        <f t="shared" si="5"/>
        <v>73.450499999999991</v>
      </c>
    </row>
    <row r="140" spans="1:8" s="62" customFormat="1" ht="48">
      <c r="A140" s="56" t="str">
        <f>IF((LEN('Copy paste to Here'!G144))&gt;5,((CONCATENATE('Copy paste to Here'!G144," &amp; ",'Copy paste to Here'!D144,"  &amp;  ",'Copy paste to Here'!E144))),"Empty Cell")</f>
        <v>Internally threaded 316L steel labret, 16g (1.2mm) with a upper 2 -5mm prong set round CZ stone (attachments are made from surgical steel) &amp; Length: 8mm with 2mm top part  &amp;  Cz Color: Clear</v>
      </c>
      <c r="B140" s="57" t="str">
        <f>'Copy paste to Here'!C144</f>
        <v>LBCZIN</v>
      </c>
      <c r="C140" s="57" t="s">
        <v>886</v>
      </c>
      <c r="D140" s="58">
        <f>'Invoice(cancle)'!B144</f>
        <v>3</v>
      </c>
      <c r="E140" s="59">
        <f>'Shipping Invoice'!J144*$N$1</f>
        <v>1.1499999999999999</v>
      </c>
      <c r="F140" s="59">
        <f t="shared" si="3"/>
        <v>3.4499999999999997</v>
      </c>
      <c r="G140" s="60">
        <f t="shared" si="4"/>
        <v>24.483499999999996</v>
      </c>
      <c r="H140" s="63">
        <f t="shared" si="5"/>
        <v>73.450499999999991</v>
      </c>
    </row>
    <row r="141" spans="1:8" s="62" customFormat="1" ht="48">
      <c r="A141" s="56" t="str">
        <f>IF((LEN('Copy paste to Here'!G145))&gt;5,((CONCATENATE('Copy paste to Here'!G145," &amp; ",'Copy paste to Here'!D145,"  &amp;  ",'Copy paste to Here'!E145))),"Empty Cell")</f>
        <v>Internally threaded 316L steel labret, 16g (1.2mm) with a upper 2 -5mm prong set round CZ stone (attachments are made from surgical steel) &amp; Length: 8mm with 2mm top part  &amp;  Cz Color: Rose</v>
      </c>
      <c r="B141" s="57" t="str">
        <f>'Copy paste to Here'!C145</f>
        <v>LBCZIN</v>
      </c>
      <c r="C141" s="57" t="s">
        <v>886</v>
      </c>
      <c r="D141" s="58">
        <f>'Invoice(cancle)'!B145</f>
        <v>5</v>
      </c>
      <c r="E141" s="59">
        <f>'Shipping Invoice'!J145*$N$1</f>
        <v>1.1499999999999999</v>
      </c>
      <c r="F141" s="59">
        <f t="shared" si="3"/>
        <v>5.75</v>
      </c>
      <c r="G141" s="60">
        <f t="shared" si="4"/>
        <v>24.483499999999996</v>
      </c>
      <c r="H141" s="63">
        <f t="shared" si="5"/>
        <v>122.41749999999998</v>
      </c>
    </row>
    <row r="142" spans="1:8" s="62" customFormat="1" ht="48">
      <c r="A142" s="56" t="str">
        <f>IF((LEN('Copy paste to Here'!G146))&gt;5,((CONCATENATE('Copy paste to Here'!G146," &amp; ",'Copy paste to Here'!D146,"  &amp;  ",'Copy paste to Here'!E146))),"Empty Cell")</f>
        <v>Internally threaded 316L steel labret, 16g (1.2mm) with a upper 2 -5mm prong set round CZ stone (attachments are made from surgical steel) &amp; Length: 8mm with 2mm top part  &amp;  Cz Color: Lavender</v>
      </c>
      <c r="B142" s="57" t="str">
        <f>'Copy paste to Here'!C146</f>
        <v>LBCZIN</v>
      </c>
      <c r="C142" s="57" t="s">
        <v>886</v>
      </c>
      <c r="D142" s="58">
        <f>'Invoice(cancle)'!B146</f>
        <v>3</v>
      </c>
      <c r="E142" s="59">
        <f>'Shipping Invoice'!J146*$N$1</f>
        <v>1.1499999999999999</v>
      </c>
      <c r="F142" s="59">
        <f t="shared" si="3"/>
        <v>3.4499999999999997</v>
      </c>
      <c r="G142" s="60">
        <f t="shared" si="4"/>
        <v>24.483499999999996</v>
      </c>
      <c r="H142" s="63">
        <f t="shared" si="5"/>
        <v>73.450499999999991</v>
      </c>
    </row>
    <row r="143" spans="1:8" s="62" customFormat="1" ht="36">
      <c r="A143" s="56" t="str">
        <f>IF((LEN('Copy paste to Here'!G147))&gt;5,((CONCATENATE('Copy paste to Here'!G147," &amp; ",'Copy paste to Here'!D147,"  &amp;  ",'Copy paste to Here'!E147))),"Empty Cell")</f>
        <v>Internally threaded 316L steel labret, 16g (1.2mm) with a upper 2 -5mm prong set round CZ stone (attachments are made from surgical steel) &amp; Length: 8mm with 2mm top part  &amp;  Cz Color: Jet</v>
      </c>
      <c r="B143" s="57" t="str">
        <f>'Copy paste to Here'!C147</f>
        <v>LBCZIN</v>
      </c>
      <c r="C143" s="57" t="s">
        <v>886</v>
      </c>
      <c r="D143" s="58">
        <f>'Invoice(cancle)'!B147</f>
        <v>3</v>
      </c>
      <c r="E143" s="59">
        <f>'Shipping Invoice'!J147*$N$1</f>
        <v>1.1499999999999999</v>
      </c>
      <c r="F143" s="59">
        <f t="shared" si="3"/>
        <v>3.4499999999999997</v>
      </c>
      <c r="G143" s="60">
        <f t="shared" si="4"/>
        <v>24.483499999999996</v>
      </c>
      <c r="H143" s="63">
        <f t="shared" si="5"/>
        <v>73.450499999999991</v>
      </c>
    </row>
    <row r="144" spans="1:8" s="62" customFormat="1" ht="48">
      <c r="A144" s="56" t="str">
        <f>IF((LEN('Copy paste to Here'!G148))&gt;5,((CONCATENATE('Copy paste to Here'!G148," &amp; ",'Copy paste to Here'!D148,"  &amp;  ",'Copy paste to Here'!E148))),"Empty Cell")</f>
        <v>Internally threaded 316L steel labret, 16g (1.2mm) with a upper 2 -5mm prong set round CZ stone (attachments are made from surgical steel) &amp; Length: 6mm with 3mm top part  &amp;  Cz Color: Clear</v>
      </c>
      <c r="B144" s="57" t="str">
        <f>'Copy paste to Here'!C148</f>
        <v>LBCZIN</v>
      </c>
      <c r="C144" s="57" t="s">
        <v>887</v>
      </c>
      <c r="D144" s="58">
        <f>'Invoice(cancle)'!B148</f>
        <v>3</v>
      </c>
      <c r="E144" s="59">
        <f>'Shipping Invoice'!J148*$N$1</f>
        <v>1.25</v>
      </c>
      <c r="F144" s="59">
        <f t="shared" si="3"/>
        <v>3.75</v>
      </c>
      <c r="G144" s="60">
        <f t="shared" si="4"/>
        <v>26.612499999999997</v>
      </c>
      <c r="H144" s="63">
        <f t="shared" si="5"/>
        <v>79.837499999999991</v>
      </c>
    </row>
    <row r="145" spans="1:8" s="62" customFormat="1" ht="48">
      <c r="A145" s="56" t="str">
        <f>IF((LEN('Copy paste to Here'!G149))&gt;5,((CONCATENATE('Copy paste to Here'!G149," &amp; ",'Copy paste to Here'!D149,"  &amp;  ",'Copy paste to Here'!E149))),"Empty Cell")</f>
        <v>Internally threaded 316L steel labret, 16g (1.2mm) with a upper 2 -5mm prong set round CZ stone (attachments are made from surgical steel) &amp; Length: 6mm with 3mm top part  &amp;  Cz Color: Rose</v>
      </c>
      <c r="B145" s="57" t="str">
        <f>'Copy paste to Here'!C149</f>
        <v>LBCZIN</v>
      </c>
      <c r="C145" s="57" t="s">
        <v>887</v>
      </c>
      <c r="D145" s="58">
        <f>'Invoice(cancle)'!B149</f>
        <v>2</v>
      </c>
      <c r="E145" s="59">
        <f>'Shipping Invoice'!J149*$N$1</f>
        <v>1.25</v>
      </c>
      <c r="F145" s="59">
        <f t="shared" si="3"/>
        <v>2.5</v>
      </c>
      <c r="G145" s="60">
        <f t="shared" si="4"/>
        <v>26.612499999999997</v>
      </c>
      <c r="H145" s="63">
        <f t="shared" si="5"/>
        <v>53.224999999999994</v>
      </c>
    </row>
    <row r="146" spans="1:8" s="62" customFormat="1" ht="48">
      <c r="A146" s="56" t="str">
        <f>IF((LEN('Copy paste to Here'!G150))&gt;5,((CONCATENATE('Copy paste to Here'!G150," &amp; ",'Copy paste to Here'!D150,"  &amp;  ",'Copy paste to Here'!E150))),"Empty Cell")</f>
        <v>Internally threaded 316L steel labret, 16g (1.2mm) with a upper 2 -5mm prong set round CZ stone (attachments are made from surgical steel) &amp; Length: 6mm with 3mm top part  &amp;  Cz Color: Lavender</v>
      </c>
      <c r="B146" s="57" t="str">
        <f>'Copy paste to Here'!C150</f>
        <v>LBCZIN</v>
      </c>
      <c r="C146" s="57" t="s">
        <v>887</v>
      </c>
      <c r="D146" s="58">
        <f>'Invoice(cancle)'!B150</f>
        <v>3</v>
      </c>
      <c r="E146" s="59">
        <f>'Shipping Invoice'!J150*$N$1</f>
        <v>1.25</v>
      </c>
      <c r="F146" s="59">
        <f t="shared" si="3"/>
        <v>3.75</v>
      </c>
      <c r="G146" s="60">
        <f t="shared" si="4"/>
        <v>26.612499999999997</v>
      </c>
      <c r="H146" s="63">
        <f t="shared" si="5"/>
        <v>79.837499999999991</v>
      </c>
    </row>
    <row r="147" spans="1:8" s="62" customFormat="1" ht="48">
      <c r="A147" s="56" t="str">
        <f>IF((LEN('Copy paste to Here'!G151))&gt;5,((CONCATENATE('Copy paste to Here'!G151," &amp; ",'Copy paste to Here'!D151,"  &amp;  ",'Copy paste to Here'!E151))),"Empty Cell")</f>
        <v>Internally threaded 316L steel labret, 16g (1.2mm) with a upper 2 -5mm prong set round CZ stone (attachments are made from surgical steel) &amp; Length: 6mm with 3mm top part  &amp;  Cz Color: Amethyst</v>
      </c>
      <c r="B147" s="57" t="str">
        <f>'Copy paste to Here'!C151</f>
        <v>LBCZIN</v>
      </c>
      <c r="C147" s="57" t="s">
        <v>887</v>
      </c>
      <c r="D147" s="58">
        <f>'Invoice(cancle)'!B151</f>
        <v>2</v>
      </c>
      <c r="E147" s="59">
        <f>'Shipping Invoice'!J151*$N$1</f>
        <v>1.25</v>
      </c>
      <c r="F147" s="59">
        <f t="shared" ref="F147:F156" si="6">D147*E147</f>
        <v>2.5</v>
      </c>
      <c r="G147" s="60">
        <f t="shared" ref="G147:G210" si="7">E147*$E$14</f>
        <v>26.612499999999997</v>
      </c>
      <c r="H147" s="63">
        <f t="shared" ref="H147:H210" si="8">D147*G147</f>
        <v>53.224999999999994</v>
      </c>
    </row>
    <row r="148" spans="1:8" s="62" customFormat="1" ht="48">
      <c r="A148" s="56" t="str">
        <f>IF((LEN('Copy paste to Here'!G152))&gt;5,((CONCATENATE('Copy paste to Here'!G152," &amp; ",'Copy paste to Here'!D152,"  &amp;  ",'Copy paste to Here'!E152))),"Empty Cell")</f>
        <v>Internally threaded 316L steel labret, 16g (1.2mm) with a upper 2 -5mm prong set round CZ stone (attachments are made from surgical steel) &amp; Length: 8mm with 3mm top part  &amp;  Cz Color: Clear</v>
      </c>
      <c r="B148" s="57" t="str">
        <f>'Copy paste to Here'!C152</f>
        <v>LBCZIN</v>
      </c>
      <c r="C148" s="57" t="s">
        <v>887</v>
      </c>
      <c r="D148" s="58">
        <f>'Invoice(cancle)'!B152</f>
        <v>3</v>
      </c>
      <c r="E148" s="59">
        <f>'Shipping Invoice'!J152*$N$1</f>
        <v>1.25</v>
      </c>
      <c r="F148" s="59">
        <f t="shared" si="6"/>
        <v>3.75</v>
      </c>
      <c r="G148" s="60">
        <f t="shared" si="7"/>
        <v>26.612499999999997</v>
      </c>
      <c r="H148" s="63">
        <f t="shared" si="8"/>
        <v>79.837499999999991</v>
      </c>
    </row>
    <row r="149" spans="1:8" s="62" customFormat="1" ht="48">
      <c r="A149" s="56" t="str">
        <f>IF((LEN('Copy paste to Here'!G153))&gt;5,((CONCATENATE('Copy paste to Here'!G153," &amp; ",'Copy paste to Here'!D153,"  &amp;  ",'Copy paste to Here'!E153))),"Empty Cell")</f>
        <v>Internally threaded 316L steel labret, 16g (1.2mm) with a upper 2 -5mm prong set round CZ stone (attachments are made from surgical steel) &amp; Length: 8mm with 3mm top part  &amp;  Cz Color: Rose</v>
      </c>
      <c r="B149" s="57" t="str">
        <f>'Copy paste to Here'!C153</f>
        <v>LBCZIN</v>
      </c>
      <c r="C149" s="57" t="s">
        <v>887</v>
      </c>
      <c r="D149" s="58">
        <f>'Invoice(cancle)'!B153</f>
        <v>1</v>
      </c>
      <c r="E149" s="59">
        <f>'Shipping Invoice'!J153*$N$1</f>
        <v>1.25</v>
      </c>
      <c r="F149" s="59">
        <f t="shared" si="6"/>
        <v>1.25</v>
      </c>
      <c r="G149" s="60">
        <f t="shared" si="7"/>
        <v>26.612499999999997</v>
      </c>
      <c r="H149" s="63">
        <f t="shared" si="8"/>
        <v>26.612499999999997</v>
      </c>
    </row>
    <row r="150" spans="1:8" s="62" customFormat="1" ht="48">
      <c r="A150" s="56" t="str">
        <f>IF((LEN('Copy paste to Here'!G154))&gt;5,((CONCATENATE('Copy paste to Here'!G154," &amp; ",'Copy paste to Here'!D154,"  &amp;  ",'Copy paste to Here'!E154))),"Empty Cell")</f>
        <v>Internally threaded 316L steel labret, 16g (1.2mm) with a upper 2 -5mm prong set round CZ stone (attachments are made from surgical steel) &amp; Length: 8mm with 3mm top part  &amp;  Cz Color: Lavender</v>
      </c>
      <c r="B150" s="57" t="str">
        <f>'Copy paste to Here'!C154</f>
        <v>LBCZIN</v>
      </c>
      <c r="C150" s="57" t="s">
        <v>887</v>
      </c>
      <c r="D150" s="58">
        <f>'Invoice(cancle)'!B154</f>
        <v>3</v>
      </c>
      <c r="E150" s="59">
        <f>'Shipping Invoice'!J154*$N$1</f>
        <v>1.25</v>
      </c>
      <c r="F150" s="59">
        <f t="shared" si="6"/>
        <v>3.75</v>
      </c>
      <c r="G150" s="60">
        <f t="shared" si="7"/>
        <v>26.612499999999997</v>
      </c>
      <c r="H150" s="63">
        <f t="shared" si="8"/>
        <v>79.837499999999991</v>
      </c>
    </row>
    <row r="151" spans="1:8" s="62" customFormat="1" ht="48">
      <c r="A151" s="56" t="str">
        <f>IF((LEN('Copy paste to Here'!G155))&gt;5,((CONCATENATE('Copy paste to Here'!G155," &amp; ",'Copy paste to Here'!D155,"  &amp;  ",'Copy paste to Here'!E155))),"Empty Cell")</f>
        <v>Internally threaded 316L steel labret, 16g (1.2mm) with a upper 2 -5mm prong set round CZ stone (attachments are made from surgical steel) &amp; Length: 8mm with 3mm top part  &amp;  Cz Color: Amethyst</v>
      </c>
      <c r="B151" s="57" t="str">
        <f>'Copy paste to Here'!C155</f>
        <v>LBCZIN</v>
      </c>
      <c r="C151" s="57" t="s">
        <v>887</v>
      </c>
      <c r="D151" s="58">
        <f>'Invoice(cancle)'!B155</f>
        <v>2</v>
      </c>
      <c r="E151" s="59">
        <f>'Shipping Invoice'!J155*$N$1</f>
        <v>1.25</v>
      </c>
      <c r="F151" s="59">
        <f t="shared" si="6"/>
        <v>2.5</v>
      </c>
      <c r="G151" s="60">
        <f t="shared" si="7"/>
        <v>26.612499999999997</v>
      </c>
      <c r="H151" s="63">
        <f t="shared" si="8"/>
        <v>53.224999999999994</v>
      </c>
    </row>
    <row r="152" spans="1:8" s="62" customFormat="1" ht="36">
      <c r="A152" s="56" t="str">
        <f>IF((LEN('Copy paste to Here'!G156))&gt;5,((CONCATENATE('Copy paste to Here'!G156," &amp; ",'Copy paste to Here'!D156,"  &amp;  ",'Copy paste to Here'!E156))),"Empty Cell")</f>
        <v>Internally threaded 316L steel labret, 16g (1.2mm) with a upper 2 -5mm prong set round CZ stone (attachments are made from surgical steel) &amp; Length: 8mm with 3mm top part  &amp;  Cz Color: Jet</v>
      </c>
      <c r="B152" s="57" t="str">
        <f>'Copy paste to Here'!C156</f>
        <v>LBCZIN</v>
      </c>
      <c r="C152" s="57" t="s">
        <v>887</v>
      </c>
      <c r="D152" s="58">
        <f>'Invoice(cancle)'!B156</f>
        <v>2</v>
      </c>
      <c r="E152" s="59">
        <f>'Shipping Invoice'!J156*$N$1</f>
        <v>1.25</v>
      </c>
      <c r="F152" s="59">
        <f t="shared" si="6"/>
        <v>2.5</v>
      </c>
      <c r="G152" s="60">
        <f t="shared" si="7"/>
        <v>26.612499999999997</v>
      </c>
      <c r="H152" s="63">
        <f t="shared" si="8"/>
        <v>53.224999999999994</v>
      </c>
    </row>
    <row r="153" spans="1:8" s="62" customFormat="1" ht="48">
      <c r="A153" s="56" t="str">
        <f>IF((LEN('Copy paste to Here'!G157))&gt;5,((CONCATENATE('Copy paste to Here'!G157," &amp; ",'Copy paste to Here'!D157,"  &amp;  ",'Copy paste to Here'!E157))),"Empty Cell")</f>
        <v>Internally threaded 316L steel labret, 16g (1.2mm) with a upper 2 -5mm prong set round CZ stone (attachments are made from surgical steel) &amp; Length: 8mm with 3mm top part  &amp;  Cz Color: Garnet</v>
      </c>
      <c r="B153" s="57" t="str">
        <f>'Copy paste to Here'!C157</f>
        <v>LBCZIN</v>
      </c>
      <c r="C153" s="57" t="s">
        <v>887</v>
      </c>
      <c r="D153" s="58">
        <f>'Invoice(cancle)'!B157</f>
        <v>2</v>
      </c>
      <c r="E153" s="59">
        <f>'Shipping Invoice'!J157*$N$1</f>
        <v>1.25</v>
      </c>
      <c r="F153" s="59">
        <f t="shared" si="6"/>
        <v>2.5</v>
      </c>
      <c r="G153" s="60">
        <f t="shared" si="7"/>
        <v>26.612499999999997</v>
      </c>
      <c r="H153" s="63">
        <f t="shared" si="8"/>
        <v>53.224999999999994</v>
      </c>
    </row>
    <row r="154" spans="1:8" s="62" customFormat="1" ht="48">
      <c r="A154" s="56" t="str">
        <f>IF((LEN('Copy paste to Here'!G158))&gt;5,((CONCATENATE('Copy paste to Here'!G158," &amp; ",'Copy paste to Here'!D158,"  &amp;  ",'Copy paste to Here'!E158))),"Empty Cell")</f>
        <v>Internally threaded 316L steel labret, 16g (1.2mm) with a upper 2 -5mm prong set round CZ stone (attachments are made from surgical steel) &amp; Length: 10mm with 3mm top part  &amp;  Cz Color: Lavender</v>
      </c>
      <c r="B154" s="57" t="str">
        <f>'Copy paste to Here'!C158</f>
        <v>LBCZIN</v>
      </c>
      <c r="C154" s="57" t="s">
        <v>887</v>
      </c>
      <c r="D154" s="58">
        <f>'Invoice(cancle)'!B158</f>
        <v>2</v>
      </c>
      <c r="E154" s="59">
        <f>'Shipping Invoice'!J158*$N$1</f>
        <v>1.25</v>
      </c>
      <c r="F154" s="59">
        <f t="shared" si="6"/>
        <v>2.5</v>
      </c>
      <c r="G154" s="60">
        <f t="shared" si="7"/>
        <v>26.612499999999997</v>
      </c>
      <c r="H154" s="63">
        <f t="shared" si="8"/>
        <v>53.224999999999994</v>
      </c>
    </row>
    <row r="155" spans="1:8" s="62" customFormat="1" ht="48">
      <c r="A155" s="56" t="str">
        <f>IF((LEN('Copy paste to Here'!G159))&gt;5,((CONCATENATE('Copy paste to Here'!G159," &amp; ",'Copy paste to Here'!D159,"  &amp;  ",'Copy paste to Here'!E159))),"Empty Cell")</f>
        <v>Internally threaded 316L steel labret, 16g (1.2mm) with a upper 2 -5mm prong set round CZ stone (attachments are made from surgical steel) &amp; Length: 10mm with 3mm top part  &amp;  Cz Color: Jet</v>
      </c>
      <c r="B155" s="57" t="str">
        <f>'Copy paste to Here'!C159</f>
        <v>LBCZIN</v>
      </c>
      <c r="C155" s="57" t="s">
        <v>887</v>
      </c>
      <c r="D155" s="58">
        <f>'Invoice(cancle)'!B159</f>
        <v>2</v>
      </c>
      <c r="E155" s="59">
        <f>'Shipping Invoice'!J159*$N$1</f>
        <v>1.25</v>
      </c>
      <c r="F155" s="59">
        <f t="shared" si="6"/>
        <v>2.5</v>
      </c>
      <c r="G155" s="60">
        <f t="shared" si="7"/>
        <v>26.612499999999997</v>
      </c>
      <c r="H155" s="63">
        <f t="shared" si="8"/>
        <v>53.224999999999994</v>
      </c>
    </row>
    <row r="156" spans="1:8" s="62" customFormat="1" ht="48">
      <c r="A156" s="56" t="str">
        <f>IF((LEN('Copy paste to Here'!G160))&gt;5,((CONCATENATE('Copy paste to Here'!G160," &amp; ",'Copy paste to Here'!D160,"  &amp;  ",'Copy paste to Here'!E160))),"Empty Cell")</f>
        <v>Internally threaded 316L steel labret, 16g (1.2mm) with a upper 2 -5mm prong set round CZ stone (attachments are made from surgical steel) &amp; Length: 8mm with 4mm top part  &amp;  Cz Color: Clear</v>
      </c>
      <c r="B156" s="57" t="str">
        <f>'Copy paste to Here'!C160</f>
        <v>LBCZIN</v>
      </c>
      <c r="C156" s="57" t="s">
        <v>888</v>
      </c>
      <c r="D156" s="58">
        <f>'Invoice(cancle)'!B160</f>
        <v>1</v>
      </c>
      <c r="E156" s="59">
        <f>'Shipping Invoice'!J160*$N$1</f>
        <v>1.45</v>
      </c>
      <c r="F156" s="59">
        <f t="shared" si="6"/>
        <v>1.45</v>
      </c>
      <c r="G156" s="60">
        <f t="shared" si="7"/>
        <v>30.870499999999996</v>
      </c>
      <c r="H156" s="63">
        <f t="shared" si="8"/>
        <v>30.870499999999996</v>
      </c>
    </row>
    <row r="157" spans="1:8" s="62" customFormat="1" ht="48">
      <c r="A157" s="56" t="str">
        <f>IF((LEN('Copy paste to Here'!G161))&gt;5,((CONCATENATE('Copy paste to Here'!G161," &amp; ",'Copy paste to Here'!D161,"  &amp;  ",'Copy paste to Here'!E161))),"Empty Cell")</f>
        <v>Internally threaded 316L steel labret, 16g (1.2mm) with a upper 2 -5mm prong set round CZ stone (attachments are made from surgical steel) &amp; Length: 8mm with 5mm top part  &amp;  Cz Color: Clear</v>
      </c>
      <c r="B157" s="57" t="str">
        <f>'Copy paste to Here'!C161</f>
        <v>LBCZIN</v>
      </c>
      <c r="C157" s="57" t="s">
        <v>889</v>
      </c>
      <c r="D157" s="58">
        <f>'Invoice(cancle)'!B161</f>
        <v>2</v>
      </c>
      <c r="E157" s="59">
        <f>'Shipping Invoice'!J161*$N$1</f>
        <v>1.65</v>
      </c>
      <c r="F157" s="59">
        <f t="shared" ref="F157:F210" si="9">D157*E157</f>
        <v>3.3</v>
      </c>
      <c r="G157" s="60">
        <f t="shared" si="7"/>
        <v>35.128499999999995</v>
      </c>
      <c r="H157" s="63">
        <f t="shared" si="8"/>
        <v>70.256999999999991</v>
      </c>
    </row>
    <row r="158" spans="1:8" s="62" customFormat="1" ht="48">
      <c r="A158" s="56" t="str">
        <f>IF((LEN('Copy paste to Here'!G162))&gt;5,((CONCATENATE('Copy paste to Here'!G162," &amp; ",'Copy paste to Here'!D162,"  &amp;  ",'Copy paste to Here'!E162))),"Empty Cell")</f>
        <v>Surgical steel internally threaded labret, 16g (1.2mm) with synthetic opal flat head sized 3mm to 5mm, in a surgical steel cup, for triple tragus piercings &amp; Length: 6mm with 3mm top part  &amp;  Color: Clear</v>
      </c>
      <c r="B158" s="57" t="str">
        <f>'Copy paste to Here'!C162</f>
        <v>LBIO</v>
      </c>
      <c r="C158" s="57" t="s">
        <v>890</v>
      </c>
      <c r="D158" s="58">
        <f>'Invoice(cancle)'!B162</f>
        <v>1</v>
      </c>
      <c r="E158" s="59">
        <f>'Shipping Invoice'!J162*$N$1</f>
        <v>1.1399999999999999</v>
      </c>
      <c r="F158" s="59">
        <f t="shared" si="9"/>
        <v>1.1399999999999999</v>
      </c>
      <c r="G158" s="60">
        <f t="shared" si="7"/>
        <v>24.270599999999998</v>
      </c>
      <c r="H158" s="63">
        <f t="shared" si="8"/>
        <v>24.270599999999998</v>
      </c>
    </row>
    <row r="159" spans="1:8" s="62" customFormat="1" ht="48">
      <c r="A159" s="56" t="str">
        <f>IF((LEN('Copy paste to Here'!G163))&gt;5,((CONCATENATE('Copy paste to Here'!G163," &amp; ",'Copy paste to Here'!D163,"  &amp;  ",'Copy paste to Here'!E163))),"Empty Cell")</f>
        <v>Surgical steel internally threaded labret, 16g (1.2mm) with synthetic opal flat head sized 3mm to 5mm, in a surgical steel cup, for triple tragus piercings &amp; Length: 6mm with 3mm top part  &amp;  Color: Light blue</v>
      </c>
      <c r="B159" s="57" t="str">
        <f>'Copy paste to Here'!C163</f>
        <v>LBIO</v>
      </c>
      <c r="C159" s="57" t="s">
        <v>890</v>
      </c>
      <c r="D159" s="58">
        <f>'Invoice(cancle)'!B163</f>
        <v>1</v>
      </c>
      <c r="E159" s="59">
        <f>'Shipping Invoice'!J163*$N$1</f>
        <v>1.1399999999999999</v>
      </c>
      <c r="F159" s="59">
        <f t="shared" si="9"/>
        <v>1.1399999999999999</v>
      </c>
      <c r="G159" s="60">
        <f t="shared" si="7"/>
        <v>24.270599999999998</v>
      </c>
      <c r="H159" s="63">
        <f t="shared" si="8"/>
        <v>24.270599999999998</v>
      </c>
    </row>
    <row r="160" spans="1:8" s="62" customFormat="1" ht="48">
      <c r="A160" s="56" t="str">
        <f>IF((LEN('Copy paste to Here'!G164))&gt;5,((CONCATENATE('Copy paste to Here'!G164," &amp; ",'Copy paste to Here'!D164,"  &amp;  ",'Copy paste to Here'!E164))),"Empty Cell")</f>
        <v>Surgical steel internally threaded labret, 16g (1.2mm) with synthetic opal flat head sized 3mm to 5mm, in a surgical steel cup, for triple tragus piercings &amp; Length: 6mm with 3mm top part  &amp;  Color: Green</v>
      </c>
      <c r="B160" s="57" t="str">
        <f>'Copy paste to Here'!C164</f>
        <v>LBIO</v>
      </c>
      <c r="C160" s="57" t="s">
        <v>890</v>
      </c>
      <c r="D160" s="58">
        <f>'Invoice(cancle)'!B164</f>
        <v>1</v>
      </c>
      <c r="E160" s="59">
        <f>'Shipping Invoice'!J164*$N$1</f>
        <v>1.1399999999999999</v>
      </c>
      <c r="F160" s="59">
        <f t="shared" si="9"/>
        <v>1.1399999999999999</v>
      </c>
      <c r="G160" s="60">
        <f t="shared" si="7"/>
        <v>24.270599999999998</v>
      </c>
      <c r="H160" s="63">
        <f t="shared" si="8"/>
        <v>24.270599999999998</v>
      </c>
    </row>
    <row r="161" spans="1:8" s="62" customFormat="1" ht="48">
      <c r="A161" s="56" t="str">
        <f>IF((LEN('Copy paste to Here'!G165))&gt;5,((CONCATENATE('Copy paste to Here'!G165," &amp; ",'Copy paste to Here'!D165,"  &amp;  ",'Copy paste to Here'!E165))),"Empty Cell")</f>
        <v>Surgical steel internally threaded labret, 16g (1.2mm) with synthetic opal flat head sized 3mm to 5mm, in a surgical steel cup, for triple tragus piercings &amp; Length: 6mm with 3mm top part  &amp;  Color: Dark green</v>
      </c>
      <c r="B161" s="57" t="str">
        <f>'Copy paste to Here'!C165</f>
        <v>LBIO</v>
      </c>
      <c r="C161" s="57" t="s">
        <v>890</v>
      </c>
      <c r="D161" s="58">
        <f>'Invoice(cancle)'!B165</f>
        <v>1</v>
      </c>
      <c r="E161" s="59">
        <f>'Shipping Invoice'!J165*$N$1</f>
        <v>1.1399999999999999</v>
      </c>
      <c r="F161" s="59">
        <f t="shared" si="9"/>
        <v>1.1399999999999999</v>
      </c>
      <c r="G161" s="60">
        <f t="shared" si="7"/>
        <v>24.270599999999998</v>
      </c>
      <c r="H161" s="63">
        <f t="shared" si="8"/>
        <v>24.270599999999998</v>
      </c>
    </row>
    <row r="162" spans="1:8" s="62" customFormat="1" ht="48">
      <c r="A162" s="56" t="str">
        <f>IF((LEN('Copy paste to Here'!G166))&gt;5,((CONCATENATE('Copy paste to Here'!G166," &amp; ",'Copy paste to Here'!D166,"  &amp;  ",'Copy paste to Here'!E166))),"Empty Cell")</f>
        <v>Surgical steel internally threaded labret, 16g (1.2mm) with synthetic opal flat head sized 3mm to 5mm, in a surgical steel cup, for triple tragus piercings &amp; Length: 6mm with 3mm top part  &amp;  Color: Pink</v>
      </c>
      <c r="B162" s="57" t="str">
        <f>'Copy paste to Here'!C166</f>
        <v>LBIO</v>
      </c>
      <c r="C162" s="57" t="s">
        <v>890</v>
      </c>
      <c r="D162" s="58">
        <f>'Invoice(cancle)'!B166</f>
        <v>1</v>
      </c>
      <c r="E162" s="59">
        <f>'Shipping Invoice'!J166*$N$1</f>
        <v>1.1399999999999999</v>
      </c>
      <c r="F162" s="59">
        <f t="shared" si="9"/>
        <v>1.1399999999999999</v>
      </c>
      <c r="G162" s="60">
        <f t="shared" si="7"/>
        <v>24.270599999999998</v>
      </c>
      <c r="H162" s="63">
        <f t="shared" si="8"/>
        <v>24.270599999999998</v>
      </c>
    </row>
    <row r="163" spans="1:8" s="62" customFormat="1" ht="48">
      <c r="A163" s="56" t="str">
        <f>IF((LEN('Copy paste to Here'!G167))&gt;5,((CONCATENATE('Copy paste to Here'!G167," &amp; ",'Copy paste to Here'!D167,"  &amp;  ",'Copy paste to Here'!E167))),"Empty Cell")</f>
        <v>Surgical steel internally threaded labret, 16g (1.2mm) with synthetic opal flat head sized 3mm to 5mm, in a surgical steel cup, for triple tragus piercings &amp; Length: 8mm with 3mm top part  &amp;  Color: Clear</v>
      </c>
      <c r="B163" s="57" t="str">
        <f>'Copy paste to Here'!C167</f>
        <v>LBIO</v>
      </c>
      <c r="C163" s="57" t="s">
        <v>890</v>
      </c>
      <c r="D163" s="58">
        <f>'Invoice(cancle)'!B167</f>
        <v>2</v>
      </c>
      <c r="E163" s="59">
        <f>'Shipping Invoice'!J167*$N$1</f>
        <v>1.1399999999999999</v>
      </c>
      <c r="F163" s="59">
        <f t="shared" si="9"/>
        <v>2.2799999999999998</v>
      </c>
      <c r="G163" s="60">
        <f t="shared" si="7"/>
        <v>24.270599999999998</v>
      </c>
      <c r="H163" s="63">
        <f t="shared" si="8"/>
        <v>48.541199999999996</v>
      </c>
    </row>
    <row r="164" spans="1:8" s="62" customFormat="1" ht="48">
      <c r="A164" s="56" t="str">
        <f>IF((LEN('Copy paste to Here'!G168))&gt;5,((CONCATENATE('Copy paste to Here'!G168," &amp; ",'Copy paste to Here'!D168,"  &amp;  ",'Copy paste to Here'!E168))),"Empty Cell")</f>
        <v>Surgical steel internally threaded labret, 16g (1.2mm) with synthetic opal flat head sized 3mm to 5mm, in a surgical steel cup, for triple tragus piercings &amp; Length: 8mm with 3mm top part  &amp;  Color: Light blue</v>
      </c>
      <c r="B164" s="57" t="str">
        <f>'Copy paste to Here'!C168</f>
        <v>LBIO</v>
      </c>
      <c r="C164" s="57" t="s">
        <v>890</v>
      </c>
      <c r="D164" s="58">
        <f>'Invoice(cancle)'!B168</f>
        <v>2</v>
      </c>
      <c r="E164" s="59">
        <f>'Shipping Invoice'!J168*$N$1</f>
        <v>1.1399999999999999</v>
      </c>
      <c r="F164" s="59">
        <f t="shared" si="9"/>
        <v>2.2799999999999998</v>
      </c>
      <c r="G164" s="60">
        <f t="shared" si="7"/>
        <v>24.270599999999998</v>
      </c>
      <c r="H164" s="63">
        <f t="shared" si="8"/>
        <v>48.541199999999996</v>
      </c>
    </row>
    <row r="165" spans="1:8" s="62" customFormat="1" ht="48">
      <c r="A165" s="56" t="str">
        <f>IF((LEN('Copy paste to Here'!G169))&gt;5,((CONCATENATE('Copy paste to Here'!G169," &amp; ",'Copy paste to Here'!D169,"  &amp;  ",'Copy paste to Here'!E169))),"Empty Cell")</f>
        <v>Surgical steel internally threaded labret, 16g (1.2mm) with synthetic opal flat head sized 3mm to 5mm, in a surgical steel cup, for triple tragus piercings &amp; Length: 8mm with 3mm top part  &amp;  Color: Green</v>
      </c>
      <c r="B165" s="57" t="str">
        <f>'Copy paste to Here'!C169</f>
        <v>LBIO</v>
      </c>
      <c r="C165" s="57" t="s">
        <v>890</v>
      </c>
      <c r="D165" s="58">
        <f>'Invoice(cancle)'!B169</f>
        <v>2</v>
      </c>
      <c r="E165" s="59">
        <f>'Shipping Invoice'!J169*$N$1</f>
        <v>1.1399999999999999</v>
      </c>
      <c r="F165" s="59">
        <f t="shared" si="9"/>
        <v>2.2799999999999998</v>
      </c>
      <c r="G165" s="60">
        <f t="shared" si="7"/>
        <v>24.270599999999998</v>
      </c>
      <c r="H165" s="63">
        <f t="shared" si="8"/>
        <v>48.541199999999996</v>
      </c>
    </row>
    <row r="166" spans="1:8" s="62" customFormat="1" ht="48">
      <c r="A166" s="56" t="str">
        <f>IF((LEN('Copy paste to Here'!G170))&gt;5,((CONCATENATE('Copy paste to Here'!G170," &amp; ",'Copy paste to Here'!D170,"  &amp;  ",'Copy paste to Here'!E170))),"Empty Cell")</f>
        <v>Surgical steel internally threaded labret, 16g (1.2mm) with synthetic opal flat head sized 3mm to 5mm, in a surgical steel cup, for triple tragus piercings &amp; Length: 8mm with 3mm top part  &amp;  Color: Pink</v>
      </c>
      <c r="B166" s="57" t="str">
        <f>'Copy paste to Here'!C170</f>
        <v>LBIO</v>
      </c>
      <c r="C166" s="57" t="s">
        <v>890</v>
      </c>
      <c r="D166" s="58">
        <f>'Invoice(cancle)'!B170</f>
        <v>2</v>
      </c>
      <c r="E166" s="59">
        <f>'Shipping Invoice'!J170*$N$1</f>
        <v>1.1399999999999999</v>
      </c>
      <c r="F166" s="59">
        <f t="shared" si="9"/>
        <v>2.2799999999999998</v>
      </c>
      <c r="G166" s="60">
        <f t="shared" si="7"/>
        <v>24.270599999999998</v>
      </c>
      <c r="H166" s="63">
        <f t="shared" si="8"/>
        <v>48.541199999999996</v>
      </c>
    </row>
    <row r="167" spans="1:8" s="62" customFormat="1" ht="24">
      <c r="A167" s="56" t="str">
        <f>IF((LEN('Copy paste to Here'!G171))&gt;5,((CONCATENATE('Copy paste to Here'!G171," &amp; ",'Copy paste to Here'!D171,"  &amp;  ",'Copy paste to Here'!E171))),"Empty Cell")</f>
        <v>Premium PVD plated surgical steel labret, 16g (1.2mm) with a 3mm ball &amp; Length: 6mm  &amp;  Color: Gold</v>
      </c>
      <c r="B167" s="57" t="str">
        <f>'Copy paste to Here'!C171</f>
        <v>LBTB3</v>
      </c>
      <c r="C167" s="57" t="s">
        <v>794</v>
      </c>
      <c r="D167" s="58">
        <f>'Invoice(cancle)'!B171</f>
        <v>4</v>
      </c>
      <c r="E167" s="59">
        <f>'Shipping Invoice'!J171*$N$1</f>
        <v>0.59</v>
      </c>
      <c r="F167" s="59">
        <f t="shared" si="9"/>
        <v>2.36</v>
      </c>
      <c r="G167" s="60">
        <f t="shared" si="7"/>
        <v>12.5611</v>
      </c>
      <c r="H167" s="63">
        <f t="shared" si="8"/>
        <v>50.244399999999999</v>
      </c>
    </row>
    <row r="168" spans="1:8" s="62" customFormat="1" ht="24">
      <c r="A168" s="56" t="str">
        <f>IF((LEN('Copy paste to Here'!G172))&gt;5,((CONCATENATE('Copy paste to Here'!G172," &amp; ",'Copy paste to Here'!D172,"  &amp;  ",'Copy paste to Here'!E172))),"Empty Cell")</f>
        <v>Premium PVD plated surgical steel labret, 16g (1.2mm) with a 3mm ball &amp; Length: 6mm  &amp;  Color: Light blue</v>
      </c>
      <c r="B168" s="57" t="str">
        <f>'Copy paste to Here'!C172</f>
        <v>LBTB3</v>
      </c>
      <c r="C168" s="57" t="s">
        <v>794</v>
      </c>
      <c r="D168" s="58">
        <f>'Invoice(cancle)'!B172</f>
        <v>2</v>
      </c>
      <c r="E168" s="59">
        <f>'Shipping Invoice'!J172*$N$1</f>
        <v>0.59</v>
      </c>
      <c r="F168" s="59">
        <f t="shared" si="9"/>
        <v>1.18</v>
      </c>
      <c r="G168" s="60">
        <f t="shared" si="7"/>
        <v>12.5611</v>
      </c>
      <c r="H168" s="63">
        <f t="shared" si="8"/>
        <v>25.122199999999999</v>
      </c>
    </row>
    <row r="169" spans="1:8" s="62" customFormat="1" ht="24">
      <c r="A169" s="56" t="str">
        <f>IF((LEN('Copy paste to Here'!G173))&gt;5,((CONCATENATE('Copy paste to Here'!G173," &amp; ",'Copy paste to Here'!D173,"  &amp;  ",'Copy paste to Here'!E173))),"Empty Cell")</f>
        <v>Premium PVD plated surgical steel labret, 16g (1.2mm) with a 3mm ball &amp; Length: 6mm  &amp;  Color: Green</v>
      </c>
      <c r="B169" s="57" t="str">
        <f>'Copy paste to Here'!C173</f>
        <v>LBTB3</v>
      </c>
      <c r="C169" s="57" t="s">
        <v>794</v>
      </c>
      <c r="D169" s="58">
        <f>'Invoice(cancle)'!B173</f>
        <v>2</v>
      </c>
      <c r="E169" s="59">
        <f>'Shipping Invoice'!J173*$N$1</f>
        <v>0.59</v>
      </c>
      <c r="F169" s="59">
        <f t="shared" si="9"/>
        <v>1.18</v>
      </c>
      <c r="G169" s="60">
        <f t="shared" si="7"/>
        <v>12.5611</v>
      </c>
      <c r="H169" s="63">
        <f t="shared" si="8"/>
        <v>25.122199999999999</v>
      </c>
    </row>
    <row r="170" spans="1:8" s="62" customFormat="1" ht="24">
      <c r="A170" s="56" t="str">
        <f>IF((LEN('Copy paste to Here'!G174))&gt;5,((CONCATENATE('Copy paste to Here'!G174," &amp; ",'Copy paste to Here'!D174,"  &amp;  ",'Copy paste to Here'!E174))),"Empty Cell")</f>
        <v>Premium PVD plated surgical steel labret, 16g (1.2mm) with a 3mm ball &amp; Length: 6mm  &amp;  Color: Purple</v>
      </c>
      <c r="B170" s="57" t="str">
        <f>'Copy paste to Here'!C174</f>
        <v>LBTB3</v>
      </c>
      <c r="C170" s="57" t="s">
        <v>794</v>
      </c>
      <c r="D170" s="58">
        <f>'Invoice(cancle)'!B174</f>
        <v>3</v>
      </c>
      <c r="E170" s="59">
        <f>'Shipping Invoice'!J174*$N$1</f>
        <v>0.59</v>
      </c>
      <c r="F170" s="59">
        <f t="shared" si="9"/>
        <v>1.77</v>
      </c>
      <c r="G170" s="60">
        <f t="shared" si="7"/>
        <v>12.5611</v>
      </c>
      <c r="H170" s="63">
        <f t="shared" si="8"/>
        <v>37.683300000000003</v>
      </c>
    </row>
    <row r="171" spans="1:8" s="62" customFormat="1" ht="24">
      <c r="A171" s="56" t="str">
        <f>IF((LEN('Copy paste to Here'!G175))&gt;5,((CONCATENATE('Copy paste to Here'!G175," &amp; ",'Copy paste to Here'!D175,"  &amp;  ",'Copy paste to Here'!E175))),"Empty Cell")</f>
        <v>Premium PVD plated surgical steel labret, 16g (1.2mm) with a 3mm ball &amp; Length: 8mm  &amp;  Color: Blue</v>
      </c>
      <c r="B171" s="57" t="str">
        <f>'Copy paste to Here'!C175</f>
        <v>LBTB3</v>
      </c>
      <c r="C171" s="57" t="s">
        <v>794</v>
      </c>
      <c r="D171" s="58">
        <f>'Invoice(cancle)'!B175</f>
        <v>3</v>
      </c>
      <c r="E171" s="59">
        <f>'Shipping Invoice'!J175*$N$1</f>
        <v>0.59</v>
      </c>
      <c r="F171" s="59">
        <f t="shared" si="9"/>
        <v>1.77</v>
      </c>
      <c r="G171" s="60">
        <f t="shared" si="7"/>
        <v>12.5611</v>
      </c>
      <c r="H171" s="63">
        <f t="shared" si="8"/>
        <v>37.683300000000003</v>
      </c>
    </row>
    <row r="172" spans="1:8" s="62" customFormat="1" ht="24">
      <c r="A172" s="56" t="str">
        <f>IF((LEN('Copy paste to Here'!G176))&gt;5,((CONCATENATE('Copy paste to Here'!G176," &amp; ",'Copy paste to Here'!D176,"  &amp;  ",'Copy paste to Here'!E176))),"Empty Cell")</f>
        <v>Premium PVD plated surgical steel labret, 16g (1.2mm) with a 3mm ball &amp; Length: 8mm  &amp;  Color: Gold</v>
      </c>
      <c r="B172" s="57" t="str">
        <f>'Copy paste to Here'!C176</f>
        <v>LBTB3</v>
      </c>
      <c r="C172" s="57" t="s">
        <v>794</v>
      </c>
      <c r="D172" s="58">
        <f>'Invoice(cancle)'!B176</f>
        <v>4</v>
      </c>
      <c r="E172" s="59">
        <f>'Shipping Invoice'!J176*$N$1</f>
        <v>0.59</v>
      </c>
      <c r="F172" s="59">
        <f t="shared" si="9"/>
        <v>2.36</v>
      </c>
      <c r="G172" s="60">
        <f t="shared" si="7"/>
        <v>12.5611</v>
      </c>
      <c r="H172" s="63">
        <f t="shared" si="8"/>
        <v>50.244399999999999</v>
      </c>
    </row>
    <row r="173" spans="1:8" s="62" customFormat="1" ht="24">
      <c r="A173" s="56" t="str">
        <f>IF((LEN('Copy paste to Here'!G177))&gt;5,((CONCATENATE('Copy paste to Here'!G177," &amp; ",'Copy paste to Here'!D177,"  &amp;  ",'Copy paste to Here'!E177))),"Empty Cell")</f>
        <v>Premium PVD plated surgical steel labret, 16g (1.2mm) with a 3mm ball &amp; Length: 8mm  &amp;  Color: Light blue</v>
      </c>
      <c r="B173" s="57" t="str">
        <f>'Copy paste to Here'!C177</f>
        <v>LBTB3</v>
      </c>
      <c r="C173" s="57" t="s">
        <v>794</v>
      </c>
      <c r="D173" s="58">
        <f>'Invoice(cancle)'!B177</f>
        <v>3</v>
      </c>
      <c r="E173" s="59">
        <f>'Shipping Invoice'!J177*$N$1</f>
        <v>0.59</v>
      </c>
      <c r="F173" s="59">
        <f t="shared" si="9"/>
        <v>1.77</v>
      </c>
      <c r="G173" s="60">
        <f t="shared" si="7"/>
        <v>12.5611</v>
      </c>
      <c r="H173" s="63">
        <f t="shared" si="8"/>
        <v>37.683300000000003</v>
      </c>
    </row>
    <row r="174" spans="1:8" s="62" customFormat="1" ht="36">
      <c r="A174" s="56" t="str">
        <f>IF((LEN('Copy paste to Here'!G178))&gt;5,((CONCATENATE('Copy paste to Here'!G178," &amp; ",'Copy paste to Here'!D178,"  &amp;  ",'Copy paste to Here'!E178))),"Empty Cell")</f>
        <v>Anodized 316L steel labret, 16g (1.2mm) with an internally threaded 2.5mm crystal top &amp; Length: 8mm  &amp;  Crystal Color: Clear / Black Anodized</v>
      </c>
      <c r="B174" s="57" t="str">
        <f>'Copy paste to Here'!C178</f>
        <v>LBTC25</v>
      </c>
      <c r="C174" s="57" t="s">
        <v>797</v>
      </c>
      <c r="D174" s="58">
        <f>'Invoice(cancle)'!B178</f>
        <v>2</v>
      </c>
      <c r="E174" s="59">
        <f>'Shipping Invoice'!J178*$N$1</f>
        <v>0.99</v>
      </c>
      <c r="F174" s="59">
        <f t="shared" si="9"/>
        <v>1.98</v>
      </c>
      <c r="G174" s="60">
        <f t="shared" si="7"/>
        <v>21.077099999999998</v>
      </c>
      <c r="H174" s="63">
        <f t="shared" si="8"/>
        <v>42.154199999999996</v>
      </c>
    </row>
    <row r="175" spans="1:8" s="62" customFormat="1" ht="36">
      <c r="A175" s="56" t="str">
        <f>IF((LEN('Copy paste to Here'!G179))&gt;5,((CONCATENATE('Copy paste to Here'!G179," &amp; ",'Copy paste to Here'!D179,"  &amp;  ",'Copy paste to Here'!E179))),"Empty Cell")</f>
        <v>Anodized 316L steel labret, 16g (1.2mm) with an internally threaded 2.5mm crystal top &amp; Length: 8mm  &amp;  Crystal Color: AB / Black Anodized</v>
      </c>
      <c r="B175" s="57" t="str">
        <f>'Copy paste to Here'!C179</f>
        <v>LBTC25</v>
      </c>
      <c r="C175" s="57" t="s">
        <v>797</v>
      </c>
      <c r="D175" s="58">
        <f>'Invoice(cancle)'!B179</f>
        <v>1</v>
      </c>
      <c r="E175" s="59">
        <f>'Shipping Invoice'!J179*$N$1</f>
        <v>0.99</v>
      </c>
      <c r="F175" s="59">
        <f t="shared" si="9"/>
        <v>0.99</v>
      </c>
      <c r="G175" s="60">
        <f t="shared" si="7"/>
        <v>21.077099999999998</v>
      </c>
      <c r="H175" s="63">
        <f t="shared" si="8"/>
        <v>21.077099999999998</v>
      </c>
    </row>
    <row r="176" spans="1:8" s="62" customFormat="1" ht="36">
      <c r="A176" s="56" t="str">
        <f>IF((LEN('Copy paste to Here'!G180))&gt;5,((CONCATENATE('Copy paste to Here'!G180," &amp; ",'Copy paste to Here'!D180,"  &amp;  ",'Copy paste to Here'!E180))),"Empty Cell")</f>
        <v>Anodized 316L steel labret, 16g (1.2mm) with an internally threaded 2.5mm crystal top &amp; Length: 8mm  &amp;  Crystal Color: AB / Blue Anodized</v>
      </c>
      <c r="B176" s="57" t="str">
        <f>'Copy paste to Here'!C180</f>
        <v>LBTC25</v>
      </c>
      <c r="C176" s="57" t="s">
        <v>797</v>
      </c>
      <c r="D176" s="58">
        <f>'Invoice(cancle)'!B180</f>
        <v>1</v>
      </c>
      <c r="E176" s="59">
        <f>'Shipping Invoice'!J180*$N$1</f>
        <v>0.99</v>
      </c>
      <c r="F176" s="59">
        <f t="shared" si="9"/>
        <v>0.99</v>
      </c>
      <c r="G176" s="60">
        <f t="shared" si="7"/>
        <v>21.077099999999998</v>
      </c>
      <c r="H176" s="63">
        <f t="shared" si="8"/>
        <v>21.077099999999998</v>
      </c>
    </row>
    <row r="177" spans="1:8" s="62" customFormat="1" ht="36">
      <c r="A177" s="56" t="str">
        <f>IF((LEN('Copy paste to Here'!G181))&gt;5,((CONCATENATE('Copy paste to Here'!G181," &amp; ",'Copy paste to Here'!D181,"  &amp;  ",'Copy paste to Here'!E181))),"Empty Cell")</f>
        <v>Anodized 316L steel labret, 16g (1.2mm) with an internally threaded 2.5mm crystal top &amp; Length: 8mm  &amp;  Crystal Color: AB / Rainbow Anodized</v>
      </c>
      <c r="B177" s="57" t="str">
        <f>'Copy paste to Here'!C181</f>
        <v>LBTC25</v>
      </c>
      <c r="C177" s="57" t="s">
        <v>797</v>
      </c>
      <c r="D177" s="58">
        <f>'Invoice(cancle)'!B181</f>
        <v>1</v>
      </c>
      <c r="E177" s="59">
        <f>'Shipping Invoice'!J181*$N$1</f>
        <v>0.99</v>
      </c>
      <c r="F177" s="59">
        <f t="shared" si="9"/>
        <v>0.99</v>
      </c>
      <c r="G177" s="60">
        <f t="shared" si="7"/>
        <v>21.077099999999998</v>
      </c>
      <c r="H177" s="63">
        <f t="shared" si="8"/>
        <v>21.077099999999998</v>
      </c>
    </row>
    <row r="178" spans="1:8" s="62" customFormat="1" ht="36">
      <c r="A178" s="56" t="str">
        <f>IF((LEN('Copy paste to Here'!G182))&gt;5,((CONCATENATE('Copy paste to Here'!G182," &amp; ",'Copy paste to Here'!D182,"  &amp;  ",'Copy paste to Here'!E182))),"Empty Cell")</f>
        <v>Anodized 316L steel labret, 16g (1.2mm) with an internally threaded 2.5mm crystal top &amp; Length: 8mm  &amp;  Crystal Color: AB / Gold Anodized</v>
      </c>
      <c r="B178" s="57" t="str">
        <f>'Copy paste to Here'!C182</f>
        <v>LBTC25</v>
      </c>
      <c r="C178" s="57" t="s">
        <v>797</v>
      </c>
      <c r="D178" s="58">
        <f>'Invoice(cancle)'!B182</f>
        <v>1</v>
      </c>
      <c r="E178" s="59">
        <f>'Shipping Invoice'!J182*$N$1</f>
        <v>0.99</v>
      </c>
      <c r="F178" s="59">
        <f t="shared" si="9"/>
        <v>0.99</v>
      </c>
      <c r="G178" s="60">
        <f t="shared" si="7"/>
        <v>21.077099999999998</v>
      </c>
      <c r="H178" s="63">
        <f t="shared" si="8"/>
        <v>21.077099999999998</v>
      </c>
    </row>
    <row r="179" spans="1:8" s="62" customFormat="1" ht="36">
      <c r="A179" s="56" t="str">
        <f>IF((LEN('Copy paste to Here'!G183))&gt;5,((CONCATENATE('Copy paste to Here'!G183," &amp; ",'Copy paste to Here'!D183,"  &amp;  ",'Copy paste to Here'!E183))),"Empty Cell")</f>
        <v>Anodized 316L steel labret, 16g (1.2mm) with an internally threaded 2.5mm crystal top &amp; Length: 8mm  &amp;  Crystal Color: Rose / Black Anodized</v>
      </c>
      <c r="B179" s="57" t="str">
        <f>'Copy paste to Here'!C183</f>
        <v>LBTC25</v>
      </c>
      <c r="C179" s="57" t="s">
        <v>797</v>
      </c>
      <c r="D179" s="58">
        <f>'Invoice(cancle)'!B183</f>
        <v>1</v>
      </c>
      <c r="E179" s="59">
        <f>'Shipping Invoice'!J183*$N$1</f>
        <v>0.99</v>
      </c>
      <c r="F179" s="59">
        <f t="shared" si="9"/>
        <v>0.99</v>
      </c>
      <c r="G179" s="60">
        <f t="shared" si="7"/>
        <v>21.077099999999998</v>
      </c>
      <c r="H179" s="63">
        <f t="shared" si="8"/>
        <v>21.077099999999998</v>
      </c>
    </row>
    <row r="180" spans="1:8" s="62" customFormat="1" ht="36">
      <c r="A180" s="56" t="str">
        <f>IF((LEN('Copy paste to Here'!G184))&gt;5,((CONCATENATE('Copy paste to Here'!G184," &amp; ",'Copy paste to Here'!D184,"  &amp;  ",'Copy paste to Here'!E184))),"Empty Cell")</f>
        <v>Anodized 316L steel labret, 16g (1.2mm) with an internally threaded 2.5mm crystal top &amp; Length: 8mm  &amp;  Crystal Color: Rose / Gold Anodized</v>
      </c>
      <c r="B180" s="57" t="str">
        <f>'Copy paste to Here'!C184</f>
        <v>LBTC25</v>
      </c>
      <c r="C180" s="57" t="s">
        <v>797</v>
      </c>
      <c r="D180" s="58">
        <f>'Invoice(cancle)'!B184</f>
        <v>1</v>
      </c>
      <c r="E180" s="59">
        <f>'Shipping Invoice'!J184*$N$1</f>
        <v>0.99</v>
      </c>
      <c r="F180" s="59">
        <f t="shared" si="9"/>
        <v>0.99</v>
      </c>
      <c r="G180" s="60">
        <f t="shared" si="7"/>
        <v>21.077099999999998</v>
      </c>
      <c r="H180" s="63">
        <f t="shared" si="8"/>
        <v>21.077099999999998</v>
      </c>
    </row>
    <row r="181" spans="1:8" s="62" customFormat="1" ht="25.5">
      <c r="A181" s="56" t="str">
        <f>IF((LEN('Copy paste to Here'!G185))&gt;5,((CONCATENATE('Copy paste to Here'!G185," &amp; ",'Copy paste to Here'!D185,"  &amp;  ",'Copy paste to Here'!E185))),"Empty Cell")</f>
        <v xml:space="preserve">Rose gold PVD plated 316L steel labret, 16g (1.2mm) with a tiny 2.5mm bezel set jewel ball &amp; Length: 6mm  &amp;  </v>
      </c>
      <c r="B181" s="57" t="str">
        <f>'Copy paste to Here'!C185</f>
        <v>LBTTJB25</v>
      </c>
      <c r="C181" s="57" t="s">
        <v>806</v>
      </c>
      <c r="D181" s="58">
        <f>'Invoice(cancle)'!B185</f>
        <v>4</v>
      </c>
      <c r="E181" s="59">
        <f>'Shipping Invoice'!J185*$N$1</f>
        <v>0.9</v>
      </c>
      <c r="F181" s="59">
        <f t="shared" si="9"/>
        <v>3.6</v>
      </c>
      <c r="G181" s="60">
        <f t="shared" si="7"/>
        <v>19.161000000000001</v>
      </c>
      <c r="H181" s="63">
        <f t="shared" si="8"/>
        <v>76.644000000000005</v>
      </c>
    </row>
    <row r="182" spans="1:8" s="62" customFormat="1" ht="25.5">
      <c r="A182" s="56" t="str">
        <f>IF((LEN('Copy paste to Here'!G186))&gt;5,((CONCATENATE('Copy paste to Here'!G186," &amp; ",'Copy paste to Here'!D186,"  &amp;  ",'Copy paste to Here'!E186))),"Empty Cell")</f>
        <v xml:space="preserve">Rose gold PVD plated 316L steel labret, 16g (1.2mm) with a tiny 2.5mm bezel set jewel ball &amp; Length: 8mm  &amp;  </v>
      </c>
      <c r="B182" s="57" t="str">
        <f>'Copy paste to Here'!C186</f>
        <v>LBTTJB25</v>
      </c>
      <c r="C182" s="57" t="s">
        <v>806</v>
      </c>
      <c r="D182" s="58">
        <f>'Invoice(cancle)'!B186</f>
        <v>2</v>
      </c>
      <c r="E182" s="59">
        <f>'Shipping Invoice'!J186*$N$1</f>
        <v>0.9</v>
      </c>
      <c r="F182" s="59">
        <f t="shared" si="9"/>
        <v>1.8</v>
      </c>
      <c r="G182" s="60">
        <f t="shared" si="7"/>
        <v>19.161000000000001</v>
      </c>
      <c r="H182" s="63">
        <f t="shared" si="8"/>
        <v>38.322000000000003</v>
      </c>
    </row>
    <row r="183" spans="1:8" s="62" customFormat="1" ht="36">
      <c r="A183" s="56" t="str">
        <f>IF((LEN('Copy paste to Here'!G187))&gt;5,((CONCATENATE('Copy paste to Here'!G187," &amp; ",'Copy paste to Here'!D187,"  &amp;  ",'Copy paste to Here'!E187))),"Empty Cell")</f>
        <v>Surgical steel belly banana, 14g (1.6mm) with lower flower shape with crystals (lower part is made from silver plated brass) &amp; Length: 10mm  &amp;  Crystal Color: Clear</v>
      </c>
      <c r="B183" s="57" t="str">
        <f>'Copy paste to Here'!C187</f>
        <v>MCD700</v>
      </c>
      <c r="C183" s="57" t="s">
        <v>808</v>
      </c>
      <c r="D183" s="58">
        <f>'Invoice(cancle)'!B187</f>
        <v>1</v>
      </c>
      <c r="E183" s="59">
        <f>'Shipping Invoice'!J187*$N$1</f>
        <v>1.4</v>
      </c>
      <c r="F183" s="59">
        <f t="shared" si="9"/>
        <v>1.4</v>
      </c>
      <c r="G183" s="60">
        <f t="shared" si="7"/>
        <v>29.805999999999997</v>
      </c>
      <c r="H183" s="63">
        <f t="shared" si="8"/>
        <v>29.805999999999997</v>
      </c>
    </row>
    <row r="184" spans="1:8" s="62" customFormat="1" ht="36">
      <c r="A184" s="56" t="str">
        <f>IF((LEN('Copy paste to Here'!G188))&gt;5,((CONCATENATE('Copy paste to Here'!G188," &amp; ",'Copy paste to Here'!D188,"  &amp;  ",'Copy paste to Here'!E188))),"Empty Cell")</f>
        <v>Surgical steel belly banana, 14g (1.6mm) with lower flower shape with crystals (lower part is made from silver plated brass) &amp; Length: 10mm  &amp;  Crystal Color: AB</v>
      </c>
      <c r="B184" s="57" t="str">
        <f>'Copy paste to Here'!C188</f>
        <v>MCD700</v>
      </c>
      <c r="C184" s="57" t="s">
        <v>808</v>
      </c>
      <c r="D184" s="58">
        <f>'Invoice(cancle)'!B188</f>
        <v>1</v>
      </c>
      <c r="E184" s="59">
        <f>'Shipping Invoice'!J188*$N$1</f>
        <v>1.4</v>
      </c>
      <c r="F184" s="59">
        <f t="shared" si="9"/>
        <v>1.4</v>
      </c>
      <c r="G184" s="60">
        <f t="shared" si="7"/>
        <v>29.805999999999997</v>
      </c>
      <c r="H184" s="63">
        <f t="shared" si="8"/>
        <v>29.805999999999997</v>
      </c>
    </row>
    <row r="185" spans="1:8" s="62" customFormat="1" ht="36">
      <c r="A185" s="56" t="str">
        <f>IF((LEN('Copy paste to Here'!G189))&gt;5,((CONCATENATE('Copy paste to Here'!G189," &amp; ",'Copy paste to Here'!D189,"  &amp;  ",'Copy paste to Here'!E189))),"Empty Cell")</f>
        <v>Surgical steel belly banana, 14g (1.6mm) with lower flower shape with crystals (lower part is made from silver plated brass) &amp; Length: 10mm  &amp;  Crystal Color: Peridot</v>
      </c>
      <c r="B185" s="57" t="str">
        <f>'Copy paste to Here'!C189</f>
        <v>MCD700</v>
      </c>
      <c r="C185" s="57" t="s">
        <v>808</v>
      </c>
      <c r="D185" s="58">
        <f>'Invoice(cancle)'!B189</f>
        <v>1</v>
      </c>
      <c r="E185" s="59">
        <f>'Shipping Invoice'!J189*$N$1</f>
        <v>1.4</v>
      </c>
      <c r="F185" s="59">
        <f t="shared" si="9"/>
        <v>1.4</v>
      </c>
      <c r="G185" s="60">
        <f t="shared" si="7"/>
        <v>29.805999999999997</v>
      </c>
      <c r="H185" s="63">
        <f t="shared" si="8"/>
        <v>29.805999999999997</v>
      </c>
    </row>
    <row r="186" spans="1:8" s="62" customFormat="1" ht="36">
      <c r="A186" s="56" t="str">
        <f>IF((LEN('Copy paste to Here'!G190))&gt;5,((CONCATENATE('Copy paste to Here'!G190," &amp; ",'Copy paste to Here'!D190,"  &amp;  ",'Copy paste to Here'!E190))),"Empty Cell")</f>
        <v>Surgical steel belly banana, 14g (1.6mm) with lower flower shape with crystals (lower part is made from silver plated brass) &amp; Length: 10mm  &amp;  Crystal Color: Hyacinth</v>
      </c>
      <c r="B186" s="57" t="str">
        <f>'Copy paste to Here'!C190</f>
        <v>MCD700</v>
      </c>
      <c r="C186" s="57" t="s">
        <v>808</v>
      </c>
      <c r="D186" s="58">
        <f>'Invoice(cancle)'!B190</f>
        <v>1</v>
      </c>
      <c r="E186" s="59">
        <f>'Shipping Invoice'!J190*$N$1</f>
        <v>1.4</v>
      </c>
      <c r="F186" s="59">
        <f t="shared" si="9"/>
        <v>1.4</v>
      </c>
      <c r="G186" s="60">
        <f t="shared" si="7"/>
        <v>29.805999999999997</v>
      </c>
      <c r="H186" s="63">
        <f t="shared" si="8"/>
        <v>29.805999999999997</v>
      </c>
    </row>
    <row r="187" spans="1:8" s="62" customFormat="1" ht="36">
      <c r="A187" s="56" t="str">
        <f>IF((LEN('Copy paste to Here'!G191))&gt;5,((CONCATENATE('Copy paste to Here'!G191," &amp; ",'Copy paste to Here'!D191,"  &amp;  ",'Copy paste to Here'!E191))),"Empty Cell")</f>
        <v>Surgical steel belly banana, 14g (1.6mm) with lower flower shape with crystals (lower part is made from silver plated brass) &amp; Length: 10mm  &amp;  Crystal Color: Citrine</v>
      </c>
      <c r="B187" s="57" t="str">
        <f>'Copy paste to Here'!C191</f>
        <v>MCD700</v>
      </c>
      <c r="C187" s="57" t="s">
        <v>808</v>
      </c>
      <c r="D187" s="58">
        <f>'Invoice(cancle)'!B191</f>
        <v>1</v>
      </c>
      <c r="E187" s="59">
        <f>'Shipping Invoice'!J191*$N$1</f>
        <v>1.4</v>
      </c>
      <c r="F187" s="59">
        <f t="shared" si="9"/>
        <v>1.4</v>
      </c>
      <c r="G187" s="60">
        <f t="shared" si="7"/>
        <v>29.805999999999997</v>
      </c>
      <c r="H187" s="63">
        <f t="shared" si="8"/>
        <v>29.805999999999997</v>
      </c>
    </row>
    <row r="188" spans="1:8" s="62" customFormat="1" ht="36">
      <c r="A188" s="56" t="str">
        <f>IF((LEN('Copy paste to Here'!G192))&gt;5,((CONCATENATE('Copy paste to Here'!G192," &amp; ",'Copy paste to Here'!D192,"  &amp;  ",'Copy paste to Here'!E192))),"Empty Cell")</f>
        <v>Surgical steel belly banana, 14g (1.6mm) with an 8mm bezel set jewel ball and a dangling plain sun - length 3/8'' (10mm) &amp; Length: 10mm  &amp;  Crystal Color: Clear</v>
      </c>
      <c r="B188" s="57" t="str">
        <f>'Copy paste to Here'!C192</f>
        <v>MCD726</v>
      </c>
      <c r="C188" s="57" t="s">
        <v>811</v>
      </c>
      <c r="D188" s="58">
        <f>'Invoice(cancle)'!B192</f>
        <v>2</v>
      </c>
      <c r="E188" s="59">
        <f>'Shipping Invoice'!J192*$N$1</f>
        <v>1.78</v>
      </c>
      <c r="F188" s="59">
        <f t="shared" si="9"/>
        <v>3.56</v>
      </c>
      <c r="G188" s="60">
        <f t="shared" si="7"/>
        <v>37.8962</v>
      </c>
      <c r="H188" s="63">
        <f t="shared" si="8"/>
        <v>75.792400000000001</v>
      </c>
    </row>
    <row r="189" spans="1:8" s="62" customFormat="1" ht="36">
      <c r="A189" s="56" t="str">
        <f>IF((LEN('Copy paste to Here'!G193))&gt;5,((CONCATENATE('Copy paste to Here'!G193," &amp; ",'Copy paste to Here'!D193,"  &amp;  ",'Copy paste to Here'!E193))),"Empty Cell")</f>
        <v>Surgical steel belly banana, 14g (1.6mm) with an 8mm bezel set jewel ball and a dangling plain sun - length 3/8'' (10mm) &amp; Length: 10mm  &amp;  Crystal Color: AB</v>
      </c>
      <c r="B189" s="57" t="str">
        <f>'Copy paste to Here'!C193</f>
        <v>MCD726</v>
      </c>
      <c r="C189" s="57" t="s">
        <v>811</v>
      </c>
      <c r="D189" s="58">
        <f>'Invoice(cancle)'!B193</f>
        <v>2</v>
      </c>
      <c r="E189" s="59">
        <f>'Shipping Invoice'!J193*$N$1</f>
        <v>1.78</v>
      </c>
      <c r="F189" s="59">
        <f t="shared" si="9"/>
        <v>3.56</v>
      </c>
      <c r="G189" s="60">
        <f t="shared" si="7"/>
        <v>37.8962</v>
      </c>
      <c r="H189" s="63">
        <f t="shared" si="8"/>
        <v>75.792400000000001</v>
      </c>
    </row>
    <row r="190" spans="1:8" s="62" customFormat="1" ht="36">
      <c r="A190" s="56" t="str">
        <f>IF((LEN('Copy paste to Here'!G194))&gt;5,((CONCATENATE('Copy paste to Here'!G194," &amp; ",'Copy paste to Here'!D194,"  &amp;  ",'Copy paste to Here'!E194))),"Empty Cell")</f>
        <v>Surgical steel belly banana, 14g (1.6mm) with an 8mm bezel set jewel ball and a dangling plain sun - length 3/8'' (10mm) &amp; Length: 10mm  &amp;  Crystal Color: Rose</v>
      </c>
      <c r="B190" s="57" t="str">
        <f>'Copy paste to Here'!C194</f>
        <v>MCD726</v>
      </c>
      <c r="C190" s="57" t="s">
        <v>811</v>
      </c>
      <c r="D190" s="58">
        <f>'Invoice(cancle)'!B194</f>
        <v>1</v>
      </c>
      <c r="E190" s="59">
        <f>'Shipping Invoice'!J194*$N$1</f>
        <v>1.78</v>
      </c>
      <c r="F190" s="59">
        <f t="shared" si="9"/>
        <v>1.78</v>
      </c>
      <c r="G190" s="60">
        <f t="shared" si="7"/>
        <v>37.8962</v>
      </c>
      <c r="H190" s="63">
        <f t="shared" si="8"/>
        <v>37.8962</v>
      </c>
    </row>
    <row r="191" spans="1:8" s="62" customFormat="1" ht="36">
      <c r="A191" s="56" t="str">
        <f>IF((LEN('Copy paste to Here'!G195))&gt;5,((CONCATENATE('Copy paste to Here'!G195," &amp; ",'Copy paste to Here'!D195,"  &amp;  ",'Copy paste to Here'!E195))),"Empty Cell")</f>
        <v>Surgical steel belly banana, 14g (1.6mm) with an 8mm bezel set jewel ball and a dangling plain sun - length 3/8'' (10mm) &amp; Length: 10mm  &amp;  Crystal Color: Sapphire</v>
      </c>
      <c r="B191" s="57" t="str">
        <f>'Copy paste to Here'!C195</f>
        <v>MCD726</v>
      </c>
      <c r="C191" s="57" t="s">
        <v>811</v>
      </c>
      <c r="D191" s="58">
        <f>'Invoice(cancle)'!B195</f>
        <v>1</v>
      </c>
      <c r="E191" s="59">
        <f>'Shipping Invoice'!J195*$N$1</f>
        <v>1.78</v>
      </c>
      <c r="F191" s="59">
        <f t="shared" si="9"/>
        <v>1.78</v>
      </c>
      <c r="G191" s="60">
        <f t="shared" si="7"/>
        <v>37.8962</v>
      </c>
      <c r="H191" s="63">
        <f t="shared" si="8"/>
        <v>37.8962</v>
      </c>
    </row>
    <row r="192" spans="1:8" s="62" customFormat="1" ht="36">
      <c r="A192" s="56" t="str">
        <f>IF((LEN('Copy paste to Here'!G196))&gt;5,((CONCATENATE('Copy paste to Here'!G196," &amp; ",'Copy paste to Here'!D196,"  &amp;  ",'Copy paste to Here'!E196))),"Empty Cell")</f>
        <v>Surgical steel belly banana, 14g (1.6mm) with an 8mm bezel set jewel ball and a dangling plain sun - length 3/8'' (10mm) &amp; Length: 10mm  &amp;  Crystal Color: Aquamarine</v>
      </c>
      <c r="B192" s="57" t="str">
        <f>'Copy paste to Here'!C196</f>
        <v>MCD726</v>
      </c>
      <c r="C192" s="57" t="s">
        <v>811</v>
      </c>
      <c r="D192" s="58">
        <f>'Invoice(cancle)'!B196</f>
        <v>1</v>
      </c>
      <c r="E192" s="59">
        <f>'Shipping Invoice'!J196*$N$1</f>
        <v>1.78</v>
      </c>
      <c r="F192" s="59">
        <f t="shared" si="9"/>
        <v>1.78</v>
      </c>
      <c r="G192" s="60">
        <f t="shared" si="7"/>
        <v>37.8962</v>
      </c>
      <c r="H192" s="63">
        <f t="shared" si="8"/>
        <v>37.8962</v>
      </c>
    </row>
    <row r="193" spans="1:8" s="62" customFormat="1" ht="36">
      <c r="A193" s="56" t="str">
        <f>IF((LEN('Copy paste to Here'!G197))&gt;5,((CONCATENATE('Copy paste to Here'!G197," &amp; ",'Copy paste to Here'!D197,"  &amp;  ",'Copy paste to Here'!E197))),"Empty Cell")</f>
        <v>Surgical steel belly banana, 14g (1.6mm) with an 8mm bezel set jewel ball and a dangling plain sun - length 3/8'' (10mm) &amp; Length: 10mm  &amp;  Crystal Color: Blue Zircon</v>
      </c>
      <c r="B193" s="57" t="str">
        <f>'Copy paste to Here'!C197</f>
        <v>MCD726</v>
      </c>
      <c r="C193" s="57" t="s">
        <v>811</v>
      </c>
      <c r="D193" s="58">
        <f>'Invoice(cancle)'!B197</f>
        <v>1</v>
      </c>
      <c r="E193" s="59">
        <f>'Shipping Invoice'!J197*$N$1</f>
        <v>1.78</v>
      </c>
      <c r="F193" s="59">
        <f t="shared" si="9"/>
        <v>1.78</v>
      </c>
      <c r="G193" s="60">
        <f t="shared" si="7"/>
        <v>37.8962</v>
      </c>
      <c r="H193" s="63">
        <f t="shared" si="8"/>
        <v>37.8962</v>
      </c>
    </row>
    <row r="194" spans="1:8" s="62" customFormat="1" ht="36">
      <c r="A194" s="56" t="str">
        <f>IF((LEN('Copy paste to Here'!G198))&gt;5,((CONCATENATE('Copy paste to Here'!G198," &amp; ",'Copy paste to Here'!D198,"  &amp;  ",'Copy paste to Here'!E198))),"Empty Cell")</f>
        <v>Surgical steel belly banana, 14g (1.6mm) with an 8mm bezel set jewel ball and a dangling plain sun - length 3/8'' (10mm) &amp; Length: 10mm  &amp;  Crystal Color: Light Amethyst</v>
      </c>
      <c r="B194" s="57" t="str">
        <f>'Copy paste to Here'!C198</f>
        <v>MCD726</v>
      </c>
      <c r="C194" s="57" t="s">
        <v>811</v>
      </c>
      <c r="D194" s="58">
        <f>'Invoice(cancle)'!B198</f>
        <v>1</v>
      </c>
      <c r="E194" s="59">
        <f>'Shipping Invoice'!J198*$N$1</f>
        <v>1.78</v>
      </c>
      <c r="F194" s="59">
        <f t="shared" si="9"/>
        <v>1.78</v>
      </c>
      <c r="G194" s="60">
        <f t="shared" si="7"/>
        <v>37.8962</v>
      </c>
      <c r="H194" s="63">
        <f t="shared" si="8"/>
        <v>37.8962</v>
      </c>
    </row>
    <row r="195" spans="1:8" s="62" customFormat="1" ht="36">
      <c r="A195" s="56" t="str">
        <f>IF((LEN('Copy paste to Here'!G199))&gt;5,((CONCATENATE('Copy paste to Here'!G199," &amp; ",'Copy paste to Here'!D199,"  &amp;  ",'Copy paste to Here'!E199))),"Empty Cell")</f>
        <v>Surgical steel belly banana, 14g (1.6mm) with an 8mm bezel set jewel ball and a dangling plain sun - length 3/8'' (10mm) &amp; Length: 10mm  &amp;  Crystal Color: Amethyst</v>
      </c>
      <c r="B195" s="57" t="str">
        <f>'Copy paste to Here'!C199</f>
        <v>MCD726</v>
      </c>
      <c r="C195" s="57" t="s">
        <v>811</v>
      </c>
      <c r="D195" s="58">
        <f>'Invoice(cancle)'!B199</f>
        <v>1</v>
      </c>
      <c r="E195" s="59">
        <f>'Shipping Invoice'!J199*$N$1</f>
        <v>1.78</v>
      </c>
      <c r="F195" s="59">
        <f t="shared" si="9"/>
        <v>1.78</v>
      </c>
      <c r="G195" s="60">
        <f t="shared" si="7"/>
        <v>37.8962</v>
      </c>
      <c r="H195" s="63">
        <f t="shared" si="8"/>
        <v>37.8962</v>
      </c>
    </row>
    <row r="196" spans="1:8" s="62" customFormat="1" ht="36">
      <c r="A196" s="56" t="str">
        <f>IF((LEN('Copy paste to Here'!G200))&gt;5,((CONCATENATE('Copy paste to Here'!G200," &amp; ",'Copy paste to Here'!D200,"  &amp;  ",'Copy paste to Here'!E200))),"Empty Cell")</f>
        <v>Surgical steel belly banana, 14g (1.6mm) with an 8mm bezel set jewel ball and a dangling plain sun - length 3/8'' (10mm) &amp; Length: 10mm  &amp;  Crystal Color: Fuchsia</v>
      </c>
      <c r="B196" s="57" t="str">
        <f>'Copy paste to Here'!C200</f>
        <v>MCD726</v>
      </c>
      <c r="C196" s="57" t="s">
        <v>811</v>
      </c>
      <c r="D196" s="58">
        <f>'Invoice(cancle)'!B200</f>
        <v>1</v>
      </c>
      <c r="E196" s="59">
        <f>'Shipping Invoice'!J200*$N$1</f>
        <v>1.78</v>
      </c>
      <c r="F196" s="59">
        <f t="shared" si="9"/>
        <v>1.78</v>
      </c>
      <c r="G196" s="60">
        <f t="shared" si="7"/>
        <v>37.8962</v>
      </c>
      <c r="H196" s="63">
        <f t="shared" si="8"/>
        <v>37.8962</v>
      </c>
    </row>
    <row r="197" spans="1:8" s="62" customFormat="1" ht="36">
      <c r="A197" s="56" t="str">
        <f>IF((LEN('Copy paste to Here'!G201))&gt;5,((CONCATENATE('Copy paste to Here'!G201," &amp; ",'Copy paste to Here'!D201,"  &amp;  ",'Copy paste to Here'!E201))),"Empty Cell")</f>
        <v>Surgical steel belly banana, 14g (1.6mm) with an 8mm bezel set jewel ball and a dangling vintage moon with a single star - length 3/8'' (10mm) &amp; Length: 10mm  &amp;  Crystal Color: Clear</v>
      </c>
      <c r="B197" s="57" t="str">
        <f>'Copy paste to Here'!C201</f>
        <v>MCD730</v>
      </c>
      <c r="C197" s="57" t="s">
        <v>812</v>
      </c>
      <c r="D197" s="58">
        <f>'Invoice(cancle)'!B201</f>
        <v>2</v>
      </c>
      <c r="E197" s="59">
        <f>'Shipping Invoice'!J201*$N$1</f>
        <v>2.66</v>
      </c>
      <c r="F197" s="59">
        <f t="shared" si="9"/>
        <v>5.32</v>
      </c>
      <c r="G197" s="60">
        <f t="shared" si="7"/>
        <v>56.631399999999999</v>
      </c>
      <c r="H197" s="63">
        <f t="shared" si="8"/>
        <v>113.2628</v>
      </c>
    </row>
    <row r="198" spans="1:8" s="62" customFormat="1" ht="36">
      <c r="A198" s="56" t="str">
        <f>IF((LEN('Copy paste to Here'!G202))&gt;5,((CONCATENATE('Copy paste to Here'!G202," &amp; ",'Copy paste to Here'!D202,"  &amp;  ",'Copy paste to Here'!E202))),"Empty Cell")</f>
        <v>Surgical steel belly banana, 14g (1.6mm) with an 8mm bezel set jewel ball and a dangling vintage moon with a single star - length 3/8'' (10mm) &amp; Length: 10mm  &amp;  Crystal Color: AB</v>
      </c>
      <c r="B198" s="57" t="str">
        <f>'Copy paste to Here'!C202</f>
        <v>MCD730</v>
      </c>
      <c r="C198" s="57" t="s">
        <v>812</v>
      </c>
      <c r="D198" s="58">
        <f>'Invoice(cancle)'!B202</f>
        <v>1</v>
      </c>
      <c r="E198" s="59">
        <f>'Shipping Invoice'!J202*$N$1</f>
        <v>2.66</v>
      </c>
      <c r="F198" s="59">
        <f t="shared" si="9"/>
        <v>2.66</v>
      </c>
      <c r="G198" s="60">
        <f t="shared" si="7"/>
        <v>56.631399999999999</v>
      </c>
      <c r="H198" s="63">
        <f t="shared" si="8"/>
        <v>56.631399999999999</v>
      </c>
    </row>
    <row r="199" spans="1:8" s="62" customFormat="1" ht="36">
      <c r="A199" s="56" t="str">
        <f>IF((LEN('Copy paste to Here'!G203))&gt;5,((CONCATENATE('Copy paste to Here'!G203," &amp; ",'Copy paste to Here'!D203,"  &amp;  ",'Copy paste to Here'!E203))),"Empty Cell")</f>
        <v>Surgical steel belly banana, 14g (1.6mm) with an 8mm bezel set jewel ball and a dangling vintage moon with a single star - length 3/8'' (10mm) &amp; Length: 10mm  &amp;  Crystal Color: Rose</v>
      </c>
      <c r="B199" s="57" t="str">
        <f>'Copy paste to Here'!C203</f>
        <v>MCD730</v>
      </c>
      <c r="C199" s="57" t="s">
        <v>812</v>
      </c>
      <c r="D199" s="58">
        <f>'Invoice(cancle)'!B203</f>
        <v>1</v>
      </c>
      <c r="E199" s="59">
        <f>'Shipping Invoice'!J203*$N$1</f>
        <v>2.66</v>
      </c>
      <c r="F199" s="59">
        <f t="shared" si="9"/>
        <v>2.66</v>
      </c>
      <c r="G199" s="60">
        <f t="shared" si="7"/>
        <v>56.631399999999999</v>
      </c>
      <c r="H199" s="63">
        <f t="shared" si="8"/>
        <v>56.631399999999999</v>
      </c>
    </row>
    <row r="200" spans="1:8" s="62" customFormat="1" ht="36">
      <c r="A200" s="56" t="str">
        <f>IF((LEN('Copy paste to Here'!G204))&gt;5,((CONCATENATE('Copy paste to Here'!G204," &amp; ",'Copy paste to Here'!D204,"  &amp;  ",'Copy paste to Here'!E204))),"Empty Cell")</f>
        <v>Surgical steel belly banana, 14g (1.6mm) with an 8mm bezel set jewel ball and a dangling vintage moon with a single star - length 3/8'' (10mm) &amp; Length: 10mm  &amp;  Crystal Color: Sapphire</v>
      </c>
      <c r="B200" s="57" t="str">
        <f>'Copy paste to Here'!C204</f>
        <v>MCD730</v>
      </c>
      <c r="C200" s="57" t="s">
        <v>812</v>
      </c>
      <c r="D200" s="58">
        <f>'Invoice(cancle)'!B204</f>
        <v>1</v>
      </c>
      <c r="E200" s="59">
        <f>'Shipping Invoice'!J204*$N$1</f>
        <v>2.66</v>
      </c>
      <c r="F200" s="59">
        <f t="shared" si="9"/>
        <v>2.66</v>
      </c>
      <c r="G200" s="60">
        <f t="shared" si="7"/>
        <v>56.631399999999999</v>
      </c>
      <c r="H200" s="63">
        <f t="shared" si="8"/>
        <v>56.631399999999999</v>
      </c>
    </row>
    <row r="201" spans="1:8" s="62" customFormat="1" ht="36">
      <c r="A201" s="56" t="str">
        <f>IF((LEN('Copy paste to Here'!G205))&gt;5,((CONCATENATE('Copy paste to Here'!G205," &amp; ",'Copy paste to Here'!D205,"  &amp;  ",'Copy paste to Here'!E205))),"Empty Cell")</f>
        <v>Surgical steel belly banana, 14g (1.6mm) with an 8mm bezel set jewel ball and a dangling vintage moon with a single star - length 3/8'' (10mm) &amp; Length: 10mm  &amp;  Crystal Color: Light Amethyst</v>
      </c>
      <c r="B201" s="57" t="str">
        <f>'Copy paste to Here'!C205</f>
        <v>MCD730</v>
      </c>
      <c r="C201" s="57" t="s">
        <v>812</v>
      </c>
      <c r="D201" s="58">
        <f>'Invoice(cancle)'!B205</f>
        <v>1</v>
      </c>
      <c r="E201" s="59">
        <f>'Shipping Invoice'!J205*$N$1</f>
        <v>2.66</v>
      </c>
      <c r="F201" s="59">
        <f t="shared" si="9"/>
        <v>2.66</v>
      </c>
      <c r="G201" s="60">
        <f t="shared" si="7"/>
        <v>56.631399999999999</v>
      </c>
      <c r="H201" s="63">
        <f t="shared" si="8"/>
        <v>56.631399999999999</v>
      </c>
    </row>
    <row r="202" spans="1:8" s="62" customFormat="1" ht="36">
      <c r="A202" s="56" t="str">
        <f>IF((LEN('Copy paste to Here'!G206))&gt;5,((CONCATENATE('Copy paste to Here'!G206," &amp; ",'Copy paste to Here'!D206,"  &amp;  ",'Copy paste to Here'!E206))),"Empty Cell")</f>
        <v>Surgical steel belly banana, 14g (1.6mm) with an 8mm bezel set jewel ball and a dangling vintage moon with a single star - length 3/8'' (10mm) &amp; Length: 10mm  &amp;  Crystal Color: Amethyst</v>
      </c>
      <c r="B202" s="57" t="str">
        <f>'Copy paste to Here'!C206</f>
        <v>MCD730</v>
      </c>
      <c r="C202" s="57" t="s">
        <v>812</v>
      </c>
      <c r="D202" s="58">
        <f>'Invoice(cancle)'!B206</f>
        <v>1</v>
      </c>
      <c r="E202" s="59">
        <f>'Shipping Invoice'!J206*$N$1</f>
        <v>2.66</v>
      </c>
      <c r="F202" s="59">
        <f t="shared" si="9"/>
        <v>2.66</v>
      </c>
      <c r="G202" s="60">
        <f t="shared" si="7"/>
        <v>56.631399999999999</v>
      </c>
      <c r="H202" s="63">
        <f t="shared" si="8"/>
        <v>56.631399999999999</v>
      </c>
    </row>
    <row r="203" spans="1:8" s="62" customFormat="1" ht="36">
      <c r="A203" s="56" t="str">
        <f>IF((LEN('Copy paste to Here'!G207))&gt;5,((CONCATENATE('Copy paste to Here'!G207," &amp; ",'Copy paste to Here'!D207,"  &amp;  ",'Copy paste to Here'!E207))),"Empty Cell")</f>
        <v>Surgical steel belly banana, 14g (1.6mm) with an 8mm bezel set jewel ball and a dangling vintage moon with a single star - length 3/8'' (10mm) &amp; Length: 10mm  &amp;  Crystal Color: Jet</v>
      </c>
      <c r="B203" s="57" t="str">
        <f>'Copy paste to Here'!C207</f>
        <v>MCD730</v>
      </c>
      <c r="C203" s="57" t="s">
        <v>812</v>
      </c>
      <c r="D203" s="58">
        <f>'Invoice(cancle)'!B207</f>
        <v>1</v>
      </c>
      <c r="E203" s="59">
        <f>'Shipping Invoice'!J207*$N$1</f>
        <v>2.66</v>
      </c>
      <c r="F203" s="59">
        <f t="shared" si="9"/>
        <v>2.66</v>
      </c>
      <c r="G203" s="60">
        <f t="shared" si="7"/>
        <v>56.631399999999999</v>
      </c>
      <c r="H203" s="63">
        <f t="shared" si="8"/>
        <v>56.631399999999999</v>
      </c>
    </row>
    <row r="204" spans="1:8" s="62" customFormat="1" ht="36">
      <c r="A204" s="56" t="str">
        <f>IF((LEN('Copy paste to Here'!G208))&gt;5,((CONCATENATE('Copy paste to Here'!G208," &amp; ",'Copy paste to Here'!D208,"  &amp;  ",'Copy paste to Here'!E208))),"Empty Cell")</f>
        <v>Surgical steel belly banana, 14g (1.6mm) with an 8mm bezel set jewel ball and a dangling vintage moon with a single star - length 3/8'' (10mm) &amp; Length: 10mm  &amp;  Crystal Color: Fuchsia</v>
      </c>
      <c r="B204" s="57" t="str">
        <f>'Copy paste to Here'!C208</f>
        <v>MCD730</v>
      </c>
      <c r="C204" s="57" t="s">
        <v>812</v>
      </c>
      <c r="D204" s="58">
        <f>'Invoice(cancle)'!B208</f>
        <v>1</v>
      </c>
      <c r="E204" s="59">
        <f>'Shipping Invoice'!J208*$N$1</f>
        <v>2.66</v>
      </c>
      <c r="F204" s="59">
        <f t="shared" si="9"/>
        <v>2.66</v>
      </c>
      <c r="G204" s="60">
        <f t="shared" si="7"/>
        <v>56.631399999999999</v>
      </c>
      <c r="H204" s="63">
        <f t="shared" si="8"/>
        <v>56.631399999999999</v>
      </c>
    </row>
    <row r="205" spans="1:8" s="62" customFormat="1" ht="36">
      <c r="A205" s="56" t="str">
        <f>IF((LEN('Copy paste to Here'!G209))&gt;5,((CONCATENATE('Copy paste to Here'!G209," &amp; ",'Copy paste to Here'!D209,"  &amp;  ",'Copy paste to Here'!E209))),"Empty Cell")</f>
        <v>Surgical steel belly banana, 14g (1.6mm) with an 8mm bezel set jewel ball and a dangling vintage moon with a single star - length 3/8'' (10mm) &amp; Length: 10mm  &amp;  Crystal Color: Emerald</v>
      </c>
      <c r="B205" s="57" t="str">
        <f>'Copy paste to Here'!C209</f>
        <v>MCD730</v>
      </c>
      <c r="C205" s="57" t="s">
        <v>812</v>
      </c>
      <c r="D205" s="58">
        <f>'Invoice(cancle)'!B209</f>
        <v>1</v>
      </c>
      <c r="E205" s="59">
        <f>'Shipping Invoice'!J209*$N$1</f>
        <v>2.66</v>
      </c>
      <c r="F205" s="59">
        <f t="shared" si="9"/>
        <v>2.66</v>
      </c>
      <c r="G205" s="60">
        <f t="shared" si="7"/>
        <v>56.631399999999999</v>
      </c>
      <c r="H205" s="63">
        <f t="shared" si="8"/>
        <v>56.631399999999999</v>
      </c>
    </row>
    <row r="206" spans="1:8" s="62" customFormat="1" ht="36">
      <c r="A206" s="56" t="str">
        <f>IF((LEN('Copy paste to Here'!G210))&gt;5,((CONCATENATE('Copy paste to Here'!G210," &amp; ",'Copy paste to Here'!D210,"  &amp;  ",'Copy paste to Here'!E210))),"Empty Cell")</f>
        <v>Surgical steel belly banana, 14g (1.6mm) with an 8mm prong set CZ stone and a dangling 9mm heart shaped CZ stone &amp; Cz Color: Clear  &amp;  Length: 10mm</v>
      </c>
      <c r="B206" s="57" t="str">
        <f>'Copy paste to Here'!C210</f>
        <v>MCDZ529</v>
      </c>
      <c r="C206" s="57" t="s">
        <v>813</v>
      </c>
      <c r="D206" s="58">
        <f>'Invoice(cancle)'!B210</f>
        <v>7</v>
      </c>
      <c r="E206" s="59">
        <f>'Shipping Invoice'!J210*$N$1</f>
        <v>2.4900000000000002</v>
      </c>
      <c r="F206" s="59">
        <f t="shared" si="9"/>
        <v>17.43</v>
      </c>
      <c r="G206" s="60">
        <f t="shared" si="7"/>
        <v>53.012100000000004</v>
      </c>
      <c r="H206" s="63">
        <f t="shared" si="8"/>
        <v>371.0847</v>
      </c>
    </row>
    <row r="207" spans="1:8" s="62" customFormat="1" ht="36">
      <c r="A207" s="56" t="str">
        <f>IF((LEN('Copy paste to Here'!G211))&gt;5,((CONCATENATE('Copy paste to Here'!G211," &amp; ",'Copy paste to Here'!D211,"  &amp;  ",'Copy paste to Here'!E211))),"Empty Cell")</f>
        <v>Surgical steel belly banana, 14g (1.6mm) with an 8mm prong set CZ stone and a dangling 9mm heart shaped CZ stone &amp; Cz Color: Rose  &amp;  Length: 10mm</v>
      </c>
      <c r="B207" s="57" t="str">
        <f>'Copy paste to Here'!C211</f>
        <v>MCDZ529</v>
      </c>
      <c r="C207" s="57" t="s">
        <v>813</v>
      </c>
      <c r="D207" s="58">
        <f>'Invoice(cancle)'!B211</f>
        <v>7</v>
      </c>
      <c r="E207" s="59">
        <f>'Shipping Invoice'!J211*$N$1</f>
        <v>2.4900000000000002</v>
      </c>
      <c r="F207" s="59">
        <f t="shared" si="9"/>
        <v>17.43</v>
      </c>
      <c r="G207" s="60">
        <f t="shared" si="7"/>
        <v>53.012100000000004</v>
      </c>
      <c r="H207" s="63">
        <f t="shared" si="8"/>
        <v>371.0847</v>
      </c>
    </row>
    <row r="208" spans="1:8" s="62" customFormat="1" ht="36">
      <c r="A208" s="56" t="str">
        <f>IF((LEN('Copy paste to Here'!G212))&gt;5,((CONCATENATE('Copy paste to Here'!G212," &amp; ",'Copy paste to Here'!D212,"  &amp;  ",'Copy paste to Here'!E212))),"Empty Cell")</f>
        <v>Gold anodized 316L steel belly banana, 14g (1.6mm) with an 8mm square prong set CZ stone &amp; Length: 10mm  &amp;  Cz Color: Clear</v>
      </c>
      <c r="B208" s="57" t="str">
        <f>'Copy paste to Here'!C212</f>
        <v>MDGZ525</v>
      </c>
      <c r="C208" s="57" t="s">
        <v>815</v>
      </c>
      <c r="D208" s="58">
        <f>'Invoice(cancle)'!B212</f>
        <v>2</v>
      </c>
      <c r="E208" s="59">
        <f>'Shipping Invoice'!J212*$N$1</f>
        <v>2.2400000000000002</v>
      </c>
      <c r="F208" s="59">
        <f t="shared" si="9"/>
        <v>4.4800000000000004</v>
      </c>
      <c r="G208" s="60">
        <f t="shared" si="7"/>
        <v>47.689600000000006</v>
      </c>
      <c r="H208" s="63">
        <f t="shared" si="8"/>
        <v>95.379200000000012</v>
      </c>
    </row>
    <row r="209" spans="1:8" s="62" customFormat="1" ht="36">
      <c r="A209" s="56" t="str">
        <f>IF((LEN('Copy paste to Here'!G213))&gt;5,((CONCATENATE('Copy paste to Here'!G213," &amp; ",'Copy paste to Here'!D213,"  &amp;  ",'Copy paste to Here'!E213))),"Empty Cell")</f>
        <v>Gold anodized 316L steel belly banana, 14g (1.6mm) with an 8mm square prong set CZ stone &amp; Length: 10mm  &amp;  Cz Color: Rose</v>
      </c>
      <c r="B209" s="57" t="str">
        <f>'Copy paste to Here'!C213</f>
        <v>MDGZ525</v>
      </c>
      <c r="C209" s="57" t="s">
        <v>815</v>
      </c>
      <c r="D209" s="58">
        <f>'Invoice(cancle)'!B213</f>
        <v>2</v>
      </c>
      <c r="E209" s="59">
        <f>'Shipping Invoice'!J213*$N$1</f>
        <v>2.2400000000000002</v>
      </c>
      <c r="F209" s="59">
        <f t="shared" si="9"/>
        <v>4.4800000000000004</v>
      </c>
      <c r="G209" s="60">
        <f t="shared" si="7"/>
        <v>47.689600000000006</v>
      </c>
      <c r="H209" s="63">
        <f t="shared" si="8"/>
        <v>95.379200000000012</v>
      </c>
    </row>
    <row r="210" spans="1:8" s="62" customFormat="1" ht="36">
      <c r="A210" s="56" t="str">
        <f>IF((LEN('Copy paste to Here'!G214))&gt;5,((CONCATENATE('Copy paste to Here'!G214," &amp; ",'Copy paste to Here'!D214,"  &amp;  ",'Copy paste to Here'!E214))),"Empty Cell")</f>
        <v>Gold anodized 316L steel belly banana, 14g (1.6mm) with an 8mm square prong set CZ stone &amp; Length: 10mm  &amp;  Cz Color: Lavender</v>
      </c>
      <c r="B210" s="57" t="str">
        <f>'Copy paste to Here'!C214</f>
        <v>MDGZ525</v>
      </c>
      <c r="C210" s="57" t="s">
        <v>815</v>
      </c>
      <c r="D210" s="58">
        <f>'Invoice(cancle)'!B214</f>
        <v>2</v>
      </c>
      <c r="E210" s="59">
        <f>'Shipping Invoice'!J214*$N$1</f>
        <v>2.2400000000000002</v>
      </c>
      <c r="F210" s="59">
        <f t="shared" si="9"/>
        <v>4.4800000000000004</v>
      </c>
      <c r="G210" s="60">
        <f t="shared" si="7"/>
        <v>47.689600000000006</v>
      </c>
      <c r="H210" s="63">
        <f t="shared" si="8"/>
        <v>95.379200000000012</v>
      </c>
    </row>
    <row r="211" spans="1:8" s="62" customFormat="1" ht="36">
      <c r="A211" s="56" t="str">
        <f>IF((LEN('Copy paste to Here'!G215))&gt;5,((CONCATENATE('Copy paste to Here'!G215," &amp; ",'Copy paste to Here'!D215,"  &amp;  ",'Copy paste to Here'!E215))),"Empty Cell")</f>
        <v>Anodized 316L steel belly banana, 14g (1.6mm) with an 7mm x 5mm oval shaped prong set CZ stone &amp; Length: 10mm  &amp;  Cz Color: Rose</v>
      </c>
      <c r="B211" s="57" t="str">
        <f>'Copy paste to Here'!C215</f>
        <v>MDGZ526</v>
      </c>
      <c r="C211" s="57" t="s">
        <v>817</v>
      </c>
      <c r="D211" s="58">
        <f>'Invoice(cancle)'!B215</f>
        <v>4</v>
      </c>
      <c r="E211" s="59">
        <f>'Shipping Invoice'!J215*$N$1</f>
        <v>1.56</v>
      </c>
      <c r="F211" s="59">
        <f t="shared" ref="F211:F274" si="10">D211*E211</f>
        <v>6.24</v>
      </c>
      <c r="G211" s="60">
        <f t="shared" ref="G211:G274" si="11">E211*$E$14</f>
        <v>33.212400000000002</v>
      </c>
      <c r="H211" s="63">
        <f t="shared" ref="H211:H274" si="12">D211*G211</f>
        <v>132.84960000000001</v>
      </c>
    </row>
    <row r="212" spans="1:8" s="62" customFormat="1" ht="36">
      <c r="A212" s="56" t="str">
        <f>IF((LEN('Copy paste to Here'!G216))&gt;5,((CONCATENATE('Copy paste to Here'!G216," &amp; ",'Copy paste to Here'!D216,"  &amp;  ",'Copy paste to Here'!E216))),"Empty Cell")</f>
        <v xml:space="preserve">Gold PVD plated 316L steel belly banana, 14g (1.6mm) with an 7mm prong set round synthetic opal and a dangling plain sun &amp; Length: 10mm  &amp;  </v>
      </c>
      <c r="B212" s="57" t="str">
        <f>'Copy paste to Here'!C216</f>
        <v>MGO726</v>
      </c>
      <c r="C212" s="57" t="s">
        <v>819</v>
      </c>
      <c r="D212" s="58">
        <f>'Invoice(cancle)'!B216</f>
        <v>3</v>
      </c>
      <c r="E212" s="59">
        <f>'Shipping Invoice'!J216*$N$1</f>
        <v>5.24</v>
      </c>
      <c r="F212" s="59">
        <f t="shared" si="10"/>
        <v>15.72</v>
      </c>
      <c r="G212" s="60">
        <f t="shared" si="11"/>
        <v>111.5596</v>
      </c>
      <c r="H212" s="63">
        <f t="shared" si="12"/>
        <v>334.67880000000002</v>
      </c>
    </row>
    <row r="213" spans="1:8" s="62" customFormat="1" ht="24">
      <c r="A213" s="56" t="str">
        <f>IF((LEN('Copy paste to Here'!G217))&gt;5,((CONCATENATE('Copy paste to Here'!G217," &amp; ",'Copy paste to Here'!D217,"  &amp;  ",'Copy paste to Here'!E217))),"Empty Cell")</f>
        <v>925 silver seamless nose ring, 0.8mm (20g) with three 1.5mm prong set color crystals &amp; Length: 8mm  &amp;  Crystal Color: AB</v>
      </c>
      <c r="B213" s="57" t="str">
        <f>'Copy paste to Here'!C217</f>
        <v>NHAM</v>
      </c>
      <c r="C213" s="57" t="s">
        <v>891</v>
      </c>
      <c r="D213" s="58">
        <f>'Invoice(cancle)'!B217</f>
        <v>1</v>
      </c>
      <c r="E213" s="59">
        <f>'Shipping Invoice'!J217*$N$1</f>
        <v>1.25</v>
      </c>
      <c r="F213" s="59">
        <f t="shared" si="10"/>
        <v>1.25</v>
      </c>
      <c r="G213" s="60">
        <f t="shared" si="11"/>
        <v>26.612499999999997</v>
      </c>
      <c r="H213" s="63">
        <f t="shared" si="12"/>
        <v>26.612499999999997</v>
      </c>
    </row>
    <row r="214" spans="1:8" s="62" customFormat="1" ht="36">
      <c r="A214" s="56" t="str">
        <f>IF((LEN('Copy paste to Here'!G218))&gt;5,((CONCATENATE('Copy paste to Here'!G218," &amp; ",'Copy paste to Here'!D218,"  &amp;  ",'Copy paste to Here'!E218))),"Empty Cell")</f>
        <v>925 silver seamless nose ring, 0.8mm (20g) with three 1.5mm prong set color crystals &amp; Size: 8mm  &amp;  Crystal Color: Light Sapphire</v>
      </c>
      <c r="B214" s="57" t="str">
        <f>'Copy paste to Here'!C218</f>
        <v>NHAM</v>
      </c>
      <c r="C214" s="57" t="s">
        <v>891</v>
      </c>
      <c r="D214" s="58">
        <f>'Invoice(cancle)'!B218</f>
        <v>1</v>
      </c>
      <c r="E214" s="59">
        <f>'Shipping Invoice'!J218*$N$1</f>
        <v>1.25</v>
      </c>
      <c r="F214" s="59">
        <f t="shared" si="10"/>
        <v>1.25</v>
      </c>
      <c r="G214" s="60">
        <f t="shared" si="11"/>
        <v>26.612499999999997</v>
      </c>
      <c r="H214" s="63">
        <f t="shared" si="12"/>
        <v>26.612499999999997</v>
      </c>
    </row>
    <row r="215" spans="1:8" s="62" customFormat="1" ht="24">
      <c r="A215" s="56" t="str">
        <f>IF((LEN('Copy paste to Here'!G219))&gt;5,((CONCATENATE('Copy paste to Here'!G219," &amp; ",'Copy paste to Here'!D219,"  &amp;  ",'Copy paste to Here'!E219))),"Empty Cell")</f>
        <v>925 silver seamless nose ring, 0.8mm (20g) with three 1.5mm prong set color crystals &amp; Size: 8mm  &amp;  Crystal Color: Blue Zircon</v>
      </c>
      <c r="B215" s="57" t="str">
        <f>'Copy paste to Here'!C219</f>
        <v>NHAM</v>
      </c>
      <c r="C215" s="57" t="s">
        <v>891</v>
      </c>
      <c r="D215" s="58">
        <f>'Invoice(cancle)'!B219</f>
        <v>1</v>
      </c>
      <c r="E215" s="59">
        <f>'Shipping Invoice'!J219*$N$1</f>
        <v>1.25</v>
      </c>
      <c r="F215" s="59">
        <f t="shared" si="10"/>
        <v>1.25</v>
      </c>
      <c r="G215" s="60">
        <f t="shared" si="11"/>
        <v>26.612499999999997</v>
      </c>
      <c r="H215" s="63">
        <f t="shared" si="12"/>
        <v>26.612499999999997</v>
      </c>
    </row>
    <row r="216" spans="1:8" s="62" customFormat="1" ht="24">
      <c r="A216" s="56" t="str">
        <f>IF((LEN('Copy paste to Here'!G220))&gt;5,((CONCATENATE('Copy paste to Here'!G220," &amp; ",'Copy paste to Here'!D220,"  &amp;  ",'Copy paste to Here'!E220))),"Empty Cell")</f>
        <v>925 silver seamless nose ring, 0.8mm (20g) with three 1.5mm prong set color crystals &amp; Size: 8mm  &amp;  Cz Color: Clear</v>
      </c>
      <c r="B216" s="57" t="str">
        <f>'Copy paste to Here'!C220</f>
        <v>NHAM</v>
      </c>
      <c r="C216" s="57" t="s">
        <v>891</v>
      </c>
      <c r="D216" s="58">
        <f>'Invoice(cancle)'!B220</f>
        <v>2</v>
      </c>
      <c r="E216" s="59">
        <f>'Shipping Invoice'!J220*$N$1</f>
        <v>1.25</v>
      </c>
      <c r="F216" s="59">
        <f t="shared" si="10"/>
        <v>2.5</v>
      </c>
      <c r="G216" s="60">
        <f t="shared" si="11"/>
        <v>26.612499999999997</v>
      </c>
      <c r="H216" s="63">
        <f t="shared" si="12"/>
        <v>53.224999999999994</v>
      </c>
    </row>
    <row r="217" spans="1:8" s="62" customFormat="1" ht="24">
      <c r="A217" s="56" t="str">
        <f>IF((LEN('Copy paste to Here'!G221))&gt;5,((CONCATENATE('Copy paste to Here'!G221," &amp; ",'Copy paste to Here'!D221,"  &amp;  ",'Copy paste to Here'!E221))),"Empty Cell")</f>
        <v>925 silver seamless nose ring, 0.8mm (20g) with three 1.5mm prong set color crystals &amp; Size: 8mm  &amp;  Cz Color: Rose</v>
      </c>
      <c r="B217" s="57" t="str">
        <f>'Copy paste to Here'!C221</f>
        <v>NHAM</v>
      </c>
      <c r="C217" s="57" t="s">
        <v>891</v>
      </c>
      <c r="D217" s="58">
        <f>'Invoice(cancle)'!B221</f>
        <v>1</v>
      </c>
      <c r="E217" s="59">
        <f>'Shipping Invoice'!J221*$N$1</f>
        <v>1.25</v>
      </c>
      <c r="F217" s="59">
        <f t="shared" si="10"/>
        <v>1.25</v>
      </c>
      <c r="G217" s="60">
        <f t="shared" si="11"/>
        <v>26.612499999999997</v>
      </c>
      <c r="H217" s="63">
        <f t="shared" si="12"/>
        <v>26.612499999999997</v>
      </c>
    </row>
    <row r="218" spans="1:8" s="62" customFormat="1" ht="36">
      <c r="A218" s="56" t="str">
        <f>IF((LEN('Copy paste to Here'!G222))&gt;5,((CONCATENATE('Copy paste to Here'!G222," &amp; ",'Copy paste to Here'!D222,"  &amp;  ",'Copy paste to Here'!E222))),"Empty Cell")</f>
        <v xml:space="preserve">925 Silver seamless nose ring,20g (0.8mm) with a genuine 2mm pink Tourmaline stone encased in a casted prong set &amp; Length: 8mm  &amp;  </v>
      </c>
      <c r="B218" s="57" t="str">
        <f>'Copy paste to Here'!C222</f>
        <v>NHGE3</v>
      </c>
      <c r="C218" s="57" t="s">
        <v>892</v>
      </c>
      <c r="D218" s="58">
        <f>'Invoice(cancle)'!B222</f>
        <v>2</v>
      </c>
      <c r="E218" s="59">
        <f>'Shipping Invoice'!J222*$N$1</f>
        <v>2.39</v>
      </c>
      <c r="F218" s="59">
        <f t="shared" si="10"/>
        <v>4.78</v>
      </c>
      <c r="G218" s="60">
        <f t="shared" si="11"/>
        <v>50.883099999999999</v>
      </c>
      <c r="H218" s="63">
        <f t="shared" si="12"/>
        <v>101.7662</v>
      </c>
    </row>
    <row r="219" spans="1:8" s="62" customFormat="1" ht="24">
      <c r="A219" s="56" t="str">
        <f>IF((LEN('Copy paste to Here'!G223))&gt;5,((CONCATENATE('Copy paste to Here'!G223," &amp; ",'Copy paste to Here'!D223,"  &amp;  ",'Copy paste to Here'!E223))),"Empty Cell")</f>
        <v xml:space="preserve">925 Silver seamless nose ring,20g (0.8mm) with a genuine 2mm turquoise stone encased in a casted prong set &amp; Length: 8mm  &amp;  </v>
      </c>
      <c r="B219" s="57" t="str">
        <f>'Copy paste to Here'!C223</f>
        <v>NHGE7</v>
      </c>
      <c r="C219" s="57" t="s">
        <v>893</v>
      </c>
      <c r="D219" s="58">
        <f>'Invoice(cancle)'!B223</f>
        <v>2</v>
      </c>
      <c r="E219" s="59">
        <f>'Shipping Invoice'!J223*$N$1</f>
        <v>2.72</v>
      </c>
      <c r="F219" s="59">
        <f t="shared" si="10"/>
        <v>5.44</v>
      </c>
      <c r="G219" s="60">
        <f t="shared" si="11"/>
        <v>57.908799999999999</v>
      </c>
      <c r="H219" s="63">
        <f t="shared" si="12"/>
        <v>115.8176</v>
      </c>
    </row>
    <row r="220" spans="1:8" s="62" customFormat="1" ht="36">
      <c r="A220" s="56" t="str">
        <f>IF((LEN('Copy paste to Here'!G224))&gt;5,((CONCATENATE('Copy paste to Here'!G224," &amp; ",'Copy paste to Here'!D224,"  &amp;  ",'Copy paste to Here'!E224))),"Empty Cell")</f>
        <v>925 Silver seamless nose ring,20g (0.8mm) with a 1.5mm synthetic opal encased in a casted prong set &amp; Length: 8mm  &amp;  Color: Clear</v>
      </c>
      <c r="B220" s="57" t="str">
        <f>'Copy paste to Here'!C224</f>
        <v>NHO15</v>
      </c>
      <c r="C220" s="57" t="s">
        <v>894</v>
      </c>
      <c r="D220" s="58">
        <f>'Invoice(cancle)'!B224</f>
        <v>3</v>
      </c>
      <c r="E220" s="59">
        <f>'Shipping Invoice'!J224*$N$1</f>
        <v>1.52</v>
      </c>
      <c r="F220" s="59">
        <f t="shared" si="10"/>
        <v>4.5600000000000005</v>
      </c>
      <c r="G220" s="60">
        <f t="shared" si="11"/>
        <v>32.360799999999998</v>
      </c>
      <c r="H220" s="63">
        <f t="shared" si="12"/>
        <v>97.082399999999993</v>
      </c>
    </row>
    <row r="221" spans="1:8" s="62" customFormat="1" ht="36">
      <c r="A221" s="56" t="str">
        <f>IF((LEN('Copy paste to Here'!G225))&gt;5,((CONCATENATE('Copy paste to Here'!G225," &amp; ",'Copy paste to Here'!D225,"  &amp;  ",'Copy paste to Here'!E225))),"Empty Cell")</f>
        <v>925 Silver seamless nose ring,20g (0.8mm) with a 1.5mm synthetic opal encased in a casted prong set &amp; Length: 8mm  &amp;  Color: Light blue</v>
      </c>
      <c r="B221" s="57" t="str">
        <f>'Copy paste to Here'!C225</f>
        <v>NHO15</v>
      </c>
      <c r="C221" s="57" t="s">
        <v>894</v>
      </c>
      <c r="D221" s="58">
        <f>'Invoice(cancle)'!B225</f>
        <v>2</v>
      </c>
      <c r="E221" s="59">
        <f>'Shipping Invoice'!J225*$N$1</f>
        <v>1.52</v>
      </c>
      <c r="F221" s="59">
        <f t="shared" si="10"/>
        <v>3.04</v>
      </c>
      <c r="G221" s="60">
        <f t="shared" si="11"/>
        <v>32.360799999999998</v>
      </c>
      <c r="H221" s="63">
        <f t="shared" si="12"/>
        <v>64.721599999999995</v>
      </c>
    </row>
    <row r="222" spans="1:8" s="62" customFormat="1" ht="36">
      <c r="A222" s="56" t="str">
        <f>IF((LEN('Copy paste to Here'!G226))&gt;5,((CONCATENATE('Copy paste to Here'!G226," &amp; ",'Copy paste to Here'!D226,"  &amp;  ",'Copy paste to Here'!E226))),"Empty Cell")</f>
        <v>925 Silver seamless nose ring,20g (0.8mm) with a 1.5mm synthetic opal encased in a casted prong set &amp; Length: 8mm  &amp;  Color: Green</v>
      </c>
      <c r="B222" s="57" t="str">
        <f>'Copy paste to Here'!C226</f>
        <v>NHO15</v>
      </c>
      <c r="C222" s="57" t="s">
        <v>894</v>
      </c>
      <c r="D222" s="58">
        <f>'Invoice(cancle)'!B226</f>
        <v>2</v>
      </c>
      <c r="E222" s="59">
        <f>'Shipping Invoice'!J226*$N$1</f>
        <v>1.52</v>
      </c>
      <c r="F222" s="59">
        <f t="shared" si="10"/>
        <v>3.04</v>
      </c>
      <c r="G222" s="60">
        <f t="shared" si="11"/>
        <v>32.360799999999998</v>
      </c>
      <c r="H222" s="63">
        <f t="shared" si="12"/>
        <v>64.721599999999995</v>
      </c>
    </row>
    <row r="223" spans="1:8" s="62" customFormat="1" ht="36">
      <c r="A223" s="56" t="str">
        <f>IF((LEN('Copy paste to Here'!G227))&gt;5,((CONCATENATE('Copy paste to Here'!G227," &amp; ",'Copy paste to Here'!D227,"  &amp;  ",'Copy paste to Here'!E227))),"Empty Cell")</f>
        <v>925 Silver seamless nose ring,20g (0.8mm) with a 1.5mm synthetic opal encased in a casted prong set &amp; Length: 8mm  &amp;  Color: Dark green</v>
      </c>
      <c r="B223" s="57" t="str">
        <f>'Copy paste to Here'!C227</f>
        <v>NHO15</v>
      </c>
      <c r="C223" s="57" t="s">
        <v>894</v>
      </c>
      <c r="D223" s="58">
        <f>'Invoice(cancle)'!B227</f>
        <v>2</v>
      </c>
      <c r="E223" s="59">
        <f>'Shipping Invoice'!J227*$N$1</f>
        <v>1.52</v>
      </c>
      <c r="F223" s="59">
        <f t="shared" si="10"/>
        <v>3.04</v>
      </c>
      <c r="G223" s="60">
        <f t="shared" si="11"/>
        <v>32.360799999999998</v>
      </c>
      <c r="H223" s="63">
        <f t="shared" si="12"/>
        <v>64.721599999999995</v>
      </c>
    </row>
    <row r="224" spans="1:8" s="62" customFormat="1" ht="36">
      <c r="A224" s="56" t="str">
        <f>IF((LEN('Copy paste to Here'!G228))&gt;5,((CONCATENATE('Copy paste to Here'!G228," &amp; ",'Copy paste to Here'!D228,"  &amp;  ",'Copy paste to Here'!E228))),"Empty Cell")</f>
        <v>925 Silver seamless nose ring,20g (0.8mm) with a 1.5mm synthetic opal encased in a casted prong set &amp; Length: 8mm  &amp;  Color: Pink</v>
      </c>
      <c r="B224" s="57" t="str">
        <f>'Copy paste to Here'!C228</f>
        <v>NHO15</v>
      </c>
      <c r="C224" s="57" t="s">
        <v>894</v>
      </c>
      <c r="D224" s="58">
        <f>'Invoice(cancle)'!B228</f>
        <v>2</v>
      </c>
      <c r="E224" s="59">
        <f>'Shipping Invoice'!J228*$N$1</f>
        <v>1.52</v>
      </c>
      <c r="F224" s="59">
        <f t="shared" si="10"/>
        <v>3.04</v>
      </c>
      <c r="G224" s="60">
        <f t="shared" si="11"/>
        <v>32.360799999999998</v>
      </c>
      <c r="H224" s="63">
        <f t="shared" si="12"/>
        <v>64.721599999999995</v>
      </c>
    </row>
    <row r="225" spans="1:8" s="62" customFormat="1" ht="24">
      <c r="A225" s="56" t="str">
        <f>IF((LEN('Copy paste to Here'!G229))&gt;5,((CONCATENATE('Copy paste to Here'!G229," &amp; ",'Copy paste to Here'!D229,"  &amp;  ",'Copy paste to Here'!E229))),"Empty Cell")</f>
        <v xml:space="preserve">Surgical steel nose screw, 18g (1mm) with a 2mm round crystal top &amp; Crystal Color: Clear  &amp;  </v>
      </c>
      <c r="B225" s="57" t="str">
        <f>'Copy paste to Here'!C229</f>
        <v>NSC18</v>
      </c>
      <c r="C225" s="57" t="s">
        <v>829</v>
      </c>
      <c r="D225" s="58">
        <f>'Invoice(cancle)'!B229</f>
        <v>10</v>
      </c>
      <c r="E225" s="59">
        <f>'Shipping Invoice'!J229*$N$1</f>
        <v>0.24</v>
      </c>
      <c r="F225" s="59">
        <f t="shared" si="10"/>
        <v>2.4</v>
      </c>
      <c r="G225" s="60">
        <f t="shared" si="11"/>
        <v>5.1095999999999995</v>
      </c>
      <c r="H225" s="63">
        <f t="shared" si="12"/>
        <v>51.095999999999997</v>
      </c>
    </row>
    <row r="226" spans="1:8" s="62" customFormat="1" ht="24">
      <c r="A226" s="56" t="str">
        <f>IF((LEN('Copy paste to Here'!G230))&gt;5,((CONCATENATE('Copy paste to Here'!G230," &amp; ",'Copy paste to Here'!D230,"  &amp;  ",'Copy paste to Here'!E230))),"Empty Cell")</f>
        <v xml:space="preserve">Surgical steel nose screw, 18g (1mm) with a 2mm round crystal top &amp; Crystal Color: AB  &amp;  </v>
      </c>
      <c r="B226" s="57" t="str">
        <f>'Copy paste to Here'!C230</f>
        <v>NSC18</v>
      </c>
      <c r="C226" s="57" t="s">
        <v>829</v>
      </c>
      <c r="D226" s="58">
        <f>'Invoice(cancle)'!B230</f>
        <v>10</v>
      </c>
      <c r="E226" s="59">
        <f>'Shipping Invoice'!J230*$N$1</f>
        <v>0.24</v>
      </c>
      <c r="F226" s="59">
        <f t="shared" si="10"/>
        <v>2.4</v>
      </c>
      <c r="G226" s="60">
        <f t="shared" si="11"/>
        <v>5.1095999999999995</v>
      </c>
      <c r="H226" s="63">
        <f t="shared" si="12"/>
        <v>51.095999999999997</v>
      </c>
    </row>
    <row r="227" spans="1:8" s="62" customFormat="1" ht="24">
      <c r="A227" s="56" t="str">
        <f>IF((LEN('Copy paste to Here'!G231))&gt;5,((CONCATENATE('Copy paste to Here'!G231," &amp; ",'Copy paste to Here'!D231,"  &amp;  ",'Copy paste to Here'!E231))),"Empty Cell")</f>
        <v xml:space="preserve">Surgical steel nose screw, 18g (1mm) with a 2mm round crystal top &amp; Crystal Color: Sapphire  &amp;  </v>
      </c>
      <c r="B227" s="57" t="str">
        <f>'Copy paste to Here'!C231</f>
        <v>NSC18</v>
      </c>
      <c r="C227" s="57" t="s">
        <v>829</v>
      </c>
      <c r="D227" s="58">
        <f>'Invoice(cancle)'!B231</f>
        <v>5</v>
      </c>
      <c r="E227" s="59">
        <f>'Shipping Invoice'!J231*$N$1</f>
        <v>0.24</v>
      </c>
      <c r="F227" s="59">
        <f t="shared" si="10"/>
        <v>1.2</v>
      </c>
      <c r="G227" s="60">
        <f t="shared" si="11"/>
        <v>5.1095999999999995</v>
      </c>
      <c r="H227" s="63">
        <f t="shared" si="12"/>
        <v>25.547999999999998</v>
      </c>
    </row>
    <row r="228" spans="1:8" s="62" customFormat="1" ht="24">
      <c r="A228" s="56" t="str">
        <f>IF((LEN('Copy paste to Here'!G232))&gt;5,((CONCATENATE('Copy paste to Here'!G232," &amp; ",'Copy paste to Here'!D232,"  &amp;  ",'Copy paste to Here'!E232))),"Empty Cell")</f>
        <v xml:space="preserve">Surgical steel nose screw, 18g (1mm) with a 2mm round crystal top &amp; Crystal Color: Aquamarine  &amp;  </v>
      </c>
      <c r="B228" s="57" t="str">
        <f>'Copy paste to Here'!C232</f>
        <v>NSC18</v>
      </c>
      <c r="C228" s="57" t="s">
        <v>829</v>
      </c>
      <c r="D228" s="58">
        <f>'Invoice(cancle)'!B232</f>
        <v>3</v>
      </c>
      <c r="E228" s="59">
        <f>'Shipping Invoice'!J232*$N$1</f>
        <v>0.24</v>
      </c>
      <c r="F228" s="59">
        <f t="shared" si="10"/>
        <v>0.72</v>
      </c>
      <c r="G228" s="60">
        <f t="shared" si="11"/>
        <v>5.1095999999999995</v>
      </c>
      <c r="H228" s="63">
        <f t="shared" si="12"/>
        <v>15.328799999999998</v>
      </c>
    </row>
    <row r="229" spans="1:8" s="62" customFormat="1" ht="24">
      <c r="A229" s="56" t="str">
        <f>IF((LEN('Copy paste to Here'!G233))&gt;5,((CONCATENATE('Copy paste to Here'!G233," &amp; ",'Copy paste to Here'!D233,"  &amp;  ",'Copy paste to Here'!E233))),"Empty Cell")</f>
        <v xml:space="preserve">Surgical steel nose screw, 18g (1mm) with a 2mm round crystal top &amp; Crystal Color: Light Amethyst  &amp;  </v>
      </c>
      <c r="B229" s="57" t="str">
        <f>'Copy paste to Here'!C233</f>
        <v>NSC18</v>
      </c>
      <c r="C229" s="57" t="s">
        <v>829</v>
      </c>
      <c r="D229" s="58">
        <f>'Invoice(cancle)'!B233</f>
        <v>3</v>
      </c>
      <c r="E229" s="59">
        <f>'Shipping Invoice'!J233*$N$1</f>
        <v>0.24</v>
      </c>
      <c r="F229" s="59">
        <f t="shared" si="10"/>
        <v>0.72</v>
      </c>
      <c r="G229" s="60">
        <f t="shared" si="11"/>
        <v>5.1095999999999995</v>
      </c>
      <c r="H229" s="63">
        <f t="shared" si="12"/>
        <v>15.328799999999998</v>
      </c>
    </row>
    <row r="230" spans="1:8" s="62" customFormat="1" ht="24">
      <c r="A230" s="56" t="str">
        <f>IF((LEN('Copy paste to Here'!G234))&gt;5,((CONCATENATE('Copy paste to Here'!G234," &amp; ",'Copy paste to Here'!D234,"  &amp;  ",'Copy paste to Here'!E234))),"Empty Cell")</f>
        <v xml:space="preserve">Surgical steel nose screw, 18g (1mm) with a 2mm round crystal top &amp; Crystal Color: Hyacinth  &amp;  </v>
      </c>
      <c r="B230" s="57" t="str">
        <f>'Copy paste to Here'!C234</f>
        <v>NSC18</v>
      </c>
      <c r="C230" s="57" t="s">
        <v>829</v>
      </c>
      <c r="D230" s="58">
        <f>'Invoice(cancle)'!B234</f>
        <v>3</v>
      </c>
      <c r="E230" s="59">
        <f>'Shipping Invoice'!J234*$N$1</f>
        <v>0.24</v>
      </c>
      <c r="F230" s="59">
        <f t="shared" si="10"/>
        <v>0.72</v>
      </c>
      <c r="G230" s="60">
        <f t="shared" si="11"/>
        <v>5.1095999999999995</v>
      </c>
      <c r="H230" s="63">
        <f t="shared" si="12"/>
        <v>15.328799999999998</v>
      </c>
    </row>
    <row r="231" spans="1:8" s="62" customFormat="1" ht="25.5">
      <c r="A231" s="56" t="str">
        <f>IF((LEN('Copy paste to Here'!G235))&gt;5,((CONCATENATE('Copy paste to Here'!G235," &amp; ",'Copy paste to Here'!D235,"  &amp;  ",'Copy paste to Here'!E235))),"Empty Cell")</f>
        <v xml:space="preserve">Surgical steel nose screw, 20g (0.8mm) with heart shaped top and round 1.5mm synthetic opal center &amp; Color: Clear  &amp;  </v>
      </c>
      <c r="B231" s="57" t="str">
        <f>'Copy paste to Here'!C235</f>
        <v>NSCHTOP</v>
      </c>
      <c r="C231" s="57" t="s">
        <v>118</v>
      </c>
      <c r="D231" s="58">
        <f>'Invoice(cancle)'!B235</f>
        <v>2</v>
      </c>
      <c r="E231" s="59">
        <f>'Shipping Invoice'!J235*$N$1</f>
        <v>0.95</v>
      </c>
      <c r="F231" s="59">
        <f t="shared" si="10"/>
        <v>1.9</v>
      </c>
      <c r="G231" s="60">
        <f t="shared" si="11"/>
        <v>20.225499999999997</v>
      </c>
      <c r="H231" s="63">
        <f t="shared" si="12"/>
        <v>40.450999999999993</v>
      </c>
    </row>
    <row r="232" spans="1:8" s="62" customFormat="1" ht="25.5">
      <c r="A232" s="56" t="str">
        <f>IF((LEN('Copy paste to Here'!G236))&gt;5,((CONCATENATE('Copy paste to Here'!G236," &amp; ",'Copy paste to Here'!D236,"  &amp;  ",'Copy paste to Here'!E236))),"Empty Cell")</f>
        <v xml:space="preserve">Surgical steel nose screw, 20g (0.8mm) with heart shaped top and round 1.5mm synthetic opal center &amp; Color: Light blue  &amp;  </v>
      </c>
      <c r="B232" s="57" t="str">
        <f>'Copy paste to Here'!C236</f>
        <v>NSCHTOP</v>
      </c>
      <c r="C232" s="57" t="s">
        <v>118</v>
      </c>
      <c r="D232" s="58">
        <f>'Invoice(cancle)'!B236</f>
        <v>2</v>
      </c>
      <c r="E232" s="59">
        <f>'Shipping Invoice'!J236*$N$1</f>
        <v>0.95</v>
      </c>
      <c r="F232" s="59">
        <f t="shared" si="10"/>
        <v>1.9</v>
      </c>
      <c r="G232" s="60">
        <f t="shared" si="11"/>
        <v>20.225499999999997</v>
      </c>
      <c r="H232" s="63">
        <f t="shared" si="12"/>
        <v>40.450999999999993</v>
      </c>
    </row>
    <row r="233" spans="1:8" s="62" customFormat="1" ht="25.5">
      <c r="A233" s="56" t="str">
        <f>IF((LEN('Copy paste to Here'!G237))&gt;5,((CONCATENATE('Copy paste to Here'!G237," &amp; ",'Copy paste to Here'!D237,"  &amp;  ",'Copy paste to Here'!E237))),"Empty Cell")</f>
        <v xml:space="preserve">Surgical steel nose screw, 20g (0.8mm) with heart shaped top and round 1.5mm synthetic opal center &amp; Color: Green  &amp;  </v>
      </c>
      <c r="B233" s="57" t="str">
        <f>'Copy paste to Here'!C237</f>
        <v>NSCHTOP</v>
      </c>
      <c r="C233" s="57" t="s">
        <v>118</v>
      </c>
      <c r="D233" s="58">
        <f>'Invoice(cancle)'!B237</f>
        <v>2</v>
      </c>
      <c r="E233" s="59">
        <f>'Shipping Invoice'!J237*$N$1</f>
        <v>0.95</v>
      </c>
      <c r="F233" s="59">
        <f t="shared" si="10"/>
        <v>1.9</v>
      </c>
      <c r="G233" s="60">
        <f t="shared" si="11"/>
        <v>20.225499999999997</v>
      </c>
      <c r="H233" s="63">
        <f t="shared" si="12"/>
        <v>40.450999999999993</v>
      </c>
    </row>
    <row r="234" spans="1:8" s="62" customFormat="1" ht="25.5">
      <c r="A234" s="56" t="str">
        <f>IF((LEN('Copy paste to Here'!G238))&gt;5,((CONCATENATE('Copy paste to Here'!G238," &amp; ",'Copy paste to Here'!D238,"  &amp;  ",'Copy paste to Here'!E238))),"Empty Cell")</f>
        <v xml:space="preserve">Surgical steel nose screw, 20g (0.8mm) with heart shaped top and round 1.5mm synthetic opal center &amp; Color: Dark green  &amp;  </v>
      </c>
      <c r="B234" s="57" t="str">
        <f>'Copy paste to Here'!C238</f>
        <v>NSCHTOP</v>
      </c>
      <c r="C234" s="57" t="s">
        <v>118</v>
      </c>
      <c r="D234" s="58">
        <f>'Invoice(cancle)'!B238</f>
        <v>2</v>
      </c>
      <c r="E234" s="59">
        <f>'Shipping Invoice'!J238*$N$1</f>
        <v>0.95</v>
      </c>
      <c r="F234" s="59">
        <f t="shared" si="10"/>
        <v>1.9</v>
      </c>
      <c r="G234" s="60">
        <f t="shared" si="11"/>
        <v>20.225499999999997</v>
      </c>
      <c r="H234" s="63">
        <f t="shared" si="12"/>
        <v>40.450999999999993</v>
      </c>
    </row>
    <row r="235" spans="1:8" s="62" customFormat="1" ht="25.5">
      <c r="A235" s="56" t="str">
        <f>IF((LEN('Copy paste to Here'!G239))&gt;5,((CONCATENATE('Copy paste to Here'!G239," &amp; ",'Copy paste to Here'!D239,"  &amp;  ",'Copy paste to Here'!E239))),"Empty Cell")</f>
        <v xml:space="preserve">Surgical steel nose screw, 20g (0.8mm) with heart shaped top and round 1.5mm synthetic opal center &amp; Color: Pink  &amp;  </v>
      </c>
      <c r="B235" s="57" t="str">
        <f>'Copy paste to Here'!C239</f>
        <v>NSCHTOP</v>
      </c>
      <c r="C235" s="57" t="s">
        <v>118</v>
      </c>
      <c r="D235" s="58">
        <f>'Invoice(cancle)'!B239</f>
        <v>2</v>
      </c>
      <c r="E235" s="59">
        <f>'Shipping Invoice'!J239*$N$1</f>
        <v>0.95</v>
      </c>
      <c r="F235" s="59">
        <f t="shared" si="10"/>
        <v>1.9</v>
      </c>
      <c r="G235" s="60">
        <f t="shared" si="11"/>
        <v>20.225499999999997</v>
      </c>
      <c r="H235" s="63">
        <f t="shared" si="12"/>
        <v>40.450999999999993</v>
      </c>
    </row>
    <row r="236" spans="1:8" s="62" customFormat="1" ht="25.5">
      <c r="A236" s="56" t="str">
        <f>IF((LEN('Copy paste to Here'!G240))&gt;5,((CONCATENATE('Copy paste to Here'!G240," &amp; ",'Copy paste to Here'!D240,"  &amp;  ",'Copy paste to Here'!E240))),"Empty Cell")</f>
        <v xml:space="preserve">Box with 52 pcs. of clear acrylic flexible nose stud retainer, 20g (0.8mm) with 2mm flat disk shaped top &amp;   &amp;  </v>
      </c>
      <c r="B236" s="57" t="str">
        <f>'Copy paste to Here'!C240</f>
        <v>NSRTDBX</v>
      </c>
      <c r="C236" s="57" t="s">
        <v>832</v>
      </c>
      <c r="D236" s="58">
        <f>'Invoice(cancle)'!B240</f>
        <v>1</v>
      </c>
      <c r="E236" s="59">
        <f>'Shipping Invoice'!J240*$N$1</f>
        <v>8.09</v>
      </c>
      <c r="F236" s="59">
        <f t="shared" si="10"/>
        <v>8.09</v>
      </c>
      <c r="G236" s="60">
        <f t="shared" si="11"/>
        <v>172.23609999999999</v>
      </c>
      <c r="H236" s="63">
        <f t="shared" si="12"/>
        <v>172.23609999999999</v>
      </c>
    </row>
    <row r="237" spans="1:8" s="62" customFormat="1" ht="24">
      <c r="A237" s="56" t="str">
        <f>IF((LEN('Copy paste to Here'!G241))&gt;5,((CONCATENATE('Copy paste to Here'!G241," &amp; ",'Copy paste to Here'!D241,"  &amp;  ",'Copy paste to Here'!E241))),"Empty Cell")</f>
        <v xml:space="preserve">Anodized 316L steel nose screw, 20g (0.8mm) with 1.5mm round synthetic opal top &amp; Color: # 1 in picture  &amp;  </v>
      </c>
      <c r="B237" s="57" t="str">
        <f>'Copy paste to Here'!C241</f>
        <v>NSTCOP</v>
      </c>
      <c r="C237" s="57" t="s">
        <v>834</v>
      </c>
      <c r="D237" s="58">
        <f>'Invoice(cancle)'!B241</f>
        <v>1</v>
      </c>
      <c r="E237" s="59">
        <f>'Shipping Invoice'!J241*$N$1</f>
        <v>0.9</v>
      </c>
      <c r="F237" s="59">
        <f t="shared" si="10"/>
        <v>0.9</v>
      </c>
      <c r="G237" s="60">
        <f t="shared" si="11"/>
        <v>19.161000000000001</v>
      </c>
      <c r="H237" s="63">
        <f t="shared" si="12"/>
        <v>19.161000000000001</v>
      </c>
    </row>
    <row r="238" spans="1:8" s="62" customFormat="1" ht="24">
      <c r="A238" s="56" t="str">
        <f>IF((LEN('Copy paste to Here'!G242))&gt;5,((CONCATENATE('Copy paste to Here'!G242," &amp; ",'Copy paste to Here'!D242,"  &amp;  ",'Copy paste to Here'!E242))),"Empty Cell")</f>
        <v xml:space="preserve">Anodized 316L steel nose screw, 20g (0.8mm) with 1.5mm round synthetic opal top &amp; Color: # 2 in picture  &amp;  </v>
      </c>
      <c r="B238" s="57" t="str">
        <f>'Copy paste to Here'!C242</f>
        <v>NSTCOP</v>
      </c>
      <c r="C238" s="57" t="s">
        <v>834</v>
      </c>
      <c r="D238" s="58">
        <f>'Invoice(cancle)'!B242</f>
        <v>1</v>
      </c>
      <c r="E238" s="59">
        <f>'Shipping Invoice'!J242*$N$1</f>
        <v>0.9</v>
      </c>
      <c r="F238" s="59">
        <f t="shared" si="10"/>
        <v>0.9</v>
      </c>
      <c r="G238" s="60">
        <f t="shared" si="11"/>
        <v>19.161000000000001</v>
      </c>
      <c r="H238" s="63">
        <f t="shared" si="12"/>
        <v>19.161000000000001</v>
      </c>
    </row>
    <row r="239" spans="1:8" s="62" customFormat="1" ht="24">
      <c r="A239" s="56" t="str">
        <f>IF((LEN('Copy paste to Here'!G243))&gt;5,((CONCATENATE('Copy paste to Here'!G243," &amp; ",'Copy paste to Here'!D243,"  &amp;  ",'Copy paste to Here'!E243))),"Empty Cell")</f>
        <v xml:space="preserve">Anodized 316L steel nose screw, 20g (0.8mm) with 1.5mm round synthetic opal top &amp; Color: # 3 in picture  &amp;  </v>
      </c>
      <c r="B239" s="57" t="str">
        <f>'Copy paste to Here'!C243</f>
        <v>NSTCOP</v>
      </c>
      <c r="C239" s="57" t="s">
        <v>834</v>
      </c>
      <c r="D239" s="58">
        <f>'Invoice(cancle)'!B243</f>
        <v>1</v>
      </c>
      <c r="E239" s="59">
        <f>'Shipping Invoice'!J243*$N$1</f>
        <v>0.9</v>
      </c>
      <c r="F239" s="59">
        <f t="shared" si="10"/>
        <v>0.9</v>
      </c>
      <c r="G239" s="60">
        <f t="shared" si="11"/>
        <v>19.161000000000001</v>
      </c>
      <c r="H239" s="63">
        <f t="shared" si="12"/>
        <v>19.161000000000001</v>
      </c>
    </row>
    <row r="240" spans="1:8" s="62" customFormat="1" ht="24">
      <c r="A240" s="56" t="str">
        <f>IF((LEN('Copy paste to Here'!G244))&gt;5,((CONCATENATE('Copy paste to Here'!G244," &amp; ",'Copy paste to Here'!D244,"  &amp;  ",'Copy paste to Here'!E244))),"Empty Cell")</f>
        <v xml:space="preserve">Anodized 316L steel nose screw, 20g (0.8mm) with 1.5mm round synthetic opal top &amp; Color: # 4 in picture  &amp;  </v>
      </c>
      <c r="B240" s="57" t="str">
        <f>'Copy paste to Here'!C244</f>
        <v>NSTCOP</v>
      </c>
      <c r="C240" s="57" t="s">
        <v>834</v>
      </c>
      <c r="D240" s="58">
        <f>'Invoice(cancle)'!B244</f>
        <v>1</v>
      </c>
      <c r="E240" s="59">
        <f>'Shipping Invoice'!J244*$N$1</f>
        <v>0.9</v>
      </c>
      <c r="F240" s="59">
        <f t="shared" si="10"/>
        <v>0.9</v>
      </c>
      <c r="G240" s="60">
        <f t="shared" si="11"/>
        <v>19.161000000000001</v>
      </c>
      <c r="H240" s="63">
        <f t="shared" si="12"/>
        <v>19.161000000000001</v>
      </c>
    </row>
    <row r="241" spans="1:8" s="62" customFormat="1" ht="24">
      <c r="A241" s="56" t="str">
        <f>IF((LEN('Copy paste to Here'!G245))&gt;5,((CONCATENATE('Copy paste to Here'!G245," &amp; ",'Copy paste to Here'!D245,"  &amp;  ",'Copy paste to Here'!E245))),"Empty Cell")</f>
        <v xml:space="preserve">Anodized 316L steel nose screw, 20g (0.8mm) with 1.5mm round synthetic opal top &amp; Color: # 5 in picture  &amp;  </v>
      </c>
      <c r="B241" s="57" t="str">
        <f>'Copy paste to Here'!C245</f>
        <v>NSTCOP</v>
      </c>
      <c r="C241" s="57" t="s">
        <v>834</v>
      </c>
      <c r="D241" s="58">
        <f>'Invoice(cancle)'!B245</f>
        <v>1</v>
      </c>
      <c r="E241" s="59">
        <f>'Shipping Invoice'!J245*$N$1</f>
        <v>0.9</v>
      </c>
      <c r="F241" s="59">
        <f t="shared" si="10"/>
        <v>0.9</v>
      </c>
      <c r="G241" s="60">
        <f t="shared" si="11"/>
        <v>19.161000000000001</v>
      </c>
      <c r="H241" s="63">
        <f t="shared" si="12"/>
        <v>19.161000000000001</v>
      </c>
    </row>
    <row r="242" spans="1:8" s="62" customFormat="1" ht="24">
      <c r="A242" s="56" t="str">
        <f>IF((LEN('Copy paste to Here'!G246))&gt;5,((CONCATENATE('Copy paste to Here'!G246," &amp; ",'Copy paste to Here'!D246,"  &amp;  ",'Copy paste to Here'!E246))),"Empty Cell")</f>
        <v xml:space="preserve">Anodized 316L steel nose screw, 20g (0.8mm) with 1.5mm round synthetic opal top &amp; Color: # 6 in picture  &amp;  </v>
      </c>
      <c r="B242" s="57" t="str">
        <f>'Copy paste to Here'!C246</f>
        <v>NSTCOP</v>
      </c>
      <c r="C242" s="57" t="s">
        <v>834</v>
      </c>
      <c r="D242" s="58">
        <f>'Invoice(cancle)'!B246</f>
        <v>1</v>
      </c>
      <c r="E242" s="59">
        <f>'Shipping Invoice'!J246*$N$1</f>
        <v>0.9</v>
      </c>
      <c r="F242" s="59">
        <f t="shared" si="10"/>
        <v>0.9</v>
      </c>
      <c r="G242" s="60">
        <f t="shared" si="11"/>
        <v>19.161000000000001</v>
      </c>
      <c r="H242" s="63">
        <f t="shared" si="12"/>
        <v>19.161000000000001</v>
      </c>
    </row>
    <row r="243" spans="1:8" s="62" customFormat="1" ht="24">
      <c r="A243" s="56" t="str">
        <f>IF((LEN('Copy paste to Here'!G247))&gt;5,((CONCATENATE('Copy paste to Here'!G247," &amp; ",'Copy paste to Here'!D247,"  &amp;  ",'Copy paste to Here'!E247))),"Empty Cell")</f>
        <v xml:space="preserve">Anodized 316L steel nose screw, 20g (0.8mm) with 1.5mm round synthetic opal top &amp; Color: # 7 in picture  &amp;  </v>
      </c>
      <c r="B243" s="57" t="str">
        <f>'Copy paste to Here'!C247</f>
        <v>NSTCOP</v>
      </c>
      <c r="C243" s="57" t="s">
        <v>834</v>
      </c>
      <c r="D243" s="58">
        <f>'Invoice(cancle)'!B247</f>
        <v>1</v>
      </c>
      <c r="E243" s="59">
        <f>'Shipping Invoice'!J247*$N$1</f>
        <v>0.9</v>
      </c>
      <c r="F243" s="59">
        <f t="shared" si="10"/>
        <v>0.9</v>
      </c>
      <c r="G243" s="60">
        <f t="shared" si="11"/>
        <v>19.161000000000001</v>
      </c>
      <c r="H243" s="63">
        <f t="shared" si="12"/>
        <v>19.161000000000001</v>
      </c>
    </row>
    <row r="244" spans="1:8" s="62" customFormat="1" ht="24">
      <c r="A244" s="56" t="str">
        <f>IF((LEN('Copy paste to Here'!G248))&gt;5,((CONCATENATE('Copy paste to Here'!G248," &amp; ",'Copy paste to Here'!D248,"  &amp;  ",'Copy paste to Here'!E248))),"Empty Cell")</f>
        <v xml:space="preserve">Anodized 316L steel nose screw, 20g (0.8mm) with 1.5mm round synthetic opal top &amp; Color: # 8 in picture  &amp;  </v>
      </c>
      <c r="B244" s="57" t="str">
        <f>'Copy paste to Here'!C248</f>
        <v>NSTCOP</v>
      </c>
      <c r="C244" s="57" t="s">
        <v>834</v>
      </c>
      <c r="D244" s="58">
        <f>'Invoice(cancle)'!B248</f>
        <v>1</v>
      </c>
      <c r="E244" s="59">
        <f>'Shipping Invoice'!J248*$N$1</f>
        <v>0.9</v>
      </c>
      <c r="F244" s="59">
        <f t="shared" si="10"/>
        <v>0.9</v>
      </c>
      <c r="G244" s="60">
        <f t="shared" si="11"/>
        <v>19.161000000000001</v>
      </c>
      <c r="H244" s="63">
        <f t="shared" si="12"/>
        <v>19.161000000000001</v>
      </c>
    </row>
    <row r="245" spans="1:8" s="62" customFormat="1" ht="24">
      <c r="A245" s="56" t="str">
        <f>IF((LEN('Copy paste to Here'!G249))&gt;5,((CONCATENATE('Copy paste to Here'!G249," &amp; ",'Copy paste to Here'!D249,"  &amp;  ",'Copy paste to Here'!E249))),"Empty Cell")</f>
        <v xml:space="preserve">Anodized 316L steel nose screw, 20g (0.8mm) with 1.5mm round synthetic opal top &amp; Color: # 9 in picture  &amp;  </v>
      </c>
      <c r="B245" s="57" t="str">
        <f>'Copy paste to Here'!C249</f>
        <v>NSTCOP</v>
      </c>
      <c r="C245" s="57" t="s">
        <v>834</v>
      </c>
      <c r="D245" s="58">
        <f>'Invoice(cancle)'!B249</f>
        <v>1</v>
      </c>
      <c r="E245" s="59">
        <f>'Shipping Invoice'!J249*$N$1</f>
        <v>0.9</v>
      </c>
      <c r="F245" s="59">
        <f t="shared" si="10"/>
        <v>0.9</v>
      </c>
      <c r="G245" s="60">
        <f t="shared" si="11"/>
        <v>19.161000000000001</v>
      </c>
      <c r="H245" s="63">
        <f t="shared" si="12"/>
        <v>19.161000000000001</v>
      </c>
    </row>
    <row r="246" spans="1:8" s="62" customFormat="1" ht="24">
      <c r="A246" s="56" t="str">
        <f>IF((LEN('Copy paste to Here'!G250))&gt;5,((CONCATENATE('Copy paste to Here'!G250," &amp; ",'Copy paste to Here'!D250,"  &amp;  ",'Copy paste to Here'!E250))),"Empty Cell")</f>
        <v xml:space="preserve">Anodized 316L steel nose screw, 20g (0.8mm) with 1.5mm round synthetic opal top &amp; Color: # 10 in picture  &amp;  </v>
      </c>
      <c r="B246" s="57" t="str">
        <f>'Copy paste to Here'!C250</f>
        <v>NSTCOP</v>
      </c>
      <c r="C246" s="57" t="s">
        <v>834</v>
      </c>
      <c r="D246" s="58">
        <f>'Invoice(cancle)'!B250</f>
        <v>1</v>
      </c>
      <c r="E246" s="59">
        <f>'Shipping Invoice'!J250*$N$1</f>
        <v>0.9</v>
      </c>
      <c r="F246" s="59">
        <f t="shared" si="10"/>
        <v>0.9</v>
      </c>
      <c r="G246" s="60">
        <f t="shared" si="11"/>
        <v>19.161000000000001</v>
      </c>
      <c r="H246" s="63">
        <f t="shared" si="12"/>
        <v>19.161000000000001</v>
      </c>
    </row>
    <row r="247" spans="1:8" s="62" customFormat="1" ht="24">
      <c r="A247" s="56" t="str">
        <f>IF((LEN('Copy paste to Here'!G251))&gt;5,((CONCATENATE('Copy paste to Here'!G251," &amp; ",'Copy paste to Here'!D251,"  &amp;  ",'Copy paste to Here'!E251))),"Empty Cell")</f>
        <v xml:space="preserve">One pair of plain 925 sterling silver hoop earrings, 1.5mm thickness &amp; Size: 10mm  &amp;  </v>
      </c>
      <c r="B247" s="57" t="str">
        <f>'Copy paste to Here'!C251</f>
        <v>PHOL</v>
      </c>
      <c r="C247" s="57" t="s">
        <v>895</v>
      </c>
      <c r="D247" s="58">
        <f>'Invoice(cancle)'!B251</f>
        <v>3</v>
      </c>
      <c r="E247" s="59">
        <f>'Shipping Invoice'!J251*$N$1</f>
        <v>1.44</v>
      </c>
      <c r="F247" s="59">
        <f t="shared" si="10"/>
        <v>4.32</v>
      </c>
      <c r="G247" s="60">
        <f t="shared" si="11"/>
        <v>30.657599999999999</v>
      </c>
      <c r="H247" s="63">
        <f t="shared" si="12"/>
        <v>91.972799999999992</v>
      </c>
    </row>
    <row r="248" spans="1:8" s="62" customFormat="1" ht="24">
      <c r="A248" s="56" t="str">
        <f>IF((LEN('Copy paste to Here'!G252))&gt;5,((CONCATENATE('Copy paste to Here'!G252," &amp; ",'Copy paste to Here'!D252,"  &amp;  ",'Copy paste to Here'!E252))),"Empty Cell")</f>
        <v xml:space="preserve">High polished surgical steel hinged segment ring, 16g (1.2mm) &amp; Length: 6mm  &amp;  </v>
      </c>
      <c r="B248" s="57" t="str">
        <f>'Copy paste to Here'!C252</f>
        <v>SEGH16</v>
      </c>
      <c r="C248" s="57" t="s">
        <v>65</v>
      </c>
      <c r="D248" s="58">
        <f>'Invoice(cancle)'!B252</f>
        <v>5</v>
      </c>
      <c r="E248" s="59">
        <f>'Shipping Invoice'!J252*$N$1</f>
        <v>1.59</v>
      </c>
      <c r="F248" s="59">
        <f t="shared" si="10"/>
        <v>7.95</v>
      </c>
      <c r="G248" s="60">
        <f t="shared" si="11"/>
        <v>33.851100000000002</v>
      </c>
      <c r="H248" s="63">
        <f t="shared" si="12"/>
        <v>169.25550000000001</v>
      </c>
    </row>
    <row r="249" spans="1:8" s="62" customFormat="1" ht="24">
      <c r="A249" s="56" t="str">
        <f>IF((LEN('Copy paste to Here'!G253))&gt;5,((CONCATENATE('Copy paste to Here'!G253," &amp; ",'Copy paste to Here'!D253,"  &amp;  ",'Copy paste to Here'!E253))),"Empty Cell")</f>
        <v xml:space="preserve">High polished surgical steel hinged segment ring, 16g (1.2mm) &amp; Length: 8mm  &amp;  </v>
      </c>
      <c r="B249" s="57" t="str">
        <f>'Copy paste to Here'!C253</f>
        <v>SEGH16</v>
      </c>
      <c r="C249" s="57" t="s">
        <v>65</v>
      </c>
      <c r="D249" s="58">
        <f>'Invoice(cancle)'!B253</f>
        <v>15</v>
      </c>
      <c r="E249" s="59">
        <f>'Shipping Invoice'!J253*$N$1</f>
        <v>1.59</v>
      </c>
      <c r="F249" s="59">
        <f t="shared" si="10"/>
        <v>23.85</v>
      </c>
      <c r="G249" s="60">
        <f t="shared" si="11"/>
        <v>33.851100000000002</v>
      </c>
      <c r="H249" s="63">
        <f t="shared" si="12"/>
        <v>507.76650000000006</v>
      </c>
    </row>
    <row r="250" spans="1:8" s="62" customFormat="1" ht="24">
      <c r="A250" s="56" t="str">
        <f>IF((LEN('Copy paste to Here'!G254))&gt;5,((CONCATENATE('Copy paste to Here'!G254," &amp; ",'Copy paste to Here'!D254,"  &amp;  ",'Copy paste to Here'!E254))),"Empty Cell")</f>
        <v xml:space="preserve">High polished surgical steel hinged segment ring, 16g (1.2mm) &amp; Length: 10mm  &amp;  </v>
      </c>
      <c r="B250" s="57" t="str">
        <f>'Copy paste to Here'!C254</f>
        <v>SEGH16</v>
      </c>
      <c r="C250" s="57" t="s">
        <v>65</v>
      </c>
      <c r="D250" s="58">
        <f>'Invoice(cancle)'!B254</f>
        <v>10</v>
      </c>
      <c r="E250" s="59">
        <f>'Shipping Invoice'!J254*$N$1</f>
        <v>1.59</v>
      </c>
      <c r="F250" s="59">
        <f t="shared" si="10"/>
        <v>15.9</v>
      </c>
      <c r="G250" s="60">
        <f t="shared" si="11"/>
        <v>33.851100000000002</v>
      </c>
      <c r="H250" s="63">
        <f t="shared" si="12"/>
        <v>338.51100000000002</v>
      </c>
    </row>
    <row r="251" spans="1:8" s="62" customFormat="1" ht="24">
      <c r="A251" s="56" t="str">
        <f>IF((LEN('Copy paste to Here'!G255))&gt;5,((CONCATENATE('Copy paste to Here'!G255," &amp; ",'Copy paste to Here'!D255,"  &amp;  ",'Copy paste to Here'!E255))),"Empty Cell")</f>
        <v xml:space="preserve">High polished surgical steel hinged segment ring, 16g (1.2mm) &amp; Length: 12mm  &amp;  </v>
      </c>
      <c r="B251" s="57" t="str">
        <f>'Copy paste to Here'!C255</f>
        <v>SEGH16</v>
      </c>
      <c r="C251" s="57" t="s">
        <v>65</v>
      </c>
      <c r="D251" s="58">
        <f>'Invoice(cancle)'!B255</f>
        <v>7</v>
      </c>
      <c r="E251" s="59">
        <f>'Shipping Invoice'!J255*$N$1</f>
        <v>1.59</v>
      </c>
      <c r="F251" s="59">
        <f t="shared" si="10"/>
        <v>11.13</v>
      </c>
      <c r="G251" s="60">
        <f t="shared" si="11"/>
        <v>33.851100000000002</v>
      </c>
      <c r="H251" s="63">
        <f t="shared" si="12"/>
        <v>236.95770000000002</v>
      </c>
    </row>
    <row r="252" spans="1:8" s="62" customFormat="1" ht="25.5">
      <c r="A252" s="56" t="str">
        <f>IF((LEN('Copy paste to Here'!G256))&gt;5,((CONCATENATE('Copy paste to Here'!G256," &amp; ",'Copy paste to Here'!D256,"  &amp;  ",'Copy paste to Here'!E256))),"Empty Cell")</f>
        <v>High polished surgical steel hinged segment ring, 16g (1.2mm) with 3 small crystals &amp; Length: 8mm  &amp;  Crystal Color: Clear</v>
      </c>
      <c r="B252" s="57" t="str">
        <f>'Copy paste to Here'!C256</f>
        <v>SEGH16E</v>
      </c>
      <c r="C252" s="57" t="s">
        <v>840</v>
      </c>
      <c r="D252" s="58">
        <f>'Invoice(cancle)'!B256</f>
        <v>1</v>
      </c>
      <c r="E252" s="59">
        <f>'Shipping Invoice'!J256*$N$1</f>
        <v>2.4900000000000002</v>
      </c>
      <c r="F252" s="59">
        <f t="shared" si="10"/>
        <v>2.4900000000000002</v>
      </c>
      <c r="G252" s="60">
        <f t="shared" si="11"/>
        <v>53.012100000000004</v>
      </c>
      <c r="H252" s="63">
        <f t="shared" si="12"/>
        <v>53.012100000000004</v>
      </c>
    </row>
    <row r="253" spans="1:8" s="62" customFormat="1" ht="25.5">
      <c r="A253" s="56" t="str">
        <f>IF((LEN('Copy paste to Here'!G257))&gt;5,((CONCATENATE('Copy paste to Here'!G257," &amp; ",'Copy paste to Here'!D257,"  &amp;  ",'Copy paste to Here'!E257))),"Empty Cell")</f>
        <v>High polished surgical steel hinged segment ring, 16g (1.2mm) with 3 small crystals &amp; Length: 8mm  &amp;  Crystal Color: AB</v>
      </c>
      <c r="B253" s="57" t="str">
        <f>'Copy paste to Here'!C257</f>
        <v>SEGH16E</v>
      </c>
      <c r="C253" s="57" t="s">
        <v>840</v>
      </c>
      <c r="D253" s="58">
        <f>'Invoice(cancle)'!B257</f>
        <v>2</v>
      </c>
      <c r="E253" s="59">
        <f>'Shipping Invoice'!J257*$N$1</f>
        <v>2.4900000000000002</v>
      </c>
      <c r="F253" s="59">
        <f t="shared" si="10"/>
        <v>4.9800000000000004</v>
      </c>
      <c r="G253" s="60">
        <f t="shared" si="11"/>
        <v>53.012100000000004</v>
      </c>
      <c r="H253" s="63">
        <f t="shared" si="12"/>
        <v>106.02420000000001</v>
      </c>
    </row>
    <row r="254" spans="1:8" s="62" customFormat="1" ht="25.5">
      <c r="A254" s="56" t="str">
        <f>IF((LEN('Copy paste to Here'!G258))&gt;5,((CONCATENATE('Copy paste to Here'!G258," &amp; ",'Copy paste to Here'!D258,"  &amp;  ",'Copy paste to Here'!E258))),"Empty Cell")</f>
        <v>High polished surgical steel hinged segment ring, 16g (1.2mm) with 3 small crystals &amp; Length: 8mm  &amp;  Crystal Color: Rose</v>
      </c>
      <c r="B254" s="57" t="str">
        <f>'Copy paste to Here'!C258</f>
        <v>SEGH16E</v>
      </c>
      <c r="C254" s="57" t="s">
        <v>840</v>
      </c>
      <c r="D254" s="58">
        <f>'Invoice(cancle)'!B258</f>
        <v>1</v>
      </c>
      <c r="E254" s="59">
        <f>'Shipping Invoice'!J258*$N$1</f>
        <v>2.4900000000000002</v>
      </c>
      <c r="F254" s="59">
        <f t="shared" si="10"/>
        <v>2.4900000000000002</v>
      </c>
      <c r="G254" s="60">
        <f t="shared" si="11"/>
        <v>53.012100000000004</v>
      </c>
      <c r="H254" s="63">
        <f t="shared" si="12"/>
        <v>53.012100000000004</v>
      </c>
    </row>
    <row r="255" spans="1:8" s="62" customFormat="1" ht="36">
      <c r="A255" s="56" t="str">
        <f>IF((LEN('Copy paste to Here'!G259))&gt;5,((CONCATENATE('Copy paste to Here'!G259," &amp; ",'Copy paste to Here'!D259,"  &amp;  ",'Copy paste to Here'!E259))),"Empty Cell")</f>
        <v>High polished surgical steel hinged segment ring, 16g (1.2mm) with 3 small crystals &amp; Length: 8mm  &amp;  Crystal Color: Aquamarine</v>
      </c>
      <c r="B255" s="57" t="str">
        <f>'Copy paste to Here'!C259</f>
        <v>SEGH16E</v>
      </c>
      <c r="C255" s="57" t="s">
        <v>840</v>
      </c>
      <c r="D255" s="58">
        <f>'Invoice(cancle)'!B259</f>
        <v>1</v>
      </c>
      <c r="E255" s="59">
        <f>'Shipping Invoice'!J259*$N$1</f>
        <v>2.4900000000000002</v>
      </c>
      <c r="F255" s="59">
        <f t="shared" si="10"/>
        <v>2.4900000000000002</v>
      </c>
      <c r="G255" s="60">
        <f t="shared" si="11"/>
        <v>53.012100000000004</v>
      </c>
      <c r="H255" s="63">
        <f t="shared" si="12"/>
        <v>53.012100000000004</v>
      </c>
    </row>
    <row r="256" spans="1:8" s="62" customFormat="1" ht="25.5">
      <c r="A256" s="56" t="str">
        <f>IF((LEN('Copy paste to Here'!G260))&gt;5,((CONCATENATE('Copy paste to Here'!G260," &amp; ",'Copy paste to Here'!D260,"  &amp;  ",'Copy paste to Here'!E260))),"Empty Cell")</f>
        <v>High polished surgical steel hinged segment ring, 16g (1.2mm) with 3 small crystals &amp; Length: 8mm  &amp;  Crystal Color: Emerald</v>
      </c>
      <c r="B256" s="57" t="str">
        <f>'Copy paste to Here'!C260</f>
        <v>SEGH16E</v>
      </c>
      <c r="C256" s="57" t="s">
        <v>840</v>
      </c>
      <c r="D256" s="58">
        <f>'Invoice(cancle)'!B260</f>
        <v>2</v>
      </c>
      <c r="E256" s="59">
        <f>'Shipping Invoice'!J260*$N$1</f>
        <v>2.4900000000000002</v>
      </c>
      <c r="F256" s="59">
        <f t="shared" si="10"/>
        <v>4.9800000000000004</v>
      </c>
      <c r="G256" s="60">
        <f t="shared" si="11"/>
        <v>53.012100000000004</v>
      </c>
      <c r="H256" s="63">
        <f t="shared" si="12"/>
        <v>106.02420000000001</v>
      </c>
    </row>
    <row r="257" spans="1:8" s="62" customFormat="1" ht="24">
      <c r="A257" s="56" t="str">
        <f>IF((LEN('Copy paste to Here'!G261))&gt;5,((CONCATENATE('Copy paste to Here'!G261," &amp; ",'Copy paste to Here'!D261,"  &amp;  ",'Copy paste to Here'!E261))),"Empty Cell")</f>
        <v xml:space="preserve">High polished surgical steel hinged segment ring, 20g (0.8mm) &amp; Length: 6mm  &amp;  </v>
      </c>
      <c r="B257" s="57" t="str">
        <f>'Copy paste to Here'!C261</f>
        <v>SEGH20</v>
      </c>
      <c r="C257" s="57" t="s">
        <v>842</v>
      </c>
      <c r="D257" s="58">
        <f>'Invoice(cancle)'!B261</f>
        <v>8</v>
      </c>
      <c r="E257" s="59">
        <f>'Shipping Invoice'!J261*$N$1</f>
        <v>2.09</v>
      </c>
      <c r="F257" s="59">
        <f t="shared" si="10"/>
        <v>16.72</v>
      </c>
      <c r="G257" s="60">
        <f t="shared" si="11"/>
        <v>44.496099999999998</v>
      </c>
      <c r="H257" s="63">
        <f t="shared" si="12"/>
        <v>355.96879999999999</v>
      </c>
    </row>
    <row r="258" spans="1:8" s="62" customFormat="1" ht="24">
      <c r="A258" s="56" t="str">
        <f>IF((LEN('Copy paste to Here'!G262))&gt;5,((CONCATENATE('Copy paste to Here'!G262," &amp; ",'Copy paste to Here'!D262,"  &amp;  ",'Copy paste to Here'!E262))),"Empty Cell")</f>
        <v xml:space="preserve">High polished surgical steel hinged segment ring, 20g (0.8mm) &amp; Length: 8mm  &amp;  </v>
      </c>
      <c r="B258" s="57" t="str">
        <f>'Copy paste to Here'!C262</f>
        <v>SEGH20</v>
      </c>
      <c r="C258" s="57" t="s">
        <v>842</v>
      </c>
      <c r="D258" s="58">
        <f>'Invoice(cancle)'!B262</f>
        <v>15</v>
      </c>
      <c r="E258" s="59">
        <f>'Shipping Invoice'!J262*$N$1</f>
        <v>2.09</v>
      </c>
      <c r="F258" s="59">
        <f t="shared" si="10"/>
        <v>31.349999999999998</v>
      </c>
      <c r="G258" s="60">
        <f t="shared" si="11"/>
        <v>44.496099999999998</v>
      </c>
      <c r="H258" s="63">
        <f t="shared" si="12"/>
        <v>667.44150000000002</v>
      </c>
    </row>
    <row r="259" spans="1:8" s="62" customFormat="1" ht="24">
      <c r="A259" s="56" t="str">
        <f>IF((LEN('Copy paste to Here'!G263))&gt;5,((CONCATENATE('Copy paste to Here'!G263," &amp; ",'Copy paste to Here'!D263,"  &amp;  ",'Copy paste to Here'!E263))),"Empty Cell")</f>
        <v xml:space="preserve">High polished surgical steel hinged segment ring, 20g (0.8mm) &amp; Length: 10mm  &amp;  </v>
      </c>
      <c r="B259" s="57" t="str">
        <f>'Copy paste to Here'!C263</f>
        <v>SEGH20</v>
      </c>
      <c r="C259" s="57" t="s">
        <v>842</v>
      </c>
      <c r="D259" s="58">
        <f>'Invoice(cancle)'!B263</f>
        <v>10</v>
      </c>
      <c r="E259" s="59">
        <f>'Shipping Invoice'!J263*$N$1</f>
        <v>2.09</v>
      </c>
      <c r="F259" s="59">
        <f t="shared" si="10"/>
        <v>20.9</v>
      </c>
      <c r="G259" s="60">
        <f t="shared" si="11"/>
        <v>44.496099999999998</v>
      </c>
      <c r="H259" s="63">
        <f t="shared" si="12"/>
        <v>444.96100000000001</v>
      </c>
    </row>
    <row r="260" spans="1:8" s="62" customFormat="1" ht="25.5">
      <c r="A260" s="56" t="str">
        <f>IF((LEN('Copy paste to Here'!G264))&gt;5,((CONCATENATE('Copy paste to Here'!G264," &amp; ",'Copy paste to Here'!D264,"  &amp;  ",'Copy paste to Here'!E264))),"Empty Cell")</f>
        <v>PVD plated surgical steel hinged segment ring, 16g (1.2mm) &amp; Length: 8mm  &amp;  Color: Gold</v>
      </c>
      <c r="B260" s="57" t="str">
        <f>'Copy paste to Here'!C264</f>
        <v>SEGHT16</v>
      </c>
      <c r="C260" s="57" t="s">
        <v>68</v>
      </c>
      <c r="D260" s="58">
        <f>'Invoice(cancle)'!B264</f>
        <v>10</v>
      </c>
      <c r="E260" s="59">
        <f>'Shipping Invoice'!J264*$N$1</f>
        <v>1.94</v>
      </c>
      <c r="F260" s="59">
        <f t="shared" si="10"/>
        <v>19.399999999999999</v>
      </c>
      <c r="G260" s="60">
        <f t="shared" si="11"/>
        <v>41.302599999999998</v>
      </c>
      <c r="H260" s="63">
        <f t="shared" si="12"/>
        <v>413.02599999999995</v>
      </c>
    </row>
    <row r="261" spans="1:8" s="62" customFormat="1" ht="25.5">
      <c r="A261" s="56" t="str">
        <f>IF((LEN('Copy paste to Here'!G265))&gt;5,((CONCATENATE('Copy paste to Here'!G265," &amp; ",'Copy paste to Here'!D265,"  &amp;  ",'Copy paste to Here'!E265))),"Empty Cell")</f>
        <v>PVD plated surgical steel hinged segment ring, 16g (1.2mm) &amp; Length: 8mm  &amp;  Color: Rose-gold</v>
      </c>
      <c r="B261" s="57" t="str">
        <f>'Copy paste to Here'!C265</f>
        <v>SEGHT16</v>
      </c>
      <c r="C261" s="57" t="s">
        <v>68</v>
      </c>
      <c r="D261" s="58">
        <f>'Invoice(cancle)'!B265</f>
        <v>3</v>
      </c>
      <c r="E261" s="59">
        <f>'Shipping Invoice'!J265*$N$1</f>
        <v>1.94</v>
      </c>
      <c r="F261" s="59">
        <f t="shared" si="10"/>
        <v>5.82</v>
      </c>
      <c r="G261" s="60">
        <f t="shared" si="11"/>
        <v>41.302599999999998</v>
      </c>
      <c r="H261" s="63">
        <f t="shared" si="12"/>
        <v>123.90779999999999</v>
      </c>
    </row>
    <row r="262" spans="1:8" s="62" customFormat="1" ht="25.5">
      <c r="A262" s="56" t="str">
        <f>IF((LEN('Copy paste to Here'!G266))&gt;5,((CONCATENATE('Copy paste to Here'!G266," &amp; ",'Copy paste to Here'!D266,"  &amp;  ",'Copy paste to Here'!E266))),"Empty Cell")</f>
        <v>PVD plated surgical steel hinged segment ring, 16g (1.2mm) &amp; Length: 10mm  &amp;  Color: Black</v>
      </c>
      <c r="B262" s="57" t="str">
        <f>'Copy paste to Here'!C266</f>
        <v>SEGHT16</v>
      </c>
      <c r="C262" s="57" t="s">
        <v>68</v>
      </c>
      <c r="D262" s="58">
        <f>'Invoice(cancle)'!B266</f>
        <v>8</v>
      </c>
      <c r="E262" s="59">
        <f>'Shipping Invoice'!J266*$N$1</f>
        <v>1.94</v>
      </c>
      <c r="F262" s="59">
        <f t="shared" si="10"/>
        <v>15.52</v>
      </c>
      <c r="G262" s="60">
        <f t="shared" si="11"/>
        <v>41.302599999999998</v>
      </c>
      <c r="H262" s="63">
        <f t="shared" si="12"/>
        <v>330.42079999999999</v>
      </c>
    </row>
    <row r="263" spans="1:8" s="62" customFormat="1" ht="25.5">
      <c r="A263" s="56" t="str">
        <f>IF((LEN('Copy paste to Here'!G267))&gt;5,((CONCATENATE('Copy paste to Here'!G267," &amp; ",'Copy paste to Here'!D267,"  &amp;  ",'Copy paste to Here'!E267))),"Empty Cell")</f>
        <v>PVD plated surgical steel hinged segment ring, 16g (1.2mm) &amp; Length: 10mm  &amp;  Color: Rainbow</v>
      </c>
      <c r="B263" s="57" t="str">
        <f>'Copy paste to Here'!C267</f>
        <v>SEGHT16</v>
      </c>
      <c r="C263" s="57" t="s">
        <v>68</v>
      </c>
      <c r="D263" s="58">
        <f>'Invoice(cancle)'!B267</f>
        <v>6</v>
      </c>
      <c r="E263" s="59">
        <f>'Shipping Invoice'!J267*$N$1</f>
        <v>1.94</v>
      </c>
      <c r="F263" s="59">
        <f t="shared" si="10"/>
        <v>11.64</v>
      </c>
      <c r="G263" s="60">
        <f t="shared" si="11"/>
        <v>41.302599999999998</v>
      </c>
      <c r="H263" s="63">
        <f t="shared" si="12"/>
        <v>247.81559999999999</v>
      </c>
    </row>
    <row r="264" spans="1:8" s="62" customFormat="1" ht="25.5">
      <c r="A264" s="56" t="str">
        <f>IF((LEN('Copy paste to Here'!G268))&gt;5,((CONCATENATE('Copy paste to Here'!G268," &amp; ",'Copy paste to Here'!D268,"  &amp;  ",'Copy paste to Here'!E268))),"Empty Cell")</f>
        <v>PVD plated surgical steel hinged segment ring, 16g (1.2mm) &amp; Length: 10mm  &amp;  Color: Gold</v>
      </c>
      <c r="B264" s="57" t="str">
        <f>'Copy paste to Here'!C268</f>
        <v>SEGHT16</v>
      </c>
      <c r="C264" s="57" t="s">
        <v>68</v>
      </c>
      <c r="D264" s="58">
        <f>'Invoice(cancle)'!B268</f>
        <v>10</v>
      </c>
      <c r="E264" s="59">
        <f>'Shipping Invoice'!J268*$N$1</f>
        <v>1.94</v>
      </c>
      <c r="F264" s="59">
        <f t="shared" si="10"/>
        <v>19.399999999999999</v>
      </c>
      <c r="G264" s="60">
        <f t="shared" si="11"/>
        <v>41.302599999999998</v>
      </c>
      <c r="H264" s="63">
        <f t="shared" si="12"/>
        <v>413.02599999999995</v>
      </c>
    </row>
    <row r="265" spans="1:8" s="62" customFormat="1" ht="25.5">
      <c r="A265" s="56" t="str">
        <f>IF((LEN('Copy paste to Here'!G269))&gt;5,((CONCATENATE('Copy paste to Here'!G269," &amp; ",'Copy paste to Here'!D269,"  &amp;  ",'Copy paste to Here'!E269))),"Empty Cell")</f>
        <v>PVD plated surgical steel hinged segment ring, 16g (1.2mm) &amp; Length: 12mm  &amp;  Color: Black</v>
      </c>
      <c r="B265" s="57" t="str">
        <f>'Copy paste to Here'!C269</f>
        <v>SEGHT16</v>
      </c>
      <c r="C265" s="57" t="s">
        <v>68</v>
      </c>
      <c r="D265" s="58">
        <f>'Invoice(cancle)'!B269</f>
        <v>1</v>
      </c>
      <c r="E265" s="59">
        <f>'Shipping Invoice'!J269*$N$1</f>
        <v>1.94</v>
      </c>
      <c r="F265" s="59">
        <f t="shared" si="10"/>
        <v>1.94</v>
      </c>
      <c r="G265" s="60">
        <f t="shared" si="11"/>
        <v>41.302599999999998</v>
      </c>
      <c r="H265" s="63">
        <f t="shared" si="12"/>
        <v>41.302599999999998</v>
      </c>
    </row>
    <row r="266" spans="1:8" s="62" customFormat="1" ht="25.5">
      <c r="A266" s="56" t="str">
        <f>IF((LEN('Copy paste to Here'!G270))&gt;5,((CONCATENATE('Copy paste to Here'!G270," &amp; ",'Copy paste to Here'!D270,"  &amp;  ",'Copy paste to Here'!E270))),"Empty Cell")</f>
        <v>PVD plated surgical steel hinged segment ring, 16g (1.2mm) &amp; Length: 12mm  &amp;  Color: Gold</v>
      </c>
      <c r="B266" s="57" t="str">
        <f>'Copy paste to Here'!C270</f>
        <v>SEGHT16</v>
      </c>
      <c r="C266" s="57" t="s">
        <v>68</v>
      </c>
      <c r="D266" s="58">
        <f>'Invoice(cancle)'!B270</f>
        <v>2</v>
      </c>
      <c r="E266" s="59">
        <f>'Shipping Invoice'!J270*$N$1</f>
        <v>1.94</v>
      </c>
      <c r="F266" s="59">
        <f t="shared" si="10"/>
        <v>3.88</v>
      </c>
      <c r="G266" s="60">
        <f t="shared" si="11"/>
        <v>41.302599999999998</v>
      </c>
      <c r="H266" s="63">
        <f t="shared" si="12"/>
        <v>82.605199999999996</v>
      </c>
    </row>
    <row r="267" spans="1:8" s="62" customFormat="1" ht="25.5">
      <c r="A267" s="56" t="str">
        <f>IF((LEN('Copy paste to Here'!G271))&gt;5,((CONCATENATE('Copy paste to Here'!G271," &amp; ",'Copy paste to Here'!D271,"  &amp;  ",'Copy paste to Here'!E271))),"Empty Cell")</f>
        <v>PVD plated surgical steel hinged segment ring, 16g (1.2mm) &amp; Length: 12mm  &amp;  Color: Rose-gold</v>
      </c>
      <c r="B267" s="57" t="str">
        <f>'Copy paste to Here'!C271</f>
        <v>SEGHT16</v>
      </c>
      <c r="C267" s="57" t="s">
        <v>68</v>
      </c>
      <c r="D267" s="58">
        <f>'Invoice(cancle)'!B271</f>
        <v>2</v>
      </c>
      <c r="E267" s="59">
        <f>'Shipping Invoice'!J271*$N$1</f>
        <v>1.94</v>
      </c>
      <c r="F267" s="59">
        <f t="shared" si="10"/>
        <v>3.88</v>
      </c>
      <c r="G267" s="60">
        <f t="shared" si="11"/>
        <v>41.302599999999998</v>
      </c>
      <c r="H267" s="63">
        <f t="shared" si="12"/>
        <v>82.605199999999996</v>
      </c>
    </row>
    <row r="268" spans="1:8" s="62" customFormat="1" ht="25.5">
      <c r="A268" s="56" t="str">
        <f>IF((LEN('Copy paste to Here'!G272))&gt;5,((CONCATENATE('Copy paste to Here'!G272," &amp; ",'Copy paste to Here'!D272,"  &amp;  ",'Copy paste to Here'!E272))),"Empty Cell")</f>
        <v>PVD plated surgical steel hinged segment ring, 18g (1.0mm)  &amp; Length: 6mm  &amp;  Color: Black</v>
      </c>
      <c r="B268" s="57" t="str">
        <f>'Copy paste to Here'!C272</f>
        <v>SEGHT18</v>
      </c>
      <c r="C268" s="57" t="s">
        <v>845</v>
      </c>
      <c r="D268" s="58">
        <f>'Invoice(cancle)'!B272</f>
        <v>2</v>
      </c>
      <c r="E268" s="59">
        <f>'Shipping Invoice'!J272*$N$1</f>
        <v>2.09</v>
      </c>
      <c r="F268" s="59">
        <f t="shared" si="10"/>
        <v>4.18</v>
      </c>
      <c r="G268" s="60">
        <f t="shared" si="11"/>
        <v>44.496099999999998</v>
      </c>
      <c r="H268" s="63">
        <f t="shared" si="12"/>
        <v>88.992199999999997</v>
      </c>
    </row>
    <row r="269" spans="1:8" s="62" customFormat="1" ht="25.5">
      <c r="A269" s="56" t="str">
        <f>IF((LEN('Copy paste to Here'!G273))&gt;5,((CONCATENATE('Copy paste to Here'!G273," &amp; ",'Copy paste to Here'!D273,"  &amp;  ",'Copy paste to Here'!E273))),"Empty Cell")</f>
        <v>PVD plated surgical steel hinged segment ring, 18g (1.0mm)  &amp; Length: 6mm  &amp;  Color: Rainbow</v>
      </c>
      <c r="B269" s="57" t="str">
        <f>'Copy paste to Here'!C273</f>
        <v>SEGHT18</v>
      </c>
      <c r="C269" s="57" t="s">
        <v>845</v>
      </c>
      <c r="D269" s="58">
        <f>'Invoice(cancle)'!B273</f>
        <v>2</v>
      </c>
      <c r="E269" s="59">
        <f>'Shipping Invoice'!J273*$N$1</f>
        <v>2.09</v>
      </c>
      <c r="F269" s="59">
        <f t="shared" si="10"/>
        <v>4.18</v>
      </c>
      <c r="G269" s="60">
        <f t="shared" si="11"/>
        <v>44.496099999999998</v>
      </c>
      <c r="H269" s="63">
        <f t="shared" si="12"/>
        <v>88.992199999999997</v>
      </c>
    </row>
    <row r="270" spans="1:8" s="62" customFormat="1" ht="25.5">
      <c r="A270" s="56" t="str">
        <f>IF((LEN('Copy paste to Here'!G274))&gt;5,((CONCATENATE('Copy paste to Here'!G274," &amp; ",'Copy paste to Here'!D274,"  &amp;  ",'Copy paste to Here'!E274))),"Empty Cell")</f>
        <v>PVD plated surgical steel hinged segment ring, 18g (1.0mm)  &amp; Length: 6mm  &amp;  Color: Gold</v>
      </c>
      <c r="B270" s="57" t="str">
        <f>'Copy paste to Here'!C274</f>
        <v>SEGHT18</v>
      </c>
      <c r="C270" s="57" t="s">
        <v>845</v>
      </c>
      <c r="D270" s="58">
        <f>'Invoice(cancle)'!B274</f>
        <v>4</v>
      </c>
      <c r="E270" s="59">
        <f>'Shipping Invoice'!J274*$N$1</f>
        <v>2.09</v>
      </c>
      <c r="F270" s="59">
        <f t="shared" si="10"/>
        <v>8.36</v>
      </c>
      <c r="G270" s="60">
        <f t="shared" si="11"/>
        <v>44.496099999999998</v>
      </c>
      <c r="H270" s="63">
        <f t="shared" si="12"/>
        <v>177.98439999999999</v>
      </c>
    </row>
    <row r="271" spans="1:8" s="62" customFormat="1" ht="25.5">
      <c r="A271" s="56" t="str">
        <f>IF((LEN('Copy paste to Here'!G275))&gt;5,((CONCATENATE('Copy paste to Here'!G275," &amp; ",'Copy paste to Here'!D275,"  &amp;  ",'Copy paste to Here'!E275))),"Empty Cell")</f>
        <v>PVD plated surgical steel hinged segment ring, 18g (1.0mm)  &amp; Length: 6mm  &amp;  Color: Rose-gold</v>
      </c>
      <c r="B271" s="57" t="str">
        <f>'Copy paste to Here'!C275</f>
        <v>SEGHT18</v>
      </c>
      <c r="C271" s="57" t="s">
        <v>845</v>
      </c>
      <c r="D271" s="58">
        <f>'Invoice(cancle)'!B275</f>
        <v>4</v>
      </c>
      <c r="E271" s="59">
        <f>'Shipping Invoice'!J275*$N$1</f>
        <v>2.09</v>
      </c>
      <c r="F271" s="59">
        <f t="shared" si="10"/>
        <v>8.36</v>
      </c>
      <c r="G271" s="60">
        <f t="shared" si="11"/>
        <v>44.496099999999998</v>
      </c>
      <c r="H271" s="63">
        <f t="shared" si="12"/>
        <v>177.98439999999999</v>
      </c>
    </row>
    <row r="272" spans="1:8" s="62" customFormat="1" ht="25.5">
      <c r="A272" s="56" t="str">
        <f>IF((LEN('Copy paste to Here'!G276))&gt;5,((CONCATENATE('Copy paste to Here'!G276," &amp; ",'Copy paste to Here'!D276,"  &amp;  ",'Copy paste to Here'!E276))),"Empty Cell")</f>
        <v>PVD plated surgical steel hinged segment ring, 18g (1.0mm)  &amp; Length: 8mm  &amp;  Color: Black</v>
      </c>
      <c r="B272" s="57" t="str">
        <f>'Copy paste to Here'!C276</f>
        <v>SEGHT18</v>
      </c>
      <c r="C272" s="57" t="s">
        <v>845</v>
      </c>
      <c r="D272" s="58">
        <f>'Invoice(cancle)'!B276</f>
        <v>4</v>
      </c>
      <c r="E272" s="59">
        <f>'Shipping Invoice'!J276*$N$1</f>
        <v>2.09</v>
      </c>
      <c r="F272" s="59">
        <f t="shared" si="10"/>
        <v>8.36</v>
      </c>
      <c r="G272" s="60">
        <f t="shared" si="11"/>
        <v>44.496099999999998</v>
      </c>
      <c r="H272" s="63">
        <f t="shared" si="12"/>
        <v>177.98439999999999</v>
      </c>
    </row>
    <row r="273" spans="1:8" s="62" customFormat="1" ht="25.5">
      <c r="A273" s="56" t="str">
        <f>IF((LEN('Copy paste to Here'!G277))&gt;5,((CONCATENATE('Copy paste to Here'!G277," &amp; ",'Copy paste to Here'!D277,"  &amp;  ",'Copy paste to Here'!E277))),"Empty Cell")</f>
        <v>PVD plated surgical steel hinged segment ring, 18g (1.0mm)  &amp; Length: 8mm  &amp;  Color: Rainbow</v>
      </c>
      <c r="B273" s="57" t="str">
        <f>'Copy paste to Here'!C277</f>
        <v>SEGHT18</v>
      </c>
      <c r="C273" s="57" t="s">
        <v>845</v>
      </c>
      <c r="D273" s="58">
        <f>'Invoice(cancle)'!B277</f>
        <v>3</v>
      </c>
      <c r="E273" s="59">
        <f>'Shipping Invoice'!J277*$N$1</f>
        <v>2.09</v>
      </c>
      <c r="F273" s="59">
        <f t="shared" si="10"/>
        <v>6.27</v>
      </c>
      <c r="G273" s="60">
        <f t="shared" si="11"/>
        <v>44.496099999999998</v>
      </c>
      <c r="H273" s="63">
        <f t="shared" si="12"/>
        <v>133.48829999999998</v>
      </c>
    </row>
    <row r="274" spans="1:8" s="62" customFormat="1" ht="25.5">
      <c r="A274" s="56" t="str">
        <f>IF((LEN('Copy paste to Here'!G278))&gt;5,((CONCATENATE('Copy paste to Here'!G278," &amp; ",'Copy paste to Here'!D278,"  &amp;  ",'Copy paste to Here'!E278))),"Empty Cell")</f>
        <v>PVD plated surgical steel hinged segment ring, 18g (1.0mm)  &amp; Length: 8mm  &amp;  Color: Rose-gold</v>
      </c>
      <c r="B274" s="57" t="str">
        <f>'Copy paste to Here'!C278</f>
        <v>SEGHT18</v>
      </c>
      <c r="C274" s="57" t="s">
        <v>845</v>
      </c>
      <c r="D274" s="58">
        <f>'Invoice(cancle)'!B278</f>
        <v>6</v>
      </c>
      <c r="E274" s="59">
        <f>'Shipping Invoice'!J278*$N$1</f>
        <v>2.09</v>
      </c>
      <c r="F274" s="59">
        <f t="shared" si="10"/>
        <v>12.54</v>
      </c>
      <c r="G274" s="60">
        <f t="shared" si="11"/>
        <v>44.496099999999998</v>
      </c>
      <c r="H274" s="63">
        <f t="shared" si="12"/>
        <v>266.97659999999996</v>
      </c>
    </row>
    <row r="275" spans="1:8" s="62" customFormat="1" ht="25.5">
      <c r="A275" s="56" t="str">
        <f>IF((LEN('Copy paste to Here'!G279))&gt;5,((CONCATENATE('Copy paste to Here'!G279," &amp; ",'Copy paste to Here'!D279,"  &amp;  ",'Copy paste to Here'!E279))),"Empty Cell")</f>
        <v>PVD plated surgical steel hinged segment ring, 18g (1.0mm)  &amp; Length: 10mm  &amp;  Color: Black</v>
      </c>
      <c r="B275" s="57" t="str">
        <f>'Copy paste to Here'!C279</f>
        <v>SEGHT18</v>
      </c>
      <c r="C275" s="57" t="s">
        <v>845</v>
      </c>
      <c r="D275" s="58">
        <f>'Invoice(cancle)'!B279</f>
        <v>4</v>
      </c>
      <c r="E275" s="59">
        <f>'Shipping Invoice'!J279*$N$1</f>
        <v>2.09</v>
      </c>
      <c r="F275" s="59">
        <f t="shared" ref="F275:F338" si="13">D275*E275</f>
        <v>8.36</v>
      </c>
      <c r="G275" s="60">
        <f t="shared" ref="G275:G338" si="14">E275*$E$14</f>
        <v>44.496099999999998</v>
      </c>
      <c r="H275" s="63">
        <f t="shared" ref="H275:H338" si="15">D275*G275</f>
        <v>177.98439999999999</v>
      </c>
    </row>
    <row r="276" spans="1:8" s="62" customFormat="1" ht="25.5">
      <c r="A276" s="56" t="str">
        <f>IF((LEN('Copy paste to Here'!G280))&gt;5,((CONCATENATE('Copy paste to Here'!G280," &amp; ",'Copy paste to Here'!D280,"  &amp;  ",'Copy paste to Here'!E280))),"Empty Cell")</f>
        <v>PVD plated surgical steel hinged segment ring, 18g (1.0mm)  &amp; Length: 10mm  &amp;  Color: Rainbow</v>
      </c>
      <c r="B276" s="57" t="str">
        <f>'Copy paste to Here'!C280</f>
        <v>SEGHT18</v>
      </c>
      <c r="C276" s="57" t="s">
        <v>845</v>
      </c>
      <c r="D276" s="58">
        <f>'Invoice(cancle)'!B280</f>
        <v>5</v>
      </c>
      <c r="E276" s="59">
        <f>'Shipping Invoice'!J280*$N$1</f>
        <v>2.09</v>
      </c>
      <c r="F276" s="59">
        <f t="shared" si="13"/>
        <v>10.45</v>
      </c>
      <c r="G276" s="60">
        <f t="shared" si="14"/>
        <v>44.496099999999998</v>
      </c>
      <c r="H276" s="63">
        <f t="shared" si="15"/>
        <v>222.48050000000001</v>
      </c>
    </row>
    <row r="277" spans="1:8" s="62" customFormat="1" ht="25.5">
      <c r="A277" s="56" t="str">
        <f>IF((LEN('Copy paste to Here'!G281))&gt;5,((CONCATENATE('Copy paste to Here'!G281," &amp; ",'Copy paste to Here'!D281,"  &amp;  ",'Copy paste to Here'!E281))),"Empty Cell")</f>
        <v>PVD plated surgical steel hinged segment ring, 18g (1.0mm)  &amp; Length: 10mm  &amp;  Color: Gold</v>
      </c>
      <c r="B277" s="57" t="str">
        <f>'Copy paste to Here'!C281</f>
        <v>SEGHT18</v>
      </c>
      <c r="C277" s="57" t="s">
        <v>845</v>
      </c>
      <c r="D277" s="58">
        <f>'Invoice(cancle)'!B281</f>
        <v>4</v>
      </c>
      <c r="E277" s="59">
        <f>'Shipping Invoice'!J281*$N$1</f>
        <v>2.09</v>
      </c>
      <c r="F277" s="59">
        <f t="shared" si="13"/>
        <v>8.36</v>
      </c>
      <c r="G277" s="60">
        <f t="shared" si="14"/>
        <v>44.496099999999998</v>
      </c>
      <c r="H277" s="63">
        <f t="shared" si="15"/>
        <v>177.98439999999999</v>
      </c>
    </row>
    <row r="278" spans="1:8" s="62" customFormat="1" ht="25.5">
      <c r="A278" s="56" t="str">
        <f>IF((LEN('Copy paste to Here'!G282))&gt;5,((CONCATENATE('Copy paste to Here'!G282," &amp; ",'Copy paste to Here'!D282,"  &amp;  ",'Copy paste to Here'!E282))),"Empty Cell")</f>
        <v>PVD plated surgical steel hinged segment ring, 18g (1.0mm)  &amp; Length: 10mm  &amp;  Color: Rose-gold</v>
      </c>
      <c r="B278" s="57" t="str">
        <f>'Copy paste to Here'!C282</f>
        <v>SEGHT18</v>
      </c>
      <c r="C278" s="57" t="s">
        <v>845</v>
      </c>
      <c r="D278" s="58">
        <f>'Invoice(cancle)'!B282</f>
        <v>3</v>
      </c>
      <c r="E278" s="59">
        <f>'Shipping Invoice'!J282*$N$1</f>
        <v>2.09</v>
      </c>
      <c r="F278" s="59">
        <f t="shared" si="13"/>
        <v>6.27</v>
      </c>
      <c r="G278" s="60">
        <f t="shared" si="14"/>
        <v>44.496099999999998</v>
      </c>
      <c r="H278" s="63">
        <f t="shared" si="15"/>
        <v>133.48829999999998</v>
      </c>
    </row>
    <row r="279" spans="1:8" s="62" customFormat="1" ht="25.5">
      <c r="A279" s="56" t="str">
        <f>IF((LEN('Copy paste to Here'!G283))&gt;5,((CONCATENATE('Copy paste to Here'!G283," &amp; ",'Copy paste to Here'!D283,"  &amp;  ",'Copy paste to Here'!E283))),"Empty Cell")</f>
        <v>PVD plated surgical steel hinged segment ring, 20g (0.8mm) &amp; Length: 6mm  &amp;  Color: Blue</v>
      </c>
      <c r="B279" s="57" t="str">
        <f>'Copy paste to Here'!C283</f>
        <v>SEGHT20</v>
      </c>
      <c r="C279" s="57" t="s">
        <v>473</v>
      </c>
      <c r="D279" s="58">
        <f>'Invoice(cancle)'!B283</f>
        <v>5</v>
      </c>
      <c r="E279" s="59">
        <f>'Shipping Invoice'!J283*$N$1</f>
        <v>2.2400000000000002</v>
      </c>
      <c r="F279" s="59">
        <f t="shared" si="13"/>
        <v>11.200000000000001</v>
      </c>
      <c r="G279" s="60">
        <f t="shared" si="14"/>
        <v>47.689600000000006</v>
      </c>
      <c r="H279" s="63">
        <f t="shared" si="15"/>
        <v>238.44800000000004</v>
      </c>
    </row>
    <row r="280" spans="1:8" s="62" customFormat="1" ht="25.5">
      <c r="A280" s="56" t="str">
        <f>IF((LEN('Copy paste to Here'!G284))&gt;5,((CONCATENATE('Copy paste to Here'!G284," &amp; ",'Copy paste to Here'!D284,"  &amp;  ",'Copy paste to Here'!E284))),"Empty Cell")</f>
        <v>PVD plated surgical steel hinged segment ring, 20g (0.8mm) &amp; Length: 6mm  &amp;  Color: Rainbow</v>
      </c>
      <c r="B280" s="57" t="str">
        <f>'Copy paste to Here'!C284</f>
        <v>SEGHT20</v>
      </c>
      <c r="C280" s="57" t="s">
        <v>473</v>
      </c>
      <c r="D280" s="58">
        <f>'Invoice(cancle)'!B284</f>
        <v>3</v>
      </c>
      <c r="E280" s="59">
        <f>'Shipping Invoice'!J284*$N$1</f>
        <v>2.2400000000000002</v>
      </c>
      <c r="F280" s="59">
        <f t="shared" si="13"/>
        <v>6.7200000000000006</v>
      </c>
      <c r="G280" s="60">
        <f t="shared" si="14"/>
        <v>47.689600000000006</v>
      </c>
      <c r="H280" s="63">
        <f t="shared" si="15"/>
        <v>143.06880000000001</v>
      </c>
    </row>
    <row r="281" spans="1:8" s="62" customFormat="1" ht="25.5">
      <c r="A281" s="56" t="str">
        <f>IF((LEN('Copy paste to Here'!G285))&gt;5,((CONCATENATE('Copy paste to Here'!G285," &amp; ",'Copy paste to Here'!D285,"  &amp;  ",'Copy paste to Here'!E285))),"Empty Cell")</f>
        <v>PVD plated surgical steel hinged segment ring, 20g (0.8mm) &amp; Length: 6mm  &amp;  Color: Rose-gold</v>
      </c>
      <c r="B281" s="57" t="str">
        <f>'Copy paste to Here'!C285</f>
        <v>SEGHT20</v>
      </c>
      <c r="C281" s="57" t="s">
        <v>473</v>
      </c>
      <c r="D281" s="58">
        <f>'Invoice(cancle)'!B285</f>
        <v>5</v>
      </c>
      <c r="E281" s="59">
        <f>'Shipping Invoice'!J285*$N$1</f>
        <v>2.2400000000000002</v>
      </c>
      <c r="F281" s="59">
        <f t="shared" si="13"/>
        <v>11.200000000000001</v>
      </c>
      <c r="G281" s="60">
        <f t="shared" si="14"/>
        <v>47.689600000000006</v>
      </c>
      <c r="H281" s="63">
        <f t="shared" si="15"/>
        <v>238.44800000000004</v>
      </c>
    </row>
    <row r="282" spans="1:8" s="62" customFormat="1" ht="25.5">
      <c r="A282" s="56" t="str">
        <f>IF((LEN('Copy paste to Here'!G286))&gt;5,((CONCATENATE('Copy paste to Here'!G286," &amp; ",'Copy paste to Here'!D286,"  &amp;  ",'Copy paste to Here'!E286))),"Empty Cell")</f>
        <v>PVD plated surgical steel hinged segment ring, 20g (0.8mm) &amp; Length: 8mm  &amp;  Color: Blue</v>
      </c>
      <c r="B282" s="57" t="str">
        <f>'Copy paste to Here'!C286</f>
        <v>SEGHT20</v>
      </c>
      <c r="C282" s="57" t="s">
        <v>473</v>
      </c>
      <c r="D282" s="58">
        <f>'Invoice(cancle)'!B286</f>
        <v>4</v>
      </c>
      <c r="E282" s="59">
        <f>'Shipping Invoice'!J286*$N$1</f>
        <v>2.2400000000000002</v>
      </c>
      <c r="F282" s="59">
        <f t="shared" si="13"/>
        <v>8.9600000000000009</v>
      </c>
      <c r="G282" s="60">
        <f t="shared" si="14"/>
        <v>47.689600000000006</v>
      </c>
      <c r="H282" s="63">
        <f t="shared" si="15"/>
        <v>190.75840000000002</v>
      </c>
    </row>
    <row r="283" spans="1:8" s="62" customFormat="1" ht="25.5">
      <c r="A283" s="56" t="str">
        <f>IF((LEN('Copy paste to Here'!G287))&gt;5,((CONCATENATE('Copy paste to Here'!G287," &amp; ",'Copy paste to Here'!D287,"  &amp;  ",'Copy paste to Here'!E287))),"Empty Cell")</f>
        <v>PVD plated surgical steel hinged segment ring, 20g (0.8mm) &amp; Length: 8mm  &amp;  Color: Rainbow</v>
      </c>
      <c r="B283" s="57" t="str">
        <f>'Copy paste to Here'!C287</f>
        <v>SEGHT20</v>
      </c>
      <c r="C283" s="57" t="s">
        <v>473</v>
      </c>
      <c r="D283" s="58">
        <f>'Invoice(cancle)'!B287</f>
        <v>8</v>
      </c>
      <c r="E283" s="59">
        <f>'Shipping Invoice'!J287*$N$1</f>
        <v>2.2400000000000002</v>
      </c>
      <c r="F283" s="59">
        <f t="shared" si="13"/>
        <v>17.920000000000002</v>
      </c>
      <c r="G283" s="60">
        <f t="shared" si="14"/>
        <v>47.689600000000006</v>
      </c>
      <c r="H283" s="63">
        <f t="shared" si="15"/>
        <v>381.51680000000005</v>
      </c>
    </row>
    <row r="284" spans="1:8" s="62" customFormat="1" ht="25.5">
      <c r="A284" s="56" t="str">
        <f>IF((LEN('Copy paste to Here'!G288))&gt;5,((CONCATENATE('Copy paste to Here'!G288," &amp; ",'Copy paste to Here'!D288,"  &amp;  ",'Copy paste to Here'!E288))),"Empty Cell")</f>
        <v>PVD plated surgical steel hinged segment ring, 20g (0.8mm) &amp; Length: 8mm  &amp;  Color: Rose-gold</v>
      </c>
      <c r="B284" s="57" t="str">
        <f>'Copy paste to Here'!C288</f>
        <v>SEGHT20</v>
      </c>
      <c r="C284" s="57" t="s">
        <v>473</v>
      </c>
      <c r="D284" s="58">
        <f>'Invoice(cancle)'!B288</f>
        <v>3</v>
      </c>
      <c r="E284" s="59">
        <f>'Shipping Invoice'!J288*$N$1</f>
        <v>2.2400000000000002</v>
      </c>
      <c r="F284" s="59">
        <f t="shared" si="13"/>
        <v>6.7200000000000006</v>
      </c>
      <c r="G284" s="60">
        <f t="shared" si="14"/>
        <v>47.689600000000006</v>
      </c>
      <c r="H284" s="63">
        <f t="shared" si="15"/>
        <v>143.06880000000001</v>
      </c>
    </row>
    <row r="285" spans="1:8" s="62" customFormat="1" ht="25.5">
      <c r="A285" s="56" t="str">
        <f>IF((LEN('Copy paste to Here'!G289))&gt;5,((CONCATENATE('Copy paste to Here'!G289," &amp; ",'Copy paste to Here'!D289,"  &amp;  ",'Copy paste to Here'!E289))),"Empty Cell")</f>
        <v>PVD plated surgical steel hinged segment ring, 20g (0.8mm) &amp; Length: 10mm  &amp;  Color: Rose-gold</v>
      </c>
      <c r="B285" s="57" t="str">
        <f>'Copy paste to Here'!C289</f>
        <v>SEGHT20</v>
      </c>
      <c r="C285" s="57" t="s">
        <v>473</v>
      </c>
      <c r="D285" s="58">
        <f>'Invoice(cancle)'!B289</f>
        <v>2</v>
      </c>
      <c r="E285" s="59">
        <f>'Shipping Invoice'!J289*$N$1</f>
        <v>2.2400000000000002</v>
      </c>
      <c r="F285" s="59">
        <f t="shared" si="13"/>
        <v>4.4800000000000004</v>
      </c>
      <c r="G285" s="60">
        <f t="shared" si="14"/>
        <v>47.689600000000006</v>
      </c>
      <c r="H285" s="63">
        <f t="shared" si="15"/>
        <v>95.379200000000012</v>
      </c>
    </row>
    <row r="286" spans="1:8" s="62" customFormat="1" ht="25.5">
      <c r="A286" s="56" t="str">
        <f>IF((LEN('Copy paste to Here'!G290))&gt;5,((CONCATENATE('Copy paste to Here'!G290," &amp; ",'Copy paste to Here'!D290,"  &amp;  ",'Copy paste to Here'!E290))),"Empty Cell")</f>
        <v>PVD plated surgical steel hinged segment ring, 20g (0.8mm) &amp; Size: 6mm  &amp;  Color: Black</v>
      </c>
      <c r="B286" s="57" t="str">
        <f>'Copy paste to Here'!C290</f>
        <v>SEGHT20</v>
      </c>
      <c r="C286" s="57" t="s">
        <v>473</v>
      </c>
      <c r="D286" s="58">
        <f>'Invoice(cancle)'!B290</f>
        <v>3</v>
      </c>
      <c r="E286" s="59">
        <f>'Shipping Invoice'!J290*$N$1</f>
        <v>2.2400000000000002</v>
      </c>
      <c r="F286" s="59">
        <f t="shared" si="13"/>
        <v>6.7200000000000006</v>
      </c>
      <c r="G286" s="60">
        <f t="shared" si="14"/>
        <v>47.689600000000006</v>
      </c>
      <c r="H286" s="63">
        <f t="shared" si="15"/>
        <v>143.06880000000001</v>
      </c>
    </row>
    <row r="287" spans="1:8" s="62" customFormat="1" ht="25.5">
      <c r="A287" s="56" t="str">
        <f>IF((LEN('Copy paste to Here'!G291))&gt;5,((CONCATENATE('Copy paste to Here'!G291," &amp; ",'Copy paste to Here'!D291,"  &amp;  ",'Copy paste to Here'!E291))),"Empty Cell")</f>
        <v>PVD plated surgical steel hinged segment ring, 20g (0.8mm) &amp; Size: 6mm  &amp;  Color: Gold</v>
      </c>
      <c r="B287" s="57" t="str">
        <f>'Copy paste to Here'!C291</f>
        <v>SEGHT20</v>
      </c>
      <c r="C287" s="57" t="s">
        <v>473</v>
      </c>
      <c r="D287" s="58">
        <f>'Invoice(cancle)'!B291</f>
        <v>5</v>
      </c>
      <c r="E287" s="59">
        <f>'Shipping Invoice'!J291*$N$1</f>
        <v>2.2400000000000002</v>
      </c>
      <c r="F287" s="59">
        <f t="shared" si="13"/>
        <v>11.200000000000001</v>
      </c>
      <c r="G287" s="60">
        <f t="shared" si="14"/>
        <v>47.689600000000006</v>
      </c>
      <c r="H287" s="63">
        <f t="shared" si="15"/>
        <v>238.44800000000004</v>
      </c>
    </row>
    <row r="288" spans="1:8" s="62" customFormat="1" ht="25.5">
      <c r="A288" s="56" t="str">
        <f>IF((LEN('Copy paste to Here'!G292))&gt;5,((CONCATENATE('Copy paste to Here'!G292," &amp; ",'Copy paste to Here'!D292,"  &amp;  ",'Copy paste to Here'!E292))),"Empty Cell")</f>
        <v>PVD plated surgical steel hinged segment ring, 20g (0.8mm) &amp; Size: 8mm  &amp;  Color: Black</v>
      </c>
      <c r="B288" s="57" t="str">
        <f>'Copy paste to Here'!C292</f>
        <v>SEGHT20</v>
      </c>
      <c r="C288" s="57" t="s">
        <v>473</v>
      </c>
      <c r="D288" s="58">
        <f>'Invoice(cancle)'!B292</f>
        <v>3</v>
      </c>
      <c r="E288" s="59">
        <f>'Shipping Invoice'!J292*$N$1</f>
        <v>2.2400000000000002</v>
      </c>
      <c r="F288" s="59">
        <f t="shared" si="13"/>
        <v>6.7200000000000006</v>
      </c>
      <c r="G288" s="60">
        <f t="shared" si="14"/>
        <v>47.689600000000006</v>
      </c>
      <c r="H288" s="63">
        <f t="shared" si="15"/>
        <v>143.06880000000001</v>
      </c>
    </row>
    <row r="289" spans="1:8" s="62" customFormat="1" ht="25.5">
      <c r="A289" s="56" t="str">
        <f>IF((LEN('Copy paste to Here'!G293))&gt;5,((CONCATENATE('Copy paste to Here'!G293," &amp; ",'Copy paste to Here'!D293,"  &amp;  ",'Copy paste to Here'!E293))),"Empty Cell")</f>
        <v>PVD plated surgical steel hinged segment ring, 20g (0.8mm) &amp; Size: 8mm  &amp;  Color: Gold</v>
      </c>
      <c r="B289" s="57" t="str">
        <f>'Copy paste to Here'!C293</f>
        <v>SEGHT20</v>
      </c>
      <c r="C289" s="57" t="s">
        <v>473</v>
      </c>
      <c r="D289" s="58">
        <f>'Invoice(cancle)'!B293</f>
        <v>4</v>
      </c>
      <c r="E289" s="59">
        <f>'Shipping Invoice'!J293*$N$1</f>
        <v>2.2400000000000002</v>
      </c>
      <c r="F289" s="59">
        <f t="shared" si="13"/>
        <v>8.9600000000000009</v>
      </c>
      <c r="G289" s="60">
        <f t="shared" si="14"/>
        <v>47.689600000000006</v>
      </c>
      <c r="H289" s="63">
        <f t="shared" si="15"/>
        <v>190.75840000000002</v>
      </c>
    </row>
    <row r="290" spans="1:8" s="62" customFormat="1" ht="25.5">
      <c r="A290" s="56" t="str">
        <f>IF((LEN('Copy paste to Here'!G294))&gt;5,((CONCATENATE('Copy paste to Here'!G294," &amp; ",'Copy paste to Here'!D294,"  &amp;  ",'Copy paste to Here'!E294))),"Empty Cell")</f>
        <v>PVD plated surgical steel hinged segment ring, 20g (0.8mm) &amp; Size: 10mm  &amp;  Color: Black</v>
      </c>
      <c r="B290" s="57" t="str">
        <f>'Copy paste to Here'!C294</f>
        <v>SEGHT20</v>
      </c>
      <c r="C290" s="57" t="s">
        <v>473</v>
      </c>
      <c r="D290" s="58">
        <f>'Invoice(cancle)'!B294</f>
        <v>3</v>
      </c>
      <c r="E290" s="59">
        <f>'Shipping Invoice'!J294*$N$1</f>
        <v>2.2400000000000002</v>
      </c>
      <c r="F290" s="59">
        <f t="shared" si="13"/>
        <v>6.7200000000000006</v>
      </c>
      <c r="G290" s="60">
        <f t="shared" si="14"/>
        <v>47.689600000000006</v>
      </c>
      <c r="H290" s="63">
        <f t="shared" si="15"/>
        <v>143.06880000000001</v>
      </c>
    </row>
    <row r="291" spans="1:8" s="62" customFormat="1" ht="25.5">
      <c r="A291" s="56" t="str">
        <f>IF((LEN('Copy paste to Here'!G295))&gt;5,((CONCATENATE('Copy paste to Here'!G295," &amp; ",'Copy paste to Here'!D295,"  &amp;  ",'Copy paste to Here'!E295))),"Empty Cell")</f>
        <v>PVD plated surgical steel hinged segment ring, 20g (0.8mm) &amp; Size: 10mm  &amp;  Color: Gold</v>
      </c>
      <c r="B291" s="57" t="str">
        <f>'Copy paste to Here'!C295</f>
        <v>SEGHT20</v>
      </c>
      <c r="C291" s="57" t="s">
        <v>473</v>
      </c>
      <c r="D291" s="58">
        <f>'Invoice(cancle)'!B295</f>
        <v>3</v>
      </c>
      <c r="E291" s="59">
        <f>'Shipping Invoice'!J295*$N$1</f>
        <v>2.2400000000000002</v>
      </c>
      <c r="F291" s="59">
        <f t="shared" si="13"/>
        <v>6.7200000000000006</v>
      </c>
      <c r="G291" s="60">
        <f t="shared" si="14"/>
        <v>47.689600000000006</v>
      </c>
      <c r="H291" s="63">
        <f t="shared" si="15"/>
        <v>143.06880000000001</v>
      </c>
    </row>
    <row r="292" spans="1:8" s="62" customFormat="1" ht="24">
      <c r="A292" s="56" t="str">
        <f>IF((LEN('Copy paste to Here'!G296))&gt;5,((CONCATENATE('Copy paste to Here'!G296," &amp; ",'Copy paste to Here'!D296,"  &amp;  ",'Copy paste to Here'!E296))),"Empty Cell")</f>
        <v xml:space="preserve">Annealed surgical steel septum ring, 16g (1.2mm) &amp; Length: 8mm  &amp;  </v>
      </c>
      <c r="B292" s="57" t="str">
        <f>'Copy paste to Here'!C296</f>
        <v>SEPN</v>
      </c>
      <c r="C292" s="57" t="s">
        <v>847</v>
      </c>
      <c r="D292" s="58">
        <f>'Invoice(cancle)'!B296</f>
        <v>2</v>
      </c>
      <c r="E292" s="59">
        <f>'Shipping Invoice'!J296*$N$1</f>
        <v>0.99</v>
      </c>
      <c r="F292" s="59">
        <f t="shared" si="13"/>
        <v>1.98</v>
      </c>
      <c r="G292" s="60">
        <f t="shared" si="14"/>
        <v>21.077099999999998</v>
      </c>
      <c r="H292" s="63">
        <f t="shared" si="15"/>
        <v>42.154199999999996</v>
      </c>
    </row>
    <row r="293" spans="1:8" s="62" customFormat="1" ht="24">
      <c r="A293" s="56" t="str">
        <f>IF((LEN('Copy paste to Here'!G297))&gt;5,((CONCATENATE('Copy paste to Here'!G297," &amp; ",'Copy paste to Here'!D297,"  &amp;  ",'Copy paste to Here'!E297))),"Empty Cell")</f>
        <v xml:space="preserve">Silver plated brass septum clicker in a plain design with a 16g (1.2mm) 316L steel closure bar &amp; Length: 8mm  &amp;  </v>
      </c>
      <c r="B293" s="57" t="str">
        <f>'Copy paste to Here'!C297</f>
        <v>SEPOO</v>
      </c>
      <c r="C293" s="57" t="s">
        <v>849</v>
      </c>
      <c r="D293" s="58">
        <f>'Invoice(cancle)'!B297</f>
        <v>2</v>
      </c>
      <c r="E293" s="59">
        <f>'Shipping Invoice'!J297*$N$1</f>
        <v>1.82</v>
      </c>
      <c r="F293" s="59">
        <f t="shared" si="13"/>
        <v>3.64</v>
      </c>
      <c r="G293" s="60">
        <f t="shared" si="14"/>
        <v>38.747799999999998</v>
      </c>
      <c r="H293" s="63">
        <f t="shared" si="15"/>
        <v>77.495599999999996</v>
      </c>
    </row>
    <row r="294" spans="1:8" s="62" customFormat="1" ht="24">
      <c r="A294" s="56" t="str">
        <f>IF((LEN('Copy paste to Here'!G298))&gt;5,((CONCATENATE('Copy paste to Here'!G298," &amp; ",'Copy paste to Here'!D298,"  &amp;  ",'Copy paste to Here'!E298))),"Empty Cell")</f>
        <v>Annealed gold or black PVD plated surgical steel septum ring, 16g (1.2mm) &amp; Length: 8mm  &amp;  Color: Gold</v>
      </c>
      <c r="B294" s="57" t="str">
        <f>'Copy paste to Here'!C298</f>
        <v>SEPTN</v>
      </c>
      <c r="C294" s="57" t="s">
        <v>851</v>
      </c>
      <c r="D294" s="58">
        <f>'Invoice(cancle)'!B298</f>
        <v>2</v>
      </c>
      <c r="E294" s="59">
        <f>'Shipping Invoice'!J298*$N$1</f>
        <v>1.49</v>
      </c>
      <c r="F294" s="59">
        <f t="shared" si="13"/>
        <v>2.98</v>
      </c>
      <c r="G294" s="60">
        <f t="shared" si="14"/>
        <v>31.722099999999998</v>
      </c>
      <c r="H294" s="63">
        <f t="shared" si="15"/>
        <v>63.444199999999995</v>
      </c>
    </row>
    <row r="295" spans="1:8" s="62" customFormat="1" ht="24">
      <c r="A295" s="56" t="str">
        <f>IF((LEN('Copy paste to Here'!G299))&gt;5,((CONCATENATE('Copy paste to Here'!G299," &amp; ",'Copy paste to Here'!D299,"  &amp;  ",'Copy paste to Here'!E299))),"Empty Cell")</f>
        <v>Annealed gold or black PVD plated surgical steel septum ring, 16g (1.2mm) &amp; Length: 10mm  &amp;  Color: Rose-gold</v>
      </c>
      <c r="B295" s="57" t="str">
        <f>'Copy paste to Here'!C299</f>
        <v>SEPTN</v>
      </c>
      <c r="C295" s="57" t="s">
        <v>851</v>
      </c>
      <c r="D295" s="58">
        <f>'Invoice(cancle)'!B299</f>
        <v>2</v>
      </c>
      <c r="E295" s="59">
        <f>'Shipping Invoice'!J299*$N$1</f>
        <v>1.49</v>
      </c>
      <c r="F295" s="59">
        <f t="shared" si="13"/>
        <v>2.98</v>
      </c>
      <c r="G295" s="60">
        <f t="shared" si="14"/>
        <v>31.722099999999998</v>
      </c>
      <c r="H295" s="63">
        <f t="shared" si="15"/>
        <v>63.444199999999995</v>
      </c>
    </row>
    <row r="296" spans="1:8" s="62" customFormat="1" ht="24">
      <c r="A296" s="56" t="str">
        <f>IF((LEN('Copy paste to Here'!G300))&gt;5,((CONCATENATE('Copy paste to Here'!G300," &amp; ",'Copy paste to Here'!D300,"  &amp;  ",'Copy paste to Here'!E300))),"Empty Cell")</f>
        <v>2 tone silicon double flare plug - Enjoy having two different colors in a single plug &amp; Gauge: 4mm  &amp;  Color: # 1 in picture</v>
      </c>
      <c r="B296" s="57" t="str">
        <f>'Copy paste to Here'!C300</f>
        <v>SIDP</v>
      </c>
      <c r="C296" s="57" t="s">
        <v>896</v>
      </c>
      <c r="D296" s="58">
        <f>'Invoice(cancle)'!B300</f>
        <v>2</v>
      </c>
      <c r="E296" s="59">
        <f>'Shipping Invoice'!J300*$N$1</f>
        <v>0.42</v>
      </c>
      <c r="F296" s="59">
        <f t="shared" si="13"/>
        <v>0.84</v>
      </c>
      <c r="G296" s="60">
        <f t="shared" si="14"/>
        <v>8.9417999999999989</v>
      </c>
      <c r="H296" s="63">
        <f t="shared" si="15"/>
        <v>17.883599999999998</v>
      </c>
    </row>
    <row r="297" spans="1:8" s="62" customFormat="1" ht="24">
      <c r="A297" s="56" t="str">
        <f>IF((LEN('Copy paste to Here'!G301))&gt;5,((CONCATENATE('Copy paste to Here'!G301," &amp; ",'Copy paste to Here'!D301,"  &amp;  ",'Copy paste to Here'!E301))),"Empty Cell")</f>
        <v>2 tone silicon double flare plug - Enjoy having two different colors in a single plug &amp; Gauge: 4mm  &amp;  Color: # 3 in picture</v>
      </c>
      <c r="B297" s="57" t="str">
        <f>'Copy paste to Here'!C301</f>
        <v>SIDP</v>
      </c>
      <c r="C297" s="57" t="s">
        <v>896</v>
      </c>
      <c r="D297" s="58">
        <f>'Invoice(cancle)'!B301</f>
        <v>2</v>
      </c>
      <c r="E297" s="59">
        <f>'Shipping Invoice'!J301*$N$1</f>
        <v>0.42</v>
      </c>
      <c r="F297" s="59">
        <f t="shared" si="13"/>
        <v>0.84</v>
      </c>
      <c r="G297" s="60">
        <f t="shared" si="14"/>
        <v>8.9417999999999989</v>
      </c>
      <c r="H297" s="63">
        <f t="shared" si="15"/>
        <v>17.883599999999998</v>
      </c>
    </row>
    <row r="298" spans="1:8" s="62" customFormat="1" ht="24">
      <c r="A298" s="56" t="str">
        <f>IF((LEN('Copy paste to Here'!G302))&gt;5,((CONCATENATE('Copy paste to Here'!G302," &amp; ",'Copy paste to Here'!D302,"  &amp;  ",'Copy paste to Here'!E302))),"Empty Cell")</f>
        <v>2 tone silicon double flare plug - Enjoy having two different colors in a single plug &amp; Gauge: 4mm  &amp;  Color: # 6 in picture</v>
      </c>
      <c r="B298" s="57" t="str">
        <f>'Copy paste to Here'!C302</f>
        <v>SIDP</v>
      </c>
      <c r="C298" s="57" t="s">
        <v>896</v>
      </c>
      <c r="D298" s="58">
        <f>'Invoice(cancle)'!B302</f>
        <v>2</v>
      </c>
      <c r="E298" s="59">
        <f>'Shipping Invoice'!J302*$N$1</f>
        <v>0.42</v>
      </c>
      <c r="F298" s="59">
        <f t="shared" si="13"/>
        <v>0.84</v>
      </c>
      <c r="G298" s="60">
        <f t="shared" si="14"/>
        <v>8.9417999999999989</v>
      </c>
      <c r="H298" s="63">
        <f t="shared" si="15"/>
        <v>17.883599999999998</v>
      </c>
    </row>
    <row r="299" spans="1:8" s="62" customFormat="1" ht="24">
      <c r="A299" s="56" t="str">
        <f>IF((LEN('Copy paste to Here'!G303))&gt;5,((CONCATENATE('Copy paste to Here'!G303," &amp; ",'Copy paste to Here'!D303,"  &amp;  ",'Copy paste to Here'!E303))),"Empty Cell")</f>
        <v>2 tone silicon double flare plug - Enjoy having two different colors in a single plug &amp; Gauge: 8mm  &amp;  Color: # 1 in picture</v>
      </c>
      <c r="B299" s="57" t="str">
        <f>'Copy paste to Here'!C303</f>
        <v>SIDP</v>
      </c>
      <c r="C299" s="57" t="s">
        <v>897</v>
      </c>
      <c r="D299" s="58">
        <f>'Invoice(cancle)'!B303</f>
        <v>2</v>
      </c>
      <c r="E299" s="59">
        <f>'Shipping Invoice'!J303*$N$1</f>
        <v>0.53</v>
      </c>
      <c r="F299" s="59">
        <f t="shared" si="13"/>
        <v>1.06</v>
      </c>
      <c r="G299" s="60">
        <f t="shared" si="14"/>
        <v>11.2837</v>
      </c>
      <c r="H299" s="63">
        <f t="shared" si="15"/>
        <v>22.567399999999999</v>
      </c>
    </row>
    <row r="300" spans="1:8" s="62" customFormat="1" ht="24">
      <c r="A300" s="56" t="str">
        <f>IF((LEN('Copy paste to Here'!G304))&gt;5,((CONCATENATE('Copy paste to Here'!G304," &amp; ",'Copy paste to Here'!D304,"  &amp;  ",'Copy paste to Here'!E304))),"Empty Cell")</f>
        <v>2 tone silicon double flare plug - Enjoy having two different colors in a single plug &amp; Gauge: 8mm  &amp;  Color: # 3 in picture</v>
      </c>
      <c r="B300" s="57" t="str">
        <f>'Copy paste to Here'!C304</f>
        <v>SIDP</v>
      </c>
      <c r="C300" s="57" t="s">
        <v>897</v>
      </c>
      <c r="D300" s="58">
        <f>'Invoice(cancle)'!B304</f>
        <v>2</v>
      </c>
      <c r="E300" s="59">
        <f>'Shipping Invoice'!J304*$N$1</f>
        <v>0.53</v>
      </c>
      <c r="F300" s="59">
        <f t="shared" si="13"/>
        <v>1.06</v>
      </c>
      <c r="G300" s="60">
        <f t="shared" si="14"/>
        <v>11.2837</v>
      </c>
      <c r="H300" s="63">
        <f t="shared" si="15"/>
        <v>22.567399999999999</v>
      </c>
    </row>
    <row r="301" spans="1:8" s="62" customFormat="1" ht="24">
      <c r="A301" s="56" t="str">
        <f>IF((LEN('Copy paste to Here'!G305))&gt;5,((CONCATENATE('Copy paste to Here'!G305," &amp; ",'Copy paste to Here'!D305,"  &amp;  ",'Copy paste to Here'!E305))),"Empty Cell")</f>
        <v>2 tone silicon double flare plug - Enjoy having two different colors in a single plug &amp; Gauge: 8mm  &amp;  Color: # 6 in picture</v>
      </c>
      <c r="B301" s="57" t="str">
        <f>'Copy paste to Here'!C305</f>
        <v>SIDP</v>
      </c>
      <c r="C301" s="57" t="s">
        <v>897</v>
      </c>
      <c r="D301" s="58">
        <f>'Invoice(cancle)'!B305</f>
        <v>2</v>
      </c>
      <c r="E301" s="59">
        <f>'Shipping Invoice'!J305*$N$1</f>
        <v>0.53</v>
      </c>
      <c r="F301" s="59">
        <f t="shared" si="13"/>
        <v>1.06</v>
      </c>
      <c r="G301" s="60">
        <f t="shared" si="14"/>
        <v>11.2837</v>
      </c>
      <c r="H301" s="63">
        <f t="shared" si="15"/>
        <v>22.567399999999999</v>
      </c>
    </row>
    <row r="302" spans="1:8" s="62" customFormat="1" ht="24">
      <c r="A302" s="56" t="str">
        <f>IF((LEN('Copy paste to Here'!G306))&gt;5,((CONCATENATE('Copy paste to Here'!G306," &amp; ",'Copy paste to Here'!D306,"  &amp;  ",'Copy paste to Here'!E306))),"Empty Cell")</f>
        <v>2 tone silicon double flare plug - Enjoy having two different colors in a single plug &amp; Gauge: 10mm  &amp;  Color: # 1 in picture</v>
      </c>
      <c r="B302" s="57" t="str">
        <f>'Copy paste to Here'!C306</f>
        <v>SIDP</v>
      </c>
      <c r="C302" s="57" t="s">
        <v>898</v>
      </c>
      <c r="D302" s="58">
        <f>'Invoice(cancle)'!B306</f>
        <v>2</v>
      </c>
      <c r="E302" s="59">
        <f>'Shipping Invoice'!J306*$N$1</f>
        <v>0.56999999999999995</v>
      </c>
      <c r="F302" s="59">
        <f t="shared" si="13"/>
        <v>1.1399999999999999</v>
      </c>
      <c r="G302" s="60">
        <f t="shared" si="14"/>
        <v>12.135299999999999</v>
      </c>
      <c r="H302" s="63">
        <f t="shared" si="15"/>
        <v>24.270599999999998</v>
      </c>
    </row>
    <row r="303" spans="1:8" s="62" customFormat="1" ht="24">
      <c r="A303" s="56" t="str">
        <f>IF((LEN('Copy paste to Here'!G307))&gt;5,((CONCATENATE('Copy paste to Here'!G307," &amp; ",'Copy paste to Here'!D307,"  &amp;  ",'Copy paste to Here'!E307))),"Empty Cell")</f>
        <v>2 tone silicon double flare plug - Enjoy having two different colors in a single plug &amp; Gauge: 10mm  &amp;  Color: # 3 in picture</v>
      </c>
      <c r="B303" s="57" t="str">
        <f>'Copy paste to Here'!C307</f>
        <v>SIDP</v>
      </c>
      <c r="C303" s="57" t="s">
        <v>898</v>
      </c>
      <c r="D303" s="58">
        <f>'Invoice(cancle)'!B307</f>
        <v>2</v>
      </c>
      <c r="E303" s="59">
        <f>'Shipping Invoice'!J307*$N$1</f>
        <v>0.56999999999999995</v>
      </c>
      <c r="F303" s="59">
        <f t="shared" si="13"/>
        <v>1.1399999999999999</v>
      </c>
      <c r="G303" s="60">
        <f t="shared" si="14"/>
        <v>12.135299999999999</v>
      </c>
      <c r="H303" s="63">
        <f t="shared" si="15"/>
        <v>24.270599999999998</v>
      </c>
    </row>
    <row r="304" spans="1:8" s="62" customFormat="1" ht="24">
      <c r="A304" s="56" t="str">
        <f>IF((LEN('Copy paste to Here'!G308))&gt;5,((CONCATENATE('Copy paste to Here'!G308," &amp; ",'Copy paste to Here'!D308,"  &amp;  ",'Copy paste to Here'!E308))),"Empty Cell")</f>
        <v>2 tone silicon double flare plug - Enjoy having two different colors in a single plug &amp; Gauge: 10mm  &amp;  Color: # 6 in picture</v>
      </c>
      <c r="B304" s="57" t="str">
        <f>'Copy paste to Here'!C308</f>
        <v>SIDP</v>
      </c>
      <c r="C304" s="57" t="s">
        <v>898</v>
      </c>
      <c r="D304" s="58">
        <f>'Invoice(cancle)'!B308</f>
        <v>2</v>
      </c>
      <c r="E304" s="59">
        <f>'Shipping Invoice'!J308*$N$1</f>
        <v>0.56999999999999995</v>
      </c>
      <c r="F304" s="59">
        <f t="shared" si="13"/>
        <v>1.1399999999999999</v>
      </c>
      <c r="G304" s="60">
        <f t="shared" si="14"/>
        <v>12.135299999999999</v>
      </c>
      <c r="H304" s="63">
        <f t="shared" si="15"/>
        <v>24.270599999999998</v>
      </c>
    </row>
    <row r="305" spans="1:8" s="62" customFormat="1" ht="24">
      <c r="A305" s="56" t="str">
        <f>IF((LEN('Copy paste to Here'!G309))&gt;5,((CONCATENATE('Copy paste to Here'!G309," &amp; ",'Copy paste to Here'!D309,"  &amp;  ",'Copy paste to Here'!E309))),"Empty Cell")</f>
        <v>2 tone silicon double flare plug - Enjoy having two different colors in a single plug &amp; Gauge: 12mm  &amp;  Color: # 1 in picture</v>
      </c>
      <c r="B305" s="57" t="str">
        <f>'Copy paste to Here'!C309</f>
        <v>SIDP</v>
      </c>
      <c r="C305" s="57" t="s">
        <v>899</v>
      </c>
      <c r="D305" s="58">
        <f>'Invoice(cancle)'!B309</f>
        <v>2</v>
      </c>
      <c r="E305" s="59">
        <f>'Shipping Invoice'!J309*$N$1</f>
        <v>0.61</v>
      </c>
      <c r="F305" s="59">
        <f t="shared" si="13"/>
        <v>1.22</v>
      </c>
      <c r="G305" s="60">
        <f t="shared" si="14"/>
        <v>12.986899999999999</v>
      </c>
      <c r="H305" s="63">
        <f t="shared" si="15"/>
        <v>25.973799999999997</v>
      </c>
    </row>
    <row r="306" spans="1:8" s="62" customFormat="1" ht="24">
      <c r="A306" s="56" t="str">
        <f>IF((LEN('Copy paste to Here'!G310))&gt;5,((CONCATENATE('Copy paste to Here'!G310," &amp; ",'Copy paste to Here'!D310,"  &amp;  ",'Copy paste to Here'!E310))),"Empty Cell")</f>
        <v>2 tone silicon double flare plug - Enjoy having two different colors in a single plug &amp; Gauge: 12mm  &amp;  Color: # 3 in picture</v>
      </c>
      <c r="B306" s="57" t="str">
        <f>'Copy paste to Here'!C310</f>
        <v>SIDP</v>
      </c>
      <c r="C306" s="57" t="s">
        <v>899</v>
      </c>
      <c r="D306" s="58">
        <f>'Invoice(cancle)'!B310</f>
        <v>2</v>
      </c>
      <c r="E306" s="59">
        <f>'Shipping Invoice'!J310*$N$1</f>
        <v>0.61</v>
      </c>
      <c r="F306" s="59">
        <f t="shared" si="13"/>
        <v>1.22</v>
      </c>
      <c r="G306" s="60">
        <f t="shared" si="14"/>
        <v>12.986899999999999</v>
      </c>
      <c r="H306" s="63">
        <f t="shared" si="15"/>
        <v>25.973799999999997</v>
      </c>
    </row>
    <row r="307" spans="1:8" s="62" customFormat="1" ht="24">
      <c r="A307" s="56" t="str">
        <f>IF((LEN('Copy paste to Here'!G311))&gt;5,((CONCATENATE('Copy paste to Here'!G311," &amp; ",'Copy paste to Here'!D311,"  &amp;  ",'Copy paste to Here'!E311))),"Empty Cell")</f>
        <v>2 tone silicon double flare plug - Enjoy having two different colors in a single plug &amp; Gauge: 12mm  &amp;  Color: # 6 in picture</v>
      </c>
      <c r="B307" s="57" t="str">
        <f>'Copy paste to Here'!C311</f>
        <v>SIDP</v>
      </c>
      <c r="C307" s="57" t="s">
        <v>899</v>
      </c>
      <c r="D307" s="58">
        <f>'Invoice(cancle)'!B311</f>
        <v>2</v>
      </c>
      <c r="E307" s="59">
        <f>'Shipping Invoice'!J311*$N$1</f>
        <v>0.61</v>
      </c>
      <c r="F307" s="59">
        <f t="shared" si="13"/>
        <v>1.22</v>
      </c>
      <c r="G307" s="60">
        <f t="shared" si="14"/>
        <v>12.986899999999999</v>
      </c>
      <c r="H307" s="63">
        <f t="shared" si="15"/>
        <v>25.973799999999997</v>
      </c>
    </row>
    <row r="308" spans="1:8" s="62" customFormat="1" ht="24">
      <c r="A308" s="56" t="str">
        <f>IF((LEN('Copy paste to Here'!G312))&gt;5,((CONCATENATE('Copy paste to Here'!G312," &amp; ",'Copy paste to Here'!D312,"  &amp;  ",'Copy paste to Here'!E312))),"Empty Cell")</f>
        <v>2 tone silicon double flare plug - Enjoy having two different colors in a single plug &amp; Gauge: 14mm  &amp;  Color: # 1 in picture</v>
      </c>
      <c r="B308" s="57" t="str">
        <f>'Copy paste to Here'!C312</f>
        <v>SIDP</v>
      </c>
      <c r="C308" s="57" t="s">
        <v>900</v>
      </c>
      <c r="D308" s="58">
        <f>'Invoice(cancle)'!B312</f>
        <v>2</v>
      </c>
      <c r="E308" s="59">
        <f>'Shipping Invoice'!J312*$N$1</f>
        <v>0.65</v>
      </c>
      <c r="F308" s="59">
        <f t="shared" si="13"/>
        <v>1.3</v>
      </c>
      <c r="G308" s="60">
        <f t="shared" si="14"/>
        <v>13.8385</v>
      </c>
      <c r="H308" s="63">
        <f t="shared" si="15"/>
        <v>27.677</v>
      </c>
    </row>
    <row r="309" spans="1:8" s="62" customFormat="1" ht="24">
      <c r="A309" s="56" t="str">
        <f>IF((LEN('Copy paste to Here'!G313))&gt;5,((CONCATENATE('Copy paste to Here'!G313," &amp; ",'Copy paste to Here'!D313,"  &amp;  ",'Copy paste to Here'!E313))),"Empty Cell")</f>
        <v>2 tone silicon double flare plug - Enjoy having two different colors in a single plug &amp; Gauge: 14mm  &amp;  Color: # 3 in picture</v>
      </c>
      <c r="B309" s="57" t="str">
        <f>'Copy paste to Here'!C313</f>
        <v>SIDP</v>
      </c>
      <c r="C309" s="57" t="s">
        <v>900</v>
      </c>
      <c r="D309" s="58">
        <f>'Invoice(cancle)'!B313</f>
        <v>2</v>
      </c>
      <c r="E309" s="59">
        <f>'Shipping Invoice'!J313*$N$1</f>
        <v>0.65</v>
      </c>
      <c r="F309" s="59">
        <f t="shared" si="13"/>
        <v>1.3</v>
      </c>
      <c r="G309" s="60">
        <f t="shared" si="14"/>
        <v>13.8385</v>
      </c>
      <c r="H309" s="63">
        <f t="shared" si="15"/>
        <v>27.677</v>
      </c>
    </row>
    <row r="310" spans="1:8" s="62" customFormat="1" ht="24">
      <c r="A310" s="56" t="str">
        <f>IF((LEN('Copy paste to Here'!G314))&gt;5,((CONCATENATE('Copy paste to Here'!G314," &amp; ",'Copy paste to Here'!D314,"  &amp;  ",'Copy paste to Here'!E314))),"Empty Cell")</f>
        <v>2 tone silicon double flare plug - Enjoy having two different colors in a single plug &amp; Gauge: 14mm  &amp;  Color: # 6 in picture</v>
      </c>
      <c r="B310" s="57" t="str">
        <f>'Copy paste to Here'!C314</f>
        <v>SIDP</v>
      </c>
      <c r="C310" s="57" t="s">
        <v>900</v>
      </c>
      <c r="D310" s="58">
        <f>'Invoice(cancle)'!B314</f>
        <v>2</v>
      </c>
      <c r="E310" s="59">
        <f>'Shipping Invoice'!J314*$N$1</f>
        <v>0.65</v>
      </c>
      <c r="F310" s="59">
        <f t="shared" si="13"/>
        <v>1.3</v>
      </c>
      <c r="G310" s="60">
        <f t="shared" si="14"/>
        <v>13.8385</v>
      </c>
      <c r="H310" s="63">
        <f t="shared" si="15"/>
        <v>27.677</v>
      </c>
    </row>
    <row r="311" spans="1:8" s="62" customFormat="1" ht="36">
      <c r="A311" s="56" t="str">
        <f>IF((LEN('Copy paste to Here'!G315))&gt;5,((CONCATENATE('Copy paste to Here'!G315," &amp; ",'Copy paste to Here'!D315,"  &amp;  ",'Copy paste to Here'!E315))),"Empty Cell")</f>
        <v>Bio flex tragus piercing, 16g (1.2mm) with a 3mm prong set square CZ stone (sterling silver top) &amp; Cz Color: Clear  &amp;  Length: 6mm</v>
      </c>
      <c r="B311" s="57" t="str">
        <f>'Copy paste to Here'!C315</f>
        <v>TRGZ5</v>
      </c>
      <c r="C311" s="57" t="s">
        <v>860</v>
      </c>
      <c r="D311" s="58">
        <f>'Invoice(cancle)'!B315</f>
        <v>2</v>
      </c>
      <c r="E311" s="59">
        <f>'Shipping Invoice'!J315*$N$1</f>
        <v>0.69</v>
      </c>
      <c r="F311" s="59">
        <f t="shared" si="13"/>
        <v>1.38</v>
      </c>
      <c r="G311" s="60">
        <f t="shared" si="14"/>
        <v>14.690099999999997</v>
      </c>
      <c r="H311" s="63">
        <f t="shared" si="15"/>
        <v>29.380199999999995</v>
      </c>
    </row>
    <row r="312" spans="1:8" s="62" customFormat="1" ht="36">
      <c r="A312" s="56" t="str">
        <f>IF((LEN('Copy paste to Here'!G316))&gt;5,((CONCATENATE('Copy paste to Here'!G316," &amp; ",'Copy paste to Here'!D316,"  &amp;  ",'Copy paste to Here'!E316))),"Empty Cell")</f>
        <v>Bio flex tragus piercing, 16g (1.2mm) with a 3mm prong set square CZ stone (sterling silver top) &amp; Cz Color: Clear  &amp;  Length: 8mm</v>
      </c>
      <c r="B312" s="57" t="str">
        <f>'Copy paste to Here'!C316</f>
        <v>TRGZ5</v>
      </c>
      <c r="C312" s="57" t="s">
        <v>860</v>
      </c>
      <c r="D312" s="58">
        <f>'Invoice(cancle)'!B316</f>
        <v>2</v>
      </c>
      <c r="E312" s="59">
        <f>'Shipping Invoice'!J316*$N$1</f>
        <v>0.69</v>
      </c>
      <c r="F312" s="59">
        <f t="shared" si="13"/>
        <v>1.38</v>
      </c>
      <c r="G312" s="60">
        <f t="shared" si="14"/>
        <v>14.690099999999997</v>
      </c>
      <c r="H312" s="63">
        <f t="shared" si="15"/>
        <v>29.380199999999995</v>
      </c>
    </row>
    <row r="313" spans="1:8" s="62" customFormat="1" ht="36">
      <c r="A313" s="56" t="str">
        <f>IF((LEN('Copy paste to Here'!G317))&gt;5,((CONCATENATE('Copy paste to Here'!G317," &amp; ",'Copy paste to Here'!D317,"  &amp;  ",'Copy paste to Here'!E317))),"Empty Cell")</f>
        <v>Bio flex tragus piercing, 16g (1.2mm) with a 3mm prong set square CZ stone (sterling silver top) &amp; Cz Color: Rose  &amp;  Length: 6mm</v>
      </c>
      <c r="B313" s="57" t="str">
        <f>'Copy paste to Here'!C317</f>
        <v>TRGZ5</v>
      </c>
      <c r="C313" s="57" t="s">
        <v>860</v>
      </c>
      <c r="D313" s="58">
        <f>'Invoice(cancle)'!B317</f>
        <v>1</v>
      </c>
      <c r="E313" s="59">
        <f>'Shipping Invoice'!J317*$N$1</f>
        <v>0.69</v>
      </c>
      <c r="F313" s="59">
        <f t="shared" si="13"/>
        <v>0.69</v>
      </c>
      <c r="G313" s="60">
        <f t="shared" si="14"/>
        <v>14.690099999999997</v>
      </c>
      <c r="H313" s="63">
        <f t="shared" si="15"/>
        <v>14.690099999999997</v>
      </c>
    </row>
    <row r="314" spans="1:8" s="62" customFormat="1" ht="36">
      <c r="A314" s="56" t="str">
        <f>IF((LEN('Copy paste to Here'!G318))&gt;5,((CONCATENATE('Copy paste to Here'!G318," &amp; ",'Copy paste to Here'!D318,"  &amp;  ",'Copy paste to Here'!E318))),"Empty Cell")</f>
        <v>Bio flex tragus piercing, 16g (1.2mm) with a 3mm prong set square CZ stone (sterling silver top) &amp; Cz Color: Rose  &amp;  Length: 8mm</v>
      </c>
      <c r="B314" s="57" t="str">
        <f>'Copy paste to Here'!C318</f>
        <v>TRGZ5</v>
      </c>
      <c r="C314" s="57" t="s">
        <v>860</v>
      </c>
      <c r="D314" s="58">
        <f>'Invoice(cancle)'!B318</f>
        <v>1</v>
      </c>
      <c r="E314" s="59">
        <f>'Shipping Invoice'!J318*$N$1</f>
        <v>0.69</v>
      </c>
      <c r="F314" s="59">
        <f t="shared" si="13"/>
        <v>0.69</v>
      </c>
      <c r="G314" s="60">
        <f t="shared" si="14"/>
        <v>14.690099999999997</v>
      </c>
      <c r="H314" s="63">
        <f t="shared" si="15"/>
        <v>14.690099999999997</v>
      </c>
    </row>
    <row r="315" spans="1:8" s="62" customFormat="1" ht="36">
      <c r="A315" s="56" t="str">
        <f>IF((LEN('Copy paste to Here'!G319))&gt;5,((CONCATENATE('Copy paste to Here'!G319," &amp; ",'Copy paste to Here'!D319,"  &amp;  ",'Copy paste to Here'!E319))),"Empty Cell")</f>
        <v>Bio flex tragus piercing, 16g (1.2mm) with a 3mm prong set square CZ stone (sterling silver top) &amp; Cz Color: Lavender  &amp;  Length: 6mm</v>
      </c>
      <c r="B315" s="57" t="str">
        <f>'Copy paste to Here'!C319</f>
        <v>TRGZ5</v>
      </c>
      <c r="C315" s="57" t="s">
        <v>860</v>
      </c>
      <c r="D315" s="58">
        <f>'Invoice(cancle)'!B319</f>
        <v>1</v>
      </c>
      <c r="E315" s="59">
        <f>'Shipping Invoice'!J319*$N$1</f>
        <v>0.69</v>
      </c>
      <c r="F315" s="59">
        <f t="shared" si="13"/>
        <v>0.69</v>
      </c>
      <c r="G315" s="60">
        <f t="shared" si="14"/>
        <v>14.690099999999997</v>
      </c>
      <c r="H315" s="63">
        <f t="shared" si="15"/>
        <v>14.690099999999997</v>
      </c>
    </row>
    <row r="316" spans="1:8" s="62" customFormat="1" ht="36">
      <c r="A316" s="56" t="str">
        <f>IF((LEN('Copy paste to Here'!G320))&gt;5,((CONCATENATE('Copy paste to Here'!G320," &amp; ",'Copy paste to Here'!D320,"  &amp;  ",'Copy paste to Here'!E320))),"Empty Cell")</f>
        <v>Bio flex tragus piercing, 16g (1.2mm) with a 3mm prong set square CZ stone (sterling silver top) &amp; Cz Color: Lavender  &amp;  Length: 8mm</v>
      </c>
      <c r="B316" s="57" t="str">
        <f>'Copy paste to Here'!C320</f>
        <v>TRGZ5</v>
      </c>
      <c r="C316" s="57" t="s">
        <v>860</v>
      </c>
      <c r="D316" s="58">
        <f>'Invoice(cancle)'!B320</f>
        <v>1</v>
      </c>
      <c r="E316" s="59">
        <f>'Shipping Invoice'!J320*$N$1</f>
        <v>0.69</v>
      </c>
      <c r="F316" s="59">
        <f t="shared" si="13"/>
        <v>0.69</v>
      </c>
      <c r="G316" s="60">
        <f t="shared" si="14"/>
        <v>14.690099999999997</v>
      </c>
      <c r="H316" s="63">
        <f t="shared" si="15"/>
        <v>14.690099999999997</v>
      </c>
    </row>
    <row r="317" spans="1:8" s="62" customFormat="1" ht="36">
      <c r="A317" s="56" t="str">
        <f>IF((LEN('Copy paste to Here'!G321))&gt;5,((CONCATENATE('Copy paste to Here'!G321," &amp; ",'Copy paste to Here'!D321,"  &amp;  ",'Copy paste to Here'!E321))),"Empty Cell")</f>
        <v>Bio flex tragus piercing, 16g (1.2mm) with a 3mm prong set square CZ stone (sterling silver top) &amp; Cz Color: Aquamarine  &amp;  Length: 6mm</v>
      </c>
      <c r="B317" s="57" t="str">
        <f>'Copy paste to Here'!C321</f>
        <v>TRGZ5</v>
      </c>
      <c r="C317" s="57" t="s">
        <v>860</v>
      </c>
      <c r="D317" s="58">
        <f>'Invoice(cancle)'!B321</f>
        <v>1</v>
      </c>
      <c r="E317" s="59">
        <f>'Shipping Invoice'!J321*$N$1</f>
        <v>0.69</v>
      </c>
      <c r="F317" s="59">
        <f t="shared" si="13"/>
        <v>0.69</v>
      </c>
      <c r="G317" s="60">
        <f t="shared" si="14"/>
        <v>14.690099999999997</v>
      </c>
      <c r="H317" s="63">
        <f t="shared" si="15"/>
        <v>14.690099999999997</v>
      </c>
    </row>
    <row r="318" spans="1:8" s="62" customFormat="1" ht="36">
      <c r="A318" s="56" t="str">
        <f>IF((LEN('Copy paste to Here'!G322))&gt;5,((CONCATENATE('Copy paste to Here'!G322," &amp; ",'Copy paste to Here'!D322,"  &amp;  ",'Copy paste to Here'!E322))),"Empty Cell")</f>
        <v>Bio flex tragus piercing, 16g (1.2mm) with a 3mm prong set square CZ stone (sterling silver top) &amp; Cz Color: Aquamarine  &amp;  Length: 8mm</v>
      </c>
      <c r="B318" s="57" t="str">
        <f>'Copy paste to Here'!C322</f>
        <v>TRGZ5</v>
      </c>
      <c r="C318" s="57" t="s">
        <v>860</v>
      </c>
      <c r="D318" s="58">
        <f>'Invoice(cancle)'!B322</f>
        <v>2</v>
      </c>
      <c r="E318" s="59">
        <f>'Shipping Invoice'!J322*$N$1</f>
        <v>0.69</v>
      </c>
      <c r="F318" s="59">
        <f t="shared" si="13"/>
        <v>1.38</v>
      </c>
      <c r="G318" s="60">
        <f t="shared" si="14"/>
        <v>14.690099999999997</v>
      </c>
      <c r="H318" s="63">
        <f t="shared" si="15"/>
        <v>29.380199999999995</v>
      </c>
    </row>
    <row r="319" spans="1:8" s="62" customFormat="1" ht="36">
      <c r="A319" s="56" t="str">
        <f>IF((LEN('Copy paste to Here'!G323))&gt;5,((CONCATENATE('Copy paste to Here'!G323," &amp; ",'Copy paste to Here'!D323,"  &amp;  ",'Copy paste to Here'!E323))),"Empty Cell")</f>
        <v>Bio flex tragus piercing, 16g (1.2mm) with a 3mm prong set square CZ stone (sterling silver top) &amp; Cz Color: Light Amethyst  &amp;  Length: 6mm</v>
      </c>
      <c r="B319" s="57" t="str">
        <f>'Copy paste to Here'!C323</f>
        <v>TRGZ5</v>
      </c>
      <c r="C319" s="57" t="s">
        <v>860</v>
      </c>
      <c r="D319" s="58">
        <f>'Invoice(cancle)'!B323</f>
        <v>1</v>
      </c>
      <c r="E319" s="59">
        <f>'Shipping Invoice'!J323*$N$1</f>
        <v>0.69</v>
      </c>
      <c r="F319" s="59">
        <f t="shared" si="13"/>
        <v>0.69</v>
      </c>
      <c r="G319" s="60">
        <f t="shared" si="14"/>
        <v>14.690099999999997</v>
      </c>
      <c r="H319" s="63">
        <f t="shared" si="15"/>
        <v>14.690099999999997</v>
      </c>
    </row>
    <row r="320" spans="1:8" s="62" customFormat="1" ht="36">
      <c r="A320" s="56" t="str">
        <f>IF((LEN('Copy paste to Here'!G324))&gt;5,((CONCATENATE('Copy paste to Here'!G324," &amp; ",'Copy paste to Here'!D324,"  &amp;  ",'Copy paste to Here'!E324))),"Empty Cell")</f>
        <v>Bio flex tragus piercing, 16g (1.2mm) with a 3mm prong set square CZ stone (sterling silver top) &amp; Cz Color: Light Amethyst  &amp;  Length: 8mm</v>
      </c>
      <c r="B320" s="57" t="str">
        <f>'Copy paste to Here'!C324</f>
        <v>TRGZ5</v>
      </c>
      <c r="C320" s="57" t="s">
        <v>860</v>
      </c>
      <c r="D320" s="58">
        <f>'Invoice(cancle)'!B324</f>
        <v>1</v>
      </c>
      <c r="E320" s="59">
        <f>'Shipping Invoice'!J324*$N$1</f>
        <v>0.69</v>
      </c>
      <c r="F320" s="59">
        <f t="shared" si="13"/>
        <v>0.69</v>
      </c>
      <c r="G320" s="60">
        <f t="shared" si="14"/>
        <v>14.690099999999997</v>
      </c>
      <c r="H320" s="63">
        <f t="shared" si="15"/>
        <v>14.690099999999997</v>
      </c>
    </row>
    <row r="321" spans="1:8" s="62" customFormat="1" ht="36">
      <c r="A321" s="56" t="str">
        <f>IF((LEN('Copy paste to Here'!G325))&gt;5,((CONCATENATE('Copy paste to Here'!G325," &amp; ",'Copy paste to Here'!D325,"  &amp;  ",'Copy paste to Here'!E325))),"Empty Cell")</f>
        <v>Bio flex tragus piercing, 16g (1.2mm) with a 3mm prong set square CZ stone (sterling silver top) &amp; Cz Color: Amethyst  &amp;  Length: 6mm</v>
      </c>
      <c r="B321" s="57" t="str">
        <f>'Copy paste to Here'!C325</f>
        <v>TRGZ5</v>
      </c>
      <c r="C321" s="57" t="s">
        <v>860</v>
      </c>
      <c r="D321" s="58">
        <f>'Invoice(cancle)'!B325</f>
        <v>1</v>
      </c>
      <c r="E321" s="59">
        <f>'Shipping Invoice'!J325*$N$1</f>
        <v>0.69</v>
      </c>
      <c r="F321" s="59">
        <f t="shared" si="13"/>
        <v>0.69</v>
      </c>
      <c r="G321" s="60">
        <f t="shared" si="14"/>
        <v>14.690099999999997</v>
      </c>
      <c r="H321" s="63">
        <f t="shared" si="15"/>
        <v>14.690099999999997</v>
      </c>
    </row>
    <row r="322" spans="1:8" s="62" customFormat="1" ht="36">
      <c r="A322" s="56" t="str">
        <f>IF((LEN('Copy paste to Here'!G326))&gt;5,((CONCATENATE('Copy paste to Here'!G326," &amp; ",'Copy paste to Here'!D326,"  &amp;  ",'Copy paste to Here'!E326))),"Empty Cell")</f>
        <v>Bio flex tragus piercing, 16g (1.2mm) with a 3mm prong set square CZ stone (sterling silver top) &amp; Cz Color: Amethyst  &amp;  Length: 8mm</v>
      </c>
      <c r="B322" s="57" t="str">
        <f>'Copy paste to Here'!C326</f>
        <v>TRGZ5</v>
      </c>
      <c r="C322" s="57" t="s">
        <v>860</v>
      </c>
      <c r="D322" s="58">
        <f>'Invoice(cancle)'!B326</f>
        <v>1</v>
      </c>
      <c r="E322" s="59">
        <f>'Shipping Invoice'!J326*$N$1</f>
        <v>0.69</v>
      </c>
      <c r="F322" s="59">
        <f t="shared" si="13"/>
        <v>0.69</v>
      </c>
      <c r="G322" s="60">
        <f t="shared" si="14"/>
        <v>14.690099999999997</v>
      </c>
      <c r="H322" s="63">
        <f t="shared" si="15"/>
        <v>14.690099999999997</v>
      </c>
    </row>
    <row r="323" spans="1:8" s="62" customFormat="1" ht="36">
      <c r="A323" s="56" t="str">
        <f>IF((LEN('Copy paste to Here'!G327))&gt;5,((CONCATENATE('Copy paste to Here'!G327," &amp; ",'Copy paste to Here'!D327,"  &amp;  ",'Copy paste to Here'!E327))),"Empty Cell")</f>
        <v>Bio flex tragus piercing, 16g (1.2mm) with a 3mm prong set square CZ stone (sterling silver top) &amp; Cz Color: Jet  &amp;  Length: 6mm</v>
      </c>
      <c r="B323" s="57" t="str">
        <f>'Copy paste to Here'!C327</f>
        <v>TRGZ5</v>
      </c>
      <c r="C323" s="57" t="s">
        <v>860</v>
      </c>
      <c r="D323" s="58">
        <f>'Invoice(cancle)'!B327</f>
        <v>1</v>
      </c>
      <c r="E323" s="59">
        <f>'Shipping Invoice'!J327*$N$1</f>
        <v>0.69</v>
      </c>
      <c r="F323" s="59">
        <f t="shared" si="13"/>
        <v>0.69</v>
      </c>
      <c r="G323" s="60">
        <f t="shared" si="14"/>
        <v>14.690099999999997</v>
      </c>
      <c r="H323" s="63">
        <f t="shared" si="15"/>
        <v>14.690099999999997</v>
      </c>
    </row>
    <row r="324" spans="1:8" s="62" customFormat="1" ht="36">
      <c r="A324" s="56" t="str">
        <f>IF((LEN('Copy paste to Here'!G328))&gt;5,((CONCATENATE('Copy paste to Here'!G328," &amp; ",'Copy paste to Here'!D328,"  &amp;  ",'Copy paste to Here'!E328))),"Empty Cell")</f>
        <v>Bio flex tragus piercing, 16g (1.2mm) with a 3mm prong set square CZ stone (sterling silver top) &amp; Cz Color: Jet  &amp;  Length: 8mm</v>
      </c>
      <c r="B324" s="57" t="str">
        <f>'Copy paste to Here'!C328</f>
        <v>TRGZ5</v>
      </c>
      <c r="C324" s="57" t="s">
        <v>860</v>
      </c>
      <c r="D324" s="58">
        <f>'Invoice(cancle)'!B328</f>
        <v>1</v>
      </c>
      <c r="E324" s="59">
        <f>'Shipping Invoice'!J328*$N$1</f>
        <v>0.69</v>
      </c>
      <c r="F324" s="59">
        <f t="shared" si="13"/>
        <v>0.69</v>
      </c>
      <c r="G324" s="60">
        <f t="shared" si="14"/>
        <v>14.690099999999997</v>
      </c>
      <c r="H324" s="63">
        <f t="shared" si="15"/>
        <v>14.690099999999997</v>
      </c>
    </row>
    <row r="325" spans="1:8" s="62" customFormat="1" ht="36">
      <c r="A325" s="56" t="str">
        <f>IF((LEN('Copy paste to Here'!G329))&gt;5,((CONCATENATE('Copy paste to Here'!G329," &amp; ",'Copy paste to Here'!D329,"  &amp;  ",'Copy paste to Here'!E329))),"Empty Cell")</f>
        <v>Bio flex tragus piercing, 16g (1.2mm) with a 3mm prong set square CZ stone (sterling silver top) &amp; Cz Color: Garnet  &amp;  Length: 6mm</v>
      </c>
      <c r="B325" s="57" t="str">
        <f>'Copy paste to Here'!C329</f>
        <v>TRGZ5</v>
      </c>
      <c r="C325" s="57" t="s">
        <v>860</v>
      </c>
      <c r="D325" s="58">
        <f>'Invoice(cancle)'!B329</f>
        <v>1</v>
      </c>
      <c r="E325" s="59">
        <f>'Shipping Invoice'!J329*$N$1</f>
        <v>0.69</v>
      </c>
      <c r="F325" s="59">
        <f t="shared" si="13"/>
        <v>0.69</v>
      </c>
      <c r="G325" s="60">
        <f t="shared" si="14"/>
        <v>14.690099999999997</v>
      </c>
      <c r="H325" s="63">
        <f t="shared" si="15"/>
        <v>14.690099999999997</v>
      </c>
    </row>
    <row r="326" spans="1:8" s="62" customFormat="1" ht="36">
      <c r="A326" s="56" t="str">
        <f>IF((LEN('Copy paste to Here'!G330))&gt;5,((CONCATENATE('Copy paste to Here'!G330," &amp; ",'Copy paste to Here'!D330,"  &amp;  ",'Copy paste to Here'!E330))),"Empty Cell")</f>
        <v>Bio flex tragus piercing, 16g (1.2mm) with a 3mm prong set square CZ stone (sterling silver top) &amp; Cz Color: Garnet  &amp;  Length: 8mm</v>
      </c>
      <c r="B326" s="57" t="str">
        <f>'Copy paste to Here'!C330</f>
        <v>TRGZ5</v>
      </c>
      <c r="C326" s="57" t="s">
        <v>860</v>
      </c>
      <c r="D326" s="58">
        <f>'Invoice(cancle)'!B330</f>
        <v>1</v>
      </c>
      <c r="E326" s="59">
        <f>'Shipping Invoice'!J330*$N$1</f>
        <v>0.69</v>
      </c>
      <c r="F326" s="59">
        <f t="shared" si="13"/>
        <v>0.69</v>
      </c>
      <c r="G326" s="60">
        <f t="shared" si="14"/>
        <v>14.690099999999997</v>
      </c>
      <c r="H326" s="63">
        <f t="shared" si="15"/>
        <v>14.690099999999997</v>
      </c>
    </row>
    <row r="327" spans="1:8" s="62" customFormat="1" ht="36">
      <c r="A327" s="56" t="str">
        <f>IF((LEN('Copy paste to Here'!G331))&gt;5,((CONCATENATE('Copy paste to Here'!G331," &amp; ",'Copy paste to Here'!D331,"  &amp;  ",'Copy paste to Here'!E331))),"Empty Cell")</f>
        <v>Bio flex tragus piercing, 16g (1.2mm) with a 3mm prong set square CZ stone (sterling silver top) &amp; Cz Color: Peridot  &amp;  Length: 6mm</v>
      </c>
      <c r="B327" s="57" t="str">
        <f>'Copy paste to Here'!C331</f>
        <v>TRGZ5</v>
      </c>
      <c r="C327" s="57" t="s">
        <v>860</v>
      </c>
      <c r="D327" s="58">
        <f>'Invoice(cancle)'!B331</f>
        <v>1</v>
      </c>
      <c r="E327" s="59">
        <f>'Shipping Invoice'!J331*$N$1</f>
        <v>0.69</v>
      </c>
      <c r="F327" s="59">
        <f t="shared" si="13"/>
        <v>0.69</v>
      </c>
      <c r="G327" s="60">
        <f t="shared" si="14"/>
        <v>14.690099999999997</v>
      </c>
      <c r="H327" s="63">
        <f t="shared" si="15"/>
        <v>14.690099999999997</v>
      </c>
    </row>
    <row r="328" spans="1:8" s="62" customFormat="1" ht="36">
      <c r="A328" s="56" t="str">
        <f>IF((LEN('Copy paste to Here'!G332))&gt;5,((CONCATENATE('Copy paste to Here'!G332," &amp; ",'Copy paste to Here'!D332,"  &amp;  ",'Copy paste to Here'!E332))),"Empty Cell")</f>
        <v>Bio flex tragus piercing, 16g (1.2mm) with a 3mm prong set square CZ stone (sterling silver top) &amp; Cz Color: Peridot  &amp;  Length: 8mm</v>
      </c>
      <c r="B328" s="57" t="str">
        <f>'Copy paste to Here'!C332</f>
        <v>TRGZ5</v>
      </c>
      <c r="C328" s="57" t="s">
        <v>860</v>
      </c>
      <c r="D328" s="58">
        <f>'Invoice(cancle)'!B332</f>
        <v>1</v>
      </c>
      <c r="E328" s="59">
        <f>'Shipping Invoice'!J332*$N$1</f>
        <v>0.69</v>
      </c>
      <c r="F328" s="59">
        <f t="shared" si="13"/>
        <v>0.69</v>
      </c>
      <c r="G328" s="60">
        <f t="shared" si="14"/>
        <v>14.690099999999997</v>
      </c>
      <c r="H328" s="63">
        <f t="shared" si="15"/>
        <v>14.690099999999997</v>
      </c>
    </row>
    <row r="329" spans="1:8" s="62" customFormat="1" ht="36">
      <c r="A329" s="56" t="str">
        <f>IF((LEN('Copy paste to Here'!G333))&gt;5,((CONCATENATE('Copy paste to Here'!G333," &amp; ",'Copy paste to Here'!D333,"  &amp;  ",'Copy paste to Here'!E333))),"Empty Cell")</f>
        <v>PVD plated titanium G23 hinged segment ring, 1.2mm (16g) with CNC machining in diamond pattern &amp; Color: Gold  &amp;  Length: 8mm</v>
      </c>
      <c r="B329" s="57" t="str">
        <f>'Copy paste to Here'!C333</f>
        <v>USGTSH23</v>
      </c>
      <c r="C329" s="57" t="s">
        <v>901</v>
      </c>
      <c r="D329" s="58">
        <f>'Invoice(cancle)'!B333</f>
        <v>1</v>
      </c>
      <c r="E329" s="59">
        <f>'Shipping Invoice'!J333*$N$1</f>
        <v>4.49</v>
      </c>
      <c r="F329" s="59">
        <f t="shared" si="13"/>
        <v>4.49</v>
      </c>
      <c r="G329" s="60">
        <f t="shared" si="14"/>
        <v>95.592100000000002</v>
      </c>
      <c r="H329" s="63">
        <f t="shared" si="15"/>
        <v>95.592100000000002</v>
      </c>
    </row>
    <row r="330" spans="1:8" s="62" customFormat="1" ht="36">
      <c r="A330" s="56" t="str">
        <f>IF((LEN('Copy paste to Here'!G334))&gt;5,((CONCATENATE('Copy paste to Here'!G334," &amp; ",'Copy paste to Here'!D334,"  &amp;  ",'Copy paste to Here'!E334))),"Empty Cell")</f>
        <v>PVD plated titanium G23 hinged segment ring, 1.2mm (16g) with CNC machining in diamond pattern &amp; Color: Rose-gold  &amp;  Length: 8mm</v>
      </c>
      <c r="B330" s="57" t="str">
        <f>'Copy paste to Here'!C334</f>
        <v>USGTSH23</v>
      </c>
      <c r="C330" s="57" t="s">
        <v>901</v>
      </c>
      <c r="D330" s="58">
        <f>'Invoice(cancle)'!B334</f>
        <v>1</v>
      </c>
      <c r="E330" s="59">
        <f>'Shipping Invoice'!J334*$N$1</f>
        <v>4.49</v>
      </c>
      <c r="F330" s="59">
        <f t="shared" si="13"/>
        <v>4.49</v>
      </c>
      <c r="G330" s="60">
        <f t="shared" si="14"/>
        <v>95.592100000000002</v>
      </c>
      <c r="H330" s="63">
        <f t="shared" si="15"/>
        <v>95.592100000000002</v>
      </c>
    </row>
    <row r="331" spans="1:8" s="62" customFormat="1" ht="36">
      <c r="A331" s="56" t="str">
        <f>IF((LEN('Copy paste to Here'!G335))&gt;5,((CONCATENATE('Copy paste to Here'!G335," &amp; ",'Copy paste to Here'!D335,"  &amp;  ",'Copy paste to Here'!E335))),"Empty Cell")</f>
        <v>PVD plated titanium G23 hinged segment ring, 1.2mm (16g) with CNC machining in diamond pattern &amp; Color: High Polish  &amp;  Length: 8mm</v>
      </c>
      <c r="B331" s="57" t="str">
        <f>'Copy paste to Here'!C335</f>
        <v>USGTSH23</v>
      </c>
      <c r="C331" s="57" t="s">
        <v>902</v>
      </c>
      <c r="D331" s="58">
        <f>'Invoice(cancle)'!B335</f>
        <v>2</v>
      </c>
      <c r="E331" s="59">
        <f>'Shipping Invoice'!J335*$N$1</f>
        <v>3.99</v>
      </c>
      <c r="F331" s="59">
        <f t="shared" si="13"/>
        <v>7.98</v>
      </c>
      <c r="G331" s="60">
        <f t="shared" si="14"/>
        <v>84.947100000000006</v>
      </c>
      <c r="H331" s="63">
        <f t="shared" si="15"/>
        <v>169.89420000000001</v>
      </c>
    </row>
    <row r="332" spans="1:8" s="62" customFormat="1" ht="36">
      <c r="A332" s="56" t="str">
        <f>IF((LEN('Copy paste to Here'!G336))&gt;5,((CONCATENATE('Copy paste to Here'!G336," &amp; ",'Copy paste to Here'!D336,"  &amp;  ",'Copy paste to Here'!E336))),"Empty Cell")</f>
        <v xml:space="preserve">PVD plated titanium G23 hinged segment ring, 1.2mm (16g) with double lines CNC set Cubic Zirconia (CZ) stones at the side &amp; Color: High Polish 8mm  &amp;  </v>
      </c>
      <c r="B332" s="57" t="str">
        <f>'Copy paste to Here'!C336</f>
        <v>USGTSH26</v>
      </c>
      <c r="C332" s="57" t="s">
        <v>903</v>
      </c>
      <c r="D332" s="58">
        <f>'Invoice(cancle)'!B336</f>
        <v>2</v>
      </c>
      <c r="E332" s="59">
        <f>'Shipping Invoice'!J336*$N$1</f>
        <v>11.99</v>
      </c>
      <c r="F332" s="59">
        <f t="shared" si="13"/>
        <v>23.98</v>
      </c>
      <c r="G332" s="60">
        <f t="shared" si="14"/>
        <v>255.2671</v>
      </c>
      <c r="H332" s="63">
        <f t="shared" si="15"/>
        <v>510.5342</v>
      </c>
    </row>
    <row r="333" spans="1:8" s="62" customFormat="1" ht="36">
      <c r="A333" s="56" t="str">
        <f>IF((LEN('Copy paste to Here'!G337))&gt;5,((CONCATENATE('Copy paste to Here'!G337," &amp; ",'Copy paste to Here'!D337,"  &amp;  ",'Copy paste to Here'!E337))),"Empty Cell")</f>
        <v xml:space="preserve">PVD plated titanium G23 hinged segment ring, 1.2mm (16g) with double lines CNC set Cubic Zirconia (CZ) stones at the side &amp; Color: Gold 8mm  &amp;  </v>
      </c>
      <c r="B333" s="57" t="str">
        <f>'Copy paste to Here'!C337</f>
        <v>USGTSH26</v>
      </c>
      <c r="C333" s="57" t="s">
        <v>904</v>
      </c>
      <c r="D333" s="58">
        <f>'Invoice(cancle)'!B337</f>
        <v>2</v>
      </c>
      <c r="E333" s="59">
        <f>'Shipping Invoice'!J337*$N$1</f>
        <v>12.49</v>
      </c>
      <c r="F333" s="59">
        <f t="shared" si="13"/>
        <v>24.98</v>
      </c>
      <c r="G333" s="60">
        <f t="shared" si="14"/>
        <v>265.91210000000001</v>
      </c>
      <c r="H333" s="63">
        <f t="shared" si="15"/>
        <v>531.82420000000002</v>
      </c>
    </row>
    <row r="334" spans="1:8" s="62" customFormat="1" ht="24">
      <c r="A334" s="56" t="str">
        <f>IF((LEN('Copy paste to Here'!G338))&gt;5,((CONCATENATE('Copy paste to Here'!G338," &amp; ",'Copy paste to Here'!D338,"  &amp;  ",'Copy paste to Here'!E338))),"Empty Cell")</f>
        <v xml:space="preserve">Pack of 10 pcs. of 3mm anodized surgical steel balls with threading 1.2mm (16g) &amp; Color: Black  &amp;  </v>
      </c>
      <c r="B334" s="57" t="str">
        <f>'Copy paste to Here'!C338</f>
        <v>XBT3S</v>
      </c>
      <c r="C334" s="57" t="s">
        <v>872</v>
      </c>
      <c r="D334" s="58">
        <f>'Invoice(cancle)'!B338</f>
        <v>2</v>
      </c>
      <c r="E334" s="59">
        <f>'Shipping Invoice'!J338*$N$1</f>
        <v>1.95</v>
      </c>
      <c r="F334" s="59">
        <f t="shared" si="13"/>
        <v>3.9</v>
      </c>
      <c r="G334" s="60">
        <f t="shared" si="14"/>
        <v>41.515499999999996</v>
      </c>
      <c r="H334" s="63">
        <f t="shared" si="15"/>
        <v>83.030999999999992</v>
      </c>
    </row>
    <row r="335" spans="1:8" s="62" customFormat="1" ht="24">
      <c r="A335" s="56" t="str">
        <f>IF((LEN('Copy paste to Here'!G339))&gt;5,((CONCATENATE('Copy paste to Here'!G339," &amp; ",'Copy paste to Here'!D339,"  &amp;  ",'Copy paste to Here'!E339))),"Empty Cell")</f>
        <v xml:space="preserve">Pack of 10 pcs. of 3mm anodized surgical steel balls with threading 1.2mm (16g) &amp; Color: Blue  &amp;  </v>
      </c>
      <c r="B335" s="57" t="str">
        <f>'Copy paste to Here'!C339</f>
        <v>XBT3S</v>
      </c>
      <c r="C335" s="57" t="s">
        <v>872</v>
      </c>
      <c r="D335" s="58">
        <f>'Invoice(cancle)'!B339</f>
        <v>1</v>
      </c>
      <c r="E335" s="59">
        <f>'Shipping Invoice'!J339*$N$1</f>
        <v>1.95</v>
      </c>
      <c r="F335" s="59">
        <f t="shared" si="13"/>
        <v>1.95</v>
      </c>
      <c r="G335" s="60">
        <f t="shared" si="14"/>
        <v>41.515499999999996</v>
      </c>
      <c r="H335" s="63">
        <f t="shared" si="15"/>
        <v>41.515499999999996</v>
      </c>
    </row>
    <row r="336" spans="1:8" s="62" customFormat="1" ht="24">
      <c r="A336" s="56" t="str">
        <f>IF((LEN('Copy paste to Here'!G340))&gt;5,((CONCATENATE('Copy paste to Here'!G340," &amp; ",'Copy paste to Here'!D340,"  &amp;  ",'Copy paste to Here'!E340))),"Empty Cell")</f>
        <v xml:space="preserve">Pack of 10 pcs. of 3mm anodized surgical steel balls with threading 1.2mm (16g) &amp; Color: Gold  &amp;  </v>
      </c>
      <c r="B336" s="57" t="str">
        <f>'Copy paste to Here'!C340</f>
        <v>XBT3S</v>
      </c>
      <c r="C336" s="57" t="s">
        <v>872</v>
      </c>
      <c r="D336" s="58">
        <f>'Invoice(cancle)'!B340</f>
        <v>2</v>
      </c>
      <c r="E336" s="59">
        <f>'Shipping Invoice'!J340*$N$1</f>
        <v>1.95</v>
      </c>
      <c r="F336" s="59">
        <f t="shared" si="13"/>
        <v>3.9</v>
      </c>
      <c r="G336" s="60">
        <f t="shared" si="14"/>
        <v>41.515499999999996</v>
      </c>
      <c r="H336" s="63">
        <f t="shared" si="15"/>
        <v>83.030999999999992</v>
      </c>
    </row>
    <row r="337" spans="1:8" s="62" customFormat="1" ht="36">
      <c r="A337" s="56" t="str">
        <f>IF((LEN('Copy paste to Here'!G341))&gt;5,((CONCATENATE('Copy paste to Here'!G341," &amp; ",'Copy paste to Here'!D341,"  &amp;  ",'Copy paste to Here'!E341))),"Empty Cell")</f>
        <v xml:space="preserve">Pack of 10 pcs. of 3mm anodized surgical steel balls with bezel set crystal and with 1.2mm threading (16g) &amp; Color: Black Anodized w/ Clear crystal  &amp;  </v>
      </c>
      <c r="B337" s="57" t="str">
        <f>'Copy paste to Here'!C341</f>
        <v>XJBT3S</v>
      </c>
      <c r="C337" s="57" t="s">
        <v>874</v>
      </c>
      <c r="D337" s="58">
        <f>'Invoice(cancle)'!B341</f>
        <v>1</v>
      </c>
      <c r="E337" s="59">
        <f>'Shipping Invoice'!J341*$N$1</f>
        <v>5.29</v>
      </c>
      <c r="F337" s="59">
        <f t="shared" si="13"/>
        <v>5.29</v>
      </c>
      <c r="G337" s="60">
        <f t="shared" si="14"/>
        <v>112.6241</v>
      </c>
      <c r="H337" s="63">
        <f t="shared" si="15"/>
        <v>112.6241</v>
      </c>
    </row>
    <row r="338" spans="1:8" s="62" customFormat="1" ht="36">
      <c r="A338" s="56" t="str">
        <f>IF((LEN('Copy paste to Here'!G342))&gt;5,((CONCATENATE('Copy paste to Here'!G342," &amp; ",'Copy paste to Here'!D342,"  &amp;  ",'Copy paste to Here'!E342))),"Empty Cell")</f>
        <v xml:space="preserve">Pack of 10 pcs. of 3mm anodized surgical steel balls with bezel set crystal and with 1.2mm threading (16g) &amp; Color: Gold Anodized w/ Clear crystal  &amp;  </v>
      </c>
      <c r="B338" s="57" t="str">
        <f>'Copy paste to Here'!C342</f>
        <v>XJBT3S</v>
      </c>
      <c r="C338" s="57" t="s">
        <v>874</v>
      </c>
      <c r="D338" s="58">
        <f>'Invoice(cancle)'!B342</f>
        <v>1</v>
      </c>
      <c r="E338" s="59">
        <f>'Shipping Invoice'!J342*$N$1</f>
        <v>5.29</v>
      </c>
      <c r="F338" s="59">
        <f t="shared" si="13"/>
        <v>5.29</v>
      </c>
      <c r="G338" s="60">
        <f t="shared" si="14"/>
        <v>112.6241</v>
      </c>
      <c r="H338" s="63">
        <f t="shared" si="15"/>
        <v>112.6241</v>
      </c>
    </row>
    <row r="339" spans="1:8" s="62" customFormat="1" ht="24">
      <c r="A339" s="56" t="str">
        <f>IF((LEN('Copy paste to Here'!G343))&gt;5,((CONCATENATE('Copy paste to Here'!G343," &amp; ",'Copy paste to Here'!D343,"  &amp;  ",'Copy paste to Here'!E343))),"Empty Cell")</f>
        <v xml:space="preserve">Pack of 10 pcs. of 3mm Rose gold PVD plated 316L steel balls with bezel set crystal and with 1.2mm threading (16g) &amp;   &amp;  </v>
      </c>
      <c r="B339" s="57" t="str">
        <f>'Copy paste to Here'!C343</f>
        <v>XJBTT3S</v>
      </c>
      <c r="C339" s="57" t="s">
        <v>876</v>
      </c>
      <c r="D339" s="58">
        <f>'Invoice(cancle)'!B343</f>
        <v>1</v>
      </c>
      <c r="E339" s="59">
        <f>'Shipping Invoice'!J343*$N$1</f>
        <v>5.79</v>
      </c>
      <c r="F339" s="59">
        <f t="shared" ref="F339:F402" si="16">D339*E339</f>
        <v>5.79</v>
      </c>
      <c r="G339" s="60">
        <f t="shared" ref="G339:G402" si="17">E339*$E$14</f>
        <v>123.26909999999999</v>
      </c>
      <c r="H339" s="63">
        <f t="shared" ref="H339:H402" si="18">D339*G339</f>
        <v>123.26909999999999</v>
      </c>
    </row>
    <row r="340" spans="1:8" s="62" customFormat="1" ht="36">
      <c r="A340" s="56" t="str">
        <f>IF((LEN('Copy paste to Here'!G344))&gt;5,((CONCATENATE('Copy paste to Here'!G344," &amp; ",'Copy paste to Here'!D344,"  &amp;  ",'Copy paste to Here'!E344))),"Empty Cell")</f>
        <v xml:space="preserve">Set of 10 pcs. of 316L steel tragus Labret, 16g (1.2mm) with a tiny 2.5mm round base plate with internal threading &amp; Length: 6mm  &amp;  </v>
      </c>
      <c r="B340" s="57" t="str">
        <f>'Copy paste to Here'!C344</f>
        <v>XTRLBIC</v>
      </c>
      <c r="C340" s="57" t="s">
        <v>878</v>
      </c>
      <c r="D340" s="58">
        <f>'Invoice(cancle)'!B344</f>
        <v>1</v>
      </c>
      <c r="E340" s="59">
        <f>'Shipping Invoice'!J344*$N$1</f>
        <v>4.4000000000000004</v>
      </c>
      <c r="F340" s="59">
        <f t="shared" si="16"/>
        <v>4.4000000000000004</v>
      </c>
      <c r="G340" s="60">
        <f t="shared" si="17"/>
        <v>93.676000000000002</v>
      </c>
      <c r="H340" s="63">
        <f t="shared" si="18"/>
        <v>93.676000000000002</v>
      </c>
    </row>
    <row r="341" spans="1:8" s="62" customFormat="1" ht="36">
      <c r="A341" s="56" t="str">
        <f>IF((LEN('Copy paste to Here'!G345))&gt;5,((CONCATENATE('Copy paste to Here'!G345," &amp; ",'Copy paste to Here'!D345,"  &amp;  ",'Copy paste to Here'!E345))),"Empty Cell")</f>
        <v xml:space="preserve">Set of 10 pcs. of 316L steel tragus Labret, 16g (1.2mm) with a tiny 2.5mm round base plate with internal threading &amp; Length: 8mm  &amp;  </v>
      </c>
      <c r="B341" s="57" t="str">
        <f>'Copy paste to Here'!C345</f>
        <v>XTRLBIC</v>
      </c>
      <c r="C341" s="57" t="s">
        <v>878</v>
      </c>
      <c r="D341" s="58">
        <f>'Invoice(cancle)'!B345</f>
        <v>1</v>
      </c>
      <c r="E341" s="59">
        <f>'Shipping Invoice'!J345*$N$1</f>
        <v>4.4000000000000004</v>
      </c>
      <c r="F341" s="59">
        <f t="shared" si="16"/>
        <v>4.4000000000000004</v>
      </c>
      <c r="G341" s="60">
        <f t="shared" si="17"/>
        <v>93.676000000000002</v>
      </c>
      <c r="H341" s="63">
        <f t="shared" si="18"/>
        <v>93.676000000000002</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v>1958.8500000000013</v>
      </c>
      <c r="G1000" s="60"/>
      <c r="H1000" s="61">
        <f t="shared" ref="H1000:H1007" si="49">F1000*$E$14</f>
        <v>41703.916500000028</v>
      </c>
    </row>
    <row r="1001" spans="1:8" s="62" customFormat="1">
      <c r="A1001" s="56" t="s">
        <v>933</v>
      </c>
      <c r="B1001" s="75"/>
      <c r="C1001" s="75"/>
      <c r="D1001" s="76"/>
      <c r="E1001" s="67"/>
      <c r="F1001" s="59">
        <f>'Invoice(cancle)'!J347</f>
        <v>-119.57600000000014</v>
      </c>
      <c r="G1001" s="60"/>
      <c r="H1001" s="61">
        <f t="shared" si="49"/>
        <v>-2545.7730400000028</v>
      </c>
    </row>
    <row r="1002" spans="1:8" s="62" customFormat="1" outlineLevel="1">
      <c r="A1002" s="56" t="str">
        <f>'[2]Copy paste to Here'!T3</f>
        <v>DISCOUNT</v>
      </c>
      <c r="B1002" s="75"/>
      <c r="C1002" s="75"/>
      <c r="D1002" s="76"/>
      <c r="E1002" s="67"/>
      <c r="F1002" s="59">
        <f>'Invoice(cancle)'!J348</f>
        <v>0</v>
      </c>
      <c r="G1002" s="60"/>
      <c r="H1002" s="61">
        <f t="shared" si="49"/>
        <v>0</v>
      </c>
    </row>
    <row r="1003" spans="1:8" s="62" customFormat="1">
      <c r="A1003" s="56" t="str">
        <f>'[2]Copy paste to Here'!T4</f>
        <v>Total:</v>
      </c>
      <c r="B1003" s="75"/>
      <c r="C1003" s="75"/>
      <c r="D1003" s="76"/>
      <c r="E1003" s="67"/>
      <c r="F1003" s="59">
        <v>1762.9650000000011</v>
      </c>
      <c r="G1003" s="60"/>
      <c r="H1003" s="61">
        <f t="shared" si="49"/>
        <v>37533.524850000023</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25457.730400000011</v>
      </c>
    </row>
    <row r="1010" spans="1:8" s="21" customFormat="1">
      <c r="A1010" s="22"/>
      <c r="E1010" s="21" t="s">
        <v>177</v>
      </c>
      <c r="H1010" s="84">
        <f>(SUMIF($A$1000:$A$1008,"Total:",$H$1000:$H$1008))</f>
        <v>37533.524850000023</v>
      </c>
    </row>
    <row r="1011" spans="1:8" s="21" customFormat="1">
      <c r="E1011" s="21" t="s">
        <v>178</v>
      </c>
      <c r="H1011" s="85">
        <f>H1013-H1012</f>
        <v>35078.06</v>
      </c>
    </row>
    <row r="1012" spans="1:8" s="21" customFormat="1">
      <c r="E1012" s="21" t="s">
        <v>179</v>
      </c>
      <c r="H1012" s="85">
        <f>ROUND((H1013*7)/107,2)</f>
        <v>2455.46</v>
      </c>
    </row>
    <row r="1013" spans="1:8" s="21" customFormat="1">
      <c r="E1013" s="22" t="s">
        <v>180</v>
      </c>
      <c r="H1013" s="86">
        <f>ROUND((SUMIF($A$1000:$A$1008,"Total:",$H$1000:$H$1008)),2)</f>
        <v>37533.519999999997</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D79:D999 D18:D77 B27:C27">
    <cfRule type="cellIs" dxfId="4" priority="31" stopIfTrue="1" operator="equal">
      <formula>"ALERT"</formula>
    </cfRule>
  </conditionalFormatting>
  <conditionalFormatting sqref="F10:F15 B79:H1007 B18:H77">
    <cfRule type="cellIs" dxfId="3" priority="30" stopIfTrue="1" operator="equal">
      <formula>0</formula>
    </cfRule>
  </conditionalFormatting>
  <conditionalFormatting sqref="A18:A998">
    <cfRule type="containsText" dxfId="2" priority="29" stopIfTrue="1" operator="containsText" text="Empty Cell">
      <formula>NOT(ISERROR(SEARCH("Empty Cell",A18)))</formula>
    </cfRule>
  </conditionalFormatting>
  <conditionalFormatting sqref="B1:H65536">
    <cfRule type="cellIs" dxfId="1" priority="28" stopIfTrue="1" operator="equal">
      <formula>0</formula>
    </cfRule>
  </conditionalFormatting>
  <conditionalFormatting sqref="D1000:D1008">
    <cfRule type="cellIs" dxfId="0" priority="3" stopIfTrue="1" operator="equal">
      <formula>"ALERT"</formula>
    </cfRule>
  </conditionalFormatting>
  <printOptions horizontalCentered="1"/>
  <pageMargins left="0.35" right="0.39370078740157499" top="0.18" bottom="0.37" header="0.15748031496063" footer="0.15748031496063"/>
  <pageSetup paperSize="9" scale="69" orientation="portrait" horizontalDpi="4294967293" verticalDpi="300" r:id="rId1"/>
  <headerFooter alignWithMargins="0">
    <oddFooter>Page &amp;P of &amp;N</oddFooter>
  </headerFooter>
  <rowBreaks count="1" manualBreakCount="1">
    <brk id="1013" max="16383"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324"/>
  <sheetViews>
    <sheetView workbookViewId="0">
      <selection activeCell="A5" sqref="A5"/>
    </sheetView>
  </sheetViews>
  <sheetFormatPr defaultRowHeight="15"/>
  <sheetData>
    <row r="1" spans="1:1">
      <c r="A1" s="2" t="s">
        <v>880</v>
      </c>
    </row>
    <row r="2" spans="1:1">
      <c r="A2" s="2" t="s">
        <v>715</v>
      </c>
    </row>
    <row r="3" spans="1:1">
      <c r="A3" s="2" t="s">
        <v>715</v>
      </c>
    </row>
    <row r="4" spans="1:1">
      <c r="A4" s="2" t="s">
        <v>715</v>
      </c>
    </row>
    <row r="5" spans="1:1">
      <c r="A5" s="2" t="s">
        <v>715</v>
      </c>
    </row>
    <row r="6" spans="1:1">
      <c r="A6" s="2" t="s">
        <v>719</v>
      </c>
    </row>
    <row r="7" spans="1:1">
      <c r="A7" s="2" t="s">
        <v>719</v>
      </c>
    </row>
    <row r="8" spans="1:1">
      <c r="A8" s="2" t="s">
        <v>881</v>
      </c>
    </row>
    <row r="9" spans="1:1">
      <c r="A9" s="2" t="s">
        <v>881</v>
      </c>
    </row>
    <row r="10" spans="1:1">
      <c r="A10" s="2" t="s">
        <v>881</v>
      </c>
    </row>
    <row r="11" spans="1:1">
      <c r="A11" s="2" t="s">
        <v>881</v>
      </c>
    </row>
    <row r="12" spans="1:1">
      <c r="A12" s="2" t="s">
        <v>881</v>
      </c>
    </row>
    <row r="13" spans="1:1">
      <c r="A13" s="2" t="s">
        <v>881</v>
      </c>
    </row>
    <row r="14" spans="1:1">
      <c r="A14" s="2" t="s">
        <v>881</v>
      </c>
    </row>
    <row r="15" spans="1:1">
      <c r="A15" s="2" t="s">
        <v>881</v>
      </c>
    </row>
    <row r="16" spans="1:1">
      <c r="A16" s="2" t="s">
        <v>881</v>
      </c>
    </row>
    <row r="17" spans="1:1">
      <c r="A17" s="2" t="s">
        <v>881</v>
      </c>
    </row>
    <row r="18" spans="1:1">
      <c r="A18" s="2" t="s">
        <v>881</v>
      </c>
    </row>
    <row r="19" spans="1:1">
      <c r="A19" s="2" t="s">
        <v>881</v>
      </c>
    </row>
    <row r="20" spans="1:1">
      <c r="A20" s="2" t="s">
        <v>882</v>
      </c>
    </row>
    <row r="21" spans="1:1">
      <c r="A21" s="2" t="s">
        <v>727</v>
      </c>
    </row>
    <row r="22" spans="1:1">
      <c r="A22" s="2" t="s">
        <v>727</v>
      </c>
    </row>
    <row r="23" spans="1:1">
      <c r="A23" s="2" t="s">
        <v>727</v>
      </c>
    </row>
    <row r="24" spans="1:1">
      <c r="A24" s="2" t="s">
        <v>727</v>
      </c>
    </row>
    <row r="25" spans="1:1">
      <c r="A25" s="2" t="s">
        <v>727</v>
      </c>
    </row>
    <row r="26" spans="1:1">
      <c r="A26" s="2" t="s">
        <v>727</v>
      </c>
    </row>
    <row r="27" spans="1:1">
      <c r="A27" s="2" t="s">
        <v>727</v>
      </c>
    </row>
    <row r="28" spans="1:1">
      <c r="A28" s="2" t="s">
        <v>727</v>
      </c>
    </row>
    <row r="29" spans="1:1">
      <c r="A29" s="2" t="s">
        <v>727</v>
      </c>
    </row>
    <row r="30" spans="1:1">
      <c r="A30" s="2" t="s">
        <v>727</v>
      </c>
    </row>
    <row r="31" spans="1:1">
      <c r="A31" s="2" t="s">
        <v>734</v>
      </c>
    </row>
    <row r="32" spans="1:1">
      <c r="A32" s="2" t="s">
        <v>734</v>
      </c>
    </row>
    <row r="33" spans="1:1">
      <c r="A33" s="2" t="s">
        <v>734</v>
      </c>
    </row>
    <row r="34" spans="1:1">
      <c r="A34" s="2" t="s">
        <v>734</v>
      </c>
    </row>
    <row r="35" spans="1:1">
      <c r="A35" s="2" t="s">
        <v>734</v>
      </c>
    </row>
    <row r="36" spans="1:1">
      <c r="A36" s="2" t="s">
        <v>734</v>
      </c>
    </row>
    <row r="37" spans="1:1">
      <c r="A37" s="2" t="s">
        <v>734</v>
      </c>
    </row>
    <row r="38" spans="1:1">
      <c r="A38" s="2" t="s">
        <v>734</v>
      </c>
    </row>
    <row r="39" spans="1:1">
      <c r="A39" s="2" t="s">
        <v>734</v>
      </c>
    </row>
    <row r="40" spans="1:1">
      <c r="A40" s="2" t="s">
        <v>736</v>
      </c>
    </row>
    <row r="41" spans="1:1">
      <c r="A41" s="2" t="s">
        <v>736</v>
      </c>
    </row>
    <row r="42" spans="1:1">
      <c r="A42" s="2" t="s">
        <v>736</v>
      </c>
    </row>
    <row r="43" spans="1:1">
      <c r="A43" s="2" t="s">
        <v>736</v>
      </c>
    </row>
    <row r="44" spans="1:1">
      <c r="A44" s="2" t="s">
        <v>736</v>
      </c>
    </row>
    <row r="45" spans="1:1">
      <c r="A45" s="2" t="s">
        <v>736</v>
      </c>
    </row>
    <row r="46" spans="1:1">
      <c r="A46" s="2" t="s">
        <v>738</v>
      </c>
    </row>
    <row r="47" spans="1:1">
      <c r="A47" s="2" t="s">
        <v>738</v>
      </c>
    </row>
    <row r="48" spans="1:1">
      <c r="A48" s="2" t="s">
        <v>738</v>
      </c>
    </row>
    <row r="49" spans="1:1">
      <c r="A49" s="2" t="s">
        <v>738</v>
      </c>
    </row>
    <row r="50" spans="1:1">
      <c r="A50" s="2" t="s">
        <v>738</v>
      </c>
    </row>
    <row r="51" spans="1:1">
      <c r="A51" s="2" t="s">
        <v>738</v>
      </c>
    </row>
    <row r="52" spans="1:1">
      <c r="A52" s="2" t="s">
        <v>738</v>
      </c>
    </row>
    <row r="53" spans="1:1">
      <c r="A53" s="2" t="s">
        <v>738</v>
      </c>
    </row>
    <row r="54" spans="1:1">
      <c r="A54" s="2" t="s">
        <v>738</v>
      </c>
    </row>
    <row r="55" spans="1:1">
      <c r="A55" s="2" t="s">
        <v>738</v>
      </c>
    </row>
    <row r="56" spans="1:1">
      <c r="A56" s="2" t="s">
        <v>738</v>
      </c>
    </row>
    <row r="57" spans="1:1">
      <c r="A57" s="2" t="s">
        <v>749</v>
      </c>
    </row>
    <row r="58" spans="1:1">
      <c r="A58" s="2" t="s">
        <v>749</v>
      </c>
    </row>
    <row r="59" spans="1:1">
      <c r="A59" s="2" t="s">
        <v>749</v>
      </c>
    </row>
    <row r="60" spans="1:1">
      <c r="A60" s="2" t="s">
        <v>753</v>
      </c>
    </row>
    <row r="61" spans="1:1">
      <c r="A61" s="2" t="s">
        <v>753</v>
      </c>
    </row>
    <row r="62" spans="1:1">
      <c r="A62" s="2" t="s">
        <v>753</v>
      </c>
    </row>
    <row r="63" spans="1:1">
      <c r="A63" s="2" t="s">
        <v>753</v>
      </c>
    </row>
    <row r="64" spans="1:1">
      <c r="A64" s="2" t="s">
        <v>753</v>
      </c>
    </row>
    <row r="65" spans="1:1">
      <c r="A65" s="2" t="s">
        <v>756</v>
      </c>
    </row>
    <row r="66" spans="1:1">
      <c r="A66" s="2" t="s">
        <v>756</v>
      </c>
    </row>
    <row r="67" spans="1:1">
      <c r="A67" s="2" t="s">
        <v>756</v>
      </c>
    </row>
    <row r="68" spans="1:1">
      <c r="A68" s="2" t="s">
        <v>756</v>
      </c>
    </row>
    <row r="69" spans="1:1">
      <c r="A69" s="2" t="s">
        <v>756</v>
      </c>
    </row>
    <row r="70" spans="1:1">
      <c r="A70" s="2" t="s">
        <v>756</v>
      </c>
    </row>
    <row r="71" spans="1:1">
      <c r="A71" s="2" t="s">
        <v>756</v>
      </c>
    </row>
    <row r="72" spans="1:1">
      <c r="A72" s="2" t="s">
        <v>756</v>
      </c>
    </row>
    <row r="73" spans="1:1">
      <c r="A73" s="2" t="s">
        <v>756</v>
      </c>
    </row>
    <row r="74" spans="1:1">
      <c r="A74" s="2" t="s">
        <v>756</v>
      </c>
    </row>
    <row r="75" spans="1:1">
      <c r="A75" s="2" t="s">
        <v>756</v>
      </c>
    </row>
    <row r="76" spans="1:1">
      <c r="A76" s="2" t="s">
        <v>756</v>
      </c>
    </row>
    <row r="77" spans="1:1">
      <c r="A77" s="2" t="s">
        <v>756</v>
      </c>
    </row>
    <row r="78" spans="1:1">
      <c r="A78" s="2" t="s">
        <v>756</v>
      </c>
    </row>
    <row r="79" spans="1:1">
      <c r="A79" s="2" t="s">
        <v>756</v>
      </c>
    </row>
    <row r="80" spans="1:1">
      <c r="A80" s="2" t="s">
        <v>756</v>
      </c>
    </row>
    <row r="81" spans="1:1">
      <c r="A81" s="2" t="s">
        <v>760</v>
      </c>
    </row>
    <row r="82" spans="1:1">
      <c r="A82" s="2" t="s">
        <v>760</v>
      </c>
    </row>
    <row r="83" spans="1:1">
      <c r="A83" s="2" t="s">
        <v>760</v>
      </c>
    </row>
    <row r="84" spans="1:1">
      <c r="A84" s="2" t="s">
        <v>760</v>
      </c>
    </row>
    <row r="85" spans="1:1">
      <c r="A85" s="2" t="s">
        <v>760</v>
      </c>
    </row>
    <row r="86" spans="1:1">
      <c r="A86" s="2" t="s">
        <v>760</v>
      </c>
    </row>
    <row r="87" spans="1:1">
      <c r="A87" s="2" t="s">
        <v>762</v>
      </c>
    </row>
    <row r="88" spans="1:1">
      <c r="A88" s="2" t="s">
        <v>762</v>
      </c>
    </row>
    <row r="89" spans="1:1">
      <c r="A89" s="2" t="s">
        <v>764</v>
      </c>
    </row>
    <row r="90" spans="1:1">
      <c r="A90" s="2" t="s">
        <v>764</v>
      </c>
    </row>
    <row r="91" spans="1:1">
      <c r="A91" s="2" t="s">
        <v>764</v>
      </c>
    </row>
    <row r="92" spans="1:1">
      <c r="A92" s="2" t="s">
        <v>764</v>
      </c>
    </row>
    <row r="93" spans="1:1">
      <c r="A93" s="2" t="s">
        <v>764</v>
      </c>
    </row>
    <row r="94" spans="1:1">
      <c r="A94" s="2" t="s">
        <v>764</v>
      </c>
    </row>
    <row r="95" spans="1:1">
      <c r="A95" s="2" t="s">
        <v>883</v>
      </c>
    </row>
    <row r="96" spans="1:1">
      <c r="A96" s="2" t="s">
        <v>884</v>
      </c>
    </row>
    <row r="97" spans="1:1">
      <c r="A97" s="2" t="s">
        <v>885</v>
      </c>
    </row>
    <row r="98" spans="1:1">
      <c r="A98" s="2" t="s">
        <v>772</v>
      </c>
    </row>
    <row r="99" spans="1:1">
      <c r="A99" s="2" t="s">
        <v>774</v>
      </c>
    </row>
    <row r="100" spans="1:1">
      <c r="A100" s="2" t="s">
        <v>775</v>
      </c>
    </row>
    <row r="101" spans="1:1">
      <c r="A101" s="2" t="s">
        <v>776</v>
      </c>
    </row>
    <row r="102" spans="1:1">
      <c r="A102" s="2" t="s">
        <v>777</v>
      </c>
    </row>
    <row r="103" spans="1:1">
      <c r="A103" s="2" t="s">
        <v>778</v>
      </c>
    </row>
    <row r="104" spans="1:1">
      <c r="A104" s="2" t="s">
        <v>780</v>
      </c>
    </row>
    <row r="105" spans="1:1">
      <c r="A105" s="2" t="s">
        <v>782</v>
      </c>
    </row>
    <row r="106" spans="1:1">
      <c r="A106" s="2" t="s">
        <v>782</v>
      </c>
    </row>
    <row r="107" spans="1:1">
      <c r="A107" s="2" t="s">
        <v>782</v>
      </c>
    </row>
    <row r="108" spans="1:1">
      <c r="A108" s="2" t="s">
        <v>782</v>
      </c>
    </row>
    <row r="109" spans="1:1">
      <c r="A109" s="2" t="s">
        <v>782</v>
      </c>
    </row>
    <row r="110" spans="1:1">
      <c r="A110" s="2" t="s">
        <v>782</v>
      </c>
    </row>
    <row r="111" spans="1:1">
      <c r="A111" s="2" t="s">
        <v>782</v>
      </c>
    </row>
    <row r="112" spans="1:1">
      <c r="A112" s="2" t="s">
        <v>782</v>
      </c>
    </row>
    <row r="113" spans="1:1">
      <c r="A113" s="2" t="s">
        <v>782</v>
      </c>
    </row>
    <row r="114" spans="1:1">
      <c r="A114" s="2" t="s">
        <v>782</v>
      </c>
    </row>
    <row r="115" spans="1:1">
      <c r="A115" s="2" t="s">
        <v>782</v>
      </c>
    </row>
    <row r="116" spans="1:1">
      <c r="A116" s="2" t="s">
        <v>782</v>
      </c>
    </row>
    <row r="117" spans="1:1">
      <c r="A117" s="2" t="s">
        <v>782</v>
      </c>
    </row>
    <row r="118" spans="1:1">
      <c r="A118" s="2" t="s">
        <v>782</v>
      </c>
    </row>
    <row r="119" spans="1:1">
      <c r="A119" s="2" t="s">
        <v>886</v>
      </c>
    </row>
    <row r="120" spans="1:1">
      <c r="A120" s="2" t="s">
        <v>886</v>
      </c>
    </row>
    <row r="121" spans="1:1">
      <c r="A121" s="2" t="s">
        <v>886</v>
      </c>
    </row>
    <row r="122" spans="1:1">
      <c r="A122" s="2" t="s">
        <v>886</v>
      </c>
    </row>
    <row r="123" spans="1:1">
      <c r="A123" s="2" t="s">
        <v>886</v>
      </c>
    </row>
    <row r="124" spans="1:1">
      <c r="A124" s="2" t="s">
        <v>886</v>
      </c>
    </row>
    <row r="125" spans="1:1">
      <c r="A125" s="2" t="s">
        <v>886</v>
      </c>
    </row>
    <row r="126" spans="1:1">
      <c r="A126" s="2" t="s">
        <v>886</v>
      </c>
    </row>
    <row r="127" spans="1:1">
      <c r="A127" s="2" t="s">
        <v>887</v>
      </c>
    </row>
    <row r="128" spans="1:1">
      <c r="A128" s="2" t="s">
        <v>887</v>
      </c>
    </row>
    <row r="129" spans="1:1">
      <c r="A129" s="2" t="s">
        <v>887</v>
      </c>
    </row>
    <row r="130" spans="1:1">
      <c r="A130" s="2" t="s">
        <v>887</v>
      </c>
    </row>
    <row r="131" spans="1:1">
      <c r="A131" s="2" t="s">
        <v>887</v>
      </c>
    </row>
    <row r="132" spans="1:1">
      <c r="A132" s="2" t="s">
        <v>887</v>
      </c>
    </row>
    <row r="133" spans="1:1">
      <c r="A133" s="2" t="s">
        <v>887</v>
      </c>
    </row>
    <row r="134" spans="1:1">
      <c r="A134" s="2" t="s">
        <v>887</v>
      </c>
    </row>
    <row r="135" spans="1:1">
      <c r="A135" s="2" t="s">
        <v>887</v>
      </c>
    </row>
    <row r="136" spans="1:1">
      <c r="A136" s="2" t="s">
        <v>887</v>
      </c>
    </row>
    <row r="137" spans="1:1">
      <c r="A137" s="2" t="s">
        <v>887</v>
      </c>
    </row>
    <row r="138" spans="1:1">
      <c r="A138" s="2" t="s">
        <v>887</v>
      </c>
    </row>
    <row r="139" spans="1:1">
      <c r="A139" s="2" t="s">
        <v>888</v>
      </c>
    </row>
    <row r="140" spans="1:1">
      <c r="A140" s="2" t="s">
        <v>889</v>
      </c>
    </row>
    <row r="141" spans="1:1">
      <c r="A141" s="2" t="s">
        <v>890</v>
      </c>
    </row>
    <row r="142" spans="1:1">
      <c r="A142" s="2" t="s">
        <v>890</v>
      </c>
    </row>
    <row r="143" spans="1:1">
      <c r="A143" s="2" t="s">
        <v>890</v>
      </c>
    </row>
    <row r="144" spans="1:1">
      <c r="A144" s="2" t="s">
        <v>890</v>
      </c>
    </row>
    <row r="145" spans="1:1">
      <c r="A145" s="2" t="s">
        <v>890</v>
      </c>
    </row>
    <row r="146" spans="1:1">
      <c r="A146" s="2" t="s">
        <v>890</v>
      </c>
    </row>
    <row r="147" spans="1:1">
      <c r="A147" s="2" t="s">
        <v>890</v>
      </c>
    </row>
    <row r="148" spans="1:1">
      <c r="A148" s="2" t="s">
        <v>890</v>
      </c>
    </row>
    <row r="149" spans="1:1">
      <c r="A149" s="2" t="s">
        <v>890</v>
      </c>
    </row>
    <row r="150" spans="1:1">
      <c r="A150" s="2" t="s">
        <v>794</v>
      </c>
    </row>
    <row r="151" spans="1:1">
      <c r="A151" s="2" t="s">
        <v>794</v>
      </c>
    </row>
    <row r="152" spans="1:1">
      <c r="A152" s="2" t="s">
        <v>794</v>
      </c>
    </row>
    <row r="153" spans="1:1">
      <c r="A153" s="2" t="s">
        <v>794</v>
      </c>
    </row>
    <row r="154" spans="1:1">
      <c r="A154" s="2" t="s">
        <v>794</v>
      </c>
    </row>
    <row r="155" spans="1:1">
      <c r="A155" s="2" t="s">
        <v>794</v>
      </c>
    </row>
    <row r="156" spans="1:1">
      <c r="A156" s="2" t="s">
        <v>794</v>
      </c>
    </row>
    <row r="157" spans="1:1">
      <c r="A157" s="2" t="s">
        <v>797</v>
      </c>
    </row>
    <row r="158" spans="1:1">
      <c r="A158" s="2" t="s">
        <v>797</v>
      </c>
    </row>
    <row r="159" spans="1:1">
      <c r="A159" s="2" t="s">
        <v>797</v>
      </c>
    </row>
    <row r="160" spans="1:1">
      <c r="A160" s="2" t="s">
        <v>797</v>
      </c>
    </row>
    <row r="161" spans="1:1">
      <c r="A161" s="2" t="s">
        <v>797</v>
      </c>
    </row>
    <row r="162" spans="1:1">
      <c r="A162" s="2" t="s">
        <v>797</v>
      </c>
    </row>
    <row r="163" spans="1:1">
      <c r="A163" s="2" t="s">
        <v>797</v>
      </c>
    </row>
    <row r="164" spans="1:1">
      <c r="A164" s="2" t="s">
        <v>806</v>
      </c>
    </row>
    <row r="165" spans="1:1">
      <c r="A165" s="2" t="s">
        <v>806</v>
      </c>
    </row>
    <row r="166" spans="1:1">
      <c r="A166" s="2" t="s">
        <v>808</v>
      </c>
    </row>
    <row r="167" spans="1:1">
      <c r="A167" s="2" t="s">
        <v>808</v>
      </c>
    </row>
    <row r="168" spans="1:1">
      <c r="A168" s="2" t="s">
        <v>808</v>
      </c>
    </row>
    <row r="169" spans="1:1">
      <c r="A169" s="2" t="s">
        <v>808</v>
      </c>
    </row>
    <row r="170" spans="1:1">
      <c r="A170" s="2" t="s">
        <v>808</v>
      </c>
    </row>
    <row r="171" spans="1:1">
      <c r="A171" s="2" t="s">
        <v>811</v>
      </c>
    </row>
    <row r="172" spans="1:1">
      <c r="A172" s="2" t="s">
        <v>811</v>
      </c>
    </row>
    <row r="173" spans="1:1">
      <c r="A173" s="2" t="s">
        <v>811</v>
      </c>
    </row>
    <row r="174" spans="1:1">
      <c r="A174" s="2" t="s">
        <v>811</v>
      </c>
    </row>
    <row r="175" spans="1:1">
      <c r="A175" s="2" t="s">
        <v>811</v>
      </c>
    </row>
    <row r="176" spans="1:1">
      <c r="A176" s="2" t="s">
        <v>811</v>
      </c>
    </row>
    <row r="177" spans="1:1">
      <c r="A177" s="2" t="s">
        <v>811</v>
      </c>
    </row>
    <row r="178" spans="1:1">
      <c r="A178" s="2" t="s">
        <v>811</v>
      </c>
    </row>
    <row r="179" spans="1:1">
      <c r="A179" s="2" t="s">
        <v>811</v>
      </c>
    </row>
    <row r="180" spans="1:1">
      <c r="A180" s="2" t="s">
        <v>812</v>
      </c>
    </row>
    <row r="181" spans="1:1">
      <c r="A181" s="2" t="s">
        <v>812</v>
      </c>
    </row>
    <row r="182" spans="1:1">
      <c r="A182" s="2" t="s">
        <v>812</v>
      </c>
    </row>
    <row r="183" spans="1:1">
      <c r="A183" s="2" t="s">
        <v>812</v>
      </c>
    </row>
    <row r="184" spans="1:1">
      <c r="A184" s="2" t="s">
        <v>812</v>
      </c>
    </row>
    <row r="185" spans="1:1">
      <c r="A185" s="2" t="s">
        <v>812</v>
      </c>
    </row>
    <row r="186" spans="1:1">
      <c r="A186" s="2" t="s">
        <v>812</v>
      </c>
    </row>
    <row r="187" spans="1:1">
      <c r="A187" s="2" t="s">
        <v>812</v>
      </c>
    </row>
    <row r="188" spans="1:1">
      <c r="A188" s="2" t="s">
        <v>812</v>
      </c>
    </row>
    <row r="189" spans="1:1">
      <c r="A189" s="2" t="s">
        <v>813</v>
      </c>
    </row>
    <row r="190" spans="1:1">
      <c r="A190" s="2" t="s">
        <v>813</v>
      </c>
    </row>
    <row r="191" spans="1:1">
      <c r="A191" s="2" t="s">
        <v>815</v>
      </c>
    </row>
    <row r="192" spans="1:1">
      <c r="A192" s="2" t="s">
        <v>815</v>
      </c>
    </row>
    <row r="193" spans="1:1">
      <c r="A193" s="2" t="s">
        <v>815</v>
      </c>
    </row>
    <row r="194" spans="1:1">
      <c r="A194" s="2" t="s">
        <v>817</v>
      </c>
    </row>
    <row r="195" spans="1:1">
      <c r="A195" s="2" t="s">
        <v>819</v>
      </c>
    </row>
    <row r="196" spans="1:1">
      <c r="A196" s="2" t="s">
        <v>891</v>
      </c>
    </row>
    <row r="197" spans="1:1">
      <c r="A197" s="2" t="s">
        <v>891</v>
      </c>
    </row>
    <row r="198" spans="1:1">
      <c r="A198" s="2" t="s">
        <v>891</v>
      </c>
    </row>
    <row r="199" spans="1:1">
      <c r="A199" s="2" t="s">
        <v>891</v>
      </c>
    </row>
    <row r="200" spans="1:1">
      <c r="A200" s="2" t="s">
        <v>891</v>
      </c>
    </row>
    <row r="201" spans="1:1">
      <c r="A201" s="2" t="s">
        <v>892</v>
      </c>
    </row>
    <row r="202" spans="1:1">
      <c r="A202" s="2" t="s">
        <v>893</v>
      </c>
    </row>
    <row r="203" spans="1:1">
      <c r="A203" s="2" t="s">
        <v>894</v>
      </c>
    </row>
    <row r="204" spans="1:1">
      <c r="A204" s="2" t="s">
        <v>894</v>
      </c>
    </row>
    <row r="205" spans="1:1">
      <c r="A205" s="2" t="s">
        <v>894</v>
      </c>
    </row>
    <row r="206" spans="1:1">
      <c r="A206" s="2" t="s">
        <v>894</v>
      </c>
    </row>
    <row r="207" spans="1:1">
      <c r="A207" s="2" t="s">
        <v>894</v>
      </c>
    </row>
    <row r="208" spans="1:1">
      <c r="A208" s="2" t="s">
        <v>829</v>
      </c>
    </row>
    <row r="209" spans="1:1">
      <c r="A209" s="2" t="s">
        <v>829</v>
      </c>
    </row>
    <row r="210" spans="1:1">
      <c r="A210" s="2" t="s">
        <v>829</v>
      </c>
    </row>
    <row r="211" spans="1:1">
      <c r="A211" s="2" t="s">
        <v>829</v>
      </c>
    </row>
    <row r="212" spans="1:1">
      <c r="A212" s="2" t="s">
        <v>829</v>
      </c>
    </row>
    <row r="213" spans="1:1">
      <c r="A213" s="2" t="s">
        <v>829</v>
      </c>
    </row>
    <row r="214" spans="1:1">
      <c r="A214" s="2" t="s">
        <v>118</v>
      </c>
    </row>
    <row r="215" spans="1:1">
      <c r="A215" s="2" t="s">
        <v>118</v>
      </c>
    </row>
    <row r="216" spans="1:1">
      <c r="A216" s="2" t="s">
        <v>118</v>
      </c>
    </row>
    <row r="217" spans="1:1">
      <c r="A217" s="2" t="s">
        <v>118</v>
      </c>
    </row>
    <row r="218" spans="1:1">
      <c r="A218" s="2" t="s">
        <v>118</v>
      </c>
    </row>
    <row r="219" spans="1:1">
      <c r="A219" s="2" t="s">
        <v>832</v>
      </c>
    </row>
    <row r="220" spans="1:1">
      <c r="A220" s="2" t="s">
        <v>834</v>
      </c>
    </row>
    <row r="221" spans="1:1">
      <c r="A221" s="2" t="s">
        <v>834</v>
      </c>
    </row>
    <row r="222" spans="1:1">
      <c r="A222" s="2" t="s">
        <v>834</v>
      </c>
    </row>
    <row r="223" spans="1:1">
      <c r="A223" s="2" t="s">
        <v>834</v>
      </c>
    </row>
    <row r="224" spans="1:1">
      <c r="A224" s="2" t="s">
        <v>834</v>
      </c>
    </row>
    <row r="225" spans="1:1">
      <c r="A225" s="2" t="s">
        <v>834</v>
      </c>
    </row>
    <row r="226" spans="1:1">
      <c r="A226" s="2" t="s">
        <v>834</v>
      </c>
    </row>
    <row r="227" spans="1:1">
      <c r="A227" s="2" t="s">
        <v>834</v>
      </c>
    </row>
    <row r="228" spans="1:1">
      <c r="A228" s="2" t="s">
        <v>834</v>
      </c>
    </row>
    <row r="229" spans="1:1">
      <c r="A229" s="2" t="s">
        <v>834</v>
      </c>
    </row>
    <row r="230" spans="1:1">
      <c r="A230" s="2" t="s">
        <v>895</v>
      </c>
    </row>
    <row r="231" spans="1:1">
      <c r="A231" s="2" t="s">
        <v>65</v>
      </c>
    </row>
    <row r="232" spans="1:1">
      <c r="A232" s="2" t="s">
        <v>65</v>
      </c>
    </row>
    <row r="233" spans="1:1">
      <c r="A233" s="2" t="s">
        <v>65</v>
      </c>
    </row>
    <row r="234" spans="1:1">
      <c r="A234" s="2" t="s">
        <v>65</v>
      </c>
    </row>
    <row r="235" spans="1:1">
      <c r="A235" s="2" t="s">
        <v>840</v>
      </c>
    </row>
    <row r="236" spans="1:1">
      <c r="A236" s="2" t="s">
        <v>840</v>
      </c>
    </row>
    <row r="237" spans="1:1">
      <c r="A237" s="2" t="s">
        <v>840</v>
      </c>
    </row>
    <row r="238" spans="1:1">
      <c r="A238" s="2" t="s">
        <v>840</v>
      </c>
    </row>
    <row r="239" spans="1:1">
      <c r="A239" s="2" t="s">
        <v>840</v>
      </c>
    </row>
    <row r="240" spans="1:1">
      <c r="A240" s="2" t="s">
        <v>842</v>
      </c>
    </row>
    <row r="241" spans="1:1">
      <c r="A241" s="2" t="s">
        <v>842</v>
      </c>
    </row>
    <row r="242" spans="1:1">
      <c r="A242" s="2" t="s">
        <v>842</v>
      </c>
    </row>
    <row r="243" spans="1:1">
      <c r="A243" s="2" t="s">
        <v>68</v>
      </c>
    </row>
    <row r="244" spans="1:1">
      <c r="A244" s="2" t="s">
        <v>68</v>
      </c>
    </row>
    <row r="245" spans="1:1">
      <c r="A245" s="2" t="s">
        <v>68</v>
      </c>
    </row>
    <row r="246" spans="1:1">
      <c r="A246" s="2" t="s">
        <v>68</v>
      </c>
    </row>
    <row r="247" spans="1:1">
      <c r="A247" s="2" t="s">
        <v>68</v>
      </c>
    </row>
    <row r="248" spans="1:1">
      <c r="A248" s="2" t="s">
        <v>68</v>
      </c>
    </row>
    <row r="249" spans="1:1">
      <c r="A249" s="2" t="s">
        <v>68</v>
      </c>
    </row>
    <row r="250" spans="1:1">
      <c r="A250" s="2" t="s">
        <v>68</v>
      </c>
    </row>
    <row r="251" spans="1:1">
      <c r="A251" s="2" t="s">
        <v>845</v>
      </c>
    </row>
    <row r="252" spans="1:1">
      <c r="A252" s="2" t="s">
        <v>845</v>
      </c>
    </row>
    <row r="253" spans="1:1">
      <c r="A253" s="2" t="s">
        <v>845</v>
      </c>
    </row>
    <row r="254" spans="1:1">
      <c r="A254" s="2" t="s">
        <v>845</v>
      </c>
    </row>
    <row r="255" spans="1:1">
      <c r="A255" s="2" t="s">
        <v>845</v>
      </c>
    </row>
    <row r="256" spans="1:1">
      <c r="A256" s="2" t="s">
        <v>845</v>
      </c>
    </row>
    <row r="257" spans="1:1">
      <c r="A257" s="2" t="s">
        <v>845</v>
      </c>
    </row>
    <row r="258" spans="1:1">
      <c r="A258" s="2" t="s">
        <v>845</v>
      </c>
    </row>
    <row r="259" spans="1:1">
      <c r="A259" s="2" t="s">
        <v>845</v>
      </c>
    </row>
    <row r="260" spans="1:1">
      <c r="A260" s="2" t="s">
        <v>845</v>
      </c>
    </row>
    <row r="261" spans="1:1">
      <c r="A261" s="2" t="s">
        <v>845</v>
      </c>
    </row>
    <row r="262" spans="1:1">
      <c r="A262" s="2" t="s">
        <v>473</v>
      </c>
    </row>
    <row r="263" spans="1:1">
      <c r="A263" s="2" t="s">
        <v>473</v>
      </c>
    </row>
    <row r="264" spans="1:1">
      <c r="A264" s="2" t="s">
        <v>473</v>
      </c>
    </row>
    <row r="265" spans="1:1">
      <c r="A265" s="2" t="s">
        <v>473</v>
      </c>
    </row>
    <row r="266" spans="1:1">
      <c r="A266" s="2" t="s">
        <v>473</v>
      </c>
    </row>
    <row r="267" spans="1:1">
      <c r="A267" s="2" t="s">
        <v>473</v>
      </c>
    </row>
    <row r="268" spans="1:1">
      <c r="A268" s="2" t="s">
        <v>473</v>
      </c>
    </row>
    <row r="269" spans="1:1">
      <c r="A269" s="2" t="s">
        <v>473</v>
      </c>
    </row>
    <row r="270" spans="1:1">
      <c r="A270" s="2" t="s">
        <v>473</v>
      </c>
    </row>
    <row r="271" spans="1:1">
      <c r="A271" s="2" t="s">
        <v>473</v>
      </c>
    </row>
    <row r="272" spans="1:1">
      <c r="A272" s="2" t="s">
        <v>473</v>
      </c>
    </row>
    <row r="273" spans="1:1">
      <c r="A273" s="2" t="s">
        <v>473</v>
      </c>
    </row>
    <row r="274" spans="1:1">
      <c r="A274" s="2" t="s">
        <v>473</v>
      </c>
    </row>
    <row r="275" spans="1:1">
      <c r="A275" s="2" t="s">
        <v>847</v>
      </c>
    </row>
    <row r="276" spans="1:1">
      <c r="A276" s="2" t="s">
        <v>849</v>
      </c>
    </row>
    <row r="277" spans="1:1">
      <c r="A277" s="2" t="s">
        <v>851</v>
      </c>
    </row>
    <row r="278" spans="1:1">
      <c r="A278" s="2" t="s">
        <v>851</v>
      </c>
    </row>
    <row r="279" spans="1:1">
      <c r="A279" s="2" t="s">
        <v>896</v>
      </c>
    </row>
    <row r="280" spans="1:1">
      <c r="A280" s="2" t="s">
        <v>896</v>
      </c>
    </row>
    <row r="281" spans="1:1">
      <c r="A281" s="2" t="s">
        <v>896</v>
      </c>
    </row>
    <row r="282" spans="1:1">
      <c r="A282" s="2" t="s">
        <v>897</v>
      </c>
    </row>
    <row r="283" spans="1:1">
      <c r="A283" s="2" t="s">
        <v>897</v>
      </c>
    </row>
    <row r="284" spans="1:1">
      <c r="A284" s="2" t="s">
        <v>897</v>
      </c>
    </row>
    <row r="285" spans="1:1">
      <c r="A285" s="2" t="s">
        <v>898</v>
      </c>
    </row>
    <row r="286" spans="1:1">
      <c r="A286" s="2" t="s">
        <v>898</v>
      </c>
    </row>
    <row r="287" spans="1:1">
      <c r="A287" s="2" t="s">
        <v>898</v>
      </c>
    </row>
    <row r="288" spans="1:1">
      <c r="A288" s="2" t="s">
        <v>899</v>
      </c>
    </row>
    <row r="289" spans="1:1">
      <c r="A289" s="2" t="s">
        <v>899</v>
      </c>
    </row>
    <row r="290" spans="1:1">
      <c r="A290" s="2" t="s">
        <v>899</v>
      </c>
    </row>
    <row r="291" spans="1:1">
      <c r="A291" s="2" t="s">
        <v>900</v>
      </c>
    </row>
    <row r="292" spans="1:1">
      <c r="A292" s="2" t="s">
        <v>900</v>
      </c>
    </row>
    <row r="293" spans="1:1">
      <c r="A293" s="2" t="s">
        <v>900</v>
      </c>
    </row>
    <row r="294" spans="1:1">
      <c r="A294" s="2" t="s">
        <v>860</v>
      </c>
    </row>
    <row r="295" spans="1:1">
      <c r="A295" s="2" t="s">
        <v>860</v>
      </c>
    </row>
    <row r="296" spans="1:1">
      <c r="A296" s="2" t="s">
        <v>860</v>
      </c>
    </row>
    <row r="297" spans="1:1">
      <c r="A297" s="2" t="s">
        <v>860</v>
      </c>
    </row>
    <row r="298" spans="1:1">
      <c r="A298" s="2" t="s">
        <v>860</v>
      </c>
    </row>
    <row r="299" spans="1:1">
      <c r="A299" s="2" t="s">
        <v>860</v>
      </c>
    </row>
    <row r="300" spans="1:1">
      <c r="A300" s="2" t="s">
        <v>860</v>
      </c>
    </row>
    <row r="301" spans="1:1">
      <c r="A301" s="2" t="s">
        <v>860</v>
      </c>
    </row>
    <row r="302" spans="1:1">
      <c r="A302" s="2" t="s">
        <v>860</v>
      </c>
    </row>
    <row r="303" spans="1:1">
      <c r="A303" s="2" t="s">
        <v>860</v>
      </c>
    </row>
    <row r="304" spans="1:1">
      <c r="A304" s="2" t="s">
        <v>860</v>
      </c>
    </row>
    <row r="305" spans="1:1">
      <c r="A305" s="2" t="s">
        <v>860</v>
      </c>
    </row>
    <row r="306" spans="1:1">
      <c r="A306" s="2" t="s">
        <v>860</v>
      </c>
    </row>
    <row r="307" spans="1:1">
      <c r="A307" s="2" t="s">
        <v>860</v>
      </c>
    </row>
    <row r="308" spans="1:1">
      <c r="A308" s="2" t="s">
        <v>860</v>
      </c>
    </row>
    <row r="309" spans="1:1">
      <c r="A309" s="2" t="s">
        <v>860</v>
      </c>
    </row>
    <row r="310" spans="1:1">
      <c r="A310" s="2" t="s">
        <v>860</v>
      </c>
    </row>
    <row r="311" spans="1:1">
      <c r="A311" s="2" t="s">
        <v>860</v>
      </c>
    </row>
    <row r="312" spans="1:1">
      <c r="A312" s="2" t="s">
        <v>901</v>
      </c>
    </row>
    <row r="313" spans="1:1">
      <c r="A313" s="2" t="s">
        <v>901</v>
      </c>
    </row>
    <row r="314" spans="1:1">
      <c r="A314" s="2" t="s">
        <v>902</v>
      </c>
    </row>
    <row r="315" spans="1:1">
      <c r="A315" s="2" t="s">
        <v>903</v>
      </c>
    </row>
    <row r="316" spans="1:1">
      <c r="A316" s="2" t="s">
        <v>904</v>
      </c>
    </row>
    <row r="317" spans="1:1">
      <c r="A317" s="2" t="s">
        <v>872</v>
      </c>
    </row>
    <row r="318" spans="1:1">
      <c r="A318" s="2" t="s">
        <v>872</v>
      </c>
    </row>
    <row r="319" spans="1:1">
      <c r="A319" s="2" t="s">
        <v>872</v>
      </c>
    </row>
    <row r="320" spans="1:1">
      <c r="A320" s="2" t="s">
        <v>874</v>
      </c>
    </row>
    <row r="321" spans="1:1">
      <c r="A321" s="2" t="s">
        <v>874</v>
      </c>
    </row>
    <row r="322" spans="1:1">
      <c r="A322" s="2" t="s">
        <v>876</v>
      </c>
    </row>
    <row r="323" spans="1:1">
      <c r="A323" s="2" t="s">
        <v>878</v>
      </c>
    </row>
    <row r="324" spans="1:1">
      <c r="A324" s="2" t="s">
        <v>878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12</vt:i4>
      </vt:variant>
    </vt:vector>
  </HeadingPairs>
  <TitlesOfParts>
    <vt:vector size="23" baseType="lpstr">
      <vt:lpstr>Invoice (NZD) (final)</vt:lpstr>
      <vt:lpstr>Invoice (NZD) (final) shipping</vt:lpstr>
      <vt:lpstr>Invoice(cancle)</vt:lpstr>
      <vt:lpstr>Copy paste to Here</vt:lpstr>
      <vt:lpstr>Invoice (NZD)</vt:lpstr>
      <vt:lpstr>Shipping Invoice</vt:lpstr>
      <vt:lpstr>Tax Invoice</vt:lpstr>
      <vt:lpstr>Old Code</vt:lpstr>
      <vt:lpstr>Just data</vt:lpstr>
      <vt:lpstr>Just data 2</vt:lpstr>
      <vt:lpstr>Just Data 3</vt:lpstr>
      <vt:lpstr>'Invoice (NZD)'!Print_Area</vt:lpstr>
      <vt:lpstr>'Invoice (NZD) (final)'!Print_Area</vt:lpstr>
      <vt:lpstr>'Invoice (NZD) (final) shipping'!Print_Area</vt:lpstr>
      <vt:lpstr>'Invoice(cancle)'!Print_Area</vt:lpstr>
      <vt:lpstr>'Shipping Invoice'!Print_Area</vt:lpstr>
      <vt:lpstr>'Tax Invoice'!Print_Area</vt:lpstr>
      <vt:lpstr>'Invoice (NZD)'!Print_Titles</vt:lpstr>
      <vt:lpstr>'Invoice (NZD) (final)'!Print_Titles</vt:lpstr>
      <vt:lpstr>'Invoice (NZD) (final) shipping'!Print_Titles</vt:lpstr>
      <vt:lpstr>'Invoice(cancle)'!Print_Titles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Didi</cp:lastModifiedBy>
  <cp:lastPrinted>2023-02-28T05:22:20Z</cp:lastPrinted>
  <dcterms:created xsi:type="dcterms:W3CDTF">2009-06-02T18:56:54Z</dcterms:created>
  <dcterms:modified xsi:type="dcterms:W3CDTF">2023-02-28T05:22:22Z</dcterms:modified>
</cp:coreProperties>
</file>